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5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kumenty\Git\humidity-sensor\"/>
    </mc:Choice>
  </mc:AlternateContent>
  <bookViews>
    <workbookView xWindow="0" yWindow="135" windowWidth="15120" windowHeight="7500" firstSheet="37" activeTab="40"/>
  </bookViews>
  <sheets>
    <sheet name="List1" sheetId="1" r:id="rId1"/>
    <sheet name="List2" sheetId="2" r:id="rId2"/>
    <sheet name="tlak" sheetId="3" r:id="rId3"/>
    <sheet name="WAGY" sheetId="4" r:id="rId4"/>
    <sheet name="PREVODOVKA" sheetId="5" r:id="rId5"/>
    <sheet name="STR" sheetId="6" r:id="rId6"/>
    <sheet name="KAUR" sheetId="7" r:id="rId7"/>
    <sheet name="IP" sheetId="8" r:id="rId8"/>
    <sheet name="ev" sheetId="9" r:id="rId9"/>
    <sheet name="pomucka" sheetId="10" r:id="rId10"/>
    <sheet name="slapova_sila" sheetId="11" r:id="rId11"/>
    <sheet name="gravitace 2D" sheetId="12" r:id="rId12"/>
    <sheet name="stin_kolektoru" sheetId="13" r:id="rId13"/>
    <sheet name="ISON" sheetId="14" r:id="rId14"/>
    <sheet name="List3" sheetId="16" r:id="rId15"/>
    <sheet name="EL_PODPIS" sheetId="15" r:id="rId16"/>
    <sheet name="MIRA_PLYN" sheetId="17" r:id="rId17"/>
    <sheet name="urok" sheetId="18" r:id="rId18"/>
    <sheet name="datum" sheetId="19" r:id="rId19"/>
    <sheet name="spirometrie" sheetId="20" r:id="rId20"/>
    <sheet name="pozemek" sheetId="21" r:id="rId21"/>
    <sheet name="rychlost_molekul" sheetId="22" r:id="rId22"/>
    <sheet name="odpor vodiče" sheetId="23" r:id="rId23"/>
    <sheet name="puda_podlaha" sheetId="24" r:id="rId24"/>
    <sheet name="energie TNT" sheetId="25" r:id="rId25"/>
    <sheet name="vyhrevnost" sheetId="26" r:id="rId26"/>
    <sheet name="kampane_ALC" sheetId="27" r:id="rId27"/>
    <sheet name="fory" sheetId="28" r:id="rId28"/>
    <sheet name="var vody" sheetId="29" r:id="rId29"/>
    <sheet name="energie_fotonu" sheetId="30" r:id="rId30"/>
    <sheet name="focus_statistika" sheetId="31" r:id="rId31"/>
    <sheet name="KOMETA" sheetId="32" r:id="rId32"/>
    <sheet name="sol" sheetId="34" r:id="rId33"/>
    <sheet name="relace neurčitosti" sheetId="35" r:id="rId34"/>
    <sheet name="zmena_volby" sheetId="36" r:id="rId35"/>
    <sheet name="Habrdle" sheetId="37" r:id="rId36"/>
    <sheet name="shody_Pavlovice" sheetId="33" r:id="rId37"/>
    <sheet name="teplotni_gradienty" sheetId="41" r:id="rId38"/>
    <sheet name="GOAS" sheetId="43" r:id="rId39"/>
    <sheet name="vyzarovani_energie" sheetId="44" r:id="rId40"/>
    <sheet name="vydrz_baterie" sheetId="45" r:id="rId41"/>
  </sheets>
  <externalReferences>
    <externalReference r:id="rId42"/>
  </externalReferences>
  <definedNames>
    <definedName name="_xlnm._FilterDatabase" localSheetId="30" hidden="1">focus_statistika!$B$8:$F$155</definedName>
    <definedName name="_xlnm._FilterDatabase" localSheetId="35" hidden="1">Habrdle!$F$41:$Y$3017</definedName>
    <definedName name="_xlnm._FilterDatabase" localSheetId="9" hidden="1">pomucka!$A$1:$C$90</definedName>
  </definedNames>
  <calcPr calcId="152511"/>
</workbook>
</file>

<file path=xl/calcChain.xml><?xml version="1.0" encoding="utf-8"?>
<calcChain xmlns="http://schemas.openxmlformats.org/spreadsheetml/2006/main">
  <c r="E11" i="45" l="1"/>
  <c r="C14" i="45" s="1"/>
  <c r="E9" i="45"/>
  <c r="D8" i="44"/>
  <c r="F8" i="44" s="1"/>
  <c r="D9" i="44"/>
  <c r="F9" i="44" s="1"/>
  <c r="D7" i="44"/>
  <c r="F7" i="44" s="1"/>
  <c r="D6" i="44"/>
  <c r="F6" i="44" s="1"/>
  <c r="B4" i="43"/>
  <c r="B5" i="43" s="1"/>
  <c r="B6" i="43" s="1"/>
  <c r="B7" i="43" s="1"/>
  <c r="B9" i="43" s="1"/>
  <c r="B12" i="43" s="1"/>
  <c r="B13" i="43" s="1"/>
  <c r="B14" i="43" s="1"/>
  <c r="B15" i="43" s="1"/>
  <c r="B16" i="43" s="1"/>
  <c r="K10" i="41"/>
  <c r="G10" i="41"/>
  <c r="S25" i="41"/>
  <c r="S28" i="41" s="1"/>
  <c r="S24" i="41"/>
  <c r="O13" i="41"/>
  <c r="K13" i="41"/>
  <c r="K14" i="41" s="1"/>
  <c r="G13" i="41"/>
  <c r="G16" i="41" s="1"/>
  <c r="O10" i="41"/>
  <c r="G9" i="44" l="1"/>
  <c r="C15" i="45"/>
  <c r="C16" i="45" s="1"/>
  <c r="C17" i="45" s="1"/>
  <c r="C18" i="45" s="1"/>
  <c r="C19" i="45" s="1"/>
  <c r="C20" i="45" s="1"/>
  <c r="G7" i="44"/>
  <c r="S26" i="41"/>
  <c r="T24" i="41" s="1"/>
  <c r="U24" i="41" s="1"/>
  <c r="K16" i="41"/>
  <c r="S27" i="41"/>
  <c r="G14" i="41"/>
  <c r="G17" i="41" s="1"/>
  <c r="G18" i="41" s="1"/>
  <c r="O16" i="41"/>
  <c r="K15" i="41"/>
  <c r="K17" i="41"/>
  <c r="K18" i="41" s="1"/>
  <c r="O14" i="41"/>
  <c r="S29" i="41" l="1"/>
  <c r="T25" i="41"/>
  <c r="G15" i="41"/>
  <c r="O17" i="41"/>
  <c r="O18" i="41" s="1"/>
  <c r="O15" i="41"/>
  <c r="W347" i="37" l="1"/>
  <c r="V347" i="37"/>
  <c r="U347" i="37"/>
  <c r="T347" i="37"/>
  <c r="W346" i="37"/>
  <c r="V346" i="37"/>
  <c r="U346" i="37"/>
  <c r="T346" i="37"/>
  <c r="W345" i="37"/>
  <c r="V345" i="37"/>
  <c r="U345" i="37"/>
  <c r="T345" i="37"/>
  <c r="W344" i="37"/>
  <c r="V344" i="37"/>
  <c r="U344" i="37"/>
  <c r="T344" i="37"/>
  <c r="W343" i="37"/>
  <c r="V343" i="37"/>
  <c r="U343" i="37"/>
  <c r="T343" i="37"/>
  <c r="W342" i="37"/>
  <c r="V342" i="37"/>
  <c r="U342" i="37"/>
  <c r="T342" i="37"/>
  <c r="W341" i="37"/>
  <c r="V341" i="37"/>
  <c r="U341" i="37"/>
  <c r="T341" i="37"/>
  <c r="W340" i="37"/>
  <c r="V340" i="37"/>
  <c r="U340" i="37"/>
  <c r="T340" i="37"/>
  <c r="W339" i="37"/>
  <c r="V339" i="37"/>
  <c r="U339" i="37"/>
  <c r="T339" i="37"/>
  <c r="W338" i="37"/>
  <c r="V338" i="37"/>
  <c r="U338" i="37"/>
  <c r="T338" i="37"/>
  <c r="W337" i="37"/>
  <c r="V337" i="37"/>
  <c r="U337" i="37"/>
  <c r="T337" i="37"/>
  <c r="W336" i="37"/>
  <c r="V336" i="37"/>
  <c r="U336" i="37"/>
  <c r="T336" i="37"/>
  <c r="W335" i="37"/>
  <c r="V335" i="37"/>
  <c r="U335" i="37"/>
  <c r="T335" i="37"/>
  <c r="W334" i="37"/>
  <c r="V334" i="37"/>
  <c r="U334" i="37"/>
  <c r="T334" i="37"/>
  <c r="W333" i="37"/>
  <c r="V333" i="37"/>
  <c r="U333" i="37"/>
  <c r="T333" i="37"/>
  <c r="W332" i="37"/>
  <c r="V332" i="37"/>
  <c r="U332" i="37"/>
  <c r="T332" i="37"/>
  <c r="W331" i="37"/>
  <c r="V331" i="37"/>
  <c r="U331" i="37"/>
  <c r="T331" i="37"/>
  <c r="W330" i="37"/>
  <c r="V330" i="37"/>
  <c r="U330" i="37"/>
  <c r="T330" i="37"/>
  <c r="W329" i="37"/>
  <c r="V329" i="37"/>
  <c r="U329" i="37"/>
  <c r="T329" i="37"/>
  <c r="W328" i="37"/>
  <c r="V328" i="37"/>
  <c r="U328" i="37"/>
  <c r="T328" i="37"/>
  <c r="W327" i="37"/>
  <c r="V327" i="37"/>
  <c r="U327" i="37"/>
  <c r="T327" i="37"/>
  <c r="W326" i="37"/>
  <c r="V326" i="37"/>
  <c r="U326" i="37"/>
  <c r="T326" i="37"/>
  <c r="W325" i="37"/>
  <c r="V325" i="37"/>
  <c r="U325" i="37"/>
  <c r="T325" i="37"/>
  <c r="W324" i="37"/>
  <c r="V324" i="37"/>
  <c r="U324" i="37"/>
  <c r="T324" i="37"/>
  <c r="W323" i="37"/>
  <c r="V323" i="37"/>
  <c r="U323" i="37"/>
  <c r="T323" i="37"/>
  <c r="W322" i="37"/>
  <c r="V322" i="37"/>
  <c r="U322" i="37"/>
  <c r="T322" i="37"/>
  <c r="W321" i="37"/>
  <c r="V321" i="37"/>
  <c r="U321" i="37"/>
  <c r="T321" i="37"/>
  <c r="W320" i="37"/>
  <c r="V320" i="37"/>
  <c r="U320" i="37"/>
  <c r="T320" i="37"/>
  <c r="W319" i="37"/>
  <c r="V319" i="37"/>
  <c r="U319" i="37"/>
  <c r="T319" i="37"/>
  <c r="W318" i="37"/>
  <c r="V318" i="37"/>
  <c r="U318" i="37"/>
  <c r="T318" i="37"/>
  <c r="W317" i="37"/>
  <c r="V317" i="37"/>
  <c r="U317" i="37"/>
  <c r="T317" i="37"/>
  <c r="W316" i="37"/>
  <c r="V316" i="37"/>
  <c r="U316" i="37"/>
  <c r="T316" i="37"/>
  <c r="W315" i="37"/>
  <c r="V315" i="37"/>
  <c r="U315" i="37"/>
  <c r="T315" i="37"/>
  <c r="W314" i="37"/>
  <c r="V314" i="37"/>
  <c r="U314" i="37"/>
  <c r="T314" i="37"/>
  <c r="W313" i="37"/>
  <c r="V313" i="37"/>
  <c r="U313" i="37"/>
  <c r="T313" i="37"/>
  <c r="W312" i="37"/>
  <c r="V312" i="37"/>
  <c r="U312" i="37"/>
  <c r="T312" i="37"/>
  <c r="W311" i="37"/>
  <c r="V311" i="37"/>
  <c r="U311" i="37"/>
  <c r="T311" i="37"/>
  <c r="W310" i="37"/>
  <c r="V310" i="37"/>
  <c r="U310" i="37"/>
  <c r="T310" i="37"/>
  <c r="W309" i="37"/>
  <c r="V309" i="37"/>
  <c r="U309" i="37"/>
  <c r="T309" i="37"/>
  <c r="W308" i="37"/>
  <c r="V308" i="37"/>
  <c r="U308" i="37"/>
  <c r="T308" i="37"/>
  <c r="W307" i="37"/>
  <c r="V307" i="37"/>
  <c r="U307" i="37"/>
  <c r="T307" i="37"/>
  <c r="W306" i="37"/>
  <c r="V306" i="37"/>
  <c r="U306" i="37"/>
  <c r="T306" i="37"/>
  <c r="W305" i="37"/>
  <c r="V305" i="37"/>
  <c r="U305" i="37"/>
  <c r="T305" i="37"/>
  <c r="W304" i="37"/>
  <c r="V304" i="37"/>
  <c r="U304" i="37"/>
  <c r="T304" i="37"/>
  <c r="W303" i="37"/>
  <c r="V303" i="37"/>
  <c r="U303" i="37"/>
  <c r="T303" i="37"/>
  <c r="W302" i="37"/>
  <c r="V302" i="37"/>
  <c r="U302" i="37"/>
  <c r="T302" i="37"/>
  <c r="W301" i="37"/>
  <c r="V301" i="37"/>
  <c r="U301" i="37"/>
  <c r="T301" i="37"/>
  <c r="W300" i="37"/>
  <c r="V300" i="37"/>
  <c r="U300" i="37"/>
  <c r="T300" i="37"/>
  <c r="W299" i="37"/>
  <c r="V299" i="37"/>
  <c r="U299" i="37"/>
  <c r="T299" i="37"/>
  <c r="W298" i="37"/>
  <c r="V298" i="37"/>
  <c r="U298" i="37"/>
  <c r="T298" i="37"/>
  <c r="W297" i="37"/>
  <c r="V297" i="37"/>
  <c r="U297" i="37"/>
  <c r="T297" i="37"/>
  <c r="W296" i="37"/>
  <c r="V296" i="37"/>
  <c r="U296" i="37"/>
  <c r="T296" i="37"/>
  <c r="W295" i="37"/>
  <c r="V295" i="37"/>
  <c r="U295" i="37"/>
  <c r="T295" i="37"/>
  <c r="W294" i="37"/>
  <c r="V294" i="37"/>
  <c r="U294" i="37"/>
  <c r="T294" i="37"/>
  <c r="W293" i="37"/>
  <c r="V293" i="37"/>
  <c r="U293" i="37"/>
  <c r="T293" i="37"/>
  <c r="W292" i="37"/>
  <c r="V292" i="37"/>
  <c r="U292" i="37"/>
  <c r="T292" i="37"/>
  <c r="S47" i="37"/>
  <c r="R47" i="37"/>
  <c r="Q47" i="37"/>
  <c r="P47" i="37"/>
  <c r="S46" i="37"/>
  <c r="R46" i="37"/>
  <c r="Q46" i="37"/>
  <c r="P46" i="37"/>
  <c r="S45" i="37"/>
  <c r="R45" i="37"/>
  <c r="Q45" i="37"/>
  <c r="P45" i="37"/>
  <c r="S44" i="37"/>
  <c r="R44" i="37"/>
  <c r="Q44" i="37"/>
  <c r="P44" i="37"/>
  <c r="S43" i="37"/>
  <c r="R43" i="37"/>
  <c r="Q43" i="37"/>
  <c r="P43" i="37"/>
  <c r="S42" i="37"/>
  <c r="R42" i="37"/>
  <c r="Q42" i="37"/>
  <c r="P42" i="37"/>
  <c r="O292" i="37"/>
  <c r="O293" i="37"/>
  <c r="O294" i="37"/>
  <c r="O295" i="37"/>
  <c r="O296" i="37"/>
  <c r="O297" i="37"/>
  <c r="O298" i="37"/>
  <c r="O299" i="37"/>
  <c r="O300" i="37"/>
  <c r="O301" i="37"/>
  <c r="O302" i="37"/>
  <c r="O303" i="37"/>
  <c r="O304" i="37"/>
  <c r="O305" i="37"/>
  <c r="O306" i="37"/>
  <c r="O307" i="37"/>
  <c r="O308" i="37"/>
  <c r="O309" i="37"/>
  <c r="O310" i="37"/>
  <c r="O311" i="37"/>
  <c r="O312" i="37"/>
  <c r="O313" i="37"/>
  <c r="O314" i="37"/>
  <c r="O315" i="37"/>
  <c r="O316" i="37"/>
  <c r="O317" i="37"/>
  <c r="O318" i="37"/>
  <c r="O319" i="37"/>
  <c r="O320" i="37"/>
  <c r="O321" i="37"/>
  <c r="O322" i="37"/>
  <c r="O323" i="37"/>
  <c r="O324" i="37"/>
  <c r="O325" i="37"/>
  <c r="O326" i="37"/>
  <c r="O327" i="37"/>
  <c r="O328" i="37"/>
  <c r="O329" i="37"/>
  <c r="O330" i="37"/>
  <c r="O331" i="37"/>
  <c r="O332" i="37"/>
  <c r="O333" i="37"/>
  <c r="O334" i="37"/>
  <c r="O335" i="37"/>
  <c r="O336" i="37"/>
  <c r="O337" i="37"/>
  <c r="O338" i="37"/>
  <c r="O339" i="37"/>
  <c r="O340" i="37"/>
  <c r="O341" i="37"/>
  <c r="O342" i="37"/>
  <c r="O343" i="37"/>
  <c r="O344" i="37"/>
  <c r="O345" i="37"/>
  <c r="O346" i="37"/>
  <c r="O347" i="37"/>
  <c r="N47" i="37"/>
  <c r="N46" i="37"/>
  <c r="N45" i="37"/>
  <c r="N44" i="37"/>
  <c r="N43" i="37"/>
  <c r="N42" i="37"/>
  <c r="M346" i="37"/>
  <c r="M345" i="37"/>
  <c r="M344" i="37"/>
  <c r="M343" i="37"/>
  <c r="M342" i="37"/>
  <c r="M341" i="37"/>
  <c r="M340" i="37"/>
  <c r="M339" i="37"/>
  <c r="M338" i="37"/>
  <c r="M337" i="37"/>
  <c r="M336" i="37"/>
  <c r="M335" i="37"/>
  <c r="M334" i="37"/>
  <c r="M333" i="37"/>
  <c r="M332" i="37"/>
  <c r="M331" i="37"/>
  <c r="M330" i="37"/>
  <c r="M329" i="37"/>
  <c r="M328" i="37"/>
  <c r="M327" i="37"/>
  <c r="M326" i="37"/>
  <c r="M325" i="37"/>
  <c r="M324" i="37"/>
  <c r="M323" i="37"/>
  <c r="M322" i="37"/>
  <c r="M321" i="37"/>
  <c r="M320" i="37"/>
  <c r="M319" i="37"/>
  <c r="M318" i="37"/>
  <c r="M317" i="37"/>
  <c r="M316" i="37"/>
  <c r="M315" i="37"/>
  <c r="M314" i="37"/>
  <c r="M313" i="37"/>
  <c r="M312" i="37"/>
  <c r="M311" i="37"/>
  <c r="M310" i="37"/>
  <c r="M309" i="37"/>
  <c r="M308" i="37"/>
  <c r="M307" i="37"/>
  <c r="M306" i="37"/>
  <c r="M305" i="37"/>
  <c r="M304" i="37"/>
  <c r="M303" i="37"/>
  <c r="M302" i="37"/>
  <c r="M301" i="37"/>
  <c r="M300" i="37"/>
  <c r="M299" i="37"/>
  <c r="M298" i="37"/>
  <c r="M297" i="37"/>
  <c r="M296" i="37"/>
  <c r="M295" i="37"/>
  <c r="M294" i="37"/>
  <c r="M293" i="37"/>
  <c r="M292" i="37"/>
  <c r="A16" i="37"/>
  <c r="A17" i="37" s="1"/>
  <c r="A18" i="37" s="1"/>
  <c r="C11" i="37"/>
  <c r="D11" i="37" s="1"/>
  <c r="C5" i="37"/>
  <c r="H58" i="36"/>
  <c r="I58" i="36"/>
  <c r="J58" i="36"/>
  <c r="H59" i="36"/>
  <c r="I59" i="36"/>
  <c r="J59" i="36"/>
  <c r="H60" i="36"/>
  <c r="I60" i="36"/>
  <c r="J60" i="36"/>
  <c r="H61" i="36"/>
  <c r="I61" i="36"/>
  <c r="J61" i="36"/>
  <c r="H62" i="36"/>
  <c r="I62" i="36"/>
  <c r="J62" i="36"/>
  <c r="H63" i="36"/>
  <c r="I63" i="36"/>
  <c r="J63" i="36"/>
  <c r="H64" i="36"/>
  <c r="I64" i="36"/>
  <c r="J64" i="36"/>
  <c r="H65" i="36"/>
  <c r="I65" i="36"/>
  <c r="J65" i="36"/>
  <c r="H66" i="36"/>
  <c r="I66" i="36"/>
  <c r="J66" i="36"/>
  <c r="H67" i="36"/>
  <c r="I67" i="36"/>
  <c r="J67" i="36"/>
  <c r="H68" i="36"/>
  <c r="I68" i="36"/>
  <c r="J68" i="36"/>
  <c r="H69" i="36"/>
  <c r="I69" i="36"/>
  <c r="J69" i="36"/>
  <c r="H70" i="36"/>
  <c r="I70" i="36"/>
  <c r="J70" i="36"/>
  <c r="H71" i="36"/>
  <c r="I71" i="36"/>
  <c r="J71" i="36"/>
  <c r="H72" i="36"/>
  <c r="I72" i="36"/>
  <c r="J72" i="36"/>
  <c r="H73" i="36"/>
  <c r="I73" i="36"/>
  <c r="J73" i="36"/>
  <c r="H74" i="36"/>
  <c r="I74" i="36"/>
  <c r="J74" i="36"/>
  <c r="H75" i="36"/>
  <c r="I75" i="36"/>
  <c r="J75" i="36"/>
  <c r="H76" i="36"/>
  <c r="I76" i="36"/>
  <c r="J76" i="36"/>
  <c r="H77" i="36"/>
  <c r="I77" i="36"/>
  <c r="J77" i="36"/>
  <c r="H78" i="36"/>
  <c r="I78" i="36"/>
  <c r="J78" i="36"/>
  <c r="H79" i="36"/>
  <c r="I79" i="36"/>
  <c r="J79" i="36"/>
  <c r="H80" i="36"/>
  <c r="I80" i="36"/>
  <c r="J80" i="36"/>
  <c r="H81" i="36"/>
  <c r="I81" i="36"/>
  <c r="J81" i="36"/>
  <c r="H82" i="36"/>
  <c r="I82" i="36"/>
  <c r="J82" i="36"/>
  <c r="H83" i="36"/>
  <c r="I83" i="36"/>
  <c r="J83" i="36"/>
  <c r="H84" i="36"/>
  <c r="I84" i="36"/>
  <c r="J84" i="36"/>
  <c r="H85" i="36"/>
  <c r="I85" i="36"/>
  <c r="J85" i="36"/>
  <c r="H86" i="36"/>
  <c r="I86" i="36"/>
  <c r="J86" i="36"/>
  <c r="H87" i="36"/>
  <c r="I87" i="36"/>
  <c r="J87" i="36"/>
  <c r="H88" i="36"/>
  <c r="I88" i="36"/>
  <c r="J88" i="36"/>
  <c r="H89" i="36"/>
  <c r="I89" i="36"/>
  <c r="J89" i="36"/>
  <c r="H90" i="36"/>
  <c r="I90" i="36"/>
  <c r="J90" i="36"/>
  <c r="H91" i="36"/>
  <c r="I91" i="36"/>
  <c r="J91" i="36"/>
  <c r="H92" i="36"/>
  <c r="I92" i="36"/>
  <c r="J92" i="36"/>
  <c r="H93" i="36"/>
  <c r="I93" i="36"/>
  <c r="J93" i="36"/>
  <c r="H94" i="36"/>
  <c r="I94" i="36"/>
  <c r="J94" i="36"/>
  <c r="H95" i="36"/>
  <c r="I95" i="36"/>
  <c r="J95" i="36"/>
  <c r="H96" i="36"/>
  <c r="I96" i="36"/>
  <c r="J96" i="36"/>
  <c r="H97" i="36"/>
  <c r="I97" i="36"/>
  <c r="J97" i="36"/>
  <c r="H98" i="36"/>
  <c r="I98" i="36"/>
  <c r="J98" i="36"/>
  <c r="H99" i="36"/>
  <c r="I99" i="36"/>
  <c r="J99" i="36"/>
  <c r="H100" i="36"/>
  <c r="I100" i="36"/>
  <c r="J100" i="36"/>
  <c r="H101" i="36"/>
  <c r="I101" i="36"/>
  <c r="J101" i="36"/>
  <c r="H102" i="36"/>
  <c r="I102" i="36"/>
  <c r="J102" i="36"/>
  <c r="H103" i="36"/>
  <c r="I103" i="36"/>
  <c r="J103" i="36"/>
  <c r="H104" i="36"/>
  <c r="I104" i="36"/>
  <c r="J104" i="36"/>
  <c r="H105" i="36"/>
  <c r="I105" i="36"/>
  <c r="J105" i="36"/>
  <c r="H106" i="36"/>
  <c r="I106" i="36"/>
  <c r="J106" i="36"/>
  <c r="H107" i="36"/>
  <c r="I107" i="36"/>
  <c r="J107" i="36"/>
  <c r="H108" i="36"/>
  <c r="I108" i="36"/>
  <c r="J108" i="36"/>
  <c r="H109" i="36"/>
  <c r="I109" i="36"/>
  <c r="J109" i="36"/>
  <c r="H110" i="36"/>
  <c r="I110" i="36"/>
  <c r="J110" i="36"/>
  <c r="H111" i="36"/>
  <c r="I111" i="36"/>
  <c r="J111" i="36"/>
  <c r="H112" i="36"/>
  <c r="I112" i="36"/>
  <c r="J112" i="36"/>
  <c r="H113" i="36"/>
  <c r="I113" i="36"/>
  <c r="J113" i="36"/>
  <c r="H114" i="36"/>
  <c r="I114" i="36"/>
  <c r="J114" i="36"/>
  <c r="H115" i="36"/>
  <c r="I115" i="36"/>
  <c r="J115" i="36"/>
  <c r="H116" i="36"/>
  <c r="I116" i="36"/>
  <c r="J116" i="36"/>
  <c r="H117" i="36"/>
  <c r="I117" i="36"/>
  <c r="J117" i="36"/>
  <c r="H118" i="36"/>
  <c r="I118" i="36"/>
  <c r="J118" i="36"/>
  <c r="H119" i="36"/>
  <c r="I119" i="36"/>
  <c r="J119" i="36"/>
  <c r="H120" i="36"/>
  <c r="I120" i="36"/>
  <c r="J120" i="36"/>
  <c r="H121" i="36"/>
  <c r="I121" i="36"/>
  <c r="J121" i="36"/>
  <c r="H122" i="36"/>
  <c r="I122" i="36"/>
  <c r="J122" i="36"/>
  <c r="H123" i="36"/>
  <c r="I123" i="36"/>
  <c r="J123" i="36"/>
  <c r="H124" i="36"/>
  <c r="I124" i="36"/>
  <c r="J124" i="36"/>
  <c r="H125" i="36"/>
  <c r="I125" i="36"/>
  <c r="J125" i="36"/>
  <c r="H126" i="36"/>
  <c r="I126" i="36"/>
  <c r="J126" i="36"/>
  <c r="H127" i="36"/>
  <c r="I127" i="36"/>
  <c r="J127" i="36"/>
  <c r="H128" i="36"/>
  <c r="I128" i="36"/>
  <c r="J128" i="36"/>
  <c r="H129" i="36"/>
  <c r="I129" i="36"/>
  <c r="J129" i="36"/>
  <c r="H130" i="36"/>
  <c r="I130" i="36"/>
  <c r="J130" i="36"/>
  <c r="H131" i="36"/>
  <c r="I131" i="36"/>
  <c r="J131" i="36"/>
  <c r="H132" i="36"/>
  <c r="I132" i="36"/>
  <c r="J132" i="36"/>
  <c r="H133" i="36"/>
  <c r="I133" i="36"/>
  <c r="J133" i="36"/>
  <c r="H134" i="36"/>
  <c r="I134" i="36"/>
  <c r="J134" i="36"/>
  <c r="H135" i="36"/>
  <c r="I135" i="36"/>
  <c r="J135" i="36"/>
  <c r="H136" i="36"/>
  <c r="I136" i="36"/>
  <c r="J136" i="36"/>
  <c r="H137" i="36"/>
  <c r="I137" i="36"/>
  <c r="J137" i="36"/>
  <c r="H138" i="36"/>
  <c r="I138" i="36"/>
  <c r="J138" i="36"/>
  <c r="H139" i="36"/>
  <c r="I139" i="36"/>
  <c r="J139" i="36"/>
  <c r="H140" i="36"/>
  <c r="I140" i="36"/>
  <c r="J140" i="36"/>
  <c r="H141" i="36"/>
  <c r="I141" i="36"/>
  <c r="J141" i="36"/>
  <c r="H142" i="36"/>
  <c r="I142" i="36"/>
  <c r="J142" i="36"/>
  <c r="H143" i="36"/>
  <c r="I143" i="36"/>
  <c r="J143" i="36"/>
  <c r="H144" i="36"/>
  <c r="I144" i="36"/>
  <c r="J144" i="36"/>
  <c r="H145" i="36"/>
  <c r="I145" i="36"/>
  <c r="J145" i="36"/>
  <c r="H146" i="36"/>
  <c r="I146" i="36"/>
  <c r="J146" i="36"/>
  <c r="H147" i="36"/>
  <c r="I147" i="36"/>
  <c r="J147" i="36"/>
  <c r="H148" i="36"/>
  <c r="I148" i="36"/>
  <c r="J148" i="36"/>
  <c r="H149" i="36"/>
  <c r="I149" i="36"/>
  <c r="J149" i="36"/>
  <c r="H150" i="36"/>
  <c r="I150" i="36"/>
  <c r="J150" i="36"/>
  <c r="H151" i="36"/>
  <c r="I151" i="36"/>
  <c r="J151" i="36"/>
  <c r="H152" i="36"/>
  <c r="I152" i="36"/>
  <c r="J152" i="36"/>
  <c r="H153" i="36"/>
  <c r="I153" i="36"/>
  <c r="J153" i="36"/>
  <c r="H154" i="36"/>
  <c r="I154" i="36"/>
  <c r="J154" i="36"/>
  <c r="H155" i="36"/>
  <c r="I155" i="36"/>
  <c r="J155" i="36"/>
  <c r="H156" i="36"/>
  <c r="I156" i="36"/>
  <c r="J156" i="36"/>
  <c r="H157" i="36"/>
  <c r="I157" i="36"/>
  <c r="J157" i="36"/>
  <c r="H158" i="36"/>
  <c r="I158" i="36"/>
  <c r="J158" i="36"/>
  <c r="H159" i="36"/>
  <c r="I159" i="36"/>
  <c r="J159" i="36"/>
  <c r="H160" i="36"/>
  <c r="I160" i="36"/>
  <c r="J160" i="36"/>
  <c r="H161" i="36"/>
  <c r="I161" i="36"/>
  <c r="J161" i="36"/>
  <c r="H162" i="36"/>
  <c r="I162" i="36"/>
  <c r="J162" i="36"/>
  <c r="H163" i="36"/>
  <c r="I163" i="36"/>
  <c r="J163" i="36"/>
  <c r="H164" i="36"/>
  <c r="I164" i="36"/>
  <c r="J164" i="36"/>
  <c r="H165" i="36"/>
  <c r="I165" i="36"/>
  <c r="J165" i="36"/>
  <c r="H166" i="36"/>
  <c r="I166" i="36"/>
  <c r="J166" i="36"/>
  <c r="H167" i="36"/>
  <c r="I167" i="36"/>
  <c r="J167" i="36"/>
  <c r="H168" i="36"/>
  <c r="I168" i="36"/>
  <c r="J168" i="36"/>
  <c r="H169" i="36"/>
  <c r="I169" i="36"/>
  <c r="J169" i="36"/>
  <c r="H170" i="36"/>
  <c r="I170" i="36"/>
  <c r="J170" i="36"/>
  <c r="H171" i="36"/>
  <c r="I171" i="36"/>
  <c r="J171" i="36"/>
  <c r="H172" i="36"/>
  <c r="I172" i="36"/>
  <c r="J172" i="36"/>
  <c r="H173" i="36"/>
  <c r="I173" i="36"/>
  <c r="J173" i="36"/>
  <c r="H174" i="36"/>
  <c r="I174" i="36"/>
  <c r="J174" i="36"/>
  <c r="H175" i="36"/>
  <c r="I175" i="36"/>
  <c r="J175" i="36"/>
  <c r="H176" i="36"/>
  <c r="I176" i="36"/>
  <c r="J176" i="36"/>
  <c r="H177" i="36"/>
  <c r="I177" i="36"/>
  <c r="J177" i="36"/>
  <c r="H178" i="36"/>
  <c r="I178" i="36"/>
  <c r="J178" i="36"/>
  <c r="H179" i="36"/>
  <c r="I179" i="36"/>
  <c r="J179" i="36"/>
  <c r="H180" i="36"/>
  <c r="I180" i="36"/>
  <c r="J180" i="36"/>
  <c r="H181" i="36"/>
  <c r="I181" i="36"/>
  <c r="J181" i="36"/>
  <c r="H182" i="36"/>
  <c r="I182" i="36"/>
  <c r="J182" i="36"/>
  <c r="H183" i="36"/>
  <c r="I183" i="36"/>
  <c r="J183" i="36"/>
  <c r="H184" i="36"/>
  <c r="I184" i="36"/>
  <c r="J184" i="36"/>
  <c r="H185" i="36"/>
  <c r="I185" i="36"/>
  <c r="J185" i="36"/>
  <c r="H186" i="36"/>
  <c r="I186" i="36"/>
  <c r="J186" i="36"/>
  <c r="H187" i="36"/>
  <c r="I187" i="36"/>
  <c r="J187" i="36"/>
  <c r="H188" i="36"/>
  <c r="I188" i="36"/>
  <c r="J188" i="36"/>
  <c r="H189" i="36"/>
  <c r="I189" i="36"/>
  <c r="J189" i="36"/>
  <c r="H190" i="36"/>
  <c r="I190" i="36"/>
  <c r="J190" i="36"/>
  <c r="H191" i="36"/>
  <c r="I191" i="36"/>
  <c r="J191" i="36"/>
  <c r="H192" i="36"/>
  <c r="I192" i="36"/>
  <c r="J192" i="36"/>
  <c r="H193" i="36"/>
  <c r="I193" i="36"/>
  <c r="J193" i="36"/>
  <c r="H194" i="36"/>
  <c r="I194" i="36"/>
  <c r="J194" i="36"/>
  <c r="H195" i="36"/>
  <c r="I195" i="36"/>
  <c r="J195" i="36"/>
  <c r="H196" i="36"/>
  <c r="I196" i="36"/>
  <c r="J196" i="36"/>
  <c r="H197" i="36"/>
  <c r="I197" i="36"/>
  <c r="J197" i="36"/>
  <c r="H198" i="36"/>
  <c r="I198" i="36"/>
  <c r="J198" i="36"/>
  <c r="H199" i="36"/>
  <c r="I199" i="36"/>
  <c r="J199" i="36"/>
  <c r="H200" i="36"/>
  <c r="I200" i="36"/>
  <c r="J200" i="36"/>
  <c r="H201" i="36"/>
  <c r="I201" i="36"/>
  <c r="J201" i="36"/>
  <c r="H202" i="36"/>
  <c r="I202" i="36"/>
  <c r="J202" i="36"/>
  <c r="H203" i="36"/>
  <c r="I203" i="36"/>
  <c r="J203" i="36"/>
  <c r="H204" i="36"/>
  <c r="I204" i="36"/>
  <c r="J204" i="36"/>
  <c r="H205" i="36"/>
  <c r="I205" i="36"/>
  <c r="J205" i="36"/>
  <c r="H206" i="36"/>
  <c r="I206" i="36"/>
  <c r="J206" i="36"/>
  <c r="H207" i="36"/>
  <c r="I207" i="36"/>
  <c r="J207" i="36"/>
  <c r="H208" i="36"/>
  <c r="I208" i="36"/>
  <c r="J208" i="36"/>
  <c r="H209" i="36"/>
  <c r="I209" i="36"/>
  <c r="J209" i="36"/>
  <c r="H210" i="36"/>
  <c r="I210" i="36"/>
  <c r="J210" i="36"/>
  <c r="H211" i="36"/>
  <c r="I211" i="36"/>
  <c r="J211" i="36"/>
  <c r="H212" i="36"/>
  <c r="I212" i="36"/>
  <c r="J212" i="36"/>
  <c r="H213" i="36"/>
  <c r="I213" i="36"/>
  <c r="J213" i="36"/>
  <c r="H214" i="36"/>
  <c r="I214" i="36"/>
  <c r="J214" i="36"/>
  <c r="H215" i="36"/>
  <c r="I215" i="36"/>
  <c r="J215" i="36"/>
  <c r="H216" i="36"/>
  <c r="I216" i="36"/>
  <c r="J216" i="36"/>
  <c r="H217" i="36"/>
  <c r="I217" i="36"/>
  <c r="J217" i="36"/>
  <c r="H218" i="36"/>
  <c r="I218" i="36"/>
  <c r="J218" i="36"/>
  <c r="H219" i="36"/>
  <c r="I219" i="36"/>
  <c r="J219" i="36"/>
  <c r="H220" i="36"/>
  <c r="I220" i="36"/>
  <c r="J220" i="36"/>
  <c r="H221" i="36"/>
  <c r="I221" i="36"/>
  <c r="J221" i="36"/>
  <c r="H222" i="36"/>
  <c r="I222" i="36"/>
  <c r="J222" i="36"/>
  <c r="H223" i="36"/>
  <c r="I223" i="36"/>
  <c r="J223" i="36"/>
  <c r="H224" i="36"/>
  <c r="I224" i="36"/>
  <c r="J224" i="36"/>
  <c r="H225" i="36"/>
  <c r="I225" i="36"/>
  <c r="J225" i="36"/>
  <c r="H226" i="36"/>
  <c r="I226" i="36"/>
  <c r="J226" i="36"/>
  <c r="H227" i="36"/>
  <c r="I227" i="36"/>
  <c r="J227" i="36"/>
  <c r="H228" i="36"/>
  <c r="I228" i="36"/>
  <c r="J228" i="36"/>
  <c r="H229" i="36"/>
  <c r="I229" i="36"/>
  <c r="J229" i="36"/>
  <c r="H230" i="36"/>
  <c r="I230" i="36"/>
  <c r="J230" i="36"/>
  <c r="H231" i="36"/>
  <c r="I231" i="36"/>
  <c r="J231" i="36"/>
  <c r="H232" i="36"/>
  <c r="I232" i="36"/>
  <c r="J232" i="36"/>
  <c r="H233" i="36"/>
  <c r="I233" i="36"/>
  <c r="J233" i="36"/>
  <c r="H234" i="36"/>
  <c r="I234" i="36"/>
  <c r="J234" i="36"/>
  <c r="H235" i="36"/>
  <c r="I235" i="36"/>
  <c r="J235" i="36"/>
  <c r="H236" i="36"/>
  <c r="I236" i="36"/>
  <c r="J236" i="36"/>
  <c r="H237" i="36"/>
  <c r="I237" i="36"/>
  <c r="J237" i="36"/>
  <c r="H238" i="36"/>
  <c r="I238" i="36"/>
  <c r="J238" i="36"/>
  <c r="H239" i="36"/>
  <c r="I239" i="36"/>
  <c r="J239" i="36"/>
  <c r="H240" i="36"/>
  <c r="I240" i="36"/>
  <c r="J240" i="36"/>
  <c r="H241" i="36"/>
  <c r="I241" i="36"/>
  <c r="J241" i="36"/>
  <c r="H242" i="36"/>
  <c r="I242" i="36"/>
  <c r="J242" i="36"/>
  <c r="H243" i="36"/>
  <c r="I243" i="36"/>
  <c r="J243" i="36"/>
  <c r="H244" i="36"/>
  <c r="I244" i="36"/>
  <c r="J244" i="36"/>
  <c r="H245" i="36"/>
  <c r="I245" i="36"/>
  <c r="J245" i="36"/>
  <c r="H246" i="36"/>
  <c r="I246" i="36"/>
  <c r="J246" i="36"/>
  <c r="H247" i="36"/>
  <c r="I247" i="36"/>
  <c r="J247" i="36"/>
  <c r="H248" i="36"/>
  <c r="I248" i="36"/>
  <c r="J248" i="36"/>
  <c r="H249" i="36"/>
  <c r="I249" i="36"/>
  <c r="J249" i="36"/>
  <c r="H250" i="36"/>
  <c r="I250" i="36"/>
  <c r="J250" i="36"/>
  <c r="H251" i="36"/>
  <c r="I251" i="36"/>
  <c r="J251" i="36"/>
  <c r="H252" i="36"/>
  <c r="I252" i="36"/>
  <c r="J252" i="36"/>
  <c r="H253" i="36"/>
  <c r="I253" i="36"/>
  <c r="J253" i="36"/>
  <c r="H254" i="36"/>
  <c r="I254" i="36"/>
  <c r="J254" i="36"/>
  <c r="H255" i="36"/>
  <c r="I255" i="36"/>
  <c r="J255" i="36"/>
  <c r="H256" i="36"/>
  <c r="I256" i="36"/>
  <c r="J256" i="36"/>
  <c r="H257" i="36"/>
  <c r="I257" i="36"/>
  <c r="J257" i="36"/>
  <c r="H258" i="36"/>
  <c r="I258" i="36"/>
  <c r="J258" i="36"/>
  <c r="H259" i="36"/>
  <c r="I259" i="36"/>
  <c r="J259" i="36"/>
  <c r="H260" i="36"/>
  <c r="I260" i="36"/>
  <c r="J260" i="36"/>
  <c r="H261" i="36"/>
  <c r="I261" i="36"/>
  <c r="J261" i="36"/>
  <c r="H262" i="36"/>
  <c r="I262" i="36"/>
  <c r="J262" i="36"/>
  <c r="H263" i="36"/>
  <c r="I263" i="36"/>
  <c r="J263" i="36"/>
  <c r="H264" i="36"/>
  <c r="I264" i="36"/>
  <c r="J264" i="36"/>
  <c r="H265" i="36"/>
  <c r="I265" i="36"/>
  <c r="J265" i="36"/>
  <c r="H266" i="36"/>
  <c r="I266" i="36"/>
  <c r="J266" i="36"/>
  <c r="H267" i="36"/>
  <c r="I267" i="36"/>
  <c r="J267" i="36"/>
  <c r="H268" i="36"/>
  <c r="I268" i="36"/>
  <c r="J268" i="36"/>
  <c r="H269" i="36"/>
  <c r="I269" i="36"/>
  <c r="J269" i="36"/>
  <c r="H270" i="36"/>
  <c r="I270" i="36"/>
  <c r="J270" i="36"/>
  <c r="H271" i="36"/>
  <c r="I271" i="36"/>
  <c r="J271" i="36"/>
  <c r="H272" i="36"/>
  <c r="I272" i="36"/>
  <c r="J272" i="36"/>
  <c r="H273" i="36"/>
  <c r="I273" i="36"/>
  <c r="J273" i="36"/>
  <c r="H274" i="36"/>
  <c r="I274" i="36"/>
  <c r="J274" i="36"/>
  <c r="H275" i="36"/>
  <c r="I275" i="36"/>
  <c r="J275" i="36"/>
  <c r="H276" i="36"/>
  <c r="I276" i="36"/>
  <c r="J276" i="36"/>
  <c r="H277" i="36"/>
  <c r="I277" i="36"/>
  <c r="J277" i="36"/>
  <c r="H278" i="36"/>
  <c r="I278" i="36"/>
  <c r="J278" i="36"/>
  <c r="H279" i="36"/>
  <c r="I279" i="36"/>
  <c r="J279" i="36"/>
  <c r="H280" i="36"/>
  <c r="I280" i="36"/>
  <c r="J280" i="36"/>
  <c r="H281" i="36"/>
  <c r="I281" i="36"/>
  <c r="J281" i="36"/>
  <c r="H282" i="36"/>
  <c r="I282" i="36"/>
  <c r="J282" i="36"/>
  <c r="H283" i="36"/>
  <c r="I283" i="36"/>
  <c r="J283" i="36"/>
  <c r="H284" i="36"/>
  <c r="I284" i="36"/>
  <c r="J284" i="36"/>
  <c r="H285" i="36"/>
  <c r="I285" i="36"/>
  <c r="J285" i="36"/>
  <c r="H286" i="36"/>
  <c r="I286" i="36"/>
  <c r="J286" i="36"/>
  <c r="H287" i="36"/>
  <c r="I287" i="36"/>
  <c r="J287" i="36"/>
  <c r="H288" i="36"/>
  <c r="I288" i="36"/>
  <c r="J288" i="36"/>
  <c r="H289" i="36"/>
  <c r="I289" i="36"/>
  <c r="J289" i="36"/>
  <c r="H290" i="36"/>
  <c r="I290" i="36"/>
  <c r="J290" i="36"/>
  <c r="H291" i="36"/>
  <c r="I291" i="36"/>
  <c r="J291" i="36"/>
  <c r="H292" i="36"/>
  <c r="I292" i="36"/>
  <c r="J292" i="36"/>
  <c r="H293" i="36"/>
  <c r="I293" i="36"/>
  <c r="J293" i="36"/>
  <c r="H294" i="36"/>
  <c r="I294" i="36"/>
  <c r="J294" i="36"/>
  <c r="H295" i="36"/>
  <c r="I295" i="36"/>
  <c r="J295" i="36"/>
  <c r="H296" i="36"/>
  <c r="I296" i="36"/>
  <c r="J296" i="36"/>
  <c r="H297" i="36"/>
  <c r="I297" i="36"/>
  <c r="J297" i="36"/>
  <c r="H298" i="36"/>
  <c r="I298" i="36"/>
  <c r="J298" i="36"/>
  <c r="H299" i="36"/>
  <c r="I299" i="36"/>
  <c r="J299" i="36"/>
  <c r="H300" i="36"/>
  <c r="I300" i="36"/>
  <c r="J300" i="36"/>
  <c r="H301" i="36"/>
  <c r="I301" i="36"/>
  <c r="J301" i="36"/>
  <c r="H302" i="36"/>
  <c r="I302" i="36"/>
  <c r="J302" i="36"/>
  <c r="H303" i="36"/>
  <c r="I303" i="36"/>
  <c r="J303" i="36"/>
  <c r="H304" i="36"/>
  <c r="I304" i="36"/>
  <c r="J304" i="36"/>
  <c r="H305" i="36"/>
  <c r="I305" i="36"/>
  <c r="J305" i="36"/>
  <c r="H306" i="36"/>
  <c r="I306" i="36"/>
  <c r="J306" i="36"/>
  <c r="H307" i="36"/>
  <c r="I307" i="36"/>
  <c r="J307" i="36"/>
  <c r="H308" i="36"/>
  <c r="I308" i="36"/>
  <c r="J308" i="36"/>
  <c r="H309" i="36"/>
  <c r="I309" i="36"/>
  <c r="J309" i="36"/>
  <c r="H310" i="36"/>
  <c r="I310" i="36"/>
  <c r="J310" i="36"/>
  <c r="H311" i="36"/>
  <c r="I311" i="36"/>
  <c r="J311" i="36"/>
  <c r="H312" i="36"/>
  <c r="I312" i="36"/>
  <c r="J312" i="36"/>
  <c r="H313" i="36"/>
  <c r="I313" i="36"/>
  <c r="J313" i="36"/>
  <c r="H314" i="36"/>
  <c r="I314" i="36"/>
  <c r="J314" i="36"/>
  <c r="H315" i="36"/>
  <c r="I315" i="36"/>
  <c r="J315" i="36"/>
  <c r="H316" i="36"/>
  <c r="I316" i="36"/>
  <c r="J316" i="36"/>
  <c r="H317" i="36"/>
  <c r="I317" i="36"/>
  <c r="J317" i="36"/>
  <c r="H318" i="36"/>
  <c r="I318" i="36"/>
  <c r="J318" i="36"/>
  <c r="H319" i="36"/>
  <c r="I319" i="36"/>
  <c r="J319" i="36"/>
  <c r="H320" i="36"/>
  <c r="I320" i="36"/>
  <c r="J320" i="36"/>
  <c r="H321" i="36"/>
  <c r="I321" i="36"/>
  <c r="J321" i="36"/>
  <c r="H322" i="36"/>
  <c r="I322" i="36"/>
  <c r="J322" i="36"/>
  <c r="H323" i="36"/>
  <c r="I323" i="36"/>
  <c r="J323" i="36"/>
  <c r="H324" i="36"/>
  <c r="I324" i="36"/>
  <c r="J324" i="36"/>
  <c r="H325" i="36"/>
  <c r="I325" i="36"/>
  <c r="J325" i="36"/>
  <c r="H326" i="36"/>
  <c r="I326" i="36"/>
  <c r="J326" i="36"/>
  <c r="H327" i="36"/>
  <c r="I327" i="36"/>
  <c r="J327" i="36"/>
  <c r="H328" i="36"/>
  <c r="I328" i="36"/>
  <c r="J328" i="36"/>
  <c r="H329" i="36"/>
  <c r="I329" i="36"/>
  <c r="J329" i="36"/>
  <c r="H330" i="36"/>
  <c r="I330" i="36"/>
  <c r="J330" i="36"/>
  <c r="H331" i="36"/>
  <c r="I331" i="36"/>
  <c r="J331" i="36"/>
  <c r="H332" i="36"/>
  <c r="I332" i="36"/>
  <c r="J332" i="36"/>
  <c r="H333" i="36"/>
  <c r="I333" i="36"/>
  <c r="J333" i="36"/>
  <c r="H334" i="36"/>
  <c r="I334" i="36"/>
  <c r="J334" i="36"/>
  <c r="H335" i="36"/>
  <c r="I335" i="36"/>
  <c r="J335" i="36"/>
  <c r="H336" i="36"/>
  <c r="I336" i="36"/>
  <c r="J336" i="36"/>
  <c r="H337" i="36"/>
  <c r="I337" i="36"/>
  <c r="J337" i="36"/>
  <c r="H338" i="36"/>
  <c r="I338" i="36"/>
  <c r="J338" i="36"/>
  <c r="H339" i="36"/>
  <c r="I339" i="36"/>
  <c r="J339" i="36"/>
  <c r="H340" i="36"/>
  <c r="I340" i="36"/>
  <c r="J340" i="36"/>
  <c r="H341" i="36"/>
  <c r="I341" i="36"/>
  <c r="J341" i="36"/>
  <c r="H342" i="36"/>
  <c r="I342" i="36"/>
  <c r="J342" i="36"/>
  <c r="H343" i="36"/>
  <c r="I343" i="36"/>
  <c r="J343" i="36"/>
  <c r="H344" i="36"/>
  <c r="I344" i="36"/>
  <c r="J344" i="36"/>
  <c r="H345" i="36"/>
  <c r="I345" i="36"/>
  <c r="J345" i="36"/>
  <c r="H346" i="36"/>
  <c r="I346" i="36"/>
  <c r="J346" i="36"/>
  <c r="H347" i="36"/>
  <c r="I347" i="36"/>
  <c r="J347" i="36"/>
  <c r="H348" i="36"/>
  <c r="I348" i="36"/>
  <c r="J348" i="36"/>
  <c r="H349" i="36"/>
  <c r="I349" i="36"/>
  <c r="J349" i="36"/>
  <c r="H350" i="36"/>
  <c r="I350" i="36"/>
  <c r="J350" i="36"/>
  <c r="H351" i="36"/>
  <c r="I351" i="36"/>
  <c r="J351" i="36"/>
  <c r="H352" i="36"/>
  <c r="I352" i="36"/>
  <c r="J352" i="36"/>
  <c r="H353" i="36"/>
  <c r="I353" i="36"/>
  <c r="J353" i="36"/>
  <c r="H354" i="36"/>
  <c r="I354" i="36"/>
  <c r="J354" i="36"/>
  <c r="H355" i="36"/>
  <c r="I355" i="36"/>
  <c r="J355" i="36"/>
  <c r="H356" i="36"/>
  <c r="I356" i="36"/>
  <c r="J356" i="36"/>
  <c r="H357" i="36"/>
  <c r="I357" i="36"/>
  <c r="J357" i="36"/>
  <c r="H358" i="36"/>
  <c r="I358" i="36"/>
  <c r="J358" i="36"/>
  <c r="H359" i="36"/>
  <c r="I359" i="36"/>
  <c r="J359" i="36"/>
  <c r="H360" i="36"/>
  <c r="I360" i="36"/>
  <c r="J360" i="36"/>
  <c r="H361" i="36"/>
  <c r="I361" i="36"/>
  <c r="J361" i="36"/>
  <c r="H362" i="36"/>
  <c r="I362" i="36"/>
  <c r="J362" i="36"/>
  <c r="H363" i="36"/>
  <c r="I363" i="36"/>
  <c r="J363" i="36"/>
  <c r="H364" i="36"/>
  <c r="I364" i="36"/>
  <c r="J364" i="36"/>
  <c r="H365" i="36"/>
  <c r="I365" i="36"/>
  <c r="J365" i="36"/>
  <c r="H366" i="36"/>
  <c r="I366" i="36"/>
  <c r="J366" i="36"/>
  <c r="H367" i="36"/>
  <c r="I367" i="36"/>
  <c r="J367" i="36"/>
  <c r="H368" i="36"/>
  <c r="I368" i="36"/>
  <c r="J368" i="36"/>
  <c r="H369" i="36"/>
  <c r="I369" i="36"/>
  <c r="J369" i="36"/>
  <c r="H370" i="36"/>
  <c r="I370" i="36"/>
  <c r="J370" i="36"/>
  <c r="H371" i="36"/>
  <c r="I371" i="36"/>
  <c r="J371" i="36"/>
  <c r="H372" i="36"/>
  <c r="I372" i="36"/>
  <c r="J372" i="36"/>
  <c r="H373" i="36"/>
  <c r="I373" i="36"/>
  <c r="J373" i="36"/>
  <c r="H374" i="36"/>
  <c r="I374" i="36"/>
  <c r="J374" i="36"/>
  <c r="H375" i="36"/>
  <c r="I375" i="36"/>
  <c r="J375" i="36"/>
  <c r="H376" i="36"/>
  <c r="I376" i="36"/>
  <c r="J376" i="36"/>
  <c r="H377" i="36"/>
  <c r="I377" i="36"/>
  <c r="J377" i="36"/>
  <c r="H378" i="36"/>
  <c r="I378" i="36"/>
  <c r="J378" i="36"/>
  <c r="H379" i="36"/>
  <c r="I379" i="36"/>
  <c r="J379" i="36"/>
  <c r="H380" i="36"/>
  <c r="I380" i="36"/>
  <c r="J380" i="36"/>
  <c r="H381" i="36"/>
  <c r="I381" i="36"/>
  <c r="J381" i="36"/>
  <c r="H382" i="36"/>
  <c r="I382" i="36"/>
  <c r="J382" i="36"/>
  <c r="H383" i="36"/>
  <c r="I383" i="36"/>
  <c r="J383" i="36"/>
  <c r="H384" i="36"/>
  <c r="I384" i="36"/>
  <c r="J384" i="36"/>
  <c r="H385" i="36"/>
  <c r="I385" i="36"/>
  <c r="J385" i="36"/>
  <c r="H386" i="36"/>
  <c r="I386" i="36"/>
  <c r="J386" i="36"/>
  <c r="H387" i="36"/>
  <c r="I387" i="36"/>
  <c r="J387" i="36"/>
  <c r="H388" i="36"/>
  <c r="I388" i="36"/>
  <c r="J388" i="36"/>
  <c r="H389" i="36"/>
  <c r="I389" i="36"/>
  <c r="J389" i="36"/>
  <c r="H390" i="36"/>
  <c r="I390" i="36"/>
  <c r="J390" i="36"/>
  <c r="H391" i="36"/>
  <c r="I391" i="36"/>
  <c r="J391" i="36"/>
  <c r="H392" i="36"/>
  <c r="I392" i="36"/>
  <c r="J392" i="36"/>
  <c r="H393" i="36"/>
  <c r="I393" i="36"/>
  <c r="J393" i="36"/>
  <c r="H394" i="36"/>
  <c r="I394" i="36"/>
  <c r="J394" i="36"/>
  <c r="H395" i="36"/>
  <c r="I395" i="36"/>
  <c r="J395" i="36"/>
  <c r="H396" i="36"/>
  <c r="I396" i="36"/>
  <c r="J396" i="36"/>
  <c r="H397" i="36"/>
  <c r="I397" i="36"/>
  <c r="J397" i="36"/>
  <c r="H398" i="36"/>
  <c r="I398" i="36"/>
  <c r="J398" i="36"/>
  <c r="H399" i="36"/>
  <c r="I399" i="36"/>
  <c r="J399" i="36"/>
  <c r="H400" i="36"/>
  <c r="I400" i="36"/>
  <c r="J400" i="36"/>
  <c r="H401" i="36"/>
  <c r="I401" i="36"/>
  <c r="J401" i="36"/>
  <c r="H402" i="36"/>
  <c r="I402" i="36"/>
  <c r="J402" i="36"/>
  <c r="H403" i="36"/>
  <c r="I403" i="36"/>
  <c r="J403" i="36"/>
  <c r="H404" i="36"/>
  <c r="I404" i="36"/>
  <c r="J404" i="36"/>
  <c r="H405" i="36"/>
  <c r="I405" i="36"/>
  <c r="J405" i="36"/>
  <c r="H406" i="36"/>
  <c r="I406" i="36"/>
  <c r="J406" i="36"/>
  <c r="H407" i="36"/>
  <c r="I407" i="36"/>
  <c r="J407" i="36"/>
  <c r="H408" i="36"/>
  <c r="I408" i="36"/>
  <c r="J408" i="36"/>
  <c r="H409" i="36"/>
  <c r="I409" i="36"/>
  <c r="J409" i="36"/>
  <c r="H410" i="36"/>
  <c r="I410" i="36"/>
  <c r="J410" i="36"/>
  <c r="H411" i="36"/>
  <c r="I411" i="36"/>
  <c r="J411" i="36"/>
  <c r="H412" i="36"/>
  <c r="I412" i="36"/>
  <c r="J412" i="36"/>
  <c r="H413" i="36"/>
  <c r="I413" i="36"/>
  <c r="J413" i="36"/>
  <c r="H414" i="36"/>
  <c r="I414" i="36"/>
  <c r="J414" i="36"/>
  <c r="H415" i="36"/>
  <c r="I415" i="36"/>
  <c r="J415" i="36"/>
  <c r="H416" i="36"/>
  <c r="I416" i="36"/>
  <c r="J416" i="36"/>
  <c r="H417" i="36"/>
  <c r="I417" i="36"/>
  <c r="J417" i="36"/>
  <c r="H418" i="36"/>
  <c r="I418" i="36"/>
  <c r="J418" i="36"/>
  <c r="H419" i="36"/>
  <c r="I419" i="36"/>
  <c r="J419" i="36"/>
  <c r="H420" i="36"/>
  <c r="I420" i="36"/>
  <c r="J420" i="36"/>
  <c r="H421" i="36"/>
  <c r="I421" i="36"/>
  <c r="J421" i="36"/>
  <c r="H422" i="36"/>
  <c r="I422" i="36"/>
  <c r="J422" i="36"/>
  <c r="H423" i="36"/>
  <c r="I423" i="36"/>
  <c r="J423" i="36"/>
  <c r="H424" i="36"/>
  <c r="I424" i="36"/>
  <c r="J424" i="36"/>
  <c r="H425" i="36"/>
  <c r="I425" i="36"/>
  <c r="J425" i="36"/>
  <c r="H426" i="36"/>
  <c r="I426" i="36"/>
  <c r="J426" i="36"/>
  <c r="H427" i="36"/>
  <c r="I427" i="36"/>
  <c r="J427" i="36"/>
  <c r="H428" i="36"/>
  <c r="I428" i="36"/>
  <c r="J428" i="36"/>
  <c r="H429" i="36"/>
  <c r="I429" i="36"/>
  <c r="J429" i="36"/>
  <c r="H430" i="36"/>
  <c r="I430" i="36"/>
  <c r="J430" i="36"/>
  <c r="H431" i="36"/>
  <c r="I431" i="36"/>
  <c r="J431" i="36"/>
  <c r="H432" i="36"/>
  <c r="I432" i="36"/>
  <c r="J432" i="36"/>
  <c r="H433" i="36"/>
  <c r="I433" i="36"/>
  <c r="J433" i="36"/>
  <c r="H434" i="36"/>
  <c r="I434" i="36"/>
  <c r="J434" i="36"/>
  <c r="H435" i="36"/>
  <c r="I435" i="36"/>
  <c r="J435" i="36"/>
  <c r="H436" i="36"/>
  <c r="I436" i="36"/>
  <c r="J436" i="36"/>
  <c r="H437" i="36"/>
  <c r="I437" i="36"/>
  <c r="J437" i="36"/>
  <c r="H438" i="36"/>
  <c r="I438" i="36"/>
  <c r="J438" i="36"/>
  <c r="H439" i="36"/>
  <c r="I439" i="36"/>
  <c r="J439" i="36"/>
  <c r="H440" i="36"/>
  <c r="I440" i="36"/>
  <c r="J440" i="36"/>
  <c r="H441" i="36"/>
  <c r="I441" i="36"/>
  <c r="J441" i="36"/>
  <c r="H442" i="36"/>
  <c r="I442" i="36"/>
  <c r="J442" i="36"/>
  <c r="H443" i="36"/>
  <c r="I443" i="36"/>
  <c r="J443" i="36"/>
  <c r="H444" i="36"/>
  <c r="I444" i="36"/>
  <c r="J444" i="36"/>
  <c r="H445" i="36"/>
  <c r="I445" i="36"/>
  <c r="J445" i="36"/>
  <c r="H446" i="36"/>
  <c r="I446" i="36"/>
  <c r="J446" i="36"/>
  <c r="H447" i="36"/>
  <c r="I447" i="36"/>
  <c r="J447" i="36"/>
  <c r="H448" i="36"/>
  <c r="I448" i="36"/>
  <c r="J448" i="36"/>
  <c r="H449" i="36"/>
  <c r="I449" i="36"/>
  <c r="J449" i="36"/>
  <c r="H450" i="36"/>
  <c r="I450" i="36"/>
  <c r="J450" i="36"/>
  <c r="H451" i="36"/>
  <c r="I451" i="36"/>
  <c r="J451" i="36"/>
  <c r="H452" i="36"/>
  <c r="I452" i="36"/>
  <c r="J452" i="36"/>
  <c r="H453" i="36"/>
  <c r="I453" i="36"/>
  <c r="J453" i="36"/>
  <c r="H454" i="36"/>
  <c r="I454" i="36"/>
  <c r="J454" i="36"/>
  <c r="H455" i="36"/>
  <c r="I455" i="36"/>
  <c r="J455" i="36"/>
  <c r="H456" i="36"/>
  <c r="I456" i="36"/>
  <c r="J456" i="36"/>
  <c r="H457" i="36"/>
  <c r="I457" i="36"/>
  <c r="J457" i="36"/>
  <c r="H458" i="36"/>
  <c r="I458" i="36"/>
  <c r="J458" i="36"/>
  <c r="H459" i="36"/>
  <c r="I459" i="36"/>
  <c r="J459" i="36"/>
  <c r="H460" i="36"/>
  <c r="I460" i="36"/>
  <c r="J460" i="36"/>
  <c r="H461" i="36"/>
  <c r="I461" i="36"/>
  <c r="J461" i="36"/>
  <c r="H462" i="36"/>
  <c r="I462" i="36"/>
  <c r="J462" i="36"/>
  <c r="H463" i="36"/>
  <c r="I463" i="36"/>
  <c r="J463" i="36"/>
  <c r="H464" i="36"/>
  <c r="I464" i="36"/>
  <c r="J464" i="36"/>
  <c r="H465" i="36"/>
  <c r="I465" i="36"/>
  <c r="J465" i="36"/>
  <c r="H466" i="36"/>
  <c r="I466" i="36"/>
  <c r="J466" i="36"/>
  <c r="H467" i="36"/>
  <c r="I467" i="36"/>
  <c r="J467" i="36"/>
  <c r="H468" i="36"/>
  <c r="I468" i="36"/>
  <c r="J468" i="36"/>
  <c r="H469" i="36"/>
  <c r="I469" i="36"/>
  <c r="J469" i="36"/>
  <c r="H470" i="36"/>
  <c r="I470" i="36"/>
  <c r="J470" i="36"/>
  <c r="H471" i="36"/>
  <c r="I471" i="36"/>
  <c r="J471" i="36"/>
  <c r="H472" i="36"/>
  <c r="I472" i="36"/>
  <c r="J472" i="36"/>
  <c r="H473" i="36"/>
  <c r="I473" i="36"/>
  <c r="J473" i="36"/>
  <c r="H474" i="36"/>
  <c r="I474" i="36"/>
  <c r="J474" i="36"/>
  <c r="H475" i="36"/>
  <c r="I475" i="36"/>
  <c r="J475" i="36"/>
  <c r="H476" i="36"/>
  <c r="I476" i="36"/>
  <c r="J476" i="36"/>
  <c r="H477" i="36"/>
  <c r="I477" i="36"/>
  <c r="J477" i="36"/>
  <c r="H478" i="36"/>
  <c r="I478" i="36"/>
  <c r="J478" i="36"/>
  <c r="H479" i="36"/>
  <c r="I479" i="36"/>
  <c r="J479" i="36"/>
  <c r="H480" i="36"/>
  <c r="I480" i="36"/>
  <c r="J480" i="36"/>
  <c r="H481" i="36"/>
  <c r="I481" i="36"/>
  <c r="J481" i="36"/>
  <c r="H482" i="36"/>
  <c r="I482" i="36"/>
  <c r="J482" i="36"/>
  <c r="H483" i="36"/>
  <c r="I483" i="36"/>
  <c r="J483" i="36"/>
  <c r="H484" i="36"/>
  <c r="I484" i="36"/>
  <c r="J484" i="36"/>
  <c r="H485" i="36"/>
  <c r="I485" i="36"/>
  <c r="J485" i="36"/>
  <c r="H486" i="36"/>
  <c r="I486" i="36"/>
  <c r="J486" i="36"/>
  <c r="H487" i="36"/>
  <c r="I487" i="36"/>
  <c r="J487" i="36"/>
  <c r="H488" i="36"/>
  <c r="I488" i="36"/>
  <c r="J488" i="36"/>
  <c r="H489" i="36"/>
  <c r="I489" i="36"/>
  <c r="J489" i="36"/>
  <c r="H490" i="36"/>
  <c r="I490" i="36"/>
  <c r="J490" i="36"/>
  <c r="H491" i="36"/>
  <c r="I491" i="36"/>
  <c r="J491" i="36"/>
  <c r="H492" i="36"/>
  <c r="I492" i="36"/>
  <c r="J492" i="36"/>
  <c r="H493" i="36"/>
  <c r="I493" i="36"/>
  <c r="J493" i="36"/>
  <c r="H494" i="36"/>
  <c r="I494" i="36"/>
  <c r="J494" i="36"/>
  <c r="H495" i="36"/>
  <c r="I495" i="36"/>
  <c r="J495" i="36"/>
  <c r="H496" i="36"/>
  <c r="I496" i="36"/>
  <c r="J496" i="36"/>
  <c r="H497" i="36"/>
  <c r="I497" i="36"/>
  <c r="J497" i="36"/>
  <c r="H498" i="36"/>
  <c r="I498" i="36"/>
  <c r="J498" i="36"/>
  <c r="H499" i="36"/>
  <c r="I499" i="36"/>
  <c r="J499" i="36"/>
  <c r="H500" i="36"/>
  <c r="I500" i="36"/>
  <c r="J500" i="36"/>
  <c r="H501" i="36"/>
  <c r="I501" i="36"/>
  <c r="J501" i="36"/>
  <c r="H502" i="36"/>
  <c r="I502" i="36"/>
  <c r="J502" i="36"/>
  <c r="H503" i="36"/>
  <c r="I503" i="36"/>
  <c r="J503" i="36"/>
  <c r="H504" i="36"/>
  <c r="I504" i="36"/>
  <c r="J504" i="36"/>
  <c r="H505" i="36"/>
  <c r="I505" i="36"/>
  <c r="J505" i="36"/>
  <c r="H506" i="36"/>
  <c r="I506" i="36"/>
  <c r="J506" i="36"/>
  <c r="H507" i="36"/>
  <c r="I507" i="36"/>
  <c r="J507" i="36"/>
  <c r="H508" i="36"/>
  <c r="I508" i="36"/>
  <c r="J508" i="36"/>
  <c r="H509" i="36"/>
  <c r="I509" i="36"/>
  <c r="J509" i="36"/>
  <c r="H510" i="36"/>
  <c r="I510" i="36"/>
  <c r="J510" i="36"/>
  <c r="H511" i="36"/>
  <c r="I511" i="36"/>
  <c r="J511" i="36"/>
  <c r="H512" i="36"/>
  <c r="I512" i="36"/>
  <c r="J512" i="36"/>
  <c r="H513" i="36"/>
  <c r="I513" i="36"/>
  <c r="J513" i="36"/>
  <c r="H514" i="36"/>
  <c r="I514" i="36"/>
  <c r="J514" i="36"/>
  <c r="H515" i="36"/>
  <c r="I515" i="36"/>
  <c r="J515" i="36"/>
  <c r="H516" i="36"/>
  <c r="I516" i="36"/>
  <c r="J516" i="36"/>
  <c r="H517" i="36"/>
  <c r="I517" i="36"/>
  <c r="J517" i="36"/>
  <c r="H518" i="36"/>
  <c r="I518" i="36"/>
  <c r="J518" i="36"/>
  <c r="H519" i="36"/>
  <c r="I519" i="36"/>
  <c r="J519" i="36"/>
  <c r="H520" i="36"/>
  <c r="I520" i="36"/>
  <c r="J520" i="36"/>
  <c r="H521" i="36"/>
  <c r="I521" i="36"/>
  <c r="J521" i="36"/>
  <c r="H522" i="36"/>
  <c r="I522" i="36"/>
  <c r="J522" i="36"/>
  <c r="H523" i="36"/>
  <c r="I523" i="36"/>
  <c r="J523" i="36"/>
  <c r="H524" i="36"/>
  <c r="I524" i="36"/>
  <c r="J524" i="36"/>
  <c r="H525" i="36"/>
  <c r="I525" i="36"/>
  <c r="J525" i="36"/>
  <c r="H526" i="36"/>
  <c r="I526" i="36"/>
  <c r="J526" i="36"/>
  <c r="H527" i="36"/>
  <c r="I527" i="36"/>
  <c r="J527" i="36"/>
  <c r="H528" i="36"/>
  <c r="I528" i="36"/>
  <c r="J528" i="36"/>
  <c r="H529" i="36"/>
  <c r="I529" i="36"/>
  <c r="J529" i="36"/>
  <c r="H530" i="36"/>
  <c r="I530" i="36"/>
  <c r="J530" i="36"/>
  <c r="H531" i="36"/>
  <c r="I531" i="36"/>
  <c r="J531" i="36"/>
  <c r="H532" i="36"/>
  <c r="I532" i="36"/>
  <c r="J532" i="36"/>
  <c r="H533" i="36"/>
  <c r="I533" i="36"/>
  <c r="J533" i="36"/>
  <c r="H534" i="36"/>
  <c r="I534" i="36"/>
  <c r="J534" i="36"/>
  <c r="H535" i="36"/>
  <c r="I535" i="36"/>
  <c r="J535" i="36"/>
  <c r="H536" i="36"/>
  <c r="I536" i="36"/>
  <c r="J536" i="36"/>
  <c r="H537" i="36"/>
  <c r="I537" i="36"/>
  <c r="J537" i="36"/>
  <c r="H538" i="36"/>
  <c r="I538" i="36"/>
  <c r="J538" i="36"/>
  <c r="H539" i="36"/>
  <c r="I539" i="36"/>
  <c r="J539" i="36"/>
  <c r="H540" i="36"/>
  <c r="I540" i="36"/>
  <c r="J540" i="36"/>
  <c r="H541" i="36"/>
  <c r="I541" i="36"/>
  <c r="J541" i="36"/>
  <c r="H542" i="36"/>
  <c r="I542" i="36"/>
  <c r="J542" i="36"/>
  <c r="H543" i="36"/>
  <c r="I543" i="36"/>
  <c r="J543" i="36"/>
  <c r="H544" i="36"/>
  <c r="I544" i="36"/>
  <c r="J544" i="36"/>
  <c r="H545" i="36"/>
  <c r="I545" i="36"/>
  <c r="J545" i="36"/>
  <c r="H546" i="36"/>
  <c r="I546" i="36"/>
  <c r="J546" i="36"/>
  <c r="H547" i="36"/>
  <c r="I547" i="36"/>
  <c r="J547" i="36"/>
  <c r="H548" i="36"/>
  <c r="I548" i="36"/>
  <c r="J548" i="36"/>
  <c r="H549" i="36"/>
  <c r="I549" i="36"/>
  <c r="J549" i="36"/>
  <c r="H550" i="36"/>
  <c r="I550" i="36"/>
  <c r="J550" i="36"/>
  <c r="H551" i="36"/>
  <c r="I551" i="36"/>
  <c r="J551" i="36"/>
  <c r="H552" i="36"/>
  <c r="I552" i="36"/>
  <c r="J552" i="36"/>
  <c r="H553" i="36"/>
  <c r="I553" i="36"/>
  <c r="J553" i="36"/>
  <c r="H554" i="36"/>
  <c r="I554" i="36"/>
  <c r="J554" i="36"/>
  <c r="H555" i="36"/>
  <c r="I555" i="36"/>
  <c r="J555" i="36"/>
  <c r="H556" i="36"/>
  <c r="I556" i="36"/>
  <c r="J556" i="36"/>
  <c r="H557" i="36"/>
  <c r="I557" i="36"/>
  <c r="J557" i="36"/>
  <c r="H558" i="36"/>
  <c r="I558" i="36"/>
  <c r="J558" i="36"/>
  <c r="H559" i="36"/>
  <c r="I559" i="36"/>
  <c r="J559" i="36"/>
  <c r="H560" i="36"/>
  <c r="I560" i="36"/>
  <c r="J560" i="36"/>
  <c r="H561" i="36"/>
  <c r="I561" i="36"/>
  <c r="J561" i="36"/>
  <c r="H562" i="36"/>
  <c r="I562" i="36"/>
  <c r="J562" i="36"/>
  <c r="H563" i="36"/>
  <c r="I563" i="36"/>
  <c r="J563" i="36"/>
  <c r="H564" i="36"/>
  <c r="I564" i="36"/>
  <c r="J564" i="36"/>
  <c r="H565" i="36"/>
  <c r="I565" i="36"/>
  <c r="J565" i="36"/>
  <c r="H566" i="36"/>
  <c r="I566" i="36"/>
  <c r="J566" i="36"/>
  <c r="H567" i="36"/>
  <c r="I567" i="36"/>
  <c r="J567" i="36"/>
  <c r="H568" i="36"/>
  <c r="I568" i="36"/>
  <c r="J568" i="36"/>
  <c r="H569" i="36"/>
  <c r="I569" i="36"/>
  <c r="J569" i="36"/>
  <c r="H570" i="36"/>
  <c r="I570" i="36"/>
  <c r="J570" i="36"/>
  <c r="H571" i="36"/>
  <c r="I571" i="36"/>
  <c r="J571" i="36"/>
  <c r="H572" i="36"/>
  <c r="I572" i="36"/>
  <c r="J572" i="36"/>
  <c r="H573" i="36"/>
  <c r="I573" i="36"/>
  <c r="J573" i="36"/>
  <c r="H574" i="36"/>
  <c r="I574" i="36"/>
  <c r="J574" i="36"/>
  <c r="H575" i="36"/>
  <c r="I575" i="36"/>
  <c r="J575" i="36"/>
  <c r="H576" i="36"/>
  <c r="I576" i="36"/>
  <c r="J576" i="36"/>
  <c r="H577" i="36"/>
  <c r="I577" i="36"/>
  <c r="J577" i="36"/>
  <c r="H578" i="36"/>
  <c r="I578" i="36"/>
  <c r="J578" i="36"/>
  <c r="H579" i="36"/>
  <c r="I579" i="36"/>
  <c r="J579" i="36"/>
  <c r="H580" i="36"/>
  <c r="I580" i="36"/>
  <c r="J580" i="36"/>
  <c r="H581" i="36"/>
  <c r="I581" i="36"/>
  <c r="J581" i="36"/>
  <c r="H582" i="36"/>
  <c r="I582" i="36"/>
  <c r="J582" i="36"/>
  <c r="H583" i="36"/>
  <c r="I583" i="36"/>
  <c r="J583" i="36"/>
  <c r="H584" i="36"/>
  <c r="I584" i="36"/>
  <c r="J584" i="36"/>
  <c r="H585" i="36"/>
  <c r="I585" i="36"/>
  <c r="J585" i="36"/>
  <c r="H586" i="36"/>
  <c r="I586" i="36"/>
  <c r="J586" i="36"/>
  <c r="H587" i="36"/>
  <c r="I587" i="36"/>
  <c r="J587" i="36"/>
  <c r="H588" i="36"/>
  <c r="I588" i="36"/>
  <c r="J588" i="36"/>
  <c r="H589" i="36"/>
  <c r="I589" i="36"/>
  <c r="J589" i="36"/>
  <c r="H590" i="36"/>
  <c r="I590" i="36"/>
  <c r="J590" i="36"/>
  <c r="H591" i="36"/>
  <c r="I591" i="36"/>
  <c r="J591" i="36"/>
  <c r="H592" i="36"/>
  <c r="I592" i="36"/>
  <c r="J592" i="36"/>
  <c r="H593" i="36"/>
  <c r="I593" i="36"/>
  <c r="J593" i="36"/>
  <c r="H594" i="36"/>
  <c r="I594" i="36"/>
  <c r="J594" i="36"/>
  <c r="H595" i="36"/>
  <c r="I595" i="36"/>
  <c r="J595" i="36"/>
  <c r="H596" i="36"/>
  <c r="I596" i="36"/>
  <c r="J596" i="36"/>
  <c r="H597" i="36"/>
  <c r="I597" i="36"/>
  <c r="J597" i="36"/>
  <c r="H598" i="36"/>
  <c r="I598" i="36"/>
  <c r="J598" i="36"/>
  <c r="H599" i="36"/>
  <c r="I599" i="36"/>
  <c r="J599" i="36"/>
  <c r="H600" i="36"/>
  <c r="I600" i="36"/>
  <c r="J600" i="36"/>
  <c r="H601" i="36"/>
  <c r="I601" i="36"/>
  <c r="J601" i="36"/>
  <c r="H602" i="36"/>
  <c r="I602" i="36"/>
  <c r="J602" i="36"/>
  <c r="H603" i="36"/>
  <c r="I603" i="36"/>
  <c r="J603" i="36"/>
  <c r="H604" i="36"/>
  <c r="I604" i="36"/>
  <c r="J604" i="36"/>
  <c r="H605" i="36"/>
  <c r="I605" i="36"/>
  <c r="J605" i="36"/>
  <c r="H606" i="36"/>
  <c r="I606" i="36"/>
  <c r="J606" i="36"/>
  <c r="H607" i="36"/>
  <c r="I607" i="36"/>
  <c r="J607" i="36"/>
  <c r="H608" i="36"/>
  <c r="I608" i="36"/>
  <c r="J608" i="36"/>
  <c r="H609" i="36"/>
  <c r="I609" i="36"/>
  <c r="J609" i="36"/>
  <c r="H610" i="36"/>
  <c r="I610" i="36"/>
  <c r="J610" i="36"/>
  <c r="H611" i="36"/>
  <c r="I611" i="36"/>
  <c r="J611" i="36"/>
  <c r="H612" i="36"/>
  <c r="I612" i="36"/>
  <c r="J612" i="36"/>
  <c r="H613" i="36"/>
  <c r="I613" i="36"/>
  <c r="J613" i="36"/>
  <c r="H614" i="36"/>
  <c r="I614" i="36"/>
  <c r="J614" i="36"/>
  <c r="H615" i="36"/>
  <c r="I615" i="36"/>
  <c r="J615" i="36"/>
  <c r="H616" i="36"/>
  <c r="I616" i="36"/>
  <c r="J616" i="36"/>
  <c r="H617" i="36"/>
  <c r="I617" i="36"/>
  <c r="J617" i="36"/>
  <c r="H618" i="36"/>
  <c r="I618" i="36"/>
  <c r="J618" i="36"/>
  <c r="H619" i="36"/>
  <c r="I619" i="36"/>
  <c r="J619" i="36"/>
  <c r="H620" i="36"/>
  <c r="I620" i="36"/>
  <c r="J620" i="36"/>
  <c r="H621" i="36"/>
  <c r="I621" i="36"/>
  <c r="J621" i="36"/>
  <c r="H622" i="36"/>
  <c r="I622" i="36"/>
  <c r="J622" i="36"/>
  <c r="H623" i="36"/>
  <c r="I623" i="36"/>
  <c r="J623" i="36"/>
  <c r="H624" i="36"/>
  <c r="I624" i="36"/>
  <c r="J624" i="36"/>
  <c r="H625" i="36"/>
  <c r="I625" i="36"/>
  <c r="J625" i="36"/>
  <c r="H626" i="36"/>
  <c r="I626" i="36"/>
  <c r="J626" i="36"/>
  <c r="H627" i="36"/>
  <c r="I627" i="36"/>
  <c r="J627" i="36"/>
  <c r="H628" i="36"/>
  <c r="I628" i="36"/>
  <c r="J628" i="36"/>
  <c r="H629" i="36"/>
  <c r="I629" i="36"/>
  <c r="J629" i="36"/>
  <c r="H630" i="36"/>
  <c r="I630" i="36"/>
  <c r="J630" i="36"/>
  <c r="H631" i="36"/>
  <c r="I631" i="36"/>
  <c r="J631" i="36"/>
  <c r="H632" i="36"/>
  <c r="I632" i="36"/>
  <c r="J632" i="36"/>
  <c r="H633" i="36"/>
  <c r="I633" i="36"/>
  <c r="J633" i="36"/>
  <c r="H634" i="36"/>
  <c r="I634" i="36"/>
  <c r="J634" i="36"/>
  <c r="H635" i="36"/>
  <c r="I635" i="36"/>
  <c r="J635" i="36"/>
  <c r="H636" i="36"/>
  <c r="I636" i="36"/>
  <c r="J636" i="36"/>
  <c r="H637" i="36"/>
  <c r="I637" i="36"/>
  <c r="J637" i="36"/>
  <c r="H638" i="36"/>
  <c r="I638" i="36"/>
  <c r="J638" i="36"/>
  <c r="H639" i="36"/>
  <c r="I639" i="36"/>
  <c r="J639" i="36"/>
  <c r="H640" i="36"/>
  <c r="I640" i="36"/>
  <c r="J640" i="36"/>
  <c r="H641" i="36"/>
  <c r="I641" i="36"/>
  <c r="J641" i="36"/>
  <c r="H642" i="36"/>
  <c r="I642" i="36"/>
  <c r="J642" i="36"/>
  <c r="H643" i="36"/>
  <c r="I643" i="36"/>
  <c r="J643" i="36"/>
  <c r="H644" i="36"/>
  <c r="I644" i="36"/>
  <c r="J644" i="36"/>
  <c r="H645" i="36"/>
  <c r="I645" i="36"/>
  <c r="J645" i="36"/>
  <c r="H646" i="36"/>
  <c r="I646" i="36"/>
  <c r="J646" i="36"/>
  <c r="H647" i="36"/>
  <c r="I647" i="36"/>
  <c r="J647" i="36"/>
  <c r="H648" i="36"/>
  <c r="I648" i="36"/>
  <c r="J648" i="36"/>
  <c r="H649" i="36"/>
  <c r="I649" i="36"/>
  <c r="J649" i="36"/>
  <c r="H650" i="36"/>
  <c r="I650" i="36"/>
  <c r="J650" i="36"/>
  <c r="H651" i="36"/>
  <c r="I651" i="36"/>
  <c r="J651" i="36"/>
  <c r="H652" i="36"/>
  <c r="I652" i="36"/>
  <c r="J652" i="36"/>
  <c r="H653" i="36"/>
  <c r="I653" i="36"/>
  <c r="J653" i="36"/>
  <c r="H654" i="36"/>
  <c r="I654" i="36"/>
  <c r="J654" i="36"/>
  <c r="H655" i="36"/>
  <c r="I655" i="36"/>
  <c r="J655" i="36"/>
  <c r="H656" i="36"/>
  <c r="I656" i="36"/>
  <c r="J656" i="36"/>
  <c r="H657" i="36"/>
  <c r="I657" i="36"/>
  <c r="J657" i="36"/>
  <c r="H658" i="36"/>
  <c r="I658" i="36"/>
  <c r="J658" i="36"/>
  <c r="H659" i="36"/>
  <c r="I659" i="36"/>
  <c r="J659" i="36"/>
  <c r="H660" i="36"/>
  <c r="I660" i="36"/>
  <c r="J660" i="36"/>
  <c r="H661" i="36"/>
  <c r="I661" i="36"/>
  <c r="J661" i="36"/>
  <c r="H662" i="36"/>
  <c r="I662" i="36"/>
  <c r="J662" i="36"/>
  <c r="H663" i="36"/>
  <c r="I663" i="36"/>
  <c r="J663" i="36"/>
  <c r="H664" i="36"/>
  <c r="I664" i="36"/>
  <c r="J664" i="36"/>
  <c r="H665" i="36"/>
  <c r="I665" i="36"/>
  <c r="J665" i="36"/>
  <c r="H666" i="36"/>
  <c r="I666" i="36"/>
  <c r="J666" i="36"/>
  <c r="H667" i="36"/>
  <c r="I667" i="36"/>
  <c r="J667" i="36"/>
  <c r="H668" i="36"/>
  <c r="I668" i="36"/>
  <c r="J668" i="36"/>
  <c r="H669" i="36"/>
  <c r="I669" i="36"/>
  <c r="J669" i="36"/>
  <c r="H670" i="36"/>
  <c r="I670" i="36"/>
  <c r="J670" i="36"/>
  <c r="H671" i="36"/>
  <c r="I671" i="36"/>
  <c r="J671" i="36"/>
  <c r="H672" i="36"/>
  <c r="I672" i="36"/>
  <c r="J672" i="36"/>
  <c r="H673" i="36"/>
  <c r="I673" i="36"/>
  <c r="J673" i="36"/>
  <c r="H674" i="36"/>
  <c r="I674" i="36"/>
  <c r="J674" i="36"/>
  <c r="H675" i="36"/>
  <c r="I675" i="36"/>
  <c r="J675" i="36"/>
  <c r="H676" i="36"/>
  <c r="I676" i="36"/>
  <c r="J676" i="36"/>
  <c r="H677" i="36"/>
  <c r="I677" i="36"/>
  <c r="J677" i="36"/>
  <c r="H678" i="36"/>
  <c r="I678" i="36"/>
  <c r="J678" i="36"/>
  <c r="H679" i="36"/>
  <c r="I679" i="36"/>
  <c r="J679" i="36"/>
  <c r="H680" i="36"/>
  <c r="I680" i="36"/>
  <c r="J680" i="36"/>
  <c r="H681" i="36"/>
  <c r="I681" i="36"/>
  <c r="J681" i="36"/>
  <c r="H682" i="36"/>
  <c r="I682" i="36"/>
  <c r="J682" i="36"/>
  <c r="H683" i="36"/>
  <c r="I683" i="36"/>
  <c r="J683" i="36"/>
  <c r="H684" i="36"/>
  <c r="I684" i="36"/>
  <c r="J684" i="36"/>
  <c r="H685" i="36"/>
  <c r="I685" i="36"/>
  <c r="J685" i="36"/>
  <c r="H686" i="36"/>
  <c r="I686" i="36"/>
  <c r="J686" i="36"/>
  <c r="H687" i="36"/>
  <c r="I687" i="36"/>
  <c r="J687" i="36"/>
  <c r="H688" i="36"/>
  <c r="I688" i="36"/>
  <c r="J688" i="36"/>
  <c r="H689" i="36"/>
  <c r="I689" i="36"/>
  <c r="J689" i="36"/>
  <c r="H690" i="36"/>
  <c r="I690" i="36"/>
  <c r="J690" i="36"/>
  <c r="H691" i="36"/>
  <c r="I691" i="36"/>
  <c r="J691" i="36"/>
  <c r="H692" i="36"/>
  <c r="I692" i="36"/>
  <c r="J692" i="36"/>
  <c r="H693" i="36"/>
  <c r="I693" i="36"/>
  <c r="J693" i="36"/>
  <c r="H694" i="36"/>
  <c r="I694" i="36"/>
  <c r="J694" i="36"/>
  <c r="H695" i="36"/>
  <c r="I695" i="36"/>
  <c r="J695" i="36"/>
  <c r="H696" i="36"/>
  <c r="I696" i="36"/>
  <c r="J696" i="36"/>
  <c r="H697" i="36"/>
  <c r="I697" i="36"/>
  <c r="J697" i="36"/>
  <c r="H698" i="36"/>
  <c r="I698" i="36"/>
  <c r="J698" i="36"/>
  <c r="H699" i="36"/>
  <c r="I699" i="36"/>
  <c r="J699" i="36"/>
  <c r="H700" i="36"/>
  <c r="I700" i="36"/>
  <c r="J700" i="36"/>
  <c r="H701" i="36"/>
  <c r="I701" i="36"/>
  <c r="J701" i="36"/>
  <c r="H702" i="36"/>
  <c r="I702" i="36"/>
  <c r="J702" i="36"/>
  <c r="H703" i="36"/>
  <c r="I703" i="36"/>
  <c r="J703" i="36"/>
  <c r="H704" i="36"/>
  <c r="I704" i="36"/>
  <c r="J704" i="36"/>
  <c r="H705" i="36"/>
  <c r="I705" i="36"/>
  <c r="J705" i="36"/>
  <c r="H706" i="36"/>
  <c r="I706" i="36"/>
  <c r="J706" i="36"/>
  <c r="H707" i="36"/>
  <c r="I707" i="36"/>
  <c r="J707" i="36"/>
  <c r="H708" i="36"/>
  <c r="I708" i="36"/>
  <c r="J708" i="36"/>
  <c r="H709" i="36"/>
  <c r="I709" i="36"/>
  <c r="J709" i="36"/>
  <c r="H710" i="36"/>
  <c r="I710" i="36"/>
  <c r="J710" i="36"/>
  <c r="H711" i="36"/>
  <c r="I711" i="36"/>
  <c r="J711" i="36"/>
  <c r="H712" i="36"/>
  <c r="I712" i="36"/>
  <c r="J712" i="36"/>
  <c r="H713" i="36"/>
  <c r="I713" i="36"/>
  <c r="J713" i="36"/>
  <c r="H714" i="36"/>
  <c r="I714" i="36"/>
  <c r="J714" i="36"/>
  <c r="H715" i="36"/>
  <c r="I715" i="36"/>
  <c r="J715" i="36"/>
  <c r="H716" i="36"/>
  <c r="I716" i="36"/>
  <c r="J716" i="36"/>
  <c r="H717" i="36"/>
  <c r="I717" i="36"/>
  <c r="J717" i="36"/>
  <c r="H718" i="36"/>
  <c r="I718" i="36"/>
  <c r="J718" i="36"/>
  <c r="H719" i="36"/>
  <c r="I719" i="36"/>
  <c r="J719" i="36"/>
  <c r="H720" i="36"/>
  <c r="I720" i="36"/>
  <c r="J720" i="36"/>
  <c r="H721" i="36"/>
  <c r="I721" i="36"/>
  <c r="J721" i="36"/>
  <c r="H722" i="36"/>
  <c r="I722" i="36"/>
  <c r="J722" i="36"/>
  <c r="H723" i="36"/>
  <c r="I723" i="36"/>
  <c r="J723" i="36"/>
  <c r="H724" i="36"/>
  <c r="I724" i="36"/>
  <c r="J724" i="36"/>
  <c r="H725" i="36"/>
  <c r="I725" i="36"/>
  <c r="J725" i="36"/>
  <c r="H726" i="36"/>
  <c r="I726" i="36"/>
  <c r="J726" i="36"/>
  <c r="H727" i="36"/>
  <c r="I727" i="36"/>
  <c r="J727" i="36"/>
  <c r="H728" i="36"/>
  <c r="I728" i="36"/>
  <c r="J728" i="36"/>
  <c r="H729" i="36"/>
  <c r="I729" i="36"/>
  <c r="J729" i="36"/>
  <c r="H730" i="36"/>
  <c r="I730" i="36"/>
  <c r="J730" i="36"/>
  <c r="H731" i="36"/>
  <c r="I731" i="36"/>
  <c r="J731" i="36"/>
  <c r="H732" i="36"/>
  <c r="I732" i="36"/>
  <c r="J732" i="36"/>
  <c r="H733" i="36"/>
  <c r="I733" i="36"/>
  <c r="J733" i="36"/>
  <c r="H734" i="36"/>
  <c r="I734" i="36"/>
  <c r="J734" i="36"/>
  <c r="H735" i="36"/>
  <c r="I735" i="36"/>
  <c r="J735" i="36"/>
  <c r="H736" i="36"/>
  <c r="I736" i="36"/>
  <c r="J736" i="36"/>
  <c r="H737" i="36"/>
  <c r="I737" i="36"/>
  <c r="J737" i="36"/>
  <c r="H738" i="36"/>
  <c r="I738" i="36"/>
  <c r="J738" i="36"/>
  <c r="H739" i="36"/>
  <c r="I739" i="36"/>
  <c r="J739" i="36"/>
  <c r="H740" i="36"/>
  <c r="I740" i="36"/>
  <c r="J740" i="36"/>
  <c r="H741" i="36"/>
  <c r="I741" i="36"/>
  <c r="J741" i="36"/>
  <c r="H742" i="36"/>
  <c r="I742" i="36"/>
  <c r="J742" i="36"/>
  <c r="H743" i="36"/>
  <c r="I743" i="36"/>
  <c r="J743" i="36"/>
  <c r="H744" i="36"/>
  <c r="I744" i="36"/>
  <c r="J744" i="36"/>
  <c r="H745" i="36"/>
  <c r="I745" i="36"/>
  <c r="J745" i="36"/>
  <c r="H746" i="36"/>
  <c r="I746" i="36"/>
  <c r="J746" i="36"/>
  <c r="H747" i="36"/>
  <c r="I747" i="36"/>
  <c r="J747" i="36"/>
  <c r="H748" i="36"/>
  <c r="I748" i="36"/>
  <c r="J748" i="36"/>
  <c r="H749" i="36"/>
  <c r="I749" i="36"/>
  <c r="J749" i="36"/>
  <c r="H750" i="36"/>
  <c r="I750" i="36"/>
  <c r="J750" i="36"/>
  <c r="H751" i="36"/>
  <c r="I751" i="36"/>
  <c r="J751" i="36"/>
  <c r="H752" i="36"/>
  <c r="I752" i="36"/>
  <c r="J752" i="36"/>
  <c r="H753" i="36"/>
  <c r="I753" i="36"/>
  <c r="J753" i="36"/>
  <c r="H754" i="36"/>
  <c r="I754" i="36"/>
  <c r="J754" i="36"/>
  <c r="H755" i="36"/>
  <c r="I755" i="36"/>
  <c r="J755" i="36"/>
  <c r="H756" i="36"/>
  <c r="I756" i="36"/>
  <c r="J756" i="36"/>
  <c r="H757" i="36"/>
  <c r="I757" i="36"/>
  <c r="J757" i="36"/>
  <c r="H758" i="36"/>
  <c r="I758" i="36"/>
  <c r="J758" i="36"/>
  <c r="H759" i="36"/>
  <c r="I759" i="36"/>
  <c r="J759" i="36"/>
  <c r="H760" i="36"/>
  <c r="I760" i="36"/>
  <c r="J760" i="36"/>
  <c r="H761" i="36"/>
  <c r="I761" i="36"/>
  <c r="J761" i="36"/>
  <c r="H762" i="36"/>
  <c r="I762" i="36"/>
  <c r="J762" i="36"/>
  <c r="H763" i="36"/>
  <c r="I763" i="36"/>
  <c r="J763" i="36"/>
  <c r="H764" i="36"/>
  <c r="I764" i="36"/>
  <c r="J764" i="36"/>
  <c r="H765" i="36"/>
  <c r="I765" i="36"/>
  <c r="J765" i="36"/>
  <c r="H766" i="36"/>
  <c r="I766" i="36"/>
  <c r="J766" i="36"/>
  <c r="H767" i="36"/>
  <c r="I767" i="36"/>
  <c r="J767" i="36"/>
  <c r="H768" i="36"/>
  <c r="I768" i="36"/>
  <c r="J768" i="36"/>
  <c r="H769" i="36"/>
  <c r="I769" i="36"/>
  <c r="J769" i="36"/>
  <c r="H770" i="36"/>
  <c r="I770" i="36"/>
  <c r="J770" i="36"/>
  <c r="H771" i="36"/>
  <c r="I771" i="36"/>
  <c r="J771" i="36"/>
  <c r="H772" i="36"/>
  <c r="I772" i="36"/>
  <c r="J772" i="36"/>
  <c r="H773" i="36"/>
  <c r="I773" i="36"/>
  <c r="J773" i="36"/>
  <c r="H774" i="36"/>
  <c r="I774" i="36"/>
  <c r="J774" i="36"/>
  <c r="H775" i="36"/>
  <c r="I775" i="36"/>
  <c r="J775" i="36"/>
  <c r="H776" i="36"/>
  <c r="I776" i="36"/>
  <c r="J776" i="36"/>
  <c r="H777" i="36"/>
  <c r="I777" i="36"/>
  <c r="J777" i="36"/>
  <c r="H778" i="36"/>
  <c r="I778" i="36"/>
  <c r="J778" i="36"/>
  <c r="H779" i="36"/>
  <c r="I779" i="36"/>
  <c r="J779" i="36"/>
  <c r="H780" i="36"/>
  <c r="I780" i="36"/>
  <c r="J780" i="36"/>
  <c r="H781" i="36"/>
  <c r="I781" i="36"/>
  <c r="J781" i="36"/>
  <c r="H782" i="36"/>
  <c r="I782" i="36"/>
  <c r="J782" i="36"/>
  <c r="H783" i="36"/>
  <c r="I783" i="36"/>
  <c r="J783" i="36"/>
  <c r="H784" i="36"/>
  <c r="I784" i="36"/>
  <c r="J784" i="36"/>
  <c r="H785" i="36"/>
  <c r="I785" i="36"/>
  <c r="J785" i="36"/>
  <c r="H786" i="36"/>
  <c r="I786" i="36"/>
  <c r="J786" i="36"/>
  <c r="H787" i="36"/>
  <c r="I787" i="36"/>
  <c r="J787" i="36"/>
  <c r="H788" i="36"/>
  <c r="I788" i="36"/>
  <c r="J788" i="36"/>
  <c r="H789" i="36"/>
  <c r="I789" i="36"/>
  <c r="J789" i="36"/>
  <c r="H790" i="36"/>
  <c r="I790" i="36"/>
  <c r="J790" i="36"/>
  <c r="H791" i="36"/>
  <c r="I791" i="36"/>
  <c r="J791" i="36"/>
  <c r="H792" i="36"/>
  <c r="I792" i="36"/>
  <c r="J792" i="36"/>
  <c r="H793" i="36"/>
  <c r="I793" i="36"/>
  <c r="J793" i="36"/>
  <c r="H794" i="36"/>
  <c r="I794" i="36"/>
  <c r="J794" i="36"/>
  <c r="H795" i="36"/>
  <c r="I795" i="36"/>
  <c r="J795" i="36"/>
  <c r="H796" i="36"/>
  <c r="I796" i="36"/>
  <c r="J796" i="36"/>
  <c r="H797" i="36"/>
  <c r="I797" i="36"/>
  <c r="J797" i="36"/>
  <c r="H798" i="36"/>
  <c r="I798" i="36"/>
  <c r="J798" i="36"/>
  <c r="H799" i="36"/>
  <c r="I799" i="36"/>
  <c r="J799" i="36"/>
  <c r="H800" i="36"/>
  <c r="I800" i="36"/>
  <c r="J800" i="36"/>
  <c r="H801" i="36"/>
  <c r="I801" i="36"/>
  <c r="J801" i="36"/>
  <c r="H802" i="36"/>
  <c r="I802" i="36"/>
  <c r="J802" i="36"/>
  <c r="H803" i="36"/>
  <c r="I803" i="36"/>
  <c r="J803" i="36"/>
  <c r="H804" i="36"/>
  <c r="I804" i="36"/>
  <c r="J804" i="36"/>
  <c r="H805" i="36"/>
  <c r="I805" i="36"/>
  <c r="J805" i="36"/>
  <c r="H806" i="36"/>
  <c r="I806" i="36"/>
  <c r="J806" i="36"/>
  <c r="H807" i="36"/>
  <c r="I807" i="36"/>
  <c r="J807" i="36"/>
  <c r="H808" i="36"/>
  <c r="I808" i="36"/>
  <c r="J808" i="36"/>
  <c r="H809" i="36"/>
  <c r="I809" i="36"/>
  <c r="J809" i="36"/>
  <c r="H810" i="36"/>
  <c r="I810" i="36"/>
  <c r="J810" i="36"/>
  <c r="H811" i="36"/>
  <c r="I811" i="36"/>
  <c r="J811" i="36"/>
  <c r="H812" i="36"/>
  <c r="I812" i="36"/>
  <c r="J812" i="36"/>
  <c r="H813" i="36"/>
  <c r="I813" i="36"/>
  <c r="J813" i="36"/>
  <c r="H814" i="36"/>
  <c r="I814" i="36"/>
  <c r="J814" i="36"/>
  <c r="H815" i="36"/>
  <c r="I815" i="36"/>
  <c r="J815" i="36"/>
  <c r="H816" i="36"/>
  <c r="I816" i="36"/>
  <c r="J816" i="36"/>
  <c r="H817" i="36"/>
  <c r="I817" i="36"/>
  <c r="J817" i="36"/>
  <c r="H818" i="36"/>
  <c r="I818" i="36"/>
  <c r="J818" i="36"/>
  <c r="H819" i="36"/>
  <c r="I819" i="36"/>
  <c r="J819" i="36"/>
  <c r="H820" i="36"/>
  <c r="I820" i="36"/>
  <c r="J820" i="36"/>
  <c r="H821" i="36"/>
  <c r="I821" i="36"/>
  <c r="J821" i="36"/>
  <c r="H822" i="36"/>
  <c r="I822" i="36"/>
  <c r="J822" i="36"/>
  <c r="H823" i="36"/>
  <c r="I823" i="36"/>
  <c r="J823" i="36"/>
  <c r="H824" i="36"/>
  <c r="I824" i="36"/>
  <c r="J824" i="36"/>
  <c r="H825" i="36"/>
  <c r="I825" i="36"/>
  <c r="J825" i="36"/>
  <c r="H826" i="36"/>
  <c r="I826" i="36"/>
  <c r="J826" i="36"/>
  <c r="H827" i="36"/>
  <c r="I827" i="36"/>
  <c r="J827" i="36"/>
  <c r="H828" i="36"/>
  <c r="I828" i="36"/>
  <c r="J828" i="36"/>
  <c r="H829" i="36"/>
  <c r="I829" i="36"/>
  <c r="J829" i="36"/>
  <c r="H830" i="36"/>
  <c r="I830" i="36"/>
  <c r="J830" i="36"/>
  <c r="H831" i="36"/>
  <c r="I831" i="36"/>
  <c r="J831" i="36"/>
  <c r="H832" i="36"/>
  <c r="I832" i="36"/>
  <c r="J832" i="36"/>
  <c r="H833" i="36"/>
  <c r="I833" i="36"/>
  <c r="J833" i="36"/>
  <c r="H834" i="36"/>
  <c r="I834" i="36"/>
  <c r="J834" i="36"/>
  <c r="H835" i="36"/>
  <c r="I835" i="36"/>
  <c r="J835" i="36"/>
  <c r="H836" i="36"/>
  <c r="I836" i="36"/>
  <c r="J836" i="36"/>
  <c r="H837" i="36"/>
  <c r="I837" i="36"/>
  <c r="J837" i="36"/>
  <c r="H838" i="36"/>
  <c r="I838" i="36"/>
  <c r="J838" i="36"/>
  <c r="H839" i="36"/>
  <c r="I839" i="36"/>
  <c r="J839" i="36"/>
  <c r="H840" i="36"/>
  <c r="I840" i="36"/>
  <c r="J840" i="36"/>
  <c r="H841" i="36"/>
  <c r="I841" i="36"/>
  <c r="J841" i="36"/>
  <c r="H842" i="36"/>
  <c r="I842" i="36"/>
  <c r="J842" i="36"/>
  <c r="H843" i="36"/>
  <c r="I843" i="36"/>
  <c r="J843" i="36"/>
  <c r="H844" i="36"/>
  <c r="I844" i="36"/>
  <c r="J844" i="36"/>
  <c r="H845" i="36"/>
  <c r="I845" i="36"/>
  <c r="J845" i="36"/>
  <c r="H846" i="36"/>
  <c r="I846" i="36"/>
  <c r="J846" i="36"/>
  <c r="H847" i="36"/>
  <c r="I847" i="36"/>
  <c r="J847" i="36"/>
  <c r="H848" i="36"/>
  <c r="I848" i="36"/>
  <c r="J848" i="36"/>
  <c r="H849" i="36"/>
  <c r="I849" i="36"/>
  <c r="J849" i="36"/>
  <c r="H850" i="36"/>
  <c r="I850" i="36"/>
  <c r="J850" i="36"/>
  <c r="H851" i="36"/>
  <c r="I851" i="36"/>
  <c r="J851" i="36"/>
  <c r="H852" i="36"/>
  <c r="I852" i="36"/>
  <c r="J852" i="36"/>
  <c r="H853" i="36"/>
  <c r="I853" i="36"/>
  <c r="J853" i="36"/>
  <c r="H854" i="36"/>
  <c r="I854" i="36"/>
  <c r="J854" i="36"/>
  <c r="H855" i="36"/>
  <c r="I855" i="36"/>
  <c r="J855" i="36"/>
  <c r="H856" i="36"/>
  <c r="I856" i="36"/>
  <c r="J856" i="36"/>
  <c r="H857" i="36"/>
  <c r="I857" i="36"/>
  <c r="J857" i="36"/>
  <c r="H858" i="36"/>
  <c r="I858" i="36"/>
  <c r="J858" i="36"/>
  <c r="H859" i="36"/>
  <c r="I859" i="36"/>
  <c r="J859" i="36"/>
  <c r="H860" i="36"/>
  <c r="I860" i="36"/>
  <c r="J860" i="36"/>
  <c r="H861" i="36"/>
  <c r="I861" i="36"/>
  <c r="J861" i="36"/>
  <c r="H862" i="36"/>
  <c r="I862" i="36"/>
  <c r="J862" i="36"/>
  <c r="H863" i="36"/>
  <c r="I863" i="36"/>
  <c r="J863" i="36"/>
  <c r="H864" i="36"/>
  <c r="I864" i="36"/>
  <c r="J864" i="36"/>
  <c r="H865" i="36"/>
  <c r="I865" i="36"/>
  <c r="J865" i="36"/>
  <c r="H866" i="36"/>
  <c r="I866" i="36"/>
  <c r="J866" i="36"/>
  <c r="H867" i="36"/>
  <c r="I867" i="36"/>
  <c r="J867" i="36"/>
  <c r="H868" i="36"/>
  <c r="I868" i="36"/>
  <c r="J868" i="36"/>
  <c r="H869" i="36"/>
  <c r="I869" i="36"/>
  <c r="J869" i="36"/>
  <c r="H870" i="36"/>
  <c r="I870" i="36"/>
  <c r="J870" i="36"/>
  <c r="H871" i="36"/>
  <c r="I871" i="36"/>
  <c r="J871" i="36"/>
  <c r="H872" i="36"/>
  <c r="I872" i="36"/>
  <c r="J872" i="36"/>
  <c r="H873" i="36"/>
  <c r="I873" i="36"/>
  <c r="J873" i="36"/>
  <c r="H874" i="36"/>
  <c r="I874" i="36"/>
  <c r="J874" i="36"/>
  <c r="H875" i="36"/>
  <c r="I875" i="36"/>
  <c r="J875" i="36"/>
  <c r="H876" i="36"/>
  <c r="I876" i="36"/>
  <c r="J876" i="36"/>
  <c r="H877" i="36"/>
  <c r="I877" i="36"/>
  <c r="J877" i="36"/>
  <c r="H878" i="36"/>
  <c r="I878" i="36"/>
  <c r="J878" i="36"/>
  <c r="H879" i="36"/>
  <c r="I879" i="36"/>
  <c r="J879" i="36"/>
  <c r="H880" i="36"/>
  <c r="I880" i="36"/>
  <c r="J880" i="36"/>
  <c r="H881" i="36"/>
  <c r="I881" i="36"/>
  <c r="J881" i="36"/>
  <c r="H882" i="36"/>
  <c r="I882" i="36"/>
  <c r="J882" i="36"/>
  <c r="H883" i="36"/>
  <c r="I883" i="36"/>
  <c r="J883" i="36"/>
  <c r="H884" i="36"/>
  <c r="I884" i="36"/>
  <c r="J884" i="36"/>
  <c r="H885" i="36"/>
  <c r="I885" i="36"/>
  <c r="J885" i="36"/>
  <c r="H886" i="36"/>
  <c r="I886" i="36"/>
  <c r="J886" i="36"/>
  <c r="H887" i="36"/>
  <c r="I887" i="36"/>
  <c r="J887" i="36"/>
  <c r="H888" i="36"/>
  <c r="I888" i="36"/>
  <c r="J888" i="36"/>
  <c r="H889" i="36"/>
  <c r="I889" i="36"/>
  <c r="J889" i="36"/>
  <c r="H890" i="36"/>
  <c r="I890" i="36"/>
  <c r="J890" i="36"/>
  <c r="H891" i="36"/>
  <c r="I891" i="36"/>
  <c r="J891" i="36"/>
  <c r="H892" i="36"/>
  <c r="I892" i="36"/>
  <c r="J892" i="36"/>
  <c r="H893" i="36"/>
  <c r="I893" i="36"/>
  <c r="J893" i="36"/>
  <c r="H894" i="36"/>
  <c r="I894" i="36"/>
  <c r="J894" i="36"/>
  <c r="H895" i="36"/>
  <c r="I895" i="36"/>
  <c r="J895" i="36"/>
  <c r="H896" i="36"/>
  <c r="I896" i="36"/>
  <c r="J896" i="36"/>
  <c r="H897" i="36"/>
  <c r="I897" i="36"/>
  <c r="J897" i="36"/>
  <c r="H898" i="36"/>
  <c r="I898" i="36"/>
  <c r="J898" i="36"/>
  <c r="H899" i="36"/>
  <c r="I899" i="36"/>
  <c r="J899" i="36"/>
  <c r="H900" i="36"/>
  <c r="I900" i="36"/>
  <c r="J900" i="36"/>
  <c r="H901" i="36"/>
  <c r="I901" i="36"/>
  <c r="J901" i="36"/>
  <c r="H902" i="36"/>
  <c r="I902" i="36"/>
  <c r="J902" i="36"/>
  <c r="H903" i="36"/>
  <c r="I903" i="36"/>
  <c r="J903" i="36"/>
  <c r="H904" i="36"/>
  <c r="I904" i="36"/>
  <c r="J904" i="36"/>
  <c r="H905" i="36"/>
  <c r="I905" i="36"/>
  <c r="J905" i="36"/>
  <c r="H906" i="36"/>
  <c r="I906" i="36"/>
  <c r="J906" i="36"/>
  <c r="H907" i="36"/>
  <c r="I907" i="36"/>
  <c r="J907" i="36"/>
  <c r="H908" i="36"/>
  <c r="I908" i="36"/>
  <c r="J908" i="36"/>
  <c r="H909" i="36"/>
  <c r="I909" i="36"/>
  <c r="J909" i="36"/>
  <c r="H910" i="36"/>
  <c r="I910" i="36"/>
  <c r="J910" i="36"/>
  <c r="H911" i="36"/>
  <c r="I911" i="36"/>
  <c r="J911" i="36"/>
  <c r="H912" i="36"/>
  <c r="I912" i="36"/>
  <c r="J912" i="36"/>
  <c r="H913" i="36"/>
  <c r="I913" i="36"/>
  <c r="J913" i="36"/>
  <c r="H914" i="36"/>
  <c r="I914" i="36"/>
  <c r="J914" i="36"/>
  <c r="H915" i="36"/>
  <c r="I915" i="36"/>
  <c r="J915" i="36"/>
  <c r="H916" i="36"/>
  <c r="I916" i="36"/>
  <c r="J916" i="36"/>
  <c r="H917" i="36"/>
  <c r="I917" i="36"/>
  <c r="J917" i="36"/>
  <c r="H918" i="36"/>
  <c r="I918" i="36"/>
  <c r="J918" i="36"/>
  <c r="H919" i="36"/>
  <c r="I919" i="36"/>
  <c r="J919" i="36"/>
  <c r="H920" i="36"/>
  <c r="I920" i="36"/>
  <c r="J920" i="36"/>
  <c r="H921" i="36"/>
  <c r="I921" i="36"/>
  <c r="J921" i="36"/>
  <c r="H922" i="36"/>
  <c r="I922" i="36"/>
  <c r="J922" i="36"/>
  <c r="H923" i="36"/>
  <c r="I923" i="36"/>
  <c r="J923" i="36"/>
  <c r="H924" i="36"/>
  <c r="I924" i="36"/>
  <c r="J924" i="36"/>
  <c r="H925" i="36"/>
  <c r="I925" i="36"/>
  <c r="J925" i="36"/>
  <c r="H926" i="36"/>
  <c r="I926" i="36"/>
  <c r="J926" i="36"/>
  <c r="H927" i="36"/>
  <c r="I927" i="36"/>
  <c r="J927" i="36"/>
  <c r="H928" i="36"/>
  <c r="I928" i="36"/>
  <c r="J928" i="36"/>
  <c r="H929" i="36"/>
  <c r="I929" i="36"/>
  <c r="J929" i="36"/>
  <c r="H930" i="36"/>
  <c r="I930" i="36"/>
  <c r="J930" i="36"/>
  <c r="H931" i="36"/>
  <c r="I931" i="36"/>
  <c r="J931" i="36"/>
  <c r="H932" i="36"/>
  <c r="I932" i="36"/>
  <c r="J932" i="36"/>
  <c r="H933" i="36"/>
  <c r="I933" i="36"/>
  <c r="J933" i="36"/>
  <c r="H934" i="36"/>
  <c r="I934" i="36"/>
  <c r="J934" i="36"/>
  <c r="H935" i="36"/>
  <c r="I935" i="36"/>
  <c r="J935" i="36"/>
  <c r="H936" i="36"/>
  <c r="I936" i="36"/>
  <c r="J936" i="36"/>
  <c r="H937" i="36"/>
  <c r="I937" i="36"/>
  <c r="J937" i="36"/>
  <c r="H938" i="36"/>
  <c r="I938" i="36"/>
  <c r="J938" i="36"/>
  <c r="H939" i="36"/>
  <c r="I939" i="36"/>
  <c r="J939" i="36"/>
  <c r="H940" i="36"/>
  <c r="I940" i="36"/>
  <c r="J940" i="36"/>
  <c r="H941" i="36"/>
  <c r="I941" i="36"/>
  <c r="J941" i="36"/>
  <c r="H942" i="36"/>
  <c r="I942" i="36"/>
  <c r="J942" i="36"/>
  <c r="H943" i="36"/>
  <c r="I943" i="36"/>
  <c r="J943" i="36"/>
  <c r="H944" i="36"/>
  <c r="I944" i="36"/>
  <c r="J944" i="36"/>
  <c r="H945" i="36"/>
  <c r="I945" i="36"/>
  <c r="J945" i="36"/>
  <c r="H946" i="36"/>
  <c r="I946" i="36"/>
  <c r="J946" i="36"/>
  <c r="H947" i="36"/>
  <c r="I947" i="36"/>
  <c r="J947" i="36"/>
  <c r="H948" i="36"/>
  <c r="I948" i="36"/>
  <c r="J948" i="36"/>
  <c r="H949" i="36"/>
  <c r="I949" i="36"/>
  <c r="J949" i="36"/>
  <c r="H950" i="36"/>
  <c r="I950" i="36"/>
  <c r="J950" i="36"/>
  <c r="H951" i="36"/>
  <c r="I951" i="36"/>
  <c r="J951" i="36"/>
  <c r="H952" i="36"/>
  <c r="I952" i="36"/>
  <c r="J952" i="36"/>
  <c r="H953" i="36"/>
  <c r="I953" i="36"/>
  <c r="J953" i="36"/>
  <c r="H954" i="36"/>
  <c r="I954" i="36"/>
  <c r="J954" i="36"/>
  <c r="H955" i="36"/>
  <c r="I955" i="36"/>
  <c r="J955" i="36"/>
  <c r="H956" i="36"/>
  <c r="I956" i="36"/>
  <c r="J956" i="36"/>
  <c r="H957" i="36"/>
  <c r="I957" i="36"/>
  <c r="J957" i="36"/>
  <c r="H958" i="36"/>
  <c r="I958" i="36"/>
  <c r="J958" i="36"/>
  <c r="H959" i="36"/>
  <c r="I959" i="36"/>
  <c r="J959" i="36"/>
  <c r="H960" i="36"/>
  <c r="I960" i="36"/>
  <c r="J960" i="36"/>
  <c r="H961" i="36"/>
  <c r="I961" i="36"/>
  <c r="J961" i="36"/>
  <c r="H962" i="36"/>
  <c r="I962" i="36"/>
  <c r="J962" i="36"/>
  <c r="H963" i="36"/>
  <c r="I963" i="36"/>
  <c r="J963" i="36"/>
  <c r="H964" i="36"/>
  <c r="I964" i="36"/>
  <c r="J964" i="36"/>
  <c r="H965" i="36"/>
  <c r="I965" i="36"/>
  <c r="J965" i="36"/>
  <c r="H966" i="36"/>
  <c r="I966" i="36"/>
  <c r="J966" i="36"/>
  <c r="H967" i="36"/>
  <c r="I967" i="36"/>
  <c r="J967" i="36"/>
  <c r="H968" i="36"/>
  <c r="I968" i="36"/>
  <c r="J968" i="36"/>
  <c r="H969" i="36"/>
  <c r="I969" i="36"/>
  <c r="J969" i="36"/>
  <c r="H970" i="36"/>
  <c r="I970" i="36"/>
  <c r="J970" i="36"/>
  <c r="H971" i="36"/>
  <c r="I971" i="36"/>
  <c r="J971" i="36"/>
  <c r="H972" i="36"/>
  <c r="I972" i="36"/>
  <c r="J972" i="36"/>
  <c r="H973" i="36"/>
  <c r="I973" i="36"/>
  <c r="J973" i="36"/>
  <c r="H974" i="36"/>
  <c r="I974" i="36"/>
  <c r="J974" i="36"/>
  <c r="H975" i="36"/>
  <c r="I975" i="36"/>
  <c r="J975" i="36"/>
  <c r="H976" i="36"/>
  <c r="I976" i="36"/>
  <c r="J976" i="36"/>
  <c r="H977" i="36"/>
  <c r="I977" i="36"/>
  <c r="J977" i="36"/>
  <c r="H978" i="36"/>
  <c r="I978" i="36"/>
  <c r="J978" i="36"/>
  <c r="H979" i="36"/>
  <c r="I979" i="36"/>
  <c r="J979" i="36"/>
  <c r="H980" i="36"/>
  <c r="I980" i="36"/>
  <c r="J980" i="36"/>
  <c r="H981" i="36"/>
  <c r="I981" i="36"/>
  <c r="J981" i="36"/>
  <c r="H982" i="36"/>
  <c r="I982" i="36"/>
  <c r="J982" i="36"/>
  <c r="H983" i="36"/>
  <c r="I983" i="36"/>
  <c r="J983" i="36"/>
  <c r="H984" i="36"/>
  <c r="I984" i="36"/>
  <c r="J984" i="36"/>
  <c r="H985" i="36"/>
  <c r="I985" i="36"/>
  <c r="J985" i="36"/>
  <c r="H986" i="36"/>
  <c r="I986" i="36"/>
  <c r="J986" i="36"/>
  <c r="H987" i="36"/>
  <c r="I987" i="36"/>
  <c r="J987" i="36"/>
  <c r="H988" i="36"/>
  <c r="I988" i="36"/>
  <c r="J988" i="36"/>
  <c r="H989" i="36"/>
  <c r="I989" i="36"/>
  <c r="J989" i="36"/>
  <c r="H990" i="36"/>
  <c r="I990" i="36"/>
  <c r="J990" i="36"/>
  <c r="H991" i="36"/>
  <c r="I991" i="36"/>
  <c r="J991" i="36"/>
  <c r="H992" i="36"/>
  <c r="I992" i="36"/>
  <c r="J992" i="36"/>
  <c r="H993" i="36"/>
  <c r="I993" i="36"/>
  <c r="J993" i="36"/>
  <c r="H994" i="36"/>
  <c r="I994" i="36"/>
  <c r="J994" i="36"/>
  <c r="H995" i="36"/>
  <c r="I995" i="36"/>
  <c r="J995" i="36"/>
  <c r="H996" i="36"/>
  <c r="I996" i="36"/>
  <c r="J996" i="36"/>
  <c r="H997" i="36"/>
  <c r="I997" i="36"/>
  <c r="J997" i="36"/>
  <c r="H998" i="36"/>
  <c r="I998" i="36"/>
  <c r="J998" i="36"/>
  <c r="H999" i="36"/>
  <c r="I999" i="36"/>
  <c r="J999" i="36"/>
  <c r="H1000" i="36"/>
  <c r="I1000" i="36"/>
  <c r="J1000" i="36"/>
  <c r="H1001" i="36"/>
  <c r="I1001" i="36"/>
  <c r="J1001" i="36"/>
  <c r="H1002" i="36"/>
  <c r="I1002" i="36"/>
  <c r="J1002" i="36"/>
  <c r="H1003" i="36"/>
  <c r="I1003" i="36"/>
  <c r="J1003" i="36"/>
  <c r="H1004" i="36"/>
  <c r="I1004" i="36"/>
  <c r="J1004" i="36"/>
  <c r="H1005" i="36"/>
  <c r="I1005" i="36"/>
  <c r="J1005" i="36"/>
  <c r="H1006" i="36"/>
  <c r="I1006" i="36"/>
  <c r="J1006" i="36"/>
  <c r="H1007" i="36"/>
  <c r="I1007" i="36"/>
  <c r="J1007" i="36"/>
  <c r="H30" i="36"/>
  <c r="I30" i="36"/>
  <c r="J30" i="36"/>
  <c r="H31" i="36"/>
  <c r="I31" i="36"/>
  <c r="J31" i="36"/>
  <c r="H32" i="36"/>
  <c r="I32" i="36"/>
  <c r="J32" i="36"/>
  <c r="H33" i="36"/>
  <c r="I33" i="36"/>
  <c r="J33" i="36"/>
  <c r="H34" i="36"/>
  <c r="I34" i="36"/>
  <c r="J34" i="36"/>
  <c r="H35" i="36"/>
  <c r="I35" i="36"/>
  <c r="J35" i="36"/>
  <c r="H36" i="36"/>
  <c r="I36" i="36"/>
  <c r="J36" i="36"/>
  <c r="H37" i="36"/>
  <c r="I37" i="36"/>
  <c r="J37" i="36"/>
  <c r="H38" i="36"/>
  <c r="I38" i="36"/>
  <c r="J38" i="36"/>
  <c r="H39" i="36"/>
  <c r="I39" i="36"/>
  <c r="J39" i="36"/>
  <c r="H40" i="36"/>
  <c r="I40" i="36"/>
  <c r="J40" i="36"/>
  <c r="H41" i="36"/>
  <c r="I41" i="36"/>
  <c r="J41" i="36"/>
  <c r="H42" i="36"/>
  <c r="I42" i="36"/>
  <c r="J42" i="36"/>
  <c r="H43" i="36"/>
  <c r="I43" i="36"/>
  <c r="J43" i="36"/>
  <c r="H44" i="36"/>
  <c r="I44" i="36"/>
  <c r="J44" i="36"/>
  <c r="H45" i="36"/>
  <c r="I45" i="36"/>
  <c r="J45" i="36"/>
  <c r="H46" i="36"/>
  <c r="I46" i="36"/>
  <c r="J46" i="36"/>
  <c r="H47" i="36"/>
  <c r="I47" i="36"/>
  <c r="J47" i="36"/>
  <c r="H48" i="36"/>
  <c r="I48" i="36"/>
  <c r="J48" i="36"/>
  <c r="H49" i="36"/>
  <c r="I49" i="36"/>
  <c r="J49" i="36"/>
  <c r="H50" i="36"/>
  <c r="I50" i="36"/>
  <c r="J50" i="36"/>
  <c r="H51" i="36"/>
  <c r="I51" i="36"/>
  <c r="J51" i="36"/>
  <c r="H52" i="36"/>
  <c r="I52" i="36"/>
  <c r="J52" i="36"/>
  <c r="H53" i="36"/>
  <c r="I53" i="36"/>
  <c r="J53" i="36"/>
  <c r="H54" i="36"/>
  <c r="I54" i="36"/>
  <c r="J54" i="36"/>
  <c r="H55" i="36"/>
  <c r="I55" i="36"/>
  <c r="J55" i="36"/>
  <c r="H56" i="36"/>
  <c r="I56" i="36"/>
  <c r="J56" i="36"/>
  <c r="H57" i="36"/>
  <c r="I57" i="36"/>
  <c r="J57" i="36"/>
  <c r="A9" i="36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H9" i="36"/>
  <c r="I9" i="36"/>
  <c r="J9" i="36"/>
  <c r="H10" i="36"/>
  <c r="I10" i="36"/>
  <c r="J10" i="36"/>
  <c r="H11" i="36"/>
  <c r="I11" i="36"/>
  <c r="J11" i="36"/>
  <c r="H12" i="36"/>
  <c r="I12" i="36"/>
  <c r="J12" i="36"/>
  <c r="H13" i="36"/>
  <c r="I13" i="36"/>
  <c r="J13" i="36"/>
  <c r="H14" i="36"/>
  <c r="I14" i="36"/>
  <c r="J14" i="36"/>
  <c r="H15" i="36"/>
  <c r="I15" i="36"/>
  <c r="J15" i="36"/>
  <c r="H16" i="36"/>
  <c r="I16" i="36"/>
  <c r="J16" i="36"/>
  <c r="H17" i="36"/>
  <c r="I17" i="36"/>
  <c r="J17" i="36"/>
  <c r="H18" i="36"/>
  <c r="I18" i="36"/>
  <c r="J18" i="36"/>
  <c r="H19" i="36"/>
  <c r="I19" i="36"/>
  <c r="J19" i="36"/>
  <c r="H20" i="36"/>
  <c r="I20" i="36"/>
  <c r="J20" i="36"/>
  <c r="H21" i="36"/>
  <c r="I21" i="36"/>
  <c r="J21" i="36"/>
  <c r="H22" i="36"/>
  <c r="I22" i="36"/>
  <c r="J22" i="36"/>
  <c r="H23" i="36"/>
  <c r="I23" i="36"/>
  <c r="J23" i="36"/>
  <c r="H24" i="36"/>
  <c r="I24" i="36"/>
  <c r="J24" i="36"/>
  <c r="H25" i="36"/>
  <c r="I25" i="36"/>
  <c r="J25" i="36"/>
  <c r="H26" i="36"/>
  <c r="I26" i="36"/>
  <c r="J26" i="36"/>
  <c r="H27" i="36"/>
  <c r="I27" i="36"/>
  <c r="J27" i="36"/>
  <c r="H28" i="36"/>
  <c r="I28" i="36"/>
  <c r="J28" i="36"/>
  <c r="H29" i="36"/>
  <c r="I29" i="36"/>
  <c r="J29" i="36"/>
  <c r="G4" i="36"/>
  <c r="B4" i="36" s="1"/>
  <c r="G21" i="35"/>
  <c r="G18" i="35"/>
  <c r="J18" i="35" s="1"/>
  <c r="G19" i="35"/>
  <c r="J19" i="35" s="1"/>
  <c r="G20" i="35"/>
  <c r="J20" i="35" s="1"/>
  <c r="G17" i="35"/>
  <c r="J17" i="35" s="1"/>
  <c r="Q3" i="35"/>
  <c r="Q5" i="35" s="1"/>
  <c r="J2" i="31"/>
  <c r="F4" i="31"/>
  <c r="J3" i="31"/>
  <c r="M3" i="31" s="1"/>
  <c r="N3" i="31" s="1"/>
  <c r="O3" i="31" s="1"/>
  <c r="J7" i="31"/>
  <c r="J6" i="31"/>
  <c r="J5" i="31"/>
  <c r="M5" i="31" s="1"/>
  <c r="N5" i="31" s="1"/>
  <c r="O5" i="31" s="1"/>
  <c r="J4" i="31"/>
  <c r="M4" i="31" s="1"/>
  <c r="N4" i="31" s="1"/>
  <c r="O4" i="31" s="1"/>
  <c r="F7" i="31"/>
  <c r="M21" i="30"/>
  <c r="M22" i="30" s="1"/>
  <c r="M23" i="30" s="1"/>
  <c r="M24" i="30" s="1"/>
  <c r="M25" i="30" s="1"/>
  <c r="L21" i="30"/>
  <c r="N21" i="30" s="1"/>
  <c r="N20" i="30"/>
  <c r="B9" i="30"/>
  <c r="D24" i="30" s="1"/>
  <c r="D23" i="30" s="1"/>
  <c r="D22" i="30" s="1"/>
  <c r="D21" i="30" s="1"/>
  <c r="D16" i="30"/>
  <c r="C7" i="29"/>
  <c r="C8" i="29"/>
  <c r="C9" i="29"/>
  <c r="C10" i="29"/>
  <c r="C11" i="29"/>
  <c r="C12" i="29"/>
  <c r="C13" i="29"/>
  <c r="C14" i="29"/>
  <c r="C15" i="29"/>
  <c r="C16" i="29"/>
  <c r="C6" i="29"/>
  <c r="C5" i="29"/>
  <c r="M6" i="31" l="1"/>
  <c r="N6" i="31" s="1"/>
  <c r="O6" i="31" s="1"/>
  <c r="M2" i="31"/>
  <c r="N2" i="31" s="1"/>
  <c r="O2" i="31" s="1"/>
  <c r="M7" i="31"/>
  <c r="N7" i="31" s="1"/>
  <c r="O7" i="31" s="1"/>
  <c r="L22" i="30"/>
  <c r="G42" i="37"/>
  <c r="G43" i="37"/>
  <c r="G44" i="37"/>
  <c r="G45" i="37"/>
  <c r="G46" i="37"/>
  <c r="G47" i="37"/>
  <c r="A19" i="37"/>
  <c r="H8" i="36"/>
  <c r="D4" i="36"/>
  <c r="M20" i="35"/>
  <c r="M18" i="35"/>
  <c r="M21" i="35"/>
  <c r="M17" i="35"/>
  <c r="M19" i="35"/>
  <c r="D17" i="30"/>
  <c r="D19" i="30" s="1"/>
  <c r="V3" i="26"/>
  <c r="F14" i="30" l="1"/>
  <c r="G14" i="30"/>
  <c r="L23" i="30"/>
  <c r="N22" i="30"/>
  <c r="A20" i="37"/>
  <c r="H6" i="36"/>
  <c r="L6" i="36" s="1"/>
  <c r="C4" i="36"/>
  <c r="I8" i="36" s="1"/>
  <c r="I6" i="36" s="1"/>
  <c r="F24" i="28"/>
  <c r="G24" i="28" s="1"/>
  <c r="F23" i="28"/>
  <c r="G23" i="28"/>
  <c r="Q19" i="28"/>
  <c r="P22" i="28"/>
  <c r="Q20" i="28" s="1"/>
  <c r="C21" i="28"/>
  <c r="D18" i="28" s="1"/>
  <c r="N5" i="27"/>
  <c r="N3" i="27" s="1"/>
  <c r="E9" i="27"/>
  <c r="E10" i="27" s="1"/>
  <c r="E11" i="27" s="1"/>
  <c r="E12" i="27" s="1"/>
  <c r="E13" i="27" s="1"/>
  <c r="E14" i="27" s="1"/>
  <c r="E15" i="27" s="1"/>
  <c r="E16" i="27" s="1"/>
  <c r="E17" i="27" s="1"/>
  <c r="E18" i="27" s="1"/>
  <c r="E19" i="27" s="1"/>
  <c r="E20" i="27" s="1"/>
  <c r="E21" i="27" s="1"/>
  <c r="E22" i="27" s="1"/>
  <c r="E23" i="27" s="1"/>
  <c r="E24" i="27" s="1"/>
  <c r="E25" i="27" s="1"/>
  <c r="E26" i="27" s="1"/>
  <c r="E27" i="27" s="1"/>
  <c r="E28" i="27" s="1"/>
  <c r="E29" i="27" s="1"/>
  <c r="E30" i="27" s="1"/>
  <c r="E31" i="27" s="1"/>
  <c r="E32" i="27" s="1"/>
  <c r="E33" i="27" s="1"/>
  <c r="E34" i="27" s="1"/>
  <c r="E35" i="27" s="1"/>
  <c r="E36" i="27" s="1"/>
  <c r="E37" i="27" s="1"/>
  <c r="E38" i="27" s="1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E107" i="27" s="1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E123" i="27" s="1"/>
  <c r="E124" i="27" s="1"/>
  <c r="E125" i="27" s="1"/>
  <c r="E126" i="27" s="1"/>
  <c r="E127" i="27" s="1"/>
  <c r="E128" i="27" s="1"/>
  <c r="E129" i="27" s="1"/>
  <c r="E130" i="27" s="1"/>
  <c r="E131" i="27" s="1"/>
  <c r="E132" i="27" s="1"/>
  <c r="E133" i="27" s="1"/>
  <c r="E134" i="27" s="1"/>
  <c r="E135" i="27" s="1"/>
  <c r="E136" i="27" s="1"/>
  <c r="E137" i="27" s="1"/>
  <c r="E138" i="27" s="1"/>
  <c r="E139" i="27" s="1"/>
  <c r="E140" i="27" s="1"/>
  <c r="E141" i="27" s="1"/>
  <c r="E142" i="27" s="1"/>
  <c r="E143" i="27" s="1"/>
  <c r="E144" i="27" s="1"/>
  <c r="E145" i="27" s="1"/>
  <c r="E146" i="27" s="1"/>
  <c r="E147" i="27" s="1"/>
  <c r="E148" i="27" s="1"/>
  <c r="E149" i="27" s="1"/>
  <c r="E150" i="27" s="1"/>
  <c r="E151" i="27" s="1"/>
  <c r="E152" i="27" s="1"/>
  <c r="E153" i="27" s="1"/>
  <c r="E154" i="27" s="1"/>
  <c r="E155" i="27" s="1"/>
  <c r="E156" i="27" s="1"/>
  <c r="E157" i="27" s="1"/>
  <c r="E158" i="27" s="1"/>
  <c r="E159" i="27" s="1"/>
  <c r="E160" i="27" s="1"/>
  <c r="E161" i="27" s="1"/>
  <c r="E162" i="27" s="1"/>
  <c r="E163" i="27" s="1"/>
  <c r="E164" i="27" s="1"/>
  <c r="E165" i="27" s="1"/>
  <c r="E166" i="27" s="1"/>
  <c r="E167" i="27" s="1"/>
  <c r="E168" i="27" s="1"/>
  <c r="E169" i="27" s="1"/>
  <c r="E170" i="27" s="1"/>
  <c r="E171" i="27" s="1"/>
  <c r="E172" i="27" s="1"/>
  <c r="E173" i="27" s="1"/>
  <c r="E174" i="27" s="1"/>
  <c r="E175" i="27" s="1"/>
  <c r="E176" i="27" s="1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E187" i="27" s="1"/>
  <c r="E188" i="27" s="1"/>
  <c r="E189" i="27" s="1"/>
  <c r="E190" i="27" s="1"/>
  <c r="E191" i="27" s="1"/>
  <c r="E192" i="27" s="1"/>
  <c r="E193" i="27" s="1"/>
  <c r="E194" i="27" s="1"/>
  <c r="E195" i="27" s="1"/>
  <c r="E196" i="27" s="1"/>
  <c r="E197" i="27" s="1"/>
  <c r="E198" i="27" s="1"/>
  <c r="E199" i="27" s="1"/>
  <c r="E200" i="27" s="1"/>
  <c r="E201" i="27" s="1"/>
  <c r="E202" i="27" s="1"/>
  <c r="E203" i="27" s="1"/>
  <c r="E204" i="27" s="1"/>
  <c r="E205" i="27" s="1"/>
  <c r="E206" i="27" s="1"/>
  <c r="E207" i="27" s="1"/>
  <c r="E208" i="27" s="1"/>
  <c r="E209" i="27" s="1"/>
  <c r="E210" i="27" s="1"/>
  <c r="E211" i="27" s="1"/>
  <c r="E212" i="27" s="1"/>
  <c r="E213" i="27" s="1"/>
  <c r="E214" i="27" s="1"/>
  <c r="E215" i="27" s="1"/>
  <c r="E216" i="27" s="1"/>
  <c r="E217" i="27" s="1"/>
  <c r="E218" i="27" s="1"/>
  <c r="E219" i="27" s="1"/>
  <c r="E220" i="27" s="1"/>
  <c r="E221" i="27" s="1"/>
  <c r="E222" i="27" s="1"/>
  <c r="E223" i="27" s="1"/>
  <c r="E224" i="27" s="1"/>
  <c r="E225" i="27" s="1"/>
  <c r="E226" i="27" s="1"/>
  <c r="E227" i="27" s="1"/>
  <c r="E228" i="27" s="1"/>
  <c r="E229" i="27" s="1"/>
  <c r="E230" i="27" s="1"/>
  <c r="E231" i="27" s="1"/>
  <c r="E232" i="27" s="1"/>
  <c r="E233" i="27" s="1"/>
  <c r="E234" i="27" s="1"/>
  <c r="E235" i="27" s="1"/>
  <c r="E236" i="27" s="1"/>
  <c r="E237" i="27" s="1"/>
  <c r="E238" i="27" s="1"/>
  <c r="E239" i="27" s="1"/>
  <c r="E240" i="27" s="1"/>
  <c r="E241" i="27" s="1"/>
  <c r="E242" i="27" s="1"/>
  <c r="E243" i="27" s="1"/>
  <c r="E244" i="27" s="1"/>
  <c r="E245" i="27" s="1"/>
  <c r="E246" i="27" s="1"/>
  <c r="E247" i="27" s="1"/>
  <c r="E248" i="27" s="1"/>
  <c r="E249" i="27" s="1"/>
  <c r="E250" i="27" s="1"/>
  <c r="E251" i="27" s="1"/>
  <c r="E252" i="27" s="1"/>
  <c r="E253" i="27" s="1"/>
  <c r="E254" i="27" s="1"/>
  <c r="E255" i="27" s="1"/>
  <c r="E256" i="27" s="1"/>
  <c r="E257" i="27" s="1"/>
  <c r="E258" i="27" s="1"/>
  <c r="E259" i="27" s="1"/>
  <c r="E260" i="27" s="1"/>
  <c r="E261" i="27" s="1"/>
  <c r="E262" i="27" s="1"/>
  <c r="E263" i="27" s="1"/>
  <c r="E264" i="27" s="1"/>
  <c r="E265" i="27" s="1"/>
  <c r="E266" i="27" s="1"/>
  <c r="E267" i="27" s="1"/>
  <c r="E268" i="27" s="1"/>
  <c r="E269" i="27" s="1"/>
  <c r="E270" i="27" s="1"/>
  <c r="E271" i="27" s="1"/>
  <c r="E272" i="27" s="1"/>
  <c r="E273" i="27" s="1"/>
  <c r="E274" i="27" s="1"/>
  <c r="E275" i="27" s="1"/>
  <c r="E276" i="27" s="1"/>
  <c r="E277" i="27" s="1"/>
  <c r="E278" i="27" s="1"/>
  <c r="E279" i="27" s="1"/>
  <c r="E280" i="27" s="1"/>
  <c r="E281" i="27" s="1"/>
  <c r="E282" i="27" s="1"/>
  <c r="E283" i="27" s="1"/>
  <c r="E284" i="27" s="1"/>
  <c r="E285" i="27" s="1"/>
  <c r="E286" i="27" s="1"/>
  <c r="E287" i="27" s="1"/>
  <c r="E288" i="27" s="1"/>
  <c r="E289" i="27" s="1"/>
  <c r="E290" i="27" s="1"/>
  <c r="E291" i="27" s="1"/>
  <c r="E292" i="27" s="1"/>
  <c r="E293" i="27" s="1"/>
  <c r="E294" i="27" s="1"/>
  <c r="E295" i="27" s="1"/>
  <c r="E296" i="27" s="1"/>
  <c r="E297" i="27" s="1"/>
  <c r="E298" i="27" s="1"/>
  <c r="E299" i="27" s="1"/>
  <c r="E300" i="27" s="1"/>
  <c r="E301" i="27" s="1"/>
  <c r="E302" i="27" s="1"/>
  <c r="E303" i="27" s="1"/>
  <c r="E304" i="27" s="1"/>
  <c r="E305" i="27" s="1"/>
  <c r="E306" i="27" s="1"/>
  <c r="E307" i="27" s="1"/>
  <c r="E308" i="27" s="1"/>
  <c r="E309" i="27" s="1"/>
  <c r="E310" i="27" s="1"/>
  <c r="E311" i="27" s="1"/>
  <c r="E312" i="27" s="1"/>
  <c r="E313" i="27" s="1"/>
  <c r="E314" i="27" s="1"/>
  <c r="E315" i="27" s="1"/>
  <c r="E316" i="27" s="1"/>
  <c r="E317" i="27" s="1"/>
  <c r="E318" i="27" s="1"/>
  <c r="E319" i="27" s="1"/>
  <c r="E320" i="27" s="1"/>
  <c r="E321" i="27" s="1"/>
  <c r="E322" i="27" s="1"/>
  <c r="E323" i="27" s="1"/>
  <c r="E324" i="27" s="1"/>
  <c r="E325" i="27" s="1"/>
  <c r="E326" i="27" s="1"/>
  <c r="E327" i="27" s="1"/>
  <c r="E328" i="27" s="1"/>
  <c r="E329" i="27" s="1"/>
  <c r="E330" i="27" s="1"/>
  <c r="E331" i="27" s="1"/>
  <c r="E332" i="27" s="1"/>
  <c r="E333" i="27" s="1"/>
  <c r="E334" i="27" s="1"/>
  <c r="E335" i="27" s="1"/>
  <c r="E336" i="27" s="1"/>
  <c r="E337" i="27" s="1"/>
  <c r="E338" i="27" s="1"/>
  <c r="E339" i="27" s="1"/>
  <c r="E340" i="27" s="1"/>
  <c r="E341" i="27" s="1"/>
  <c r="E342" i="27" s="1"/>
  <c r="E343" i="27" s="1"/>
  <c r="E344" i="27" s="1"/>
  <c r="E345" i="27" s="1"/>
  <c r="E346" i="27" s="1"/>
  <c r="E347" i="27" s="1"/>
  <c r="E348" i="27" s="1"/>
  <c r="E349" i="27" s="1"/>
  <c r="E350" i="27" s="1"/>
  <c r="E351" i="27" s="1"/>
  <c r="E352" i="27" s="1"/>
  <c r="E353" i="27" s="1"/>
  <c r="E354" i="27" s="1"/>
  <c r="E355" i="27" s="1"/>
  <c r="E356" i="27" s="1"/>
  <c r="E357" i="27" s="1"/>
  <c r="E358" i="27" s="1"/>
  <c r="E359" i="27" s="1"/>
  <c r="E360" i="27" s="1"/>
  <c r="E361" i="27" s="1"/>
  <c r="E362" i="27" s="1"/>
  <c r="E363" i="27" s="1"/>
  <c r="E364" i="27" s="1"/>
  <c r="E365" i="27" s="1"/>
  <c r="E366" i="27" s="1"/>
  <c r="E367" i="27" s="1"/>
  <c r="E368" i="27" s="1"/>
  <c r="E369" i="27" s="1"/>
  <c r="E370" i="27" s="1"/>
  <c r="E371" i="27" s="1"/>
  <c r="E372" i="27" s="1"/>
  <c r="E373" i="27" s="1"/>
  <c r="E374" i="27" s="1"/>
  <c r="E375" i="27" s="1"/>
  <c r="E376" i="27" s="1"/>
  <c r="E377" i="27" s="1"/>
  <c r="E378" i="27" s="1"/>
  <c r="E379" i="27" s="1"/>
  <c r="E380" i="27" s="1"/>
  <c r="E381" i="27" s="1"/>
  <c r="E382" i="27" s="1"/>
  <c r="E383" i="27" s="1"/>
  <c r="E384" i="27" s="1"/>
  <c r="E385" i="27" s="1"/>
  <c r="E386" i="27" s="1"/>
  <c r="E387" i="27" s="1"/>
  <c r="E388" i="27" s="1"/>
  <c r="E389" i="27" s="1"/>
  <c r="E390" i="27" s="1"/>
  <c r="E391" i="27" s="1"/>
  <c r="E392" i="27" s="1"/>
  <c r="E393" i="27" s="1"/>
  <c r="E394" i="27" s="1"/>
  <c r="E395" i="27" s="1"/>
  <c r="E396" i="27" s="1"/>
  <c r="E397" i="27" s="1"/>
  <c r="E398" i="27" s="1"/>
  <c r="E399" i="27" s="1"/>
  <c r="E400" i="27" s="1"/>
  <c r="E401" i="27" s="1"/>
  <c r="E402" i="27" s="1"/>
  <c r="E403" i="27" s="1"/>
  <c r="E404" i="27" s="1"/>
  <c r="E405" i="27" s="1"/>
  <c r="E406" i="27" s="1"/>
  <c r="E407" i="27" s="1"/>
  <c r="E408" i="27" s="1"/>
  <c r="E409" i="27" s="1"/>
  <c r="E410" i="27" s="1"/>
  <c r="E411" i="27" s="1"/>
  <c r="E412" i="27" s="1"/>
  <c r="E413" i="27" s="1"/>
  <c r="E414" i="27" s="1"/>
  <c r="E415" i="27" s="1"/>
  <c r="E416" i="27" s="1"/>
  <c r="E417" i="27" s="1"/>
  <c r="E418" i="27" s="1"/>
  <c r="E419" i="27" s="1"/>
  <c r="E420" i="27" s="1"/>
  <c r="E421" i="27" s="1"/>
  <c r="E422" i="27" s="1"/>
  <c r="E423" i="27" s="1"/>
  <c r="E424" i="27" s="1"/>
  <c r="E425" i="27" s="1"/>
  <c r="E426" i="27" s="1"/>
  <c r="E427" i="27" s="1"/>
  <c r="E428" i="27" s="1"/>
  <c r="E429" i="27" s="1"/>
  <c r="E430" i="27" s="1"/>
  <c r="E431" i="27" s="1"/>
  <c r="E432" i="27" s="1"/>
  <c r="E433" i="27" s="1"/>
  <c r="E434" i="27" s="1"/>
  <c r="E435" i="27" s="1"/>
  <c r="E436" i="27" s="1"/>
  <c r="E437" i="27" s="1"/>
  <c r="E438" i="27" s="1"/>
  <c r="E439" i="27" s="1"/>
  <c r="E440" i="27" s="1"/>
  <c r="E441" i="27" s="1"/>
  <c r="E442" i="27" s="1"/>
  <c r="E443" i="27" s="1"/>
  <c r="E444" i="27" s="1"/>
  <c r="E445" i="27" s="1"/>
  <c r="E446" i="27" s="1"/>
  <c r="E447" i="27" s="1"/>
  <c r="E448" i="27" s="1"/>
  <c r="E449" i="27" s="1"/>
  <c r="E450" i="27" s="1"/>
  <c r="E451" i="27" s="1"/>
  <c r="E452" i="27" s="1"/>
  <c r="E453" i="27" s="1"/>
  <c r="E454" i="27" s="1"/>
  <c r="E455" i="27" s="1"/>
  <c r="E456" i="27" s="1"/>
  <c r="E457" i="27" s="1"/>
  <c r="E458" i="27" s="1"/>
  <c r="E459" i="27" s="1"/>
  <c r="E460" i="27" s="1"/>
  <c r="E461" i="27" s="1"/>
  <c r="E462" i="27" s="1"/>
  <c r="E463" i="27" s="1"/>
  <c r="E464" i="27" s="1"/>
  <c r="E465" i="27" s="1"/>
  <c r="E466" i="27" s="1"/>
  <c r="E467" i="27" s="1"/>
  <c r="E468" i="27" s="1"/>
  <c r="E469" i="27" s="1"/>
  <c r="E470" i="27" s="1"/>
  <c r="E471" i="27" s="1"/>
  <c r="E472" i="27" s="1"/>
  <c r="E473" i="27" s="1"/>
  <c r="E474" i="27" s="1"/>
  <c r="E475" i="27" s="1"/>
  <c r="E476" i="27" s="1"/>
  <c r="E477" i="27" s="1"/>
  <c r="E478" i="27" s="1"/>
  <c r="E479" i="27" s="1"/>
  <c r="E480" i="27" s="1"/>
  <c r="E481" i="27" s="1"/>
  <c r="E482" i="27" s="1"/>
  <c r="E483" i="27" s="1"/>
  <c r="E484" i="27" s="1"/>
  <c r="E485" i="27" s="1"/>
  <c r="E486" i="27" s="1"/>
  <c r="E487" i="27" s="1"/>
  <c r="E488" i="27" s="1"/>
  <c r="E489" i="27" s="1"/>
  <c r="E490" i="27" s="1"/>
  <c r="E491" i="27" s="1"/>
  <c r="E492" i="27" s="1"/>
  <c r="E493" i="27" s="1"/>
  <c r="E494" i="27" s="1"/>
  <c r="E495" i="27" s="1"/>
  <c r="E496" i="27" s="1"/>
  <c r="E497" i="27" s="1"/>
  <c r="E498" i="27" s="1"/>
  <c r="E499" i="27" s="1"/>
  <c r="E500" i="27" s="1"/>
  <c r="E501" i="27" s="1"/>
  <c r="E502" i="27" s="1"/>
  <c r="E503" i="27" s="1"/>
  <c r="E504" i="27" s="1"/>
  <c r="E505" i="27" s="1"/>
  <c r="E506" i="27" s="1"/>
  <c r="E507" i="27" s="1"/>
  <c r="E508" i="27" s="1"/>
  <c r="E509" i="27" s="1"/>
  <c r="E510" i="27" s="1"/>
  <c r="E511" i="27" s="1"/>
  <c r="E512" i="27" s="1"/>
  <c r="E513" i="27" s="1"/>
  <c r="E514" i="27" s="1"/>
  <c r="E515" i="27" s="1"/>
  <c r="E516" i="27" s="1"/>
  <c r="E517" i="27" s="1"/>
  <c r="E518" i="27" s="1"/>
  <c r="E519" i="27" s="1"/>
  <c r="E520" i="27" s="1"/>
  <c r="E521" i="27" s="1"/>
  <c r="E522" i="27" s="1"/>
  <c r="E523" i="27" s="1"/>
  <c r="E524" i="27" s="1"/>
  <c r="E525" i="27" s="1"/>
  <c r="E526" i="27" s="1"/>
  <c r="E527" i="27" s="1"/>
  <c r="E528" i="27" s="1"/>
  <c r="E529" i="27" s="1"/>
  <c r="E530" i="27" s="1"/>
  <c r="E531" i="27" s="1"/>
  <c r="E532" i="27" s="1"/>
  <c r="E533" i="27" s="1"/>
  <c r="E534" i="27" s="1"/>
  <c r="E535" i="27" s="1"/>
  <c r="E536" i="27" s="1"/>
  <c r="E537" i="27" s="1"/>
  <c r="E538" i="27" s="1"/>
  <c r="E539" i="27" s="1"/>
  <c r="E540" i="27" s="1"/>
  <c r="E541" i="27" s="1"/>
  <c r="E542" i="27" s="1"/>
  <c r="E543" i="27" s="1"/>
  <c r="E544" i="27" s="1"/>
  <c r="E545" i="27" s="1"/>
  <c r="E546" i="27" s="1"/>
  <c r="E547" i="27" s="1"/>
  <c r="E548" i="27" s="1"/>
  <c r="E549" i="27" s="1"/>
  <c r="E550" i="27" s="1"/>
  <c r="E551" i="27" s="1"/>
  <c r="E552" i="27" s="1"/>
  <c r="E553" i="27" s="1"/>
  <c r="E554" i="27" s="1"/>
  <c r="E555" i="27" s="1"/>
  <c r="E556" i="27" s="1"/>
  <c r="E557" i="27" s="1"/>
  <c r="E558" i="27" s="1"/>
  <c r="E559" i="27" s="1"/>
  <c r="E560" i="27" s="1"/>
  <c r="E561" i="27" s="1"/>
  <c r="E562" i="27" s="1"/>
  <c r="E563" i="27" s="1"/>
  <c r="E564" i="27" s="1"/>
  <c r="E565" i="27" s="1"/>
  <c r="E566" i="27" s="1"/>
  <c r="E567" i="27" s="1"/>
  <c r="E568" i="27" s="1"/>
  <c r="E569" i="27" s="1"/>
  <c r="E570" i="27" s="1"/>
  <c r="E571" i="27" s="1"/>
  <c r="E572" i="27" s="1"/>
  <c r="E573" i="27" s="1"/>
  <c r="E574" i="27" s="1"/>
  <c r="E575" i="27" s="1"/>
  <c r="E576" i="27" s="1"/>
  <c r="E577" i="27" s="1"/>
  <c r="E578" i="27" s="1"/>
  <c r="E579" i="27" s="1"/>
  <c r="E580" i="27" s="1"/>
  <c r="E581" i="27" s="1"/>
  <c r="E582" i="27" s="1"/>
  <c r="E583" i="27" s="1"/>
  <c r="E584" i="27" s="1"/>
  <c r="E585" i="27" s="1"/>
  <c r="E586" i="27" s="1"/>
  <c r="E587" i="27" s="1"/>
  <c r="E588" i="27" s="1"/>
  <c r="E589" i="27" s="1"/>
  <c r="E590" i="27" s="1"/>
  <c r="E591" i="27" s="1"/>
  <c r="E592" i="27" s="1"/>
  <c r="E593" i="27" s="1"/>
  <c r="E594" i="27" s="1"/>
  <c r="E595" i="27" s="1"/>
  <c r="E596" i="27" s="1"/>
  <c r="E597" i="27" s="1"/>
  <c r="E598" i="27" s="1"/>
  <c r="E599" i="27" s="1"/>
  <c r="E600" i="27" s="1"/>
  <c r="E601" i="27" s="1"/>
  <c r="E602" i="27" s="1"/>
  <c r="E603" i="27" s="1"/>
  <c r="E604" i="27" s="1"/>
  <c r="E605" i="27" s="1"/>
  <c r="E606" i="27" s="1"/>
  <c r="E607" i="27" s="1"/>
  <c r="E608" i="27" s="1"/>
  <c r="E609" i="27" s="1"/>
  <c r="E610" i="27" s="1"/>
  <c r="E611" i="27" s="1"/>
  <c r="E612" i="27" s="1"/>
  <c r="E613" i="27" s="1"/>
  <c r="E614" i="27" s="1"/>
  <c r="E615" i="27" s="1"/>
  <c r="E616" i="27" s="1"/>
  <c r="E617" i="27" s="1"/>
  <c r="E618" i="27" s="1"/>
  <c r="E619" i="27" s="1"/>
  <c r="E620" i="27" s="1"/>
  <c r="E621" i="27" s="1"/>
  <c r="E622" i="27" s="1"/>
  <c r="E623" i="27" s="1"/>
  <c r="E624" i="27" s="1"/>
  <c r="E625" i="27" s="1"/>
  <c r="E626" i="27" s="1"/>
  <c r="E627" i="27" s="1"/>
  <c r="E628" i="27" s="1"/>
  <c r="E629" i="27" s="1"/>
  <c r="E630" i="27" s="1"/>
  <c r="E631" i="27" s="1"/>
  <c r="E632" i="27" s="1"/>
  <c r="E633" i="27" s="1"/>
  <c r="E634" i="27" s="1"/>
  <c r="E635" i="27" s="1"/>
  <c r="E636" i="27" s="1"/>
  <c r="E637" i="27" s="1"/>
  <c r="E638" i="27" s="1"/>
  <c r="E639" i="27" s="1"/>
  <c r="E640" i="27" s="1"/>
  <c r="E641" i="27" s="1"/>
  <c r="E642" i="27" s="1"/>
  <c r="E643" i="27" s="1"/>
  <c r="E644" i="27" s="1"/>
  <c r="E645" i="27" s="1"/>
  <c r="E646" i="27" s="1"/>
  <c r="E647" i="27" s="1"/>
  <c r="E648" i="27" s="1"/>
  <c r="E649" i="27" s="1"/>
  <c r="E650" i="27" s="1"/>
  <c r="E651" i="27" s="1"/>
  <c r="E652" i="27" s="1"/>
  <c r="E653" i="27" s="1"/>
  <c r="E654" i="27" s="1"/>
  <c r="E655" i="27" s="1"/>
  <c r="E656" i="27" s="1"/>
  <c r="E657" i="27" s="1"/>
  <c r="E658" i="27" s="1"/>
  <c r="E659" i="27" s="1"/>
  <c r="E660" i="27" s="1"/>
  <c r="E661" i="27" s="1"/>
  <c r="E662" i="27" s="1"/>
  <c r="E663" i="27" s="1"/>
  <c r="E664" i="27" s="1"/>
  <c r="E665" i="27" s="1"/>
  <c r="E666" i="27" s="1"/>
  <c r="E667" i="27" s="1"/>
  <c r="E668" i="27" s="1"/>
  <c r="E669" i="27" s="1"/>
  <c r="E670" i="27" s="1"/>
  <c r="E671" i="27" s="1"/>
  <c r="E672" i="27" s="1"/>
  <c r="E673" i="27" s="1"/>
  <c r="E674" i="27" s="1"/>
  <c r="E675" i="27" s="1"/>
  <c r="E676" i="27" s="1"/>
  <c r="E677" i="27" s="1"/>
  <c r="E678" i="27" s="1"/>
  <c r="E679" i="27" s="1"/>
  <c r="E680" i="27" s="1"/>
  <c r="E681" i="27" s="1"/>
  <c r="E682" i="27" s="1"/>
  <c r="E683" i="27" s="1"/>
  <c r="E684" i="27" s="1"/>
  <c r="E685" i="27" s="1"/>
  <c r="E686" i="27" s="1"/>
  <c r="E687" i="27" s="1"/>
  <c r="E688" i="27" s="1"/>
  <c r="E689" i="27" s="1"/>
  <c r="E690" i="27" s="1"/>
  <c r="E691" i="27" s="1"/>
  <c r="E692" i="27" s="1"/>
  <c r="E693" i="27" s="1"/>
  <c r="E694" i="27" s="1"/>
  <c r="E695" i="27" s="1"/>
  <c r="E696" i="27" s="1"/>
  <c r="E697" i="27" s="1"/>
  <c r="E698" i="27" s="1"/>
  <c r="E699" i="27" s="1"/>
  <c r="E700" i="27" s="1"/>
  <c r="E701" i="27" s="1"/>
  <c r="E702" i="27" s="1"/>
  <c r="E703" i="27" s="1"/>
  <c r="E704" i="27" s="1"/>
  <c r="E705" i="27" s="1"/>
  <c r="E706" i="27" s="1"/>
  <c r="E707" i="27" s="1"/>
  <c r="E708" i="27" s="1"/>
  <c r="E709" i="27" s="1"/>
  <c r="E710" i="27" s="1"/>
  <c r="E711" i="27" s="1"/>
  <c r="E712" i="27" s="1"/>
  <c r="E713" i="27" s="1"/>
  <c r="E714" i="27" s="1"/>
  <c r="E715" i="27" s="1"/>
  <c r="E716" i="27" s="1"/>
  <c r="E717" i="27" s="1"/>
  <c r="E718" i="27" s="1"/>
  <c r="E719" i="27" s="1"/>
  <c r="E720" i="27" s="1"/>
  <c r="E721" i="27" s="1"/>
  <c r="E722" i="27" s="1"/>
  <c r="E723" i="27" s="1"/>
  <c r="E724" i="27" s="1"/>
  <c r="E725" i="27" s="1"/>
  <c r="E726" i="27" s="1"/>
  <c r="E727" i="27" s="1"/>
  <c r="E728" i="27" s="1"/>
  <c r="E729" i="27" s="1"/>
  <c r="E730" i="27" s="1"/>
  <c r="E731" i="27" s="1"/>
  <c r="E732" i="27" s="1"/>
  <c r="E733" i="27" s="1"/>
  <c r="E734" i="27" s="1"/>
  <c r="E735" i="27" s="1"/>
  <c r="E736" i="27" s="1"/>
  <c r="E737" i="27" s="1"/>
  <c r="E738" i="27" s="1"/>
  <c r="E739" i="27" s="1"/>
  <c r="E740" i="27" s="1"/>
  <c r="E741" i="27" s="1"/>
  <c r="E742" i="27" s="1"/>
  <c r="E743" i="27" s="1"/>
  <c r="E744" i="27" s="1"/>
  <c r="E745" i="27" s="1"/>
  <c r="E746" i="27" s="1"/>
  <c r="E747" i="27" s="1"/>
  <c r="E748" i="27" s="1"/>
  <c r="E749" i="27" s="1"/>
  <c r="E750" i="27" s="1"/>
  <c r="E751" i="27" s="1"/>
  <c r="E752" i="27" s="1"/>
  <c r="E753" i="27" s="1"/>
  <c r="E754" i="27" s="1"/>
  <c r="E755" i="27" s="1"/>
  <c r="E756" i="27" s="1"/>
  <c r="E757" i="27" s="1"/>
  <c r="E758" i="27" s="1"/>
  <c r="E759" i="27" s="1"/>
  <c r="E760" i="27" s="1"/>
  <c r="E761" i="27" s="1"/>
  <c r="E762" i="27" s="1"/>
  <c r="E763" i="27" s="1"/>
  <c r="E764" i="27" s="1"/>
  <c r="E765" i="27" s="1"/>
  <c r="E766" i="27" s="1"/>
  <c r="E767" i="27" s="1"/>
  <c r="E768" i="27" s="1"/>
  <c r="E769" i="27" s="1"/>
  <c r="E770" i="27" s="1"/>
  <c r="E771" i="27" s="1"/>
  <c r="E772" i="27" s="1"/>
  <c r="E773" i="27" s="1"/>
  <c r="E774" i="27" s="1"/>
  <c r="E775" i="27" s="1"/>
  <c r="E776" i="27" s="1"/>
  <c r="E777" i="27" s="1"/>
  <c r="E778" i="27" s="1"/>
  <c r="E779" i="27" s="1"/>
  <c r="E780" i="27" s="1"/>
  <c r="E781" i="27" s="1"/>
  <c r="E782" i="27" s="1"/>
  <c r="E783" i="27" s="1"/>
  <c r="E784" i="27" s="1"/>
  <c r="E785" i="27" s="1"/>
  <c r="E786" i="27" s="1"/>
  <c r="E787" i="27" s="1"/>
  <c r="E788" i="27" s="1"/>
  <c r="E789" i="27" s="1"/>
  <c r="E790" i="27" s="1"/>
  <c r="E791" i="27" s="1"/>
  <c r="E792" i="27" s="1"/>
  <c r="E793" i="27" s="1"/>
  <c r="E794" i="27" s="1"/>
  <c r="E795" i="27" s="1"/>
  <c r="E796" i="27" s="1"/>
  <c r="E797" i="27" s="1"/>
  <c r="E798" i="27" s="1"/>
  <c r="E799" i="27" s="1"/>
  <c r="E800" i="27" s="1"/>
  <c r="E801" i="27" s="1"/>
  <c r="E802" i="27" s="1"/>
  <c r="E803" i="27" s="1"/>
  <c r="E804" i="27" s="1"/>
  <c r="E805" i="27" s="1"/>
  <c r="E806" i="27" s="1"/>
  <c r="E807" i="27" s="1"/>
  <c r="E808" i="27" s="1"/>
  <c r="E809" i="27" s="1"/>
  <c r="E810" i="27" s="1"/>
  <c r="E811" i="27" s="1"/>
  <c r="E812" i="27" s="1"/>
  <c r="E813" i="27" s="1"/>
  <c r="E814" i="27" s="1"/>
  <c r="E815" i="27" s="1"/>
  <c r="E816" i="27" s="1"/>
  <c r="E817" i="27" s="1"/>
  <c r="E818" i="27" s="1"/>
  <c r="E819" i="27" s="1"/>
  <c r="E820" i="27" s="1"/>
  <c r="E821" i="27" s="1"/>
  <c r="E822" i="27" s="1"/>
  <c r="E823" i="27" s="1"/>
  <c r="E824" i="27" s="1"/>
  <c r="E825" i="27" s="1"/>
  <c r="E826" i="27" s="1"/>
  <c r="E827" i="27" s="1"/>
  <c r="E828" i="27" s="1"/>
  <c r="E829" i="27" s="1"/>
  <c r="E830" i="27" s="1"/>
  <c r="E831" i="27" s="1"/>
  <c r="E832" i="27" s="1"/>
  <c r="E833" i="27" s="1"/>
  <c r="E834" i="27" s="1"/>
  <c r="E835" i="27" s="1"/>
  <c r="E836" i="27" s="1"/>
  <c r="E837" i="27" s="1"/>
  <c r="E838" i="27" s="1"/>
  <c r="E839" i="27" s="1"/>
  <c r="E840" i="27" s="1"/>
  <c r="E841" i="27" s="1"/>
  <c r="E842" i="27" s="1"/>
  <c r="E843" i="27" s="1"/>
  <c r="E844" i="27" s="1"/>
  <c r="E845" i="27" s="1"/>
  <c r="E846" i="27" s="1"/>
  <c r="E847" i="27" s="1"/>
  <c r="E848" i="27" s="1"/>
  <c r="E849" i="27" s="1"/>
  <c r="E850" i="27" s="1"/>
  <c r="E851" i="27" s="1"/>
  <c r="E852" i="27" s="1"/>
  <c r="E853" i="27" s="1"/>
  <c r="E854" i="27" s="1"/>
  <c r="E855" i="27" s="1"/>
  <c r="E856" i="27" s="1"/>
  <c r="E857" i="27" s="1"/>
  <c r="E858" i="27" s="1"/>
  <c r="E859" i="27" s="1"/>
  <c r="E860" i="27" s="1"/>
  <c r="E861" i="27" s="1"/>
  <c r="E862" i="27" s="1"/>
  <c r="E863" i="27" s="1"/>
  <c r="E864" i="27" s="1"/>
  <c r="E865" i="27" s="1"/>
  <c r="E866" i="27" s="1"/>
  <c r="E867" i="27" s="1"/>
  <c r="E868" i="27" s="1"/>
  <c r="E869" i="27" s="1"/>
  <c r="E870" i="27" s="1"/>
  <c r="E871" i="27" s="1"/>
  <c r="E872" i="27" s="1"/>
  <c r="E873" i="27" s="1"/>
  <c r="E874" i="27" s="1"/>
  <c r="E875" i="27" s="1"/>
  <c r="E876" i="27" s="1"/>
  <c r="E877" i="27" s="1"/>
  <c r="E878" i="27" s="1"/>
  <c r="E879" i="27" s="1"/>
  <c r="E880" i="27" s="1"/>
  <c r="E881" i="27" s="1"/>
  <c r="E882" i="27" s="1"/>
  <c r="E883" i="27" s="1"/>
  <c r="E884" i="27" s="1"/>
  <c r="E885" i="27" s="1"/>
  <c r="E886" i="27" s="1"/>
  <c r="E887" i="27" s="1"/>
  <c r="E888" i="27" s="1"/>
  <c r="E889" i="27" s="1"/>
  <c r="E890" i="27" s="1"/>
  <c r="E891" i="27" s="1"/>
  <c r="E892" i="27" s="1"/>
  <c r="E893" i="27" s="1"/>
  <c r="E894" i="27" s="1"/>
  <c r="E895" i="27" s="1"/>
  <c r="E896" i="27" s="1"/>
  <c r="E897" i="27" s="1"/>
  <c r="E898" i="27" s="1"/>
  <c r="E899" i="27" s="1"/>
  <c r="E900" i="27" s="1"/>
  <c r="E901" i="27" s="1"/>
  <c r="E902" i="27" s="1"/>
  <c r="E903" i="27" s="1"/>
  <c r="E904" i="27" s="1"/>
  <c r="E905" i="27" s="1"/>
  <c r="E906" i="27" s="1"/>
  <c r="E907" i="27" s="1"/>
  <c r="E908" i="27" s="1"/>
  <c r="E909" i="27" s="1"/>
  <c r="E910" i="27" s="1"/>
  <c r="E911" i="27" s="1"/>
  <c r="E912" i="27" s="1"/>
  <c r="E913" i="27" s="1"/>
  <c r="E914" i="27" s="1"/>
  <c r="E915" i="27" s="1"/>
  <c r="E916" i="27" s="1"/>
  <c r="E917" i="27" s="1"/>
  <c r="E918" i="27" s="1"/>
  <c r="E919" i="27" s="1"/>
  <c r="E920" i="27" s="1"/>
  <c r="E921" i="27" s="1"/>
  <c r="E922" i="27" s="1"/>
  <c r="E923" i="27" s="1"/>
  <c r="E924" i="27" s="1"/>
  <c r="E925" i="27" s="1"/>
  <c r="E926" i="27" s="1"/>
  <c r="E927" i="27" s="1"/>
  <c r="E928" i="27" s="1"/>
  <c r="E929" i="27" s="1"/>
  <c r="E930" i="27" s="1"/>
  <c r="E931" i="27" s="1"/>
  <c r="E932" i="27" s="1"/>
  <c r="E933" i="27" s="1"/>
  <c r="E934" i="27" s="1"/>
  <c r="E935" i="27" s="1"/>
  <c r="E936" i="27" s="1"/>
  <c r="E937" i="27" s="1"/>
  <c r="E938" i="27" s="1"/>
  <c r="E939" i="27" s="1"/>
  <c r="E940" i="27" s="1"/>
  <c r="E941" i="27" s="1"/>
  <c r="E942" i="27" s="1"/>
  <c r="E943" i="27" s="1"/>
  <c r="E944" i="27" s="1"/>
  <c r="E945" i="27" s="1"/>
  <c r="E946" i="27" s="1"/>
  <c r="E947" i="27" s="1"/>
  <c r="E948" i="27" s="1"/>
  <c r="E949" i="27" s="1"/>
  <c r="E950" i="27" s="1"/>
  <c r="E951" i="27" s="1"/>
  <c r="E952" i="27" s="1"/>
  <c r="E953" i="27" s="1"/>
  <c r="E954" i="27" s="1"/>
  <c r="E955" i="27" s="1"/>
  <c r="E956" i="27" s="1"/>
  <c r="E957" i="27" s="1"/>
  <c r="E958" i="27" s="1"/>
  <c r="E959" i="27" s="1"/>
  <c r="E960" i="27" s="1"/>
  <c r="E961" i="27" s="1"/>
  <c r="E962" i="27" s="1"/>
  <c r="E963" i="27" s="1"/>
  <c r="E964" i="27" s="1"/>
  <c r="E965" i="27" s="1"/>
  <c r="E966" i="27" s="1"/>
  <c r="E967" i="27" s="1"/>
  <c r="E968" i="27" s="1"/>
  <c r="E969" i="27" s="1"/>
  <c r="E970" i="27" s="1"/>
  <c r="E971" i="27" s="1"/>
  <c r="E972" i="27" s="1"/>
  <c r="E973" i="27" s="1"/>
  <c r="E974" i="27" s="1"/>
  <c r="E975" i="27" s="1"/>
  <c r="E976" i="27" s="1"/>
  <c r="E977" i="27" s="1"/>
  <c r="E978" i="27" s="1"/>
  <c r="E979" i="27" s="1"/>
  <c r="E980" i="27" s="1"/>
  <c r="E981" i="27" s="1"/>
  <c r="E982" i="27" s="1"/>
  <c r="E983" i="27" s="1"/>
  <c r="E984" i="27" s="1"/>
  <c r="E985" i="27" s="1"/>
  <c r="E986" i="27" s="1"/>
  <c r="E987" i="27" s="1"/>
  <c r="E988" i="27" s="1"/>
  <c r="E989" i="27" s="1"/>
  <c r="E990" i="27" s="1"/>
  <c r="E991" i="27" s="1"/>
  <c r="E992" i="27" s="1"/>
  <c r="E993" i="27" s="1"/>
  <c r="E994" i="27" s="1"/>
  <c r="E995" i="27" s="1"/>
  <c r="E996" i="27" s="1"/>
  <c r="E997" i="27" s="1"/>
  <c r="E998" i="27" s="1"/>
  <c r="E999" i="27" s="1"/>
  <c r="E1000" i="27" s="1"/>
  <c r="E1001" i="27" s="1"/>
  <c r="E1002" i="27" s="1"/>
  <c r="E1003" i="27" s="1"/>
  <c r="E1004" i="27" s="1"/>
  <c r="E1005" i="27" s="1"/>
  <c r="E1006" i="27" s="1"/>
  <c r="E1007" i="27" s="1"/>
  <c r="E1008" i="27" s="1"/>
  <c r="E1009" i="27" s="1"/>
  <c r="E1010" i="27" s="1"/>
  <c r="E1011" i="27" s="1"/>
  <c r="E1012" i="27" s="1"/>
  <c r="E1013" i="27" s="1"/>
  <c r="E1014" i="27" s="1"/>
  <c r="E1015" i="27" s="1"/>
  <c r="E1016" i="27" s="1"/>
  <c r="E1017" i="27" s="1"/>
  <c r="E1018" i="27" s="1"/>
  <c r="E1019" i="27" s="1"/>
  <c r="E1020" i="27" s="1"/>
  <c r="E1021" i="27" s="1"/>
  <c r="E1022" i="27" s="1"/>
  <c r="E1023" i="27" s="1"/>
  <c r="E1024" i="27" s="1"/>
  <c r="E1025" i="27" s="1"/>
  <c r="E1026" i="27" s="1"/>
  <c r="E1027" i="27" s="1"/>
  <c r="E1028" i="27" s="1"/>
  <c r="E1029" i="27" s="1"/>
  <c r="E1030" i="27" s="1"/>
  <c r="E1031" i="27" s="1"/>
  <c r="E1032" i="27" s="1"/>
  <c r="E1033" i="27" s="1"/>
  <c r="E1034" i="27" s="1"/>
  <c r="E1035" i="27" s="1"/>
  <c r="E1036" i="27" s="1"/>
  <c r="E1037" i="27" s="1"/>
  <c r="E1038" i="27" s="1"/>
  <c r="E1039" i="27" s="1"/>
  <c r="E1040" i="27" s="1"/>
  <c r="E1041" i="27" s="1"/>
  <c r="E1042" i="27" s="1"/>
  <c r="E1043" i="27" s="1"/>
  <c r="E1044" i="27" s="1"/>
  <c r="E1045" i="27" s="1"/>
  <c r="E1046" i="27" s="1"/>
  <c r="E1047" i="27" s="1"/>
  <c r="E1048" i="27" s="1"/>
  <c r="E1049" i="27" s="1"/>
  <c r="E1050" i="27" s="1"/>
  <c r="E1051" i="27" s="1"/>
  <c r="E1052" i="27" s="1"/>
  <c r="E1053" i="27" s="1"/>
  <c r="E1054" i="27" s="1"/>
  <c r="E1055" i="27" s="1"/>
  <c r="E1056" i="27" s="1"/>
  <c r="E1057" i="27" s="1"/>
  <c r="E1058" i="27" s="1"/>
  <c r="E1059" i="27" s="1"/>
  <c r="E1060" i="27" s="1"/>
  <c r="E1061" i="27" s="1"/>
  <c r="E1062" i="27" s="1"/>
  <c r="E1063" i="27" s="1"/>
  <c r="E1064" i="27" s="1"/>
  <c r="E1065" i="27" s="1"/>
  <c r="E1066" i="27" s="1"/>
  <c r="E1067" i="27" s="1"/>
  <c r="E1068" i="27" s="1"/>
  <c r="E1069" i="27" s="1"/>
  <c r="E1070" i="27" s="1"/>
  <c r="E1071" i="27" s="1"/>
  <c r="E1072" i="27" s="1"/>
  <c r="E1073" i="27" s="1"/>
  <c r="E1074" i="27" s="1"/>
  <c r="E1075" i="27" s="1"/>
  <c r="E1076" i="27" s="1"/>
  <c r="E1077" i="27" s="1"/>
  <c r="E1078" i="27" s="1"/>
  <c r="E1079" i="27" s="1"/>
  <c r="E1080" i="27" s="1"/>
  <c r="E1081" i="27" s="1"/>
  <c r="E1082" i="27" s="1"/>
  <c r="E1083" i="27" s="1"/>
  <c r="E1084" i="27" s="1"/>
  <c r="E1085" i="27" s="1"/>
  <c r="E1086" i="27" s="1"/>
  <c r="E1087" i="27" s="1"/>
  <c r="E1088" i="27" s="1"/>
  <c r="E1089" i="27" s="1"/>
  <c r="E1090" i="27" s="1"/>
  <c r="E1091" i="27" s="1"/>
  <c r="E1092" i="27" s="1"/>
  <c r="E1093" i="27" s="1"/>
  <c r="E1094" i="27" s="1"/>
  <c r="E1095" i="27" s="1"/>
  <c r="E1096" i="27" s="1"/>
  <c r="E1097" i="27" s="1"/>
  <c r="E1098" i="27" s="1"/>
  <c r="E1099" i="27" s="1"/>
  <c r="E1100" i="27" s="1"/>
  <c r="E1101" i="27" s="1"/>
  <c r="E1102" i="27" s="1"/>
  <c r="E1103" i="27" s="1"/>
  <c r="E1104" i="27" s="1"/>
  <c r="E1105" i="27" s="1"/>
  <c r="E1106" i="27" s="1"/>
  <c r="E1107" i="27" s="1"/>
  <c r="E1108" i="27" s="1"/>
  <c r="E1109" i="27" s="1"/>
  <c r="E1110" i="27" s="1"/>
  <c r="E1111" i="27" s="1"/>
  <c r="E1112" i="27" s="1"/>
  <c r="E1113" i="27" s="1"/>
  <c r="E1114" i="27" s="1"/>
  <c r="E1115" i="27" s="1"/>
  <c r="E1116" i="27" s="1"/>
  <c r="E1117" i="27" s="1"/>
  <c r="E1118" i="27" s="1"/>
  <c r="E1119" i="27" s="1"/>
  <c r="E1120" i="27" s="1"/>
  <c r="E1121" i="27" s="1"/>
  <c r="E1122" i="27" s="1"/>
  <c r="E1123" i="27" s="1"/>
  <c r="E1124" i="27" s="1"/>
  <c r="E1125" i="27" s="1"/>
  <c r="E1126" i="27" s="1"/>
  <c r="E1127" i="27" s="1"/>
  <c r="E1128" i="27" s="1"/>
  <c r="E1129" i="27" s="1"/>
  <c r="E1130" i="27" s="1"/>
  <c r="E1131" i="27" s="1"/>
  <c r="E1132" i="27" s="1"/>
  <c r="E1133" i="27" s="1"/>
  <c r="E1134" i="27" s="1"/>
  <c r="E1135" i="27" s="1"/>
  <c r="E1136" i="27" s="1"/>
  <c r="E1137" i="27" s="1"/>
  <c r="E1138" i="27" s="1"/>
  <c r="E1139" i="27" s="1"/>
  <c r="E1140" i="27" s="1"/>
  <c r="E1141" i="27" s="1"/>
  <c r="E1142" i="27" s="1"/>
  <c r="E1143" i="27" s="1"/>
  <c r="E1144" i="27" s="1"/>
  <c r="E1145" i="27" s="1"/>
  <c r="E1146" i="27" s="1"/>
  <c r="E1147" i="27" s="1"/>
  <c r="E1148" i="27" s="1"/>
  <c r="E1149" i="27" s="1"/>
  <c r="E1150" i="27" s="1"/>
  <c r="E1151" i="27" s="1"/>
  <c r="E1152" i="27" s="1"/>
  <c r="E1153" i="27" s="1"/>
  <c r="E1154" i="27" s="1"/>
  <c r="E1155" i="27" s="1"/>
  <c r="E1156" i="27" s="1"/>
  <c r="E1157" i="27" s="1"/>
  <c r="E1158" i="27" s="1"/>
  <c r="E1159" i="27" s="1"/>
  <c r="E1160" i="27" s="1"/>
  <c r="E1161" i="27" s="1"/>
  <c r="E1162" i="27" s="1"/>
  <c r="E1163" i="27" s="1"/>
  <c r="E1164" i="27" s="1"/>
  <c r="E1165" i="27" s="1"/>
  <c r="E1166" i="27" s="1"/>
  <c r="E1167" i="27" s="1"/>
  <c r="E1168" i="27" s="1"/>
  <c r="E1169" i="27" s="1"/>
  <c r="E1170" i="27" s="1"/>
  <c r="E1171" i="27" s="1"/>
  <c r="E1172" i="27" s="1"/>
  <c r="E1173" i="27" s="1"/>
  <c r="E1174" i="27" s="1"/>
  <c r="E1175" i="27" s="1"/>
  <c r="E1176" i="27" s="1"/>
  <c r="E1177" i="27" s="1"/>
  <c r="E1178" i="27" s="1"/>
  <c r="E1179" i="27" s="1"/>
  <c r="E1180" i="27" s="1"/>
  <c r="E1181" i="27" s="1"/>
  <c r="E1182" i="27" s="1"/>
  <c r="E1183" i="27" s="1"/>
  <c r="E1184" i="27" s="1"/>
  <c r="E1185" i="27" s="1"/>
  <c r="E1186" i="27" s="1"/>
  <c r="E1187" i="27" s="1"/>
  <c r="E1188" i="27" s="1"/>
  <c r="E1189" i="27" s="1"/>
  <c r="E1190" i="27" s="1"/>
  <c r="E1191" i="27" s="1"/>
  <c r="E1192" i="27" s="1"/>
  <c r="E1193" i="27" s="1"/>
  <c r="E1194" i="27" s="1"/>
  <c r="E1195" i="27" s="1"/>
  <c r="E1196" i="27" s="1"/>
  <c r="E1197" i="27" s="1"/>
  <c r="E1198" i="27" s="1"/>
  <c r="E1199" i="27" s="1"/>
  <c r="E1200" i="27" s="1"/>
  <c r="E1201" i="27" s="1"/>
  <c r="E1202" i="27" s="1"/>
  <c r="E1203" i="27" s="1"/>
  <c r="E1204" i="27" s="1"/>
  <c r="E1205" i="27" s="1"/>
  <c r="E1206" i="27" s="1"/>
  <c r="E1207" i="27" s="1"/>
  <c r="E1208" i="27" s="1"/>
  <c r="E1209" i="27" s="1"/>
  <c r="E1210" i="27" s="1"/>
  <c r="E1211" i="27" s="1"/>
  <c r="E1212" i="27" s="1"/>
  <c r="E1213" i="27" s="1"/>
  <c r="E1214" i="27" s="1"/>
  <c r="E1215" i="27" s="1"/>
  <c r="E1216" i="27" s="1"/>
  <c r="E1217" i="27" s="1"/>
  <c r="E1218" i="27" s="1"/>
  <c r="E1219" i="27" s="1"/>
  <c r="E1220" i="27" s="1"/>
  <c r="E1221" i="27" s="1"/>
  <c r="E1222" i="27" s="1"/>
  <c r="E1223" i="27" s="1"/>
  <c r="E1224" i="27" s="1"/>
  <c r="E1225" i="27" s="1"/>
  <c r="E1226" i="27" s="1"/>
  <c r="E1227" i="27" s="1"/>
  <c r="E1228" i="27" s="1"/>
  <c r="E1229" i="27" s="1"/>
  <c r="E1230" i="27" s="1"/>
  <c r="E1231" i="27" s="1"/>
  <c r="E1232" i="27" s="1"/>
  <c r="E1233" i="27" s="1"/>
  <c r="E1234" i="27" s="1"/>
  <c r="E1235" i="27" s="1"/>
  <c r="E1236" i="27" s="1"/>
  <c r="E1237" i="27" s="1"/>
  <c r="E1238" i="27" s="1"/>
  <c r="E1239" i="27" s="1"/>
  <c r="E1240" i="27" s="1"/>
  <c r="E1241" i="27" s="1"/>
  <c r="E1242" i="27" s="1"/>
  <c r="E1243" i="27" s="1"/>
  <c r="E1244" i="27" s="1"/>
  <c r="E1245" i="27" s="1"/>
  <c r="E1246" i="27" s="1"/>
  <c r="E1247" i="27" s="1"/>
  <c r="E1248" i="27" s="1"/>
  <c r="E1249" i="27" s="1"/>
  <c r="E1250" i="27" s="1"/>
  <c r="E1251" i="27" s="1"/>
  <c r="E1252" i="27" s="1"/>
  <c r="E1253" i="27" s="1"/>
  <c r="E1254" i="27" s="1"/>
  <c r="E1255" i="27" s="1"/>
  <c r="E1256" i="27" s="1"/>
  <c r="E1257" i="27" s="1"/>
  <c r="E1258" i="27" s="1"/>
  <c r="E1259" i="27" s="1"/>
  <c r="E1260" i="27" s="1"/>
  <c r="E1261" i="27" s="1"/>
  <c r="E1262" i="27" s="1"/>
  <c r="E1263" i="27" s="1"/>
  <c r="E1264" i="27" s="1"/>
  <c r="E1265" i="27" s="1"/>
  <c r="E1266" i="27" s="1"/>
  <c r="E1267" i="27" s="1"/>
  <c r="E1268" i="27" s="1"/>
  <c r="E1269" i="27" s="1"/>
  <c r="E1270" i="27" s="1"/>
  <c r="E1271" i="27" s="1"/>
  <c r="E1272" i="27" s="1"/>
  <c r="E1273" i="27" s="1"/>
  <c r="E1274" i="27" s="1"/>
  <c r="E1275" i="27" s="1"/>
  <c r="E1276" i="27" s="1"/>
  <c r="E1277" i="27" s="1"/>
  <c r="E1278" i="27" s="1"/>
  <c r="E1279" i="27" s="1"/>
  <c r="E1280" i="27" s="1"/>
  <c r="E1281" i="27" s="1"/>
  <c r="E1282" i="27" s="1"/>
  <c r="E1283" i="27" s="1"/>
  <c r="E1284" i="27" s="1"/>
  <c r="E1285" i="27" s="1"/>
  <c r="E1286" i="27" s="1"/>
  <c r="E1287" i="27" s="1"/>
  <c r="E1288" i="27" s="1"/>
  <c r="E1289" i="27" s="1"/>
  <c r="E1290" i="27" s="1"/>
  <c r="E1291" i="27" s="1"/>
  <c r="E1292" i="27" s="1"/>
  <c r="E1293" i="27" s="1"/>
  <c r="E1294" i="27" s="1"/>
  <c r="E1295" i="27" s="1"/>
  <c r="E1296" i="27" s="1"/>
  <c r="E1297" i="27" s="1"/>
  <c r="E1298" i="27" s="1"/>
  <c r="E1299" i="27" s="1"/>
  <c r="E1300" i="27" s="1"/>
  <c r="E1301" i="27" s="1"/>
  <c r="E1302" i="27" s="1"/>
  <c r="E1303" i="27" s="1"/>
  <c r="E1304" i="27" s="1"/>
  <c r="E1305" i="27" s="1"/>
  <c r="E1306" i="27" s="1"/>
  <c r="E1307" i="27" s="1"/>
  <c r="E1308" i="27" s="1"/>
  <c r="E1309" i="27" s="1"/>
  <c r="E1310" i="27" s="1"/>
  <c r="E1311" i="27" s="1"/>
  <c r="E1312" i="27" s="1"/>
  <c r="E1313" i="27" s="1"/>
  <c r="E1314" i="27" s="1"/>
  <c r="E1315" i="27" s="1"/>
  <c r="E1316" i="27" s="1"/>
  <c r="E1317" i="27" s="1"/>
  <c r="E1318" i="27" s="1"/>
  <c r="E1319" i="27" s="1"/>
  <c r="E1320" i="27" s="1"/>
  <c r="E1321" i="27" s="1"/>
  <c r="E1322" i="27" s="1"/>
  <c r="E1323" i="27" s="1"/>
  <c r="E1324" i="27" s="1"/>
  <c r="E1325" i="27" s="1"/>
  <c r="E1326" i="27" s="1"/>
  <c r="E1327" i="27" s="1"/>
  <c r="E1328" i="27" s="1"/>
  <c r="E1329" i="27" s="1"/>
  <c r="E1330" i="27" s="1"/>
  <c r="E1331" i="27" s="1"/>
  <c r="E1332" i="27" s="1"/>
  <c r="E1333" i="27" s="1"/>
  <c r="E1334" i="27" s="1"/>
  <c r="E1335" i="27" s="1"/>
  <c r="E1336" i="27" s="1"/>
  <c r="E1337" i="27" s="1"/>
  <c r="E1338" i="27" s="1"/>
  <c r="E1339" i="27" s="1"/>
  <c r="E1340" i="27" s="1"/>
  <c r="E1341" i="27" s="1"/>
  <c r="E1342" i="27" s="1"/>
  <c r="E1343" i="27" s="1"/>
  <c r="E1344" i="27" s="1"/>
  <c r="E1345" i="27" s="1"/>
  <c r="E1346" i="27" s="1"/>
  <c r="E1347" i="27" s="1"/>
  <c r="E1348" i="27" s="1"/>
  <c r="E1349" i="27" s="1"/>
  <c r="E1350" i="27" s="1"/>
  <c r="E1351" i="27" s="1"/>
  <c r="E1352" i="27" s="1"/>
  <c r="E1353" i="27" s="1"/>
  <c r="E1354" i="27" s="1"/>
  <c r="E1355" i="27" s="1"/>
  <c r="E1356" i="27" s="1"/>
  <c r="E1357" i="27" s="1"/>
  <c r="E1358" i="27" s="1"/>
  <c r="E1359" i="27" s="1"/>
  <c r="E1360" i="27" s="1"/>
  <c r="E1361" i="27" s="1"/>
  <c r="E1362" i="27" s="1"/>
  <c r="E1363" i="27" s="1"/>
  <c r="E1364" i="27" s="1"/>
  <c r="E1365" i="27" s="1"/>
  <c r="E1366" i="27" s="1"/>
  <c r="E1367" i="27" s="1"/>
  <c r="E1368" i="27" s="1"/>
  <c r="E1369" i="27" s="1"/>
  <c r="E1370" i="27" s="1"/>
  <c r="E1371" i="27" s="1"/>
  <c r="E1372" i="27" s="1"/>
  <c r="E1373" i="27" s="1"/>
  <c r="E1374" i="27" s="1"/>
  <c r="E1375" i="27" s="1"/>
  <c r="E1376" i="27" s="1"/>
  <c r="E1377" i="27" s="1"/>
  <c r="E1378" i="27" s="1"/>
  <c r="E1379" i="27" s="1"/>
  <c r="E1380" i="27" s="1"/>
  <c r="E1381" i="27" s="1"/>
  <c r="E1382" i="27" s="1"/>
  <c r="E1383" i="27" s="1"/>
  <c r="E1384" i="27" s="1"/>
  <c r="E1385" i="27" s="1"/>
  <c r="E1386" i="27" s="1"/>
  <c r="E1387" i="27" s="1"/>
  <c r="E1388" i="27" s="1"/>
  <c r="E1389" i="27" s="1"/>
  <c r="E1390" i="27" s="1"/>
  <c r="E1391" i="27" s="1"/>
  <c r="E1392" i="27" s="1"/>
  <c r="E1393" i="27" s="1"/>
  <c r="E1394" i="27" s="1"/>
  <c r="E1395" i="27" s="1"/>
  <c r="E1396" i="27" s="1"/>
  <c r="E1397" i="27" s="1"/>
  <c r="E1398" i="27" s="1"/>
  <c r="E1399" i="27" s="1"/>
  <c r="E1400" i="27" s="1"/>
  <c r="E1401" i="27" s="1"/>
  <c r="E1402" i="27" s="1"/>
  <c r="E1403" i="27" s="1"/>
  <c r="E1404" i="27" s="1"/>
  <c r="E1405" i="27" s="1"/>
  <c r="E1406" i="27" s="1"/>
  <c r="E1407" i="27" s="1"/>
  <c r="E1408" i="27" s="1"/>
  <c r="E1409" i="27" s="1"/>
  <c r="E1410" i="27" s="1"/>
  <c r="E1411" i="27" s="1"/>
  <c r="E1412" i="27" s="1"/>
  <c r="E1413" i="27" s="1"/>
  <c r="E1414" i="27" s="1"/>
  <c r="E1415" i="27" s="1"/>
  <c r="E1416" i="27" s="1"/>
  <c r="E1417" i="27" s="1"/>
  <c r="E1418" i="27" s="1"/>
  <c r="E1419" i="27" s="1"/>
  <c r="E1420" i="27" s="1"/>
  <c r="E1421" i="27" s="1"/>
  <c r="E1422" i="27" s="1"/>
  <c r="E1423" i="27" s="1"/>
  <c r="E1424" i="27" s="1"/>
  <c r="E1425" i="27" s="1"/>
  <c r="E1426" i="27" s="1"/>
  <c r="E1427" i="27" s="1"/>
  <c r="E1428" i="27" s="1"/>
  <c r="E1429" i="27" s="1"/>
  <c r="E1430" i="27" s="1"/>
  <c r="E1431" i="27" s="1"/>
  <c r="E1432" i="27" s="1"/>
  <c r="E1433" i="27" s="1"/>
  <c r="E1434" i="27" s="1"/>
  <c r="E1435" i="27" s="1"/>
  <c r="E1436" i="27" s="1"/>
  <c r="E1437" i="27" s="1"/>
  <c r="E1438" i="27" s="1"/>
  <c r="E1439" i="27" s="1"/>
  <c r="E1440" i="27" s="1"/>
  <c r="E1441" i="27" s="1"/>
  <c r="E1442" i="27" s="1"/>
  <c r="E1443" i="27" s="1"/>
  <c r="E1444" i="27" s="1"/>
  <c r="E1445" i="27" s="1"/>
  <c r="E1446" i="27" s="1"/>
  <c r="E1447" i="27" s="1"/>
  <c r="E1448" i="27" s="1"/>
  <c r="E1449" i="27" s="1"/>
  <c r="E1450" i="27" s="1"/>
  <c r="E1451" i="27" s="1"/>
  <c r="E1452" i="27" s="1"/>
  <c r="E1453" i="27" s="1"/>
  <c r="E1454" i="27" s="1"/>
  <c r="E1455" i="27" s="1"/>
  <c r="E1456" i="27" s="1"/>
  <c r="E1457" i="27" s="1"/>
  <c r="E1458" i="27" s="1"/>
  <c r="E1459" i="27" s="1"/>
  <c r="E1460" i="27" s="1"/>
  <c r="E1461" i="27" s="1"/>
  <c r="E1462" i="27" s="1"/>
  <c r="E1463" i="27" s="1"/>
  <c r="E1464" i="27" s="1"/>
  <c r="E1465" i="27" s="1"/>
  <c r="E1466" i="27" s="1"/>
  <c r="E1467" i="27" s="1"/>
  <c r="E1468" i="27" s="1"/>
  <c r="E1469" i="27" s="1"/>
  <c r="E1470" i="27" s="1"/>
  <c r="E1471" i="27" s="1"/>
  <c r="E1472" i="27" s="1"/>
  <c r="E1473" i="27" s="1"/>
  <c r="E1474" i="27" s="1"/>
  <c r="E1475" i="27" s="1"/>
  <c r="E1476" i="27" s="1"/>
  <c r="E1477" i="27" s="1"/>
  <c r="E1478" i="27" s="1"/>
  <c r="E1479" i="27" s="1"/>
  <c r="E1480" i="27" s="1"/>
  <c r="E1481" i="27" s="1"/>
  <c r="E1482" i="27" s="1"/>
  <c r="E1483" i="27" s="1"/>
  <c r="E1484" i="27" s="1"/>
  <c r="E1485" i="27" s="1"/>
  <c r="E1486" i="27" s="1"/>
  <c r="E1487" i="27" s="1"/>
  <c r="E1488" i="27" s="1"/>
  <c r="E1489" i="27" s="1"/>
  <c r="E1490" i="27" s="1"/>
  <c r="E1491" i="27" s="1"/>
  <c r="E1492" i="27" s="1"/>
  <c r="E1493" i="27" s="1"/>
  <c r="E1494" i="27" s="1"/>
  <c r="E1495" i="27" s="1"/>
  <c r="E1496" i="27" s="1"/>
  <c r="E1497" i="27" s="1"/>
  <c r="E1498" i="27" s="1"/>
  <c r="E1499" i="27" s="1"/>
  <c r="E1500" i="27" s="1"/>
  <c r="E1501" i="27" s="1"/>
  <c r="E1502" i="27" s="1"/>
  <c r="E1503" i="27" s="1"/>
  <c r="E1504" i="27" s="1"/>
  <c r="E1505" i="27" s="1"/>
  <c r="E1506" i="27" s="1"/>
  <c r="E1507" i="27" s="1"/>
  <c r="E1508" i="27" s="1"/>
  <c r="E1509" i="27" s="1"/>
  <c r="E1510" i="27" s="1"/>
  <c r="E1511" i="27" s="1"/>
  <c r="E1512" i="27" s="1"/>
  <c r="E1513" i="27" s="1"/>
  <c r="E1514" i="27" s="1"/>
  <c r="E1515" i="27" s="1"/>
  <c r="E1516" i="27" s="1"/>
  <c r="E1517" i="27" s="1"/>
  <c r="E1518" i="27" s="1"/>
  <c r="E1519" i="27" s="1"/>
  <c r="E1520" i="27" s="1"/>
  <c r="E1521" i="27" s="1"/>
  <c r="E1522" i="27" s="1"/>
  <c r="E1523" i="27" s="1"/>
  <c r="E1524" i="27" s="1"/>
  <c r="E1525" i="27" s="1"/>
  <c r="E1526" i="27" s="1"/>
  <c r="E1527" i="27" s="1"/>
  <c r="E1528" i="27" s="1"/>
  <c r="E1529" i="27" s="1"/>
  <c r="E1530" i="27" s="1"/>
  <c r="E1531" i="27" s="1"/>
  <c r="E1532" i="27" s="1"/>
  <c r="E1533" i="27" s="1"/>
  <c r="E1534" i="27" s="1"/>
  <c r="E1535" i="27" s="1"/>
  <c r="E1536" i="27" s="1"/>
  <c r="E1537" i="27" s="1"/>
  <c r="K5" i="27"/>
  <c r="F8" i="27"/>
  <c r="F9" i="27" s="1"/>
  <c r="F10" i="27" s="1"/>
  <c r="F11" i="27" s="1"/>
  <c r="F12" i="27" s="1"/>
  <c r="F13" i="27" s="1"/>
  <c r="F14" i="27" s="1"/>
  <c r="F15" i="27" s="1"/>
  <c r="F16" i="27" s="1"/>
  <c r="F17" i="27" s="1"/>
  <c r="F18" i="27" s="1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F33" i="27" s="1"/>
  <c r="F34" i="27" s="1"/>
  <c r="F35" i="27" s="1"/>
  <c r="F36" i="27" s="1"/>
  <c r="F37" i="27" s="1"/>
  <c r="F38" i="27" s="1"/>
  <c r="F39" i="27" s="1"/>
  <c r="F40" i="27" s="1"/>
  <c r="F41" i="27" s="1"/>
  <c r="F42" i="27" s="1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F54" i="27" s="1"/>
  <c r="F55" i="27" s="1"/>
  <c r="F56" i="27" s="1"/>
  <c r="F57" i="27" s="1"/>
  <c r="F58" i="27" s="1"/>
  <c r="C5" i="27"/>
  <c r="K3" i="26"/>
  <c r="M3" i="26" s="1"/>
  <c r="H3" i="26"/>
  <c r="S2" i="26" s="1"/>
  <c r="T4" i="26" s="1"/>
  <c r="F26" i="28" l="1"/>
  <c r="G26" i="28" s="1"/>
  <c r="L24" i="30"/>
  <c r="N23" i="30"/>
  <c r="A21" i="37"/>
  <c r="J8" i="36"/>
  <c r="D19" i="28"/>
  <c r="G8" i="27"/>
  <c r="H8" i="27" s="1"/>
  <c r="I8" i="27" s="1"/>
  <c r="F59" i="27"/>
  <c r="F60" i="27" s="1"/>
  <c r="F61" i="27" s="1"/>
  <c r="F62" i="27" s="1"/>
  <c r="F63" i="27" s="1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F76" i="27" s="1"/>
  <c r="F77" i="27" s="1"/>
  <c r="F78" i="27" s="1"/>
  <c r="F79" i="27" s="1"/>
  <c r="F80" i="27" s="1"/>
  <c r="F81" i="27" s="1"/>
  <c r="F82" i="27" s="1"/>
  <c r="F83" i="27" s="1"/>
  <c r="F84" i="27" s="1"/>
  <c r="F85" i="27" s="1"/>
  <c r="F86" i="27" s="1"/>
  <c r="F87" i="27" s="1"/>
  <c r="F88" i="27" s="1"/>
  <c r="F89" i="27" s="1"/>
  <c r="F90" i="27" s="1"/>
  <c r="F91" i="27" s="1"/>
  <c r="F92" i="27" s="1"/>
  <c r="F93" i="27" s="1"/>
  <c r="F94" i="27" s="1"/>
  <c r="F95" i="27" s="1"/>
  <c r="F96" i="27" s="1"/>
  <c r="F97" i="27" s="1"/>
  <c r="F98" i="27" s="1"/>
  <c r="F99" i="27" s="1"/>
  <c r="F100" i="27" s="1"/>
  <c r="F101" i="27" s="1"/>
  <c r="F102" i="27" s="1"/>
  <c r="F103" i="27" s="1"/>
  <c r="F104" i="27" s="1"/>
  <c r="F105" i="27" s="1"/>
  <c r="F106" i="27" s="1"/>
  <c r="F107" i="27" s="1"/>
  <c r="F108" i="27" s="1"/>
  <c r="F109" i="27" s="1"/>
  <c r="F110" i="27" s="1"/>
  <c r="F111" i="27" s="1"/>
  <c r="F112" i="27" s="1"/>
  <c r="F113" i="27" s="1"/>
  <c r="F114" i="27" s="1"/>
  <c r="F115" i="27" s="1"/>
  <c r="F116" i="27" s="1"/>
  <c r="F117" i="27" s="1"/>
  <c r="F118" i="27" s="1"/>
  <c r="F119" i="27" s="1"/>
  <c r="F120" i="27" s="1"/>
  <c r="F121" i="27" s="1"/>
  <c r="F122" i="27" s="1"/>
  <c r="F123" i="27" s="1"/>
  <c r="F124" i="27" s="1"/>
  <c r="F125" i="27" s="1"/>
  <c r="F126" i="27" s="1"/>
  <c r="F127" i="27" s="1"/>
  <c r="F128" i="27" s="1"/>
  <c r="F129" i="27" s="1"/>
  <c r="F130" i="27" s="1"/>
  <c r="F131" i="27" s="1"/>
  <c r="F132" i="27" s="1"/>
  <c r="F133" i="27" s="1"/>
  <c r="F134" i="27" s="1"/>
  <c r="F135" i="27" s="1"/>
  <c r="F136" i="27" s="1"/>
  <c r="F137" i="27" s="1"/>
  <c r="F138" i="27" s="1"/>
  <c r="F139" i="27" s="1"/>
  <c r="F140" i="27" s="1"/>
  <c r="F141" i="27" s="1"/>
  <c r="F142" i="27" s="1"/>
  <c r="F143" i="27" s="1"/>
  <c r="F144" i="27" s="1"/>
  <c r="F145" i="27" s="1"/>
  <c r="F146" i="27" s="1"/>
  <c r="F147" i="27" s="1"/>
  <c r="F148" i="27" s="1"/>
  <c r="F149" i="27" s="1"/>
  <c r="F150" i="27" s="1"/>
  <c r="F151" i="27" s="1"/>
  <c r="F152" i="27" s="1"/>
  <c r="F153" i="27" s="1"/>
  <c r="F154" i="27" s="1"/>
  <c r="F155" i="27" s="1"/>
  <c r="F156" i="27" s="1"/>
  <c r="F157" i="27" s="1"/>
  <c r="F158" i="27" s="1"/>
  <c r="F159" i="27" s="1"/>
  <c r="F160" i="27" s="1"/>
  <c r="F161" i="27" s="1"/>
  <c r="F162" i="27" s="1"/>
  <c r="F163" i="27" s="1"/>
  <c r="F164" i="27" s="1"/>
  <c r="F165" i="27" s="1"/>
  <c r="F166" i="27" s="1"/>
  <c r="F167" i="27" s="1"/>
  <c r="F168" i="27" s="1"/>
  <c r="F169" i="27" s="1"/>
  <c r="F170" i="27" s="1"/>
  <c r="F171" i="27" s="1"/>
  <c r="F172" i="27" s="1"/>
  <c r="F173" i="27" s="1"/>
  <c r="F174" i="27" s="1"/>
  <c r="F175" i="27" s="1"/>
  <c r="F176" i="27" s="1"/>
  <c r="F177" i="27" s="1"/>
  <c r="F178" i="27" s="1"/>
  <c r="F179" i="27" s="1"/>
  <c r="F180" i="27" s="1"/>
  <c r="F181" i="27" s="1"/>
  <c r="F182" i="27" s="1"/>
  <c r="F183" i="27" s="1"/>
  <c r="F184" i="27" s="1"/>
  <c r="F185" i="27" s="1"/>
  <c r="F186" i="27" s="1"/>
  <c r="F187" i="27" s="1"/>
  <c r="F188" i="27" s="1"/>
  <c r="F189" i="27" s="1"/>
  <c r="F190" i="27" s="1"/>
  <c r="F191" i="27" s="1"/>
  <c r="F192" i="27" s="1"/>
  <c r="F193" i="27" s="1"/>
  <c r="F194" i="27" s="1"/>
  <c r="F195" i="27" s="1"/>
  <c r="F196" i="27" s="1"/>
  <c r="F197" i="27" s="1"/>
  <c r="F198" i="27" s="1"/>
  <c r="F199" i="27" s="1"/>
  <c r="F200" i="27" s="1"/>
  <c r="F201" i="27" s="1"/>
  <c r="F202" i="27" s="1"/>
  <c r="F203" i="27" s="1"/>
  <c r="F204" i="27" s="1"/>
  <c r="F205" i="27" s="1"/>
  <c r="F206" i="27" s="1"/>
  <c r="F207" i="27" s="1"/>
  <c r="F208" i="27" s="1"/>
  <c r="F209" i="27" s="1"/>
  <c r="F210" i="27" s="1"/>
  <c r="F211" i="27" s="1"/>
  <c r="F212" i="27" s="1"/>
  <c r="F213" i="27" s="1"/>
  <c r="F214" i="27" s="1"/>
  <c r="F215" i="27" s="1"/>
  <c r="F216" i="27" s="1"/>
  <c r="F217" i="27" s="1"/>
  <c r="F218" i="27" s="1"/>
  <c r="F219" i="27" s="1"/>
  <c r="F220" i="27" s="1"/>
  <c r="F221" i="27" s="1"/>
  <c r="F222" i="27" s="1"/>
  <c r="F223" i="27" s="1"/>
  <c r="F224" i="27" s="1"/>
  <c r="F225" i="27" s="1"/>
  <c r="F226" i="27" s="1"/>
  <c r="F227" i="27" s="1"/>
  <c r="F228" i="27" s="1"/>
  <c r="F229" i="27" s="1"/>
  <c r="F230" i="27" s="1"/>
  <c r="F231" i="27" s="1"/>
  <c r="F232" i="27" s="1"/>
  <c r="F233" i="27" s="1"/>
  <c r="F234" i="27" s="1"/>
  <c r="F235" i="27" s="1"/>
  <c r="F236" i="27" s="1"/>
  <c r="F237" i="27" s="1"/>
  <c r="F238" i="27" s="1"/>
  <c r="F239" i="27" s="1"/>
  <c r="F240" i="27" s="1"/>
  <c r="F241" i="27" s="1"/>
  <c r="F242" i="27" s="1"/>
  <c r="F243" i="27" s="1"/>
  <c r="F244" i="27" s="1"/>
  <c r="F245" i="27" s="1"/>
  <c r="F246" i="27" s="1"/>
  <c r="F247" i="27" s="1"/>
  <c r="F248" i="27" s="1"/>
  <c r="F249" i="27" s="1"/>
  <c r="F250" i="27" s="1"/>
  <c r="F251" i="27" s="1"/>
  <c r="F252" i="27" s="1"/>
  <c r="F253" i="27" s="1"/>
  <c r="F254" i="27" s="1"/>
  <c r="F255" i="27" s="1"/>
  <c r="F256" i="27" s="1"/>
  <c r="F257" i="27" s="1"/>
  <c r="F258" i="27" s="1"/>
  <c r="F259" i="27" s="1"/>
  <c r="F260" i="27" s="1"/>
  <c r="F261" i="27" s="1"/>
  <c r="F262" i="27" s="1"/>
  <c r="F263" i="27" s="1"/>
  <c r="F264" i="27" s="1"/>
  <c r="F265" i="27" s="1"/>
  <c r="F266" i="27" s="1"/>
  <c r="F267" i="27" s="1"/>
  <c r="F268" i="27" s="1"/>
  <c r="F269" i="27" s="1"/>
  <c r="F270" i="27" s="1"/>
  <c r="F271" i="27" s="1"/>
  <c r="F272" i="27" s="1"/>
  <c r="F273" i="27" s="1"/>
  <c r="F274" i="27" s="1"/>
  <c r="F275" i="27" s="1"/>
  <c r="F276" i="27" s="1"/>
  <c r="F277" i="27" s="1"/>
  <c r="F278" i="27" s="1"/>
  <c r="F279" i="27" s="1"/>
  <c r="F280" i="27" s="1"/>
  <c r="F281" i="27" s="1"/>
  <c r="F282" i="27" s="1"/>
  <c r="F283" i="27" s="1"/>
  <c r="F284" i="27" s="1"/>
  <c r="F285" i="27" s="1"/>
  <c r="F286" i="27" s="1"/>
  <c r="F287" i="27" s="1"/>
  <c r="F288" i="27" s="1"/>
  <c r="F289" i="27" s="1"/>
  <c r="F290" i="27" s="1"/>
  <c r="F291" i="27" s="1"/>
  <c r="F292" i="27" s="1"/>
  <c r="F293" i="27" s="1"/>
  <c r="F294" i="27" s="1"/>
  <c r="F295" i="27" s="1"/>
  <c r="F296" i="27" s="1"/>
  <c r="F297" i="27" s="1"/>
  <c r="F298" i="27" s="1"/>
  <c r="F299" i="27" s="1"/>
  <c r="F300" i="27" s="1"/>
  <c r="F301" i="27" s="1"/>
  <c r="F302" i="27" s="1"/>
  <c r="F303" i="27" s="1"/>
  <c r="F304" i="27" s="1"/>
  <c r="F305" i="27" s="1"/>
  <c r="F306" i="27" s="1"/>
  <c r="F307" i="27" s="1"/>
  <c r="F308" i="27" s="1"/>
  <c r="F309" i="27" s="1"/>
  <c r="F310" i="27" s="1"/>
  <c r="F311" i="27" s="1"/>
  <c r="F312" i="27" s="1"/>
  <c r="F313" i="27" s="1"/>
  <c r="F314" i="27" s="1"/>
  <c r="F315" i="27" s="1"/>
  <c r="F316" i="27" s="1"/>
  <c r="F317" i="27" s="1"/>
  <c r="F318" i="27" s="1"/>
  <c r="F319" i="27" s="1"/>
  <c r="F320" i="27" s="1"/>
  <c r="F321" i="27" s="1"/>
  <c r="F322" i="27" s="1"/>
  <c r="F323" i="27" s="1"/>
  <c r="F324" i="27" s="1"/>
  <c r="F325" i="27" s="1"/>
  <c r="F326" i="27" s="1"/>
  <c r="F327" i="27" s="1"/>
  <c r="F328" i="27" s="1"/>
  <c r="F329" i="27" s="1"/>
  <c r="F330" i="27" s="1"/>
  <c r="F331" i="27" s="1"/>
  <c r="F332" i="27" s="1"/>
  <c r="F333" i="27" s="1"/>
  <c r="F334" i="27" s="1"/>
  <c r="F335" i="27" s="1"/>
  <c r="F336" i="27" s="1"/>
  <c r="F337" i="27" s="1"/>
  <c r="F338" i="27" s="1"/>
  <c r="F339" i="27" s="1"/>
  <c r="F340" i="27" s="1"/>
  <c r="F341" i="27" s="1"/>
  <c r="F342" i="27" s="1"/>
  <c r="F343" i="27" s="1"/>
  <c r="F344" i="27" s="1"/>
  <c r="F345" i="27" s="1"/>
  <c r="F346" i="27" s="1"/>
  <c r="F347" i="27" s="1"/>
  <c r="F348" i="27" s="1"/>
  <c r="F349" i="27" s="1"/>
  <c r="F350" i="27" s="1"/>
  <c r="F351" i="27" s="1"/>
  <c r="F352" i="27" s="1"/>
  <c r="F353" i="27" s="1"/>
  <c r="F354" i="27" s="1"/>
  <c r="F355" i="27" s="1"/>
  <c r="F356" i="27" s="1"/>
  <c r="F357" i="27" s="1"/>
  <c r="F358" i="27" s="1"/>
  <c r="F359" i="27" s="1"/>
  <c r="F360" i="27" s="1"/>
  <c r="F361" i="27" s="1"/>
  <c r="F362" i="27" s="1"/>
  <c r="F363" i="27" s="1"/>
  <c r="F364" i="27" s="1"/>
  <c r="F365" i="27" s="1"/>
  <c r="F366" i="27" s="1"/>
  <c r="F367" i="27" s="1"/>
  <c r="F368" i="27" s="1"/>
  <c r="F369" i="27" s="1"/>
  <c r="F370" i="27" s="1"/>
  <c r="F371" i="27" s="1"/>
  <c r="F372" i="27" s="1"/>
  <c r="F373" i="27" s="1"/>
  <c r="F374" i="27" s="1"/>
  <c r="F375" i="27" s="1"/>
  <c r="F376" i="27" s="1"/>
  <c r="F377" i="27" s="1"/>
  <c r="F378" i="27" s="1"/>
  <c r="F379" i="27" s="1"/>
  <c r="F380" i="27" s="1"/>
  <c r="F381" i="27" s="1"/>
  <c r="F382" i="27" s="1"/>
  <c r="F383" i="27" s="1"/>
  <c r="F384" i="27" s="1"/>
  <c r="F385" i="27" s="1"/>
  <c r="F386" i="27" s="1"/>
  <c r="F387" i="27" s="1"/>
  <c r="F388" i="27" s="1"/>
  <c r="F389" i="27" s="1"/>
  <c r="F390" i="27" s="1"/>
  <c r="F391" i="27" s="1"/>
  <c r="F392" i="27" s="1"/>
  <c r="F393" i="27" s="1"/>
  <c r="F394" i="27" s="1"/>
  <c r="F395" i="27" s="1"/>
  <c r="F396" i="27" s="1"/>
  <c r="F397" i="27" s="1"/>
  <c r="F398" i="27" s="1"/>
  <c r="F399" i="27" s="1"/>
  <c r="F400" i="27" s="1"/>
  <c r="F401" i="27" s="1"/>
  <c r="F402" i="27" s="1"/>
  <c r="F403" i="27" s="1"/>
  <c r="F404" i="27" s="1"/>
  <c r="F405" i="27" s="1"/>
  <c r="F406" i="27" s="1"/>
  <c r="F407" i="27" s="1"/>
  <c r="F408" i="27" s="1"/>
  <c r="F409" i="27" s="1"/>
  <c r="F410" i="27" s="1"/>
  <c r="F411" i="27" s="1"/>
  <c r="F412" i="27" s="1"/>
  <c r="F413" i="27" s="1"/>
  <c r="F414" i="27" s="1"/>
  <c r="F415" i="27" s="1"/>
  <c r="F416" i="27" s="1"/>
  <c r="F417" i="27" s="1"/>
  <c r="F418" i="27" s="1"/>
  <c r="F419" i="27" s="1"/>
  <c r="F420" i="27" s="1"/>
  <c r="F421" i="27" s="1"/>
  <c r="F422" i="27" s="1"/>
  <c r="F423" i="27" s="1"/>
  <c r="F424" i="27" s="1"/>
  <c r="F425" i="27" s="1"/>
  <c r="F426" i="27" s="1"/>
  <c r="F427" i="27" s="1"/>
  <c r="F428" i="27" s="1"/>
  <c r="F429" i="27" s="1"/>
  <c r="F430" i="27" s="1"/>
  <c r="F431" i="27" s="1"/>
  <c r="F432" i="27" s="1"/>
  <c r="F433" i="27" s="1"/>
  <c r="F434" i="27" s="1"/>
  <c r="F435" i="27" s="1"/>
  <c r="F436" i="27" s="1"/>
  <c r="F437" i="27" s="1"/>
  <c r="F438" i="27" s="1"/>
  <c r="F439" i="27" s="1"/>
  <c r="F440" i="27" s="1"/>
  <c r="F441" i="27" s="1"/>
  <c r="F442" i="27" s="1"/>
  <c r="F443" i="27" s="1"/>
  <c r="F444" i="27" s="1"/>
  <c r="F445" i="27" s="1"/>
  <c r="F446" i="27" s="1"/>
  <c r="F447" i="27" s="1"/>
  <c r="F448" i="27" s="1"/>
  <c r="F449" i="27" s="1"/>
  <c r="F450" i="27" s="1"/>
  <c r="F451" i="27" s="1"/>
  <c r="F452" i="27" s="1"/>
  <c r="F453" i="27" s="1"/>
  <c r="F454" i="27" s="1"/>
  <c r="F455" i="27" s="1"/>
  <c r="F456" i="27" s="1"/>
  <c r="F457" i="27" s="1"/>
  <c r="F458" i="27" s="1"/>
  <c r="F459" i="27" s="1"/>
  <c r="F460" i="27" s="1"/>
  <c r="F461" i="27" s="1"/>
  <c r="F462" i="27" s="1"/>
  <c r="F463" i="27" s="1"/>
  <c r="F464" i="27" s="1"/>
  <c r="F465" i="27" s="1"/>
  <c r="F466" i="27" s="1"/>
  <c r="F467" i="27" s="1"/>
  <c r="F468" i="27" s="1"/>
  <c r="F469" i="27" s="1"/>
  <c r="F470" i="27" s="1"/>
  <c r="F471" i="27" s="1"/>
  <c r="F472" i="27" s="1"/>
  <c r="F473" i="27" s="1"/>
  <c r="F474" i="27" s="1"/>
  <c r="F475" i="27" s="1"/>
  <c r="F476" i="27" s="1"/>
  <c r="F477" i="27" s="1"/>
  <c r="F478" i="27" s="1"/>
  <c r="F479" i="27" s="1"/>
  <c r="F480" i="27" s="1"/>
  <c r="F481" i="27" s="1"/>
  <c r="F482" i="27" s="1"/>
  <c r="F483" i="27" s="1"/>
  <c r="F484" i="27" s="1"/>
  <c r="F485" i="27" s="1"/>
  <c r="F486" i="27" s="1"/>
  <c r="F487" i="27" s="1"/>
  <c r="F488" i="27" s="1"/>
  <c r="F489" i="27" s="1"/>
  <c r="F490" i="27" s="1"/>
  <c r="F491" i="27" s="1"/>
  <c r="F492" i="27" s="1"/>
  <c r="F493" i="27" s="1"/>
  <c r="F494" i="27" s="1"/>
  <c r="F495" i="27" s="1"/>
  <c r="F496" i="27" s="1"/>
  <c r="F497" i="27" s="1"/>
  <c r="F498" i="27" s="1"/>
  <c r="F499" i="27" s="1"/>
  <c r="F500" i="27" s="1"/>
  <c r="F501" i="27" s="1"/>
  <c r="F502" i="27" s="1"/>
  <c r="F503" i="27" s="1"/>
  <c r="F504" i="27" s="1"/>
  <c r="F505" i="27" s="1"/>
  <c r="F506" i="27" s="1"/>
  <c r="F507" i="27" s="1"/>
  <c r="F508" i="27" s="1"/>
  <c r="F509" i="27" s="1"/>
  <c r="F510" i="27" s="1"/>
  <c r="F511" i="27" s="1"/>
  <c r="F512" i="27" s="1"/>
  <c r="F513" i="27" s="1"/>
  <c r="F514" i="27" s="1"/>
  <c r="F515" i="27" s="1"/>
  <c r="F516" i="27" s="1"/>
  <c r="F517" i="27" s="1"/>
  <c r="F518" i="27" s="1"/>
  <c r="F519" i="27" s="1"/>
  <c r="F520" i="27" s="1"/>
  <c r="F521" i="27" s="1"/>
  <c r="F522" i="27" s="1"/>
  <c r="F523" i="27" s="1"/>
  <c r="F524" i="27" s="1"/>
  <c r="F525" i="27" s="1"/>
  <c r="F526" i="27" s="1"/>
  <c r="F527" i="27" s="1"/>
  <c r="F528" i="27" s="1"/>
  <c r="F529" i="27" s="1"/>
  <c r="F530" i="27" s="1"/>
  <c r="F531" i="27" s="1"/>
  <c r="F532" i="27" s="1"/>
  <c r="F533" i="27" s="1"/>
  <c r="F534" i="27" s="1"/>
  <c r="F535" i="27" s="1"/>
  <c r="F536" i="27" s="1"/>
  <c r="F537" i="27" s="1"/>
  <c r="F538" i="27" s="1"/>
  <c r="F539" i="27" s="1"/>
  <c r="F540" i="27" s="1"/>
  <c r="F541" i="27" s="1"/>
  <c r="F542" i="27" s="1"/>
  <c r="F543" i="27" s="1"/>
  <c r="F544" i="27" s="1"/>
  <c r="F545" i="27" s="1"/>
  <c r="F546" i="27" s="1"/>
  <c r="F547" i="27" s="1"/>
  <c r="F548" i="27" s="1"/>
  <c r="F549" i="27" s="1"/>
  <c r="F550" i="27" s="1"/>
  <c r="F551" i="27" s="1"/>
  <c r="F552" i="27" s="1"/>
  <c r="F553" i="27" s="1"/>
  <c r="F554" i="27" s="1"/>
  <c r="F555" i="27" s="1"/>
  <c r="F556" i="27" s="1"/>
  <c r="F557" i="27" s="1"/>
  <c r="F558" i="27" s="1"/>
  <c r="F559" i="27" s="1"/>
  <c r="F560" i="27" s="1"/>
  <c r="F561" i="27" s="1"/>
  <c r="F562" i="27" s="1"/>
  <c r="F563" i="27" s="1"/>
  <c r="F564" i="27" s="1"/>
  <c r="F565" i="27" s="1"/>
  <c r="F566" i="27" s="1"/>
  <c r="F567" i="27" s="1"/>
  <c r="F568" i="27" s="1"/>
  <c r="F569" i="27" s="1"/>
  <c r="F570" i="27" s="1"/>
  <c r="F571" i="27" s="1"/>
  <c r="F572" i="27" s="1"/>
  <c r="F573" i="27" s="1"/>
  <c r="F574" i="27" s="1"/>
  <c r="F575" i="27" s="1"/>
  <c r="F576" i="27" s="1"/>
  <c r="F577" i="27" s="1"/>
  <c r="F578" i="27" s="1"/>
  <c r="F579" i="27" s="1"/>
  <c r="F580" i="27" s="1"/>
  <c r="F581" i="27" s="1"/>
  <c r="F582" i="27" s="1"/>
  <c r="F583" i="27" s="1"/>
  <c r="F584" i="27" s="1"/>
  <c r="F585" i="27" s="1"/>
  <c r="F586" i="27" s="1"/>
  <c r="F587" i="27" s="1"/>
  <c r="F588" i="27" s="1"/>
  <c r="F589" i="27" s="1"/>
  <c r="F590" i="27" s="1"/>
  <c r="F591" i="27" s="1"/>
  <c r="F592" i="27" s="1"/>
  <c r="F593" i="27" s="1"/>
  <c r="F594" i="27" s="1"/>
  <c r="F595" i="27" s="1"/>
  <c r="F596" i="27" s="1"/>
  <c r="F597" i="27" s="1"/>
  <c r="F598" i="27" s="1"/>
  <c r="F599" i="27" s="1"/>
  <c r="F600" i="27" s="1"/>
  <c r="F601" i="27" s="1"/>
  <c r="F602" i="27" s="1"/>
  <c r="F603" i="27" s="1"/>
  <c r="F604" i="27" s="1"/>
  <c r="F605" i="27" s="1"/>
  <c r="F606" i="27" s="1"/>
  <c r="F607" i="27" s="1"/>
  <c r="F608" i="27" s="1"/>
  <c r="F609" i="27" s="1"/>
  <c r="F610" i="27" s="1"/>
  <c r="F611" i="27" s="1"/>
  <c r="F612" i="27" s="1"/>
  <c r="F613" i="27" s="1"/>
  <c r="F614" i="27" s="1"/>
  <c r="F615" i="27" s="1"/>
  <c r="F616" i="27" s="1"/>
  <c r="F617" i="27" s="1"/>
  <c r="F618" i="27" s="1"/>
  <c r="F619" i="27" s="1"/>
  <c r="F620" i="27" s="1"/>
  <c r="F621" i="27" s="1"/>
  <c r="F622" i="27" s="1"/>
  <c r="F623" i="27" s="1"/>
  <c r="F624" i="27" s="1"/>
  <c r="F625" i="27" s="1"/>
  <c r="F626" i="27" s="1"/>
  <c r="F627" i="27" s="1"/>
  <c r="F628" i="27" s="1"/>
  <c r="F629" i="27" s="1"/>
  <c r="F630" i="27" s="1"/>
  <c r="F631" i="27" s="1"/>
  <c r="F632" i="27" s="1"/>
  <c r="F633" i="27" s="1"/>
  <c r="F634" i="27" s="1"/>
  <c r="F635" i="27" s="1"/>
  <c r="F636" i="27" s="1"/>
  <c r="F637" i="27" s="1"/>
  <c r="F638" i="27" s="1"/>
  <c r="F639" i="27" s="1"/>
  <c r="F640" i="27" s="1"/>
  <c r="F641" i="27" s="1"/>
  <c r="F642" i="27" s="1"/>
  <c r="F643" i="27" s="1"/>
  <c r="F644" i="27" s="1"/>
  <c r="F645" i="27" s="1"/>
  <c r="F646" i="27" s="1"/>
  <c r="F647" i="27" s="1"/>
  <c r="F648" i="27" s="1"/>
  <c r="F649" i="27" s="1"/>
  <c r="F650" i="27" s="1"/>
  <c r="F651" i="27" s="1"/>
  <c r="F652" i="27" s="1"/>
  <c r="F653" i="27" s="1"/>
  <c r="F654" i="27" s="1"/>
  <c r="F655" i="27" s="1"/>
  <c r="F656" i="27" s="1"/>
  <c r="F657" i="27" s="1"/>
  <c r="F658" i="27" s="1"/>
  <c r="F659" i="27" s="1"/>
  <c r="F660" i="27" s="1"/>
  <c r="F661" i="27" s="1"/>
  <c r="F662" i="27" s="1"/>
  <c r="F663" i="27" s="1"/>
  <c r="F664" i="27" s="1"/>
  <c r="F665" i="27" s="1"/>
  <c r="F666" i="27" s="1"/>
  <c r="F667" i="27" s="1"/>
  <c r="F668" i="27" s="1"/>
  <c r="F669" i="27" s="1"/>
  <c r="F670" i="27" s="1"/>
  <c r="F671" i="27" s="1"/>
  <c r="F672" i="27" s="1"/>
  <c r="F673" i="27" s="1"/>
  <c r="F674" i="27" s="1"/>
  <c r="F675" i="27" s="1"/>
  <c r="F676" i="27" s="1"/>
  <c r="F677" i="27" s="1"/>
  <c r="F678" i="27" s="1"/>
  <c r="F679" i="27" s="1"/>
  <c r="F680" i="27" s="1"/>
  <c r="F681" i="27" s="1"/>
  <c r="F682" i="27" s="1"/>
  <c r="F683" i="27" s="1"/>
  <c r="F684" i="27" s="1"/>
  <c r="F685" i="27" s="1"/>
  <c r="F686" i="27" s="1"/>
  <c r="F687" i="27" s="1"/>
  <c r="F688" i="27" s="1"/>
  <c r="F689" i="27" s="1"/>
  <c r="F690" i="27" s="1"/>
  <c r="F691" i="27" s="1"/>
  <c r="F692" i="27" s="1"/>
  <c r="F693" i="27" s="1"/>
  <c r="F694" i="27" s="1"/>
  <c r="F695" i="27" s="1"/>
  <c r="F696" i="27" s="1"/>
  <c r="F697" i="27" s="1"/>
  <c r="F698" i="27" s="1"/>
  <c r="F699" i="27" s="1"/>
  <c r="F700" i="27" s="1"/>
  <c r="F701" i="27" s="1"/>
  <c r="F702" i="27" s="1"/>
  <c r="F703" i="27" s="1"/>
  <c r="F704" i="27" s="1"/>
  <c r="F705" i="27" s="1"/>
  <c r="F706" i="27" s="1"/>
  <c r="F707" i="27" s="1"/>
  <c r="F708" i="27" s="1"/>
  <c r="F709" i="27" s="1"/>
  <c r="F710" i="27" s="1"/>
  <c r="F711" i="27" s="1"/>
  <c r="F712" i="27" s="1"/>
  <c r="F713" i="27" s="1"/>
  <c r="F714" i="27" s="1"/>
  <c r="F715" i="27" s="1"/>
  <c r="F716" i="27" s="1"/>
  <c r="F717" i="27" s="1"/>
  <c r="F718" i="27" s="1"/>
  <c r="F719" i="27" s="1"/>
  <c r="F720" i="27" s="1"/>
  <c r="F721" i="27" s="1"/>
  <c r="F722" i="27" s="1"/>
  <c r="F723" i="27" s="1"/>
  <c r="F724" i="27" s="1"/>
  <c r="F725" i="27" s="1"/>
  <c r="F726" i="27" s="1"/>
  <c r="F727" i="27" s="1"/>
  <c r="F728" i="27" s="1"/>
  <c r="F729" i="27" s="1"/>
  <c r="F730" i="27" s="1"/>
  <c r="F731" i="27" s="1"/>
  <c r="F732" i="27" s="1"/>
  <c r="F733" i="27" s="1"/>
  <c r="F734" i="27" s="1"/>
  <c r="F735" i="27" s="1"/>
  <c r="F736" i="27" s="1"/>
  <c r="F737" i="27" s="1"/>
  <c r="F738" i="27" s="1"/>
  <c r="F739" i="27" s="1"/>
  <c r="F740" i="27" s="1"/>
  <c r="F741" i="27" s="1"/>
  <c r="F742" i="27" s="1"/>
  <c r="F743" i="27" s="1"/>
  <c r="F744" i="27" s="1"/>
  <c r="F745" i="27" s="1"/>
  <c r="F746" i="27" s="1"/>
  <c r="F747" i="27" s="1"/>
  <c r="F748" i="27" s="1"/>
  <c r="F749" i="27" s="1"/>
  <c r="F750" i="27" s="1"/>
  <c r="F751" i="27" s="1"/>
  <c r="F752" i="27" s="1"/>
  <c r="F753" i="27" s="1"/>
  <c r="F754" i="27" s="1"/>
  <c r="F755" i="27" s="1"/>
  <c r="F756" i="27" s="1"/>
  <c r="F757" i="27" s="1"/>
  <c r="F758" i="27" s="1"/>
  <c r="F759" i="27" s="1"/>
  <c r="F760" i="27" s="1"/>
  <c r="F761" i="27" s="1"/>
  <c r="F762" i="27" s="1"/>
  <c r="F763" i="27" s="1"/>
  <c r="F764" i="27" s="1"/>
  <c r="F765" i="27" s="1"/>
  <c r="F766" i="27" s="1"/>
  <c r="F767" i="27" s="1"/>
  <c r="F768" i="27" s="1"/>
  <c r="F769" i="27" s="1"/>
  <c r="F770" i="27" s="1"/>
  <c r="F771" i="27" s="1"/>
  <c r="F772" i="27" s="1"/>
  <c r="F773" i="27" s="1"/>
  <c r="F774" i="27" s="1"/>
  <c r="F775" i="27" s="1"/>
  <c r="F776" i="27" s="1"/>
  <c r="F777" i="27" s="1"/>
  <c r="F778" i="27" s="1"/>
  <c r="F779" i="27" s="1"/>
  <c r="F780" i="27" s="1"/>
  <c r="F781" i="27" s="1"/>
  <c r="F782" i="27" s="1"/>
  <c r="F783" i="27" s="1"/>
  <c r="F784" i="27" s="1"/>
  <c r="F785" i="27" s="1"/>
  <c r="F786" i="27" s="1"/>
  <c r="F787" i="27" s="1"/>
  <c r="F788" i="27" s="1"/>
  <c r="F789" i="27" s="1"/>
  <c r="F790" i="27" s="1"/>
  <c r="F791" i="27" s="1"/>
  <c r="F792" i="27" s="1"/>
  <c r="F793" i="27" s="1"/>
  <c r="F794" i="27" s="1"/>
  <c r="F795" i="27" s="1"/>
  <c r="F796" i="27" s="1"/>
  <c r="F797" i="27" s="1"/>
  <c r="F798" i="27" s="1"/>
  <c r="F799" i="27" s="1"/>
  <c r="F800" i="27" s="1"/>
  <c r="F801" i="27" s="1"/>
  <c r="F802" i="27" s="1"/>
  <c r="F803" i="27" s="1"/>
  <c r="F804" i="27" s="1"/>
  <c r="F805" i="27" s="1"/>
  <c r="F806" i="27" s="1"/>
  <c r="F807" i="27" s="1"/>
  <c r="F808" i="27" s="1"/>
  <c r="F809" i="27" s="1"/>
  <c r="F810" i="27" s="1"/>
  <c r="F811" i="27" s="1"/>
  <c r="F812" i="27" s="1"/>
  <c r="F813" i="27" s="1"/>
  <c r="F814" i="27" s="1"/>
  <c r="F815" i="27" s="1"/>
  <c r="F816" i="27" s="1"/>
  <c r="F817" i="27" s="1"/>
  <c r="F818" i="27" s="1"/>
  <c r="F819" i="27" s="1"/>
  <c r="F820" i="27" s="1"/>
  <c r="F821" i="27" s="1"/>
  <c r="F822" i="27" s="1"/>
  <c r="F823" i="27" s="1"/>
  <c r="F824" i="27" s="1"/>
  <c r="F825" i="27" s="1"/>
  <c r="F826" i="27" s="1"/>
  <c r="F827" i="27" s="1"/>
  <c r="F828" i="27" s="1"/>
  <c r="F829" i="27" s="1"/>
  <c r="F830" i="27" s="1"/>
  <c r="F831" i="27" s="1"/>
  <c r="F832" i="27" s="1"/>
  <c r="F833" i="27" s="1"/>
  <c r="F834" i="27" s="1"/>
  <c r="F835" i="27" s="1"/>
  <c r="F836" i="27" s="1"/>
  <c r="F837" i="27" s="1"/>
  <c r="F838" i="27" s="1"/>
  <c r="F839" i="27" s="1"/>
  <c r="F840" i="27" s="1"/>
  <c r="F841" i="27" s="1"/>
  <c r="F842" i="27" s="1"/>
  <c r="F843" i="27" s="1"/>
  <c r="F844" i="27" s="1"/>
  <c r="F845" i="27" s="1"/>
  <c r="F846" i="27" s="1"/>
  <c r="F847" i="27" s="1"/>
  <c r="F848" i="27" s="1"/>
  <c r="F849" i="27" s="1"/>
  <c r="F850" i="27" s="1"/>
  <c r="F851" i="27" s="1"/>
  <c r="F852" i="27" s="1"/>
  <c r="F853" i="27" s="1"/>
  <c r="F854" i="27" s="1"/>
  <c r="F855" i="27" s="1"/>
  <c r="F856" i="27" s="1"/>
  <c r="F857" i="27" s="1"/>
  <c r="F858" i="27" s="1"/>
  <c r="F859" i="27" s="1"/>
  <c r="F860" i="27" s="1"/>
  <c r="F861" i="27" s="1"/>
  <c r="F862" i="27" s="1"/>
  <c r="F863" i="27" s="1"/>
  <c r="F864" i="27" s="1"/>
  <c r="F865" i="27" s="1"/>
  <c r="F866" i="27" s="1"/>
  <c r="F867" i="27" s="1"/>
  <c r="F868" i="27" s="1"/>
  <c r="F869" i="27" s="1"/>
  <c r="F870" i="27" s="1"/>
  <c r="F871" i="27" s="1"/>
  <c r="F872" i="27" s="1"/>
  <c r="F873" i="27" s="1"/>
  <c r="F874" i="27" s="1"/>
  <c r="F875" i="27" s="1"/>
  <c r="F876" i="27" s="1"/>
  <c r="F877" i="27" s="1"/>
  <c r="F878" i="27" s="1"/>
  <c r="F879" i="27" s="1"/>
  <c r="F880" i="27" s="1"/>
  <c r="F881" i="27" s="1"/>
  <c r="F882" i="27" s="1"/>
  <c r="F883" i="27" s="1"/>
  <c r="F884" i="27" s="1"/>
  <c r="F885" i="27" s="1"/>
  <c r="F886" i="27" s="1"/>
  <c r="F887" i="27" s="1"/>
  <c r="F888" i="27" s="1"/>
  <c r="F889" i="27" s="1"/>
  <c r="F890" i="27" s="1"/>
  <c r="F891" i="27" s="1"/>
  <c r="F892" i="27" s="1"/>
  <c r="F893" i="27" s="1"/>
  <c r="F894" i="27" s="1"/>
  <c r="F895" i="27" s="1"/>
  <c r="F896" i="27" s="1"/>
  <c r="F897" i="27" s="1"/>
  <c r="F898" i="27" s="1"/>
  <c r="F899" i="27" s="1"/>
  <c r="F900" i="27" s="1"/>
  <c r="F901" i="27" s="1"/>
  <c r="F902" i="27" s="1"/>
  <c r="F903" i="27" s="1"/>
  <c r="F904" i="27" s="1"/>
  <c r="F905" i="27" s="1"/>
  <c r="F906" i="27" s="1"/>
  <c r="F907" i="27" s="1"/>
  <c r="F908" i="27" s="1"/>
  <c r="F909" i="27" s="1"/>
  <c r="F910" i="27" s="1"/>
  <c r="F911" i="27" s="1"/>
  <c r="F912" i="27" s="1"/>
  <c r="F913" i="27" s="1"/>
  <c r="F914" i="27" s="1"/>
  <c r="F915" i="27" s="1"/>
  <c r="F916" i="27" s="1"/>
  <c r="F917" i="27" s="1"/>
  <c r="F918" i="27" s="1"/>
  <c r="F919" i="27" s="1"/>
  <c r="F920" i="27" s="1"/>
  <c r="F921" i="27" s="1"/>
  <c r="F922" i="27" s="1"/>
  <c r="F923" i="27" s="1"/>
  <c r="F924" i="27" s="1"/>
  <c r="F925" i="27" s="1"/>
  <c r="F926" i="27" s="1"/>
  <c r="F927" i="27" s="1"/>
  <c r="F928" i="27" s="1"/>
  <c r="F929" i="27" s="1"/>
  <c r="F930" i="27" s="1"/>
  <c r="F931" i="27" s="1"/>
  <c r="F932" i="27" s="1"/>
  <c r="F933" i="27" s="1"/>
  <c r="F934" i="27" s="1"/>
  <c r="F935" i="27" s="1"/>
  <c r="F936" i="27" s="1"/>
  <c r="F937" i="27" s="1"/>
  <c r="F938" i="27" s="1"/>
  <c r="F939" i="27" s="1"/>
  <c r="F940" i="27" s="1"/>
  <c r="F941" i="27" s="1"/>
  <c r="F942" i="27" s="1"/>
  <c r="F943" i="27" s="1"/>
  <c r="F944" i="27" s="1"/>
  <c r="F945" i="27" s="1"/>
  <c r="F946" i="27" s="1"/>
  <c r="F947" i="27" s="1"/>
  <c r="F948" i="27" s="1"/>
  <c r="F949" i="27" s="1"/>
  <c r="F950" i="27" s="1"/>
  <c r="F951" i="27" s="1"/>
  <c r="F952" i="27" s="1"/>
  <c r="F953" i="27" s="1"/>
  <c r="F954" i="27" s="1"/>
  <c r="F955" i="27" s="1"/>
  <c r="F956" i="27" s="1"/>
  <c r="F957" i="27" s="1"/>
  <c r="F958" i="27" s="1"/>
  <c r="F959" i="27" s="1"/>
  <c r="F960" i="27" s="1"/>
  <c r="F961" i="27" s="1"/>
  <c r="F962" i="27" s="1"/>
  <c r="F963" i="27" s="1"/>
  <c r="F964" i="27" s="1"/>
  <c r="F965" i="27" s="1"/>
  <c r="F966" i="27" s="1"/>
  <c r="F967" i="27" s="1"/>
  <c r="F968" i="27" s="1"/>
  <c r="F969" i="27" s="1"/>
  <c r="F970" i="27" s="1"/>
  <c r="F971" i="27" s="1"/>
  <c r="F972" i="27" s="1"/>
  <c r="F973" i="27" s="1"/>
  <c r="F974" i="27" s="1"/>
  <c r="F975" i="27" s="1"/>
  <c r="F976" i="27" s="1"/>
  <c r="F977" i="27" s="1"/>
  <c r="F978" i="27" s="1"/>
  <c r="F979" i="27" s="1"/>
  <c r="F980" i="27" s="1"/>
  <c r="F981" i="27" s="1"/>
  <c r="F982" i="27" s="1"/>
  <c r="F983" i="27" s="1"/>
  <c r="F984" i="27" s="1"/>
  <c r="F985" i="27" s="1"/>
  <c r="F986" i="27" s="1"/>
  <c r="F987" i="27" s="1"/>
  <c r="F988" i="27" s="1"/>
  <c r="F989" i="27" s="1"/>
  <c r="F990" i="27" s="1"/>
  <c r="F991" i="27" s="1"/>
  <c r="F992" i="27" s="1"/>
  <c r="F993" i="27" s="1"/>
  <c r="F994" i="27" s="1"/>
  <c r="F995" i="27" s="1"/>
  <c r="F996" i="27" s="1"/>
  <c r="F997" i="27" s="1"/>
  <c r="F998" i="27" s="1"/>
  <c r="F999" i="27" s="1"/>
  <c r="F1000" i="27" s="1"/>
  <c r="F1001" i="27" s="1"/>
  <c r="F1002" i="27" s="1"/>
  <c r="F1003" i="27" s="1"/>
  <c r="F1004" i="27" s="1"/>
  <c r="F1005" i="27" s="1"/>
  <c r="F1006" i="27" s="1"/>
  <c r="F1007" i="27" s="1"/>
  <c r="F1008" i="27" s="1"/>
  <c r="F1009" i="27" s="1"/>
  <c r="D25" i="25"/>
  <c r="F25" i="25" s="1"/>
  <c r="D23" i="25"/>
  <c r="E23" i="25" s="1"/>
  <c r="F21" i="25"/>
  <c r="E21" i="25"/>
  <c r="F14" i="25"/>
  <c r="E14" i="25"/>
  <c r="F13" i="25"/>
  <c r="E13" i="25"/>
  <c r="F17" i="25"/>
  <c r="E17" i="25"/>
  <c r="F18" i="25"/>
  <c r="E18" i="25"/>
  <c r="F19" i="25"/>
  <c r="E19" i="25"/>
  <c r="F16" i="25"/>
  <c r="E16" i="25"/>
  <c r="E15" i="25"/>
  <c r="F15" i="25"/>
  <c r="G3" i="25"/>
  <c r="G4" i="25"/>
  <c r="G21" i="25" s="1"/>
  <c r="H21" i="25" s="1"/>
  <c r="I21" i="25" s="1"/>
  <c r="A5" i="24"/>
  <c r="B5" i="24" s="1"/>
  <c r="C5" i="23"/>
  <c r="C6" i="23" s="1"/>
  <c r="C8" i="23" s="1"/>
  <c r="C11" i="23" s="1"/>
  <c r="B13" i="21"/>
  <c r="B14" i="21"/>
  <c r="D14" i="21" s="1"/>
  <c r="D20" i="22"/>
  <c r="C21" i="22"/>
  <c r="D21" i="22" s="1"/>
  <c r="C14" i="22"/>
  <c r="E21" i="22" l="1"/>
  <c r="F21" i="22" s="1"/>
  <c r="E25" i="25"/>
  <c r="E20" i="22"/>
  <c r="F20" i="22" s="1"/>
  <c r="L25" i="30"/>
  <c r="N25" i="30" s="1"/>
  <c r="N24" i="30"/>
  <c r="A22" i="37"/>
  <c r="J6" i="36"/>
  <c r="M6" i="36" s="1"/>
  <c r="F1010" i="27"/>
  <c r="F1011" i="27" s="1"/>
  <c r="F1012" i="27" s="1"/>
  <c r="F1013" i="27" s="1"/>
  <c r="F1014" i="27" s="1"/>
  <c r="F1015" i="27" s="1"/>
  <c r="F1016" i="27" s="1"/>
  <c r="F1017" i="27" s="1"/>
  <c r="F1018" i="27" s="1"/>
  <c r="F1019" i="27" s="1"/>
  <c r="F1020" i="27" s="1"/>
  <c r="F1021" i="27" s="1"/>
  <c r="F1022" i="27" s="1"/>
  <c r="F1023" i="27" s="1"/>
  <c r="F1024" i="27" s="1"/>
  <c r="F1025" i="27" s="1"/>
  <c r="F1026" i="27" s="1"/>
  <c r="F1027" i="27" s="1"/>
  <c r="F1028" i="27" s="1"/>
  <c r="F1029" i="27" s="1"/>
  <c r="F1030" i="27" s="1"/>
  <c r="F1031" i="27" s="1"/>
  <c r="F1032" i="27" s="1"/>
  <c r="F1033" i="27" s="1"/>
  <c r="F1034" i="27" s="1"/>
  <c r="F1035" i="27" s="1"/>
  <c r="F1036" i="27" s="1"/>
  <c r="F1037" i="27" s="1"/>
  <c r="F1038" i="27" s="1"/>
  <c r="F1039" i="27" s="1"/>
  <c r="F1040" i="27" s="1"/>
  <c r="F1041" i="27" s="1"/>
  <c r="F1042" i="27" s="1"/>
  <c r="F1043" i="27" s="1"/>
  <c r="F1044" i="27" s="1"/>
  <c r="F1045" i="27" s="1"/>
  <c r="F1046" i="27" s="1"/>
  <c r="F1047" i="27" s="1"/>
  <c r="F1048" i="27" s="1"/>
  <c r="F1049" i="27" s="1"/>
  <c r="F1050" i="27" s="1"/>
  <c r="F1051" i="27" s="1"/>
  <c r="F1052" i="27" s="1"/>
  <c r="F1053" i="27" s="1"/>
  <c r="F1054" i="27" s="1"/>
  <c r="F1055" i="27" s="1"/>
  <c r="F1056" i="27" s="1"/>
  <c r="F1057" i="27" s="1"/>
  <c r="F1058" i="27" s="1"/>
  <c r="F1059" i="27" s="1"/>
  <c r="F1060" i="27" s="1"/>
  <c r="F1061" i="27" s="1"/>
  <c r="F1062" i="27" s="1"/>
  <c r="F1063" i="27" s="1"/>
  <c r="F1064" i="27" s="1"/>
  <c r="F1065" i="27" s="1"/>
  <c r="F1066" i="27" s="1"/>
  <c r="F1067" i="27" s="1"/>
  <c r="F1068" i="27" s="1"/>
  <c r="F1069" i="27" s="1"/>
  <c r="F1070" i="27" s="1"/>
  <c r="F1071" i="27" s="1"/>
  <c r="F1072" i="27" s="1"/>
  <c r="F1073" i="27" s="1"/>
  <c r="F1074" i="27" s="1"/>
  <c r="F1075" i="27" s="1"/>
  <c r="F1076" i="27" s="1"/>
  <c r="F1077" i="27" s="1"/>
  <c r="F1078" i="27" s="1"/>
  <c r="F1079" i="27" s="1"/>
  <c r="F1080" i="27" s="1"/>
  <c r="F1081" i="27" s="1"/>
  <c r="F1082" i="27" s="1"/>
  <c r="F1083" i="27" s="1"/>
  <c r="F1084" i="27" s="1"/>
  <c r="F1085" i="27" s="1"/>
  <c r="F1086" i="27" s="1"/>
  <c r="F1087" i="27" s="1"/>
  <c r="F1088" i="27" s="1"/>
  <c r="F1089" i="27" s="1"/>
  <c r="F1090" i="27" s="1"/>
  <c r="F1091" i="27" s="1"/>
  <c r="F1092" i="27" s="1"/>
  <c r="F1093" i="27" s="1"/>
  <c r="F1094" i="27" s="1"/>
  <c r="F1095" i="27" s="1"/>
  <c r="F1096" i="27" s="1"/>
  <c r="F1097" i="27" s="1"/>
  <c r="F1098" i="27" s="1"/>
  <c r="F1099" i="27" s="1"/>
  <c r="F1100" i="27" s="1"/>
  <c r="F1101" i="27" s="1"/>
  <c r="F1102" i="27" s="1"/>
  <c r="F1103" i="27" s="1"/>
  <c r="F1104" i="27" s="1"/>
  <c r="F1105" i="27" s="1"/>
  <c r="F1106" i="27" s="1"/>
  <c r="F1107" i="27" s="1"/>
  <c r="F1108" i="27" s="1"/>
  <c r="F1109" i="27" s="1"/>
  <c r="F1110" i="27" s="1"/>
  <c r="F1111" i="27" s="1"/>
  <c r="F1112" i="27" s="1"/>
  <c r="F1113" i="27" s="1"/>
  <c r="F1114" i="27" s="1"/>
  <c r="F1115" i="27" s="1"/>
  <c r="F1116" i="27" s="1"/>
  <c r="F1117" i="27" s="1"/>
  <c r="F1118" i="27" s="1"/>
  <c r="F1119" i="27" s="1"/>
  <c r="F1120" i="27" s="1"/>
  <c r="F1121" i="27" s="1"/>
  <c r="F1122" i="27" s="1"/>
  <c r="F1123" i="27" s="1"/>
  <c r="F1124" i="27" s="1"/>
  <c r="F1125" i="27" s="1"/>
  <c r="F1126" i="27" s="1"/>
  <c r="F1127" i="27" s="1"/>
  <c r="F1128" i="27" s="1"/>
  <c r="F1129" i="27" s="1"/>
  <c r="F1130" i="27" s="1"/>
  <c r="F1131" i="27" s="1"/>
  <c r="F1132" i="27" s="1"/>
  <c r="F1133" i="27" s="1"/>
  <c r="F1134" i="27" s="1"/>
  <c r="F1135" i="27" s="1"/>
  <c r="F1136" i="27" s="1"/>
  <c r="F1137" i="27" s="1"/>
  <c r="F1138" i="27" s="1"/>
  <c r="F1139" i="27" s="1"/>
  <c r="F1140" i="27" s="1"/>
  <c r="F1141" i="27" s="1"/>
  <c r="F1142" i="27" s="1"/>
  <c r="F1143" i="27" s="1"/>
  <c r="F1144" i="27" s="1"/>
  <c r="F1145" i="27" s="1"/>
  <c r="F1146" i="27" s="1"/>
  <c r="F1147" i="27" s="1"/>
  <c r="F1148" i="27" s="1"/>
  <c r="F1149" i="27" s="1"/>
  <c r="F1150" i="27" s="1"/>
  <c r="F1151" i="27" s="1"/>
  <c r="F1152" i="27" s="1"/>
  <c r="F1153" i="27" s="1"/>
  <c r="F1154" i="27" s="1"/>
  <c r="F1155" i="27" s="1"/>
  <c r="F1156" i="27" s="1"/>
  <c r="F1157" i="27" s="1"/>
  <c r="F1158" i="27" s="1"/>
  <c r="F1159" i="27" s="1"/>
  <c r="F1160" i="27" s="1"/>
  <c r="F1161" i="27" s="1"/>
  <c r="F1162" i="27" s="1"/>
  <c r="F1163" i="27" s="1"/>
  <c r="F1164" i="27" s="1"/>
  <c r="F1165" i="27" s="1"/>
  <c r="F1166" i="27" s="1"/>
  <c r="F1167" i="27" s="1"/>
  <c r="F1168" i="27" s="1"/>
  <c r="F1169" i="27" s="1"/>
  <c r="F1170" i="27" s="1"/>
  <c r="F1171" i="27" s="1"/>
  <c r="F1172" i="27" s="1"/>
  <c r="F1173" i="27" s="1"/>
  <c r="F1174" i="27" s="1"/>
  <c r="F1175" i="27" s="1"/>
  <c r="F1176" i="27" s="1"/>
  <c r="F1177" i="27" s="1"/>
  <c r="F1178" i="27" s="1"/>
  <c r="F1179" i="27" s="1"/>
  <c r="F1180" i="27" s="1"/>
  <c r="F1181" i="27" s="1"/>
  <c r="F1182" i="27" s="1"/>
  <c r="F1183" i="27" s="1"/>
  <c r="F1184" i="27" s="1"/>
  <c r="F1185" i="27" s="1"/>
  <c r="F1186" i="27" s="1"/>
  <c r="F1187" i="27" s="1"/>
  <c r="F1188" i="27" s="1"/>
  <c r="F1189" i="27" s="1"/>
  <c r="F1190" i="27" s="1"/>
  <c r="F1191" i="27" s="1"/>
  <c r="F1192" i="27" s="1"/>
  <c r="F1193" i="27" s="1"/>
  <c r="F1194" i="27" s="1"/>
  <c r="F1195" i="27" s="1"/>
  <c r="F1196" i="27" s="1"/>
  <c r="F1197" i="27" s="1"/>
  <c r="F1198" i="27" s="1"/>
  <c r="F1199" i="27" s="1"/>
  <c r="F1200" i="27" s="1"/>
  <c r="F1201" i="27" s="1"/>
  <c r="F1202" i="27" s="1"/>
  <c r="F1203" i="27" s="1"/>
  <c r="F1204" i="27" s="1"/>
  <c r="F1205" i="27" s="1"/>
  <c r="F1206" i="27" s="1"/>
  <c r="F1207" i="27" s="1"/>
  <c r="F1208" i="27" s="1"/>
  <c r="F1209" i="27" s="1"/>
  <c r="F1210" i="27" s="1"/>
  <c r="F1211" i="27" s="1"/>
  <c r="F1212" i="27" s="1"/>
  <c r="F1213" i="27" s="1"/>
  <c r="F1214" i="27" s="1"/>
  <c r="F1215" i="27" s="1"/>
  <c r="F1216" i="27" s="1"/>
  <c r="F1217" i="27" s="1"/>
  <c r="F1218" i="27" s="1"/>
  <c r="F1219" i="27" s="1"/>
  <c r="F1220" i="27" s="1"/>
  <c r="F1221" i="27" s="1"/>
  <c r="F1222" i="27" s="1"/>
  <c r="F1223" i="27" s="1"/>
  <c r="F1224" i="27" s="1"/>
  <c r="F1225" i="27" s="1"/>
  <c r="F1226" i="27" s="1"/>
  <c r="F1227" i="27" s="1"/>
  <c r="F1228" i="27" s="1"/>
  <c r="F1229" i="27" s="1"/>
  <c r="F1230" i="27" s="1"/>
  <c r="F1231" i="27" s="1"/>
  <c r="F1232" i="27" s="1"/>
  <c r="F1233" i="27" s="1"/>
  <c r="F1234" i="27" s="1"/>
  <c r="F1235" i="27" s="1"/>
  <c r="F1236" i="27" s="1"/>
  <c r="F1237" i="27" s="1"/>
  <c r="F1238" i="27" s="1"/>
  <c r="F1239" i="27" s="1"/>
  <c r="F1240" i="27" s="1"/>
  <c r="F1241" i="27" s="1"/>
  <c r="F1242" i="27" s="1"/>
  <c r="F1243" i="27" s="1"/>
  <c r="F1244" i="27" s="1"/>
  <c r="F1245" i="27" s="1"/>
  <c r="F1246" i="27" s="1"/>
  <c r="F1247" i="27" s="1"/>
  <c r="F1248" i="27" s="1"/>
  <c r="F1249" i="27" s="1"/>
  <c r="F1250" i="27" s="1"/>
  <c r="F1251" i="27" s="1"/>
  <c r="F1252" i="27" s="1"/>
  <c r="F1253" i="27" s="1"/>
  <c r="F1254" i="27" s="1"/>
  <c r="F1255" i="27" s="1"/>
  <c r="F1256" i="27" s="1"/>
  <c r="F1257" i="27" s="1"/>
  <c r="F1258" i="27" s="1"/>
  <c r="F1259" i="27" s="1"/>
  <c r="F1260" i="27" s="1"/>
  <c r="F1261" i="27" s="1"/>
  <c r="F1262" i="27" s="1"/>
  <c r="F1263" i="27" s="1"/>
  <c r="F1264" i="27" s="1"/>
  <c r="F1265" i="27" s="1"/>
  <c r="F1266" i="27" s="1"/>
  <c r="F1267" i="27" s="1"/>
  <c r="F1268" i="27" s="1"/>
  <c r="F1269" i="27" s="1"/>
  <c r="F1270" i="27" s="1"/>
  <c r="F1271" i="27" s="1"/>
  <c r="F1272" i="27" s="1"/>
  <c r="F1273" i="27" s="1"/>
  <c r="F1274" i="27" s="1"/>
  <c r="F1275" i="27" s="1"/>
  <c r="F1276" i="27" s="1"/>
  <c r="F1277" i="27" s="1"/>
  <c r="F1278" i="27" s="1"/>
  <c r="F1279" i="27" s="1"/>
  <c r="F1280" i="27" s="1"/>
  <c r="F1281" i="27" s="1"/>
  <c r="F1282" i="27" s="1"/>
  <c r="F1283" i="27" s="1"/>
  <c r="F1284" i="27" s="1"/>
  <c r="F1285" i="27" s="1"/>
  <c r="F1286" i="27" s="1"/>
  <c r="F1287" i="27" s="1"/>
  <c r="F1288" i="27" s="1"/>
  <c r="F1289" i="27" s="1"/>
  <c r="F1290" i="27" s="1"/>
  <c r="F1291" i="27" s="1"/>
  <c r="F1292" i="27" s="1"/>
  <c r="F1293" i="27" s="1"/>
  <c r="F1294" i="27" s="1"/>
  <c r="F1295" i="27" s="1"/>
  <c r="F1296" i="27" s="1"/>
  <c r="F1297" i="27" s="1"/>
  <c r="F1298" i="27" s="1"/>
  <c r="F1299" i="27" s="1"/>
  <c r="F1300" i="27" s="1"/>
  <c r="F1301" i="27" s="1"/>
  <c r="F1302" i="27" s="1"/>
  <c r="F1303" i="27" s="1"/>
  <c r="F1304" i="27" s="1"/>
  <c r="F1305" i="27" s="1"/>
  <c r="F1306" i="27" s="1"/>
  <c r="F1307" i="27" s="1"/>
  <c r="F1308" i="27" s="1"/>
  <c r="F1309" i="27" s="1"/>
  <c r="F1310" i="27" s="1"/>
  <c r="F1311" i="27" s="1"/>
  <c r="F1312" i="27" s="1"/>
  <c r="F1313" i="27" s="1"/>
  <c r="F1314" i="27" s="1"/>
  <c r="F1315" i="27" s="1"/>
  <c r="F1316" i="27" s="1"/>
  <c r="F1317" i="27" s="1"/>
  <c r="F1318" i="27" s="1"/>
  <c r="F1319" i="27" s="1"/>
  <c r="F1320" i="27" s="1"/>
  <c r="F1321" i="27" s="1"/>
  <c r="F1322" i="27" s="1"/>
  <c r="F1323" i="27" s="1"/>
  <c r="F1324" i="27" s="1"/>
  <c r="F1325" i="27" s="1"/>
  <c r="F1326" i="27" s="1"/>
  <c r="F1327" i="27" s="1"/>
  <c r="F1328" i="27" s="1"/>
  <c r="F1329" i="27" s="1"/>
  <c r="F1330" i="27" s="1"/>
  <c r="F1331" i="27" s="1"/>
  <c r="F1332" i="27" s="1"/>
  <c r="F1333" i="27" s="1"/>
  <c r="F1334" i="27" s="1"/>
  <c r="F1335" i="27" s="1"/>
  <c r="F1336" i="27" s="1"/>
  <c r="F1337" i="27" s="1"/>
  <c r="F1338" i="27" s="1"/>
  <c r="F1339" i="27" s="1"/>
  <c r="F1340" i="27" s="1"/>
  <c r="F1341" i="27" s="1"/>
  <c r="F1342" i="27" s="1"/>
  <c r="F1343" i="27" s="1"/>
  <c r="F1344" i="27" s="1"/>
  <c r="F1345" i="27" s="1"/>
  <c r="F1346" i="27" s="1"/>
  <c r="F1347" i="27" s="1"/>
  <c r="F1348" i="27" s="1"/>
  <c r="F1349" i="27" s="1"/>
  <c r="F1350" i="27" s="1"/>
  <c r="F1351" i="27" s="1"/>
  <c r="F1352" i="27" s="1"/>
  <c r="F1353" i="27" s="1"/>
  <c r="F1354" i="27" s="1"/>
  <c r="F1355" i="27" s="1"/>
  <c r="F1356" i="27" s="1"/>
  <c r="F1357" i="27" s="1"/>
  <c r="F1358" i="27" s="1"/>
  <c r="F1359" i="27" s="1"/>
  <c r="F1360" i="27" s="1"/>
  <c r="F1361" i="27" s="1"/>
  <c r="F1362" i="27" s="1"/>
  <c r="F1363" i="27" s="1"/>
  <c r="F1364" i="27" s="1"/>
  <c r="F1365" i="27" s="1"/>
  <c r="F1366" i="27" s="1"/>
  <c r="F1367" i="27" s="1"/>
  <c r="F1368" i="27" s="1"/>
  <c r="F1369" i="27" s="1"/>
  <c r="F1370" i="27" s="1"/>
  <c r="F1371" i="27" s="1"/>
  <c r="F1372" i="27" s="1"/>
  <c r="F1373" i="27" s="1"/>
  <c r="F1374" i="27" s="1"/>
  <c r="F1375" i="27" s="1"/>
  <c r="F1376" i="27" s="1"/>
  <c r="F1377" i="27" s="1"/>
  <c r="F1378" i="27" s="1"/>
  <c r="F1379" i="27" s="1"/>
  <c r="F1380" i="27" s="1"/>
  <c r="F1381" i="27" s="1"/>
  <c r="F1382" i="27" s="1"/>
  <c r="F1383" i="27" s="1"/>
  <c r="F1384" i="27" s="1"/>
  <c r="F1385" i="27" s="1"/>
  <c r="F1386" i="27" s="1"/>
  <c r="F1387" i="27" s="1"/>
  <c r="F1388" i="27" s="1"/>
  <c r="F1389" i="27" s="1"/>
  <c r="F1390" i="27" s="1"/>
  <c r="F1391" i="27" s="1"/>
  <c r="F1392" i="27" s="1"/>
  <c r="F1393" i="27" s="1"/>
  <c r="F1394" i="27" s="1"/>
  <c r="F1395" i="27" s="1"/>
  <c r="F1396" i="27" s="1"/>
  <c r="F1397" i="27" s="1"/>
  <c r="F1398" i="27" s="1"/>
  <c r="F1399" i="27" s="1"/>
  <c r="F1400" i="27" s="1"/>
  <c r="F1401" i="27" s="1"/>
  <c r="F1402" i="27" s="1"/>
  <c r="F1403" i="27" s="1"/>
  <c r="F1404" i="27" s="1"/>
  <c r="F1405" i="27" s="1"/>
  <c r="F1406" i="27" s="1"/>
  <c r="F1407" i="27" s="1"/>
  <c r="F1408" i="27" s="1"/>
  <c r="F1409" i="27" s="1"/>
  <c r="F1410" i="27" s="1"/>
  <c r="F1411" i="27" s="1"/>
  <c r="F1412" i="27" s="1"/>
  <c r="F1413" i="27" s="1"/>
  <c r="F1414" i="27" s="1"/>
  <c r="F1415" i="27" s="1"/>
  <c r="F1416" i="27" s="1"/>
  <c r="F1417" i="27" s="1"/>
  <c r="F1418" i="27" s="1"/>
  <c r="F1419" i="27" s="1"/>
  <c r="F1420" i="27" s="1"/>
  <c r="F1421" i="27" s="1"/>
  <c r="F1422" i="27" s="1"/>
  <c r="F1423" i="27" s="1"/>
  <c r="F1424" i="27" s="1"/>
  <c r="F1425" i="27" s="1"/>
  <c r="F1426" i="27" s="1"/>
  <c r="F1427" i="27" s="1"/>
  <c r="F1428" i="27" s="1"/>
  <c r="F1429" i="27" s="1"/>
  <c r="F1430" i="27" s="1"/>
  <c r="F1431" i="27" s="1"/>
  <c r="F1432" i="27" s="1"/>
  <c r="F1433" i="27" s="1"/>
  <c r="F1434" i="27" s="1"/>
  <c r="F1435" i="27" s="1"/>
  <c r="F1436" i="27" s="1"/>
  <c r="F1437" i="27" s="1"/>
  <c r="F1438" i="27" s="1"/>
  <c r="F1439" i="27" s="1"/>
  <c r="F1440" i="27" s="1"/>
  <c r="F1441" i="27" s="1"/>
  <c r="F1442" i="27" s="1"/>
  <c r="F1443" i="27" s="1"/>
  <c r="F1444" i="27" s="1"/>
  <c r="F1445" i="27" s="1"/>
  <c r="F1446" i="27" s="1"/>
  <c r="F1447" i="27" s="1"/>
  <c r="F1448" i="27" s="1"/>
  <c r="F1449" i="27" s="1"/>
  <c r="F1450" i="27" s="1"/>
  <c r="F1451" i="27" s="1"/>
  <c r="F1452" i="27" s="1"/>
  <c r="F1453" i="27" s="1"/>
  <c r="F1454" i="27" s="1"/>
  <c r="F1455" i="27" s="1"/>
  <c r="F1456" i="27" s="1"/>
  <c r="F1457" i="27" s="1"/>
  <c r="F1458" i="27" s="1"/>
  <c r="F1459" i="27" s="1"/>
  <c r="F1460" i="27" s="1"/>
  <c r="F1461" i="27" s="1"/>
  <c r="F1462" i="27" s="1"/>
  <c r="F1463" i="27" s="1"/>
  <c r="F1464" i="27" s="1"/>
  <c r="F1465" i="27" s="1"/>
  <c r="F1466" i="27" s="1"/>
  <c r="F1467" i="27" s="1"/>
  <c r="F1468" i="27" s="1"/>
  <c r="F1469" i="27" s="1"/>
  <c r="F1470" i="27" s="1"/>
  <c r="F1471" i="27" s="1"/>
  <c r="F1472" i="27" s="1"/>
  <c r="F1473" i="27" s="1"/>
  <c r="F1474" i="27" s="1"/>
  <c r="F1475" i="27" s="1"/>
  <c r="F1476" i="27" s="1"/>
  <c r="F1477" i="27" s="1"/>
  <c r="F1478" i="27" s="1"/>
  <c r="F1479" i="27" s="1"/>
  <c r="F1480" i="27" s="1"/>
  <c r="F1481" i="27" s="1"/>
  <c r="F1482" i="27" s="1"/>
  <c r="F1483" i="27" s="1"/>
  <c r="F1484" i="27" s="1"/>
  <c r="F1485" i="27" s="1"/>
  <c r="F1486" i="27" s="1"/>
  <c r="F1487" i="27" s="1"/>
  <c r="F1488" i="27" s="1"/>
  <c r="F1489" i="27" s="1"/>
  <c r="F1490" i="27" s="1"/>
  <c r="F1491" i="27" s="1"/>
  <c r="F1492" i="27" s="1"/>
  <c r="F1493" i="27" s="1"/>
  <c r="F1494" i="27" s="1"/>
  <c r="F1495" i="27" s="1"/>
  <c r="F1496" i="27" s="1"/>
  <c r="F1497" i="27" s="1"/>
  <c r="F1498" i="27" s="1"/>
  <c r="F1499" i="27" s="1"/>
  <c r="F1500" i="27" s="1"/>
  <c r="F1501" i="27" s="1"/>
  <c r="F1502" i="27" s="1"/>
  <c r="F1503" i="27" s="1"/>
  <c r="F1504" i="27" s="1"/>
  <c r="F1505" i="27" s="1"/>
  <c r="F1506" i="27" s="1"/>
  <c r="F1507" i="27" s="1"/>
  <c r="F1508" i="27" s="1"/>
  <c r="F1509" i="27" s="1"/>
  <c r="F1510" i="27" s="1"/>
  <c r="F1511" i="27" s="1"/>
  <c r="F1512" i="27" s="1"/>
  <c r="F1513" i="27" s="1"/>
  <c r="F1514" i="27" s="1"/>
  <c r="F1515" i="27" s="1"/>
  <c r="F1516" i="27" s="1"/>
  <c r="F1517" i="27" s="1"/>
  <c r="F1518" i="27" s="1"/>
  <c r="F1519" i="27" s="1"/>
  <c r="F1520" i="27" s="1"/>
  <c r="F1521" i="27" s="1"/>
  <c r="F1522" i="27" s="1"/>
  <c r="F1523" i="27" s="1"/>
  <c r="F1524" i="27" s="1"/>
  <c r="F1525" i="27" s="1"/>
  <c r="F1526" i="27" s="1"/>
  <c r="F1527" i="27" s="1"/>
  <c r="F1528" i="27" s="1"/>
  <c r="G9" i="27"/>
  <c r="G10" i="27" s="1"/>
  <c r="G15" i="25"/>
  <c r="G16" i="25"/>
  <c r="G5" i="25"/>
  <c r="G6" i="25" s="1"/>
  <c r="G18" i="25"/>
  <c r="H18" i="25" s="1"/>
  <c r="G17" i="25"/>
  <c r="H17" i="25" s="1"/>
  <c r="G25" i="25"/>
  <c r="H25" i="25" s="1"/>
  <c r="I25" i="25" s="1"/>
  <c r="F23" i="25"/>
  <c r="G23" i="25" s="1"/>
  <c r="H23" i="25" s="1"/>
  <c r="I23" i="25" s="1"/>
  <c r="G19" i="25"/>
  <c r="H19" i="25" s="1"/>
  <c r="C22" i="22"/>
  <c r="J106" i="16"/>
  <c r="J108" i="16" s="1"/>
  <c r="J110" i="16" s="1"/>
  <c r="J112" i="16" s="1"/>
  <c r="J114" i="16" s="1"/>
  <c r="J116" i="16" s="1"/>
  <c r="J120" i="16" s="1"/>
  <c r="J124" i="16" s="1"/>
  <c r="J126" i="16" s="1"/>
  <c r="J128" i="16" s="1"/>
  <c r="J134" i="16" s="1"/>
  <c r="J136" i="16" s="1"/>
  <c r="J140" i="16" s="1"/>
  <c r="J142" i="16" s="1"/>
  <c r="J144" i="16" s="1"/>
  <c r="J146" i="16" s="1"/>
  <c r="J150" i="16" s="1"/>
  <c r="J152" i="16" s="1"/>
  <c r="J154" i="16" s="1"/>
  <c r="J156" i="16" s="1"/>
  <c r="J158" i="16" s="1"/>
  <c r="J160" i="16" s="1"/>
  <c r="J162" i="16" s="1"/>
  <c r="J164" i="16" s="1"/>
  <c r="J166" i="16" s="1"/>
  <c r="J168" i="16" s="1"/>
  <c r="J170" i="16" s="1"/>
  <c r="J172" i="16" s="1"/>
  <c r="J174" i="16" s="1"/>
  <c r="J176" i="16" s="1"/>
  <c r="J178" i="16" s="1"/>
  <c r="J180" i="16" s="1"/>
  <c r="J182" i="16" s="1"/>
  <c r="J184" i="16" s="1"/>
  <c r="J186" i="16" s="1"/>
  <c r="J188" i="16" s="1"/>
  <c r="J190" i="16" s="1"/>
  <c r="J192" i="16" s="1"/>
  <c r="J194" i="16" s="1"/>
  <c r="J196" i="16" s="1"/>
  <c r="J198" i="16" s="1"/>
  <c r="J200" i="16" s="1"/>
  <c r="J202" i="16" s="1"/>
  <c r="J204" i="16" s="1"/>
  <c r="J206" i="16" s="1"/>
  <c r="J208" i="16" s="1"/>
  <c r="J210" i="16" s="1"/>
  <c r="J212" i="16" s="1"/>
  <c r="J214" i="16" s="1"/>
  <c r="J216" i="16" s="1"/>
  <c r="J218" i="16" s="1"/>
  <c r="J220" i="16" s="1"/>
  <c r="J222" i="16" s="1"/>
  <c r="J224" i="16" s="1"/>
  <c r="J226" i="16" s="1"/>
  <c r="J228" i="16" s="1"/>
  <c r="J230" i="16" s="1"/>
  <c r="J232" i="16" s="1"/>
  <c r="J234" i="16" s="1"/>
  <c r="J236" i="16" s="1"/>
  <c r="J238" i="16" s="1"/>
  <c r="J240" i="16" s="1"/>
  <c r="J242" i="16" s="1"/>
  <c r="J244" i="16" s="1"/>
  <c r="J246" i="16" s="1"/>
  <c r="J248" i="16" s="1"/>
  <c r="J250" i="16" s="1"/>
  <c r="J252" i="16" s="1"/>
  <c r="J254" i="16" s="1"/>
  <c r="J256" i="16" s="1"/>
  <c r="J258" i="16" s="1"/>
  <c r="J260" i="16" s="1"/>
  <c r="J262" i="16" s="1"/>
  <c r="J264" i="16" s="1"/>
  <c r="J266" i="16" s="1"/>
  <c r="J268" i="16" s="1"/>
  <c r="J270" i="16" s="1"/>
  <c r="J272" i="16" s="1"/>
  <c r="J274" i="16" s="1"/>
  <c r="J276" i="16" s="1"/>
  <c r="J278" i="16" s="1"/>
  <c r="J280" i="16" s="1"/>
  <c r="J282" i="16" s="1"/>
  <c r="J284" i="16" s="1"/>
  <c r="J286" i="16" s="1"/>
  <c r="J288" i="16" s="1"/>
  <c r="J290" i="16" s="1"/>
  <c r="J292" i="16" s="1"/>
  <c r="J294" i="16" s="1"/>
  <c r="J296" i="16" s="1"/>
  <c r="J298" i="16" s="1"/>
  <c r="J300" i="16" s="1"/>
  <c r="J302" i="16" s="1"/>
  <c r="J304" i="16" s="1"/>
  <c r="J306" i="16" s="1"/>
  <c r="J308" i="16" s="1"/>
  <c r="J310" i="16" s="1"/>
  <c r="J312" i="16" s="1"/>
  <c r="J314" i="16" s="1"/>
  <c r="J316" i="16" s="1"/>
  <c r="J318" i="16" s="1"/>
  <c r="J320" i="16" s="1"/>
  <c r="J322" i="16" s="1"/>
  <c r="J324" i="16" s="1"/>
  <c r="J326" i="16" s="1"/>
  <c r="J328" i="16" s="1"/>
  <c r="J330" i="16" s="1"/>
  <c r="J332" i="16" s="1"/>
  <c r="J334" i="16" s="1"/>
  <c r="A23" i="37" l="1"/>
  <c r="O6" i="36"/>
  <c r="N6" i="36"/>
  <c r="F1529" i="27"/>
  <c r="F1530" i="27" s="1"/>
  <c r="F1531" i="27" s="1"/>
  <c r="F1532" i="27" s="1"/>
  <c r="F1533" i="27" s="1"/>
  <c r="F1534" i="27" s="1"/>
  <c r="H9" i="27"/>
  <c r="I9" i="27" s="1"/>
  <c r="G11" i="27"/>
  <c r="H10" i="27"/>
  <c r="I10" i="27" s="1"/>
  <c r="D22" i="22"/>
  <c r="E22" i="22" s="1"/>
  <c r="F22" i="22" s="1"/>
  <c r="C23" i="22"/>
  <c r="A24" i="37" l="1"/>
  <c r="F1535" i="27"/>
  <c r="F1536" i="27" s="1"/>
  <c r="F1537" i="27" s="1"/>
  <c r="G12" i="27"/>
  <c r="H11" i="27"/>
  <c r="I11" i="27" s="1"/>
  <c r="C24" i="22"/>
  <c r="D23" i="22"/>
  <c r="E23" i="22" s="1"/>
  <c r="F23" i="22" s="1"/>
  <c r="A25" i="37" l="1"/>
  <c r="G13" i="27"/>
  <c r="H12" i="27"/>
  <c r="I12" i="27" s="1"/>
  <c r="C25" i="22"/>
  <c r="D24" i="22"/>
  <c r="E24" i="22" s="1"/>
  <c r="F24" i="22" s="1"/>
  <c r="A26" i="37" l="1"/>
  <c r="G14" i="27"/>
  <c r="H13" i="27"/>
  <c r="I13" i="27" s="1"/>
  <c r="C26" i="22"/>
  <c r="D25" i="22"/>
  <c r="E25" i="22" s="1"/>
  <c r="F25" i="22" s="1"/>
  <c r="A27" i="37" l="1"/>
  <c r="G15" i="27"/>
  <c r="H14" i="27"/>
  <c r="I14" i="27" s="1"/>
  <c r="C27" i="22"/>
  <c r="D26" i="22"/>
  <c r="E26" i="22" s="1"/>
  <c r="F26" i="22" s="1"/>
  <c r="A28" i="37" l="1"/>
  <c r="G16" i="27"/>
  <c r="H15" i="27"/>
  <c r="I15" i="27" s="1"/>
  <c r="C28" i="22"/>
  <c r="D27" i="22"/>
  <c r="E27" i="22" s="1"/>
  <c r="F27" i="22" s="1"/>
  <c r="A29" i="37" l="1"/>
  <c r="G17" i="27"/>
  <c r="H16" i="27"/>
  <c r="I16" i="27" s="1"/>
  <c r="C29" i="22"/>
  <c r="D28" i="22"/>
  <c r="E28" i="22" s="1"/>
  <c r="F28" i="22" s="1"/>
  <c r="A30" i="37" l="1"/>
  <c r="G18" i="27"/>
  <c r="H17" i="27"/>
  <c r="I17" i="27" s="1"/>
  <c r="C30" i="22"/>
  <c r="D29" i="22"/>
  <c r="E29" i="22" s="1"/>
  <c r="F29" i="22" s="1"/>
  <c r="J69" i="16"/>
  <c r="A31" i="37" l="1"/>
  <c r="G19" i="27"/>
  <c r="H18" i="27"/>
  <c r="I18" i="27" s="1"/>
  <c r="C31" i="22"/>
  <c r="D30" i="22"/>
  <c r="E30" i="22" s="1"/>
  <c r="F30" i="22" s="1"/>
  <c r="J71" i="16"/>
  <c r="A32" i="37" l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G20" i="27"/>
  <c r="H19" i="27"/>
  <c r="I19" i="27" s="1"/>
  <c r="C32" i="22"/>
  <c r="D31" i="22"/>
  <c r="E31" i="22" s="1"/>
  <c r="F31" i="22" s="1"/>
  <c r="J73" i="16"/>
  <c r="H42" i="37" l="1"/>
  <c r="A43" i="37"/>
  <c r="G21" i="27"/>
  <c r="H20" i="27"/>
  <c r="I20" i="27" s="1"/>
  <c r="C33" i="22"/>
  <c r="D32" i="22"/>
  <c r="E32" i="22" s="1"/>
  <c r="F32" i="22" s="1"/>
  <c r="V42" i="37" l="1"/>
  <c r="U42" i="37"/>
  <c r="W42" i="37"/>
  <c r="M42" i="37"/>
  <c r="T42" i="37"/>
  <c r="O42" i="37"/>
  <c r="A44" i="37"/>
  <c r="H43" i="37"/>
  <c r="G22" i="27"/>
  <c r="H21" i="27"/>
  <c r="I21" i="27" s="1"/>
  <c r="C34" i="22"/>
  <c r="D33" i="22"/>
  <c r="E33" i="22" s="1"/>
  <c r="F33" i="22" s="1"/>
  <c r="J77" i="16"/>
  <c r="O43" i="37" l="1"/>
  <c r="V43" i="37"/>
  <c r="U43" i="37"/>
  <c r="W43" i="37"/>
  <c r="T43" i="37"/>
  <c r="H44" i="37"/>
  <c r="A45" i="37"/>
  <c r="M43" i="37"/>
  <c r="G23" i="27"/>
  <c r="H22" i="27"/>
  <c r="I22" i="27" s="1"/>
  <c r="C35" i="22"/>
  <c r="D34" i="22"/>
  <c r="E34" i="22" s="1"/>
  <c r="F34" i="22" s="1"/>
  <c r="J79" i="16"/>
  <c r="O44" i="37" l="1"/>
  <c r="V44" i="37"/>
  <c r="W44" i="37"/>
  <c r="U44" i="37"/>
  <c r="T44" i="37"/>
  <c r="M44" i="37"/>
  <c r="H45" i="37"/>
  <c r="A46" i="37"/>
  <c r="G24" i="27"/>
  <c r="H23" i="27"/>
  <c r="I23" i="27" s="1"/>
  <c r="C36" i="22"/>
  <c r="D35" i="22"/>
  <c r="E35" i="22" s="1"/>
  <c r="F35" i="22" s="1"/>
  <c r="J81" i="16"/>
  <c r="O45" i="37" l="1"/>
  <c r="V45" i="37"/>
  <c r="W45" i="37"/>
  <c r="T45" i="37"/>
  <c r="U45" i="37"/>
  <c r="M45" i="37"/>
  <c r="H46" i="37"/>
  <c r="A47" i="37"/>
  <c r="G25" i="27"/>
  <c r="H24" i="27"/>
  <c r="I24" i="27" s="1"/>
  <c r="C37" i="22"/>
  <c r="D36" i="22"/>
  <c r="E36" i="22" s="1"/>
  <c r="F36" i="22" s="1"/>
  <c r="J83" i="16"/>
  <c r="O46" i="37" l="1"/>
  <c r="V46" i="37"/>
  <c r="T46" i="37"/>
  <c r="U46" i="37"/>
  <c r="W46" i="37"/>
  <c r="M46" i="37"/>
  <c r="H47" i="37"/>
  <c r="A48" i="37"/>
  <c r="G26" i="27"/>
  <c r="H25" i="27"/>
  <c r="I25" i="27" s="1"/>
  <c r="C38" i="22"/>
  <c r="D37" i="22"/>
  <c r="E37" i="22" s="1"/>
  <c r="F37" i="22" s="1"/>
  <c r="J85" i="16"/>
  <c r="O47" i="37" l="1"/>
  <c r="V47" i="37"/>
  <c r="U47" i="37"/>
  <c r="T47" i="37"/>
  <c r="W47" i="37"/>
  <c r="M47" i="37"/>
  <c r="H48" i="37"/>
  <c r="F48" i="37"/>
  <c r="A49" i="37"/>
  <c r="H26" i="27"/>
  <c r="I26" i="27" s="1"/>
  <c r="G27" i="27"/>
  <c r="C39" i="22"/>
  <c r="D38" i="22"/>
  <c r="E38" i="22" s="1"/>
  <c r="F38" i="22" s="1"/>
  <c r="O48" i="37" l="1"/>
  <c r="V48" i="37"/>
  <c r="T48" i="37"/>
  <c r="W48" i="37"/>
  <c r="U48" i="37"/>
  <c r="N48" i="37"/>
  <c r="R48" i="37"/>
  <c r="S48" i="37"/>
  <c r="P48" i="37"/>
  <c r="Q48" i="37"/>
  <c r="M48" i="37"/>
  <c r="F49" i="37"/>
  <c r="H49" i="37"/>
  <c r="A50" i="37"/>
  <c r="G28" i="27"/>
  <c r="H27" i="27"/>
  <c r="I27" i="27" s="1"/>
  <c r="C40" i="22"/>
  <c r="D39" i="22"/>
  <c r="E39" i="22" s="1"/>
  <c r="F39" i="22" s="1"/>
  <c r="J89" i="16"/>
  <c r="O49" i="37" l="1"/>
  <c r="V49" i="37"/>
  <c r="U49" i="37"/>
  <c r="T49" i="37"/>
  <c r="W49" i="37"/>
  <c r="G48" i="37"/>
  <c r="N49" i="37"/>
  <c r="R49" i="37"/>
  <c r="P49" i="37"/>
  <c r="Q49" i="37"/>
  <c r="S49" i="37"/>
  <c r="M49" i="37"/>
  <c r="H50" i="37"/>
  <c r="F50" i="37"/>
  <c r="A51" i="37"/>
  <c r="G29" i="27"/>
  <c r="H28" i="27"/>
  <c r="I28" i="27" s="1"/>
  <c r="C41" i="22"/>
  <c r="D40" i="22"/>
  <c r="E40" i="22" s="1"/>
  <c r="F40" i="22" s="1"/>
  <c r="J91" i="16"/>
  <c r="Y48" i="37" l="1"/>
  <c r="X48" i="37"/>
  <c r="O50" i="37"/>
  <c r="V50" i="37"/>
  <c r="T50" i="37"/>
  <c r="U50" i="37"/>
  <c r="W50" i="37"/>
  <c r="N50" i="37"/>
  <c r="R50" i="37"/>
  <c r="S50" i="37"/>
  <c r="Q50" i="37"/>
  <c r="P50" i="37"/>
  <c r="G49" i="37"/>
  <c r="M50" i="37"/>
  <c r="F51" i="37"/>
  <c r="H51" i="37"/>
  <c r="A52" i="37"/>
  <c r="G30" i="27"/>
  <c r="H29" i="27"/>
  <c r="I29" i="27" s="1"/>
  <c r="C42" i="22"/>
  <c r="D41" i="22"/>
  <c r="E41" i="22" s="1"/>
  <c r="F41" i="22" s="1"/>
  <c r="J93" i="16"/>
  <c r="X49" i="37" l="1"/>
  <c r="Y49" i="37"/>
  <c r="N51" i="37"/>
  <c r="R51" i="37"/>
  <c r="P51" i="37"/>
  <c r="Q51" i="37"/>
  <c r="S51" i="37"/>
  <c r="G50" i="37"/>
  <c r="O51" i="37"/>
  <c r="V51" i="37"/>
  <c r="U51" i="37"/>
  <c r="T51" i="37"/>
  <c r="W51" i="37"/>
  <c r="H52" i="37"/>
  <c r="F52" i="37"/>
  <c r="A53" i="37"/>
  <c r="M51" i="37"/>
  <c r="G31" i="27"/>
  <c r="H30" i="27"/>
  <c r="I30" i="27" s="1"/>
  <c r="C43" i="22"/>
  <c r="D42" i="22"/>
  <c r="E42" i="22" s="1"/>
  <c r="F42" i="22" s="1"/>
  <c r="J95" i="16"/>
  <c r="Y50" i="37" l="1"/>
  <c r="X50" i="37"/>
  <c r="G51" i="37"/>
  <c r="N52" i="37"/>
  <c r="R52" i="37"/>
  <c r="S52" i="37"/>
  <c r="Q52" i="37"/>
  <c r="P52" i="37"/>
  <c r="O52" i="37"/>
  <c r="V52" i="37"/>
  <c r="T52" i="37"/>
  <c r="U52" i="37"/>
  <c r="W52" i="37"/>
  <c r="M52" i="37"/>
  <c r="F53" i="37"/>
  <c r="H53" i="37"/>
  <c r="A54" i="37"/>
  <c r="G32" i="27"/>
  <c r="H31" i="27"/>
  <c r="I31" i="27" s="1"/>
  <c r="C44" i="22"/>
  <c r="D43" i="22"/>
  <c r="E43" i="22" s="1"/>
  <c r="F43" i="22" s="1"/>
  <c r="X51" i="37" l="1"/>
  <c r="Y51" i="37"/>
  <c r="N53" i="37"/>
  <c r="R53" i="37"/>
  <c r="P53" i="37"/>
  <c r="Q53" i="37"/>
  <c r="S53" i="37"/>
  <c r="G52" i="37"/>
  <c r="O53" i="37"/>
  <c r="V53" i="37"/>
  <c r="U53" i="37"/>
  <c r="T53" i="37"/>
  <c r="W53" i="37"/>
  <c r="H54" i="37"/>
  <c r="F54" i="37"/>
  <c r="A55" i="37"/>
  <c r="M53" i="37"/>
  <c r="G33" i="27"/>
  <c r="H32" i="27"/>
  <c r="I32" i="27" s="1"/>
  <c r="C45" i="22"/>
  <c r="D44" i="22"/>
  <c r="E44" i="22" s="1"/>
  <c r="F44" i="22" s="1"/>
  <c r="Y52" i="37" l="1"/>
  <c r="X52" i="37"/>
  <c r="G53" i="37"/>
  <c r="N54" i="37"/>
  <c r="R54" i="37"/>
  <c r="S54" i="37"/>
  <c r="P54" i="37"/>
  <c r="Q54" i="37"/>
  <c r="O54" i="37"/>
  <c r="V54" i="37"/>
  <c r="T54" i="37"/>
  <c r="W54" i="37"/>
  <c r="U54" i="37"/>
  <c r="M54" i="37"/>
  <c r="F55" i="37"/>
  <c r="H55" i="37"/>
  <c r="A56" i="37"/>
  <c r="G34" i="27"/>
  <c r="H33" i="27"/>
  <c r="I33" i="27" s="1"/>
  <c r="C46" i="22"/>
  <c r="D45" i="22"/>
  <c r="E45" i="22" s="1"/>
  <c r="F45" i="22" s="1"/>
  <c r="J101" i="16"/>
  <c r="X53" i="37" l="1"/>
  <c r="Y53" i="37"/>
  <c r="N55" i="37"/>
  <c r="R55" i="37"/>
  <c r="P55" i="37"/>
  <c r="Q55" i="37"/>
  <c r="S55" i="37"/>
  <c r="O55" i="37"/>
  <c r="V55" i="37"/>
  <c r="U55" i="37"/>
  <c r="T55" i="37"/>
  <c r="W55" i="37"/>
  <c r="G54" i="37"/>
  <c r="M55" i="37"/>
  <c r="A57" i="37"/>
  <c r="H56" i="37"/>
  <c r="F56" i="37"/>
  <c r="G35" i="27"/>
  <c r="H34" i="27"/>
  <c r="I34" i="27" s="1"/>
  <c r="C47" i="22"/>
  <c r="D46" i="22"/>
  <c r="E46" i="22" s="1"/>
  <c r="F46" i="22" s="1"/>
  <c r="J103" i="16"/>
  <c r="Y54" i="37" l="1"/>
  <c r="X54" i="37"/>
  <c r="G55" i="37"/>
  <c r="N56" i="37"/>
  <c r="R56" i="37"/>
  <c r="S56" i="37"/>
  <c r="Q56" i="37"/>
  <c r="P56" i="37"/>
  <c r="O56" i="37"/>
  <c r="V56" i="37"/>
  <c r="T56" i="37"/>
  <c r="U56" i="37"/>
  <c r="W56" i="37"/>
  <c r="F57" i="37"/>
  <c r="H57" i="37"/>
  <c r="A58" i="37"/>
  <c r="M56" i="37"/>
  <c r="G36" i="27"/>
  <c r="H35" i="27"/>
  <c r="I35" i="27" s="1"/>
  <c r="C48" i="22"/>
  <c r="D47" i="22"/>
  <c r="E47" i="22" s="1"/>
  <c r="F47" i="22" s="1"/>
  <c r="J105" i="16"/>
  <c r="L103" i="16"/>
  <c r="X55" i="37" l="1"/>
  <c r="Y55" i="37"/>
  <c r="O57" i="37"/>
  <c r="V57" i="37"/>
  <c r="U57" i="37"/>
  <c r="T57" i="37"/>
  <c r="W57" i="37"/>
  <c r="G56" i="37"/>
  <c r="N57" i="37"/>
  <c r="R57" i="37"/>
  <c r="P57" i="37"/>
  <c r="Q57" i="37"/>
  <c r="S57" i="37"/>
  <c r="M57" i="37"/>
  <c r="H58" i="37"/>
  <c r="F58" i="37"/>
  <c r="A59" i="37"/>
  <c r="G37" i="27"/>
  <c r="H36" i="27"/>
  <c r="I36" i="27" s="1"/>
  <c r="C49" i="22"/>
  <c r="D48" i="22"/>
  <c r="E48" i="22" s="1"/>
  <c r="F48" i="22" s="1"/>
  <c r="L105" i="16"/>
  <c r="J107" i="16"/>
  <c r="G57" i="37" l="1"/>
  <c r="Y56" i="37"/>
  <c r="X56" i="37"/>
  <c r="O58" i="37"/>
  <c r="V58" i="37"/>
  <c r="T58" i="37"/>
  <c r="U58" i="37"/>
  <c r="W58" i="37"/>
  <c r="N58" i="37"/>
  <c r="R58" i="37"/>
  <c r="S58" i="37"/>
  <c r="Q58" i="37"/>
  <c r="P58" i="37"/>
  <c r="M58" i="37"/>
  <c r="F59" i="37"/>
  <c r="H59" i="37"/>
  <c r="A60" i="37"/>
  <c r="G38" i="27"/>
  <c r="H37" i="27"/>
  <c r="I37" i="27" s="1"/>
  <c r="C50" i="22"/>
  <c r="D49" i="22"/>
  <c r="E49" i="22" s="1"/>
  <c r="F49" i="22" s="1"/>
  <c r="J109" i="16"/>
  <c r="L107" i="16"/>
  <c r="X57" i="37" l="1"/>
  <c r="Y57" i="37"/>
  <c r="G58" i="37"/>
  <c r="O59" i="37"/>
  <c r="V59" i="37"/>
  <c r="U59" i="37"/>
  <c r="T59" i="37"/>
  <c r="W59" i="37"/>
  <c r="N59" i="37"/>
  <c r="R59" i="37"/>
  <c r="P59" i="37"/>
  <c r="Q59" i="37"/>
  <c r="S59" i="37"/>
  <c r="M59" i="37"/>
  <c r="H60" i="37"/>
  <c r="F60" i="37"/>
  <c r="A61" i="37"/>
  <c r="G39" i="27"/>
  <c r="H38" i="27"/>
  <c r="I38" i="27" s="1"/>
  <c r="C51" i="22"/>
  <c r="D50" i="22"/>
  <c r="E50" i="22" s="1"/>
  <c r="F50" i="22" s="1"/>
  <c r="L109" i="16"/>
  <c r="J111" i="16"/>
  <c r="Y58" i="37" l="1"/>
  <c r="X58" i="37"/>
  <c r="N60" i="37"/>
  <c r="R60" i="37"/>
  <c r="S60" i="37"/>
  <c r="Q60" i="37"/>
  <c r="P60" i="37"/>
  <c r="O60" i="37"/>
  <c r="V60" i="37"/>
  <c r="T60" i="37"/>
  <c r="U60" i="37"/>
  <c r="W60" i="37"/>
  <c r="G59" i="37"/>
  <c r="M60" i="37"/>
  <c r="F61" i="37"/>
  <c r="H61" i="37"/>
  <c r="A62" i="37"/>
  <c r="G40" i="27"/>
  <c r="H39" i="27"/>
  <c r="I39" i="27" s="1"/>
  <c r="C52" i="22"/>
  <c r="D52" i="22" s="1"/>
  <c r="E52" i="22" s="1"/>
  <c r="F52" i="22" s="1"/>
  <c r="D51" i="22"/>
  <c r="E51" i="22" s="1"/>
  <c r="F51" i="22" s="1"/>
  <c r="L111" i="16"/>
  <c r="X59" i="37" l="1"/>
  <c r="Y59" i="37"/>
  <c r="N61" i="37"/>
  <c r="R61" i="37"/>
  <c r="P61" i="37"/>
  <c r="Q61" i="37"/>
  <c r="S61" i="37"/>
  <c r="G60" i="37"/>
  <c r="O61" i="37"/>
  <c r="V61" i="37"/>
  <c r="U61" i="37"/>
  <c r="T61" i="37"/>
  <c r="W61" i="37"/>
  <c r="M61" i="37"/>
  <c r="H62" i="37"/>
  <c r="F62" i="37"/>
  <c r="A63" i="37"/>
  <c r="G41" i="27"/>
  <c r="H40" i="27"/>
  <c r="I40" i="27" s="1"/>
  <c r="J115" i="16"/>
  <c r="L113" i="16"/>
  <c r="Y60" i="37" l="1"/>
  <c r="X60" i="37"/>
  <c r="O62" i="37"/>
  <c r="V62" i="37"/>
  <c r="T62" i="37"/>
  <c r="U62" i="37"/>
  <c r="W62" i="37"/>
  <c r="G61" i="37"/>
  <c r="N62" i="37"/>
  <c r="R62" i="37"/>
  <c r="S62" i="37"/>
  <c r="Q62" i="37"/>
  <c r="P62" i="37"/>
  <c r="M62" i="37"/>
  <c r="F63" i="37"/>
  <c r="H63" i="37"/>
  <c r="A64" i="37"/>
  <c r="G42" i="27"/>
  <c r="H41" i="27"/>
  <c r="I41" i="27" s="1"/>
  <c r="J117" i="16"/>
  <c r="L115" i="16"/>
  <c r="X61" i="37" l="1"/>
  <c r="Y61" i="37"/>
  <c r="N63" i="37"/>
  <c r="R63" i="37"/>
  <c r="P63" i="37"/>
  <c r="Q63" i="37"/>
  <c r="S63" i="37"/>
  <c r="O63" i="37"/>
  <c r="V63" i="37"/>
  <c r="U63" i="37"/>
  <c r="W63" i="37"/>
  <c r="T63" i="37"/>
  <c r="G62" i="37"/>
  <c r="H64" i="37"/>
  <c r="F64" i="37"/>
  <c r="A65" i="37"/>
  <c r="M63" i="37"/>
  <c r="G43" i="27"/>
  <c r="H42" i="27"/>
  <c r="I42" i="27" s="1"/>
  <c r="L117" i="16"/>
  <c r="J119" i="16"/>
  <c r="Y62" i="37" l="1"/>
  <c r="X62" i="37"/>
  <c r="G63" i="37"/>
  <c r="N64" i="37"/>
  <c r="R64" i="37"/>
  <c r="S64" i="37"/>
  <c r="Q64" i="37"/>
  <c r="P64" i="37"/>
  <c r="O64" i="37"/>
  <c r="V64" i="37"/>
  <c r="T64" i="37"/>
  <c r="U64" i="37"/>
  <c r="W64" i="37"/>
  <c r="F65" i="37"/>
  <c r="H65" i="37"/>
  <c r="A66" i="37"/>
  <c r="M64" i="37"/>
  <c r="G44" i="27"/>
  <c r="H43" i="27"/>
  <c r="I43" i="27" s="1"/>
  <c r="L119" i="16"/>
  <c r="J121" i="16"/>
  <c r="X63" i="37" l="1"/>
  <c r="Y63" i="37"/>
  <c r="G64" i="37"/>
  <c r="O65" i="37"/>
  <c r="V65" i="37"/>
  <c r="U65" i="37"/>
  <c r="W65" i="37"/>
  <c r="T65" i="37"/>
  <c r="N65" i="37"/>
  <c r="R65" i="37"/>
  <c r="P65" i="37"/>
  <c r="Q65" i="37"/>
  <c r="S65" i="37"/>
  <c r="M65" i="37"/>
  <c r="H66" i="37"/>
  <c r="F66" i="37"/>
  <c r="A67" i="37"/>
  <c r="G45" i="27"/>
  <c r="H44" i="27"/>
  <c r="I44" i="27" s="1"/>
  <c r="L121" i="16"/>
  <c r="J123" i="16"/>
  <c r="Y64" i="37" l="1"/>
  <c r="X64" i="37"/>
  <c r="O66" i="37"/>
  <c r="V66" i="37"/>
  <c r="T66" i="37"/>
  <c r="U66" i="37"/>
  <c r="W66" i="37"/>
  <c r="N66" i="37"/>
  <c r="R66" i="37"/>
  <c r="S66" i="37"/>
  <c r="Q66" i="37"/>
  <c r="P66" i="37"/>
  <c r="G65" i="37"/>
  <c r="M66" i="37"/>
  <c r="F67" i="37"/>
  <c r="H67" i="37"/>
  <c r="A68" i="37"/>
  <c r="G46" i="27"/>
  <c r="H45" i="27"/>
  <c r="I45" i="27" s="1"/>
  <c r="J125" i="16"/>
  <c r="L123" i="16"/>
  <c r="X65" i="37" l="1"/>
  <c r="Y65" i="37"/>
  <c r="O67" i="37"/>
  <c r="V67" i="37"/>
  <c r="U67" i="37"/>
  <c r="W67" i="37"/>
  <c r="T67" i="37"/>
  <c r="G66" i="37"/>
  <c r="N67" i="37"/>
  <c r="R67" i="37"/>
  <c r="P67" i="37"/>
  <c r="Q67" i="37"/>
  <c r="S67" i="37"/>
  <c r="M67" i="37"/>
  <c r="H68" i="37"/>
  <c r="F68" i="37"/>
  <c r="A69" i="37"/>
  <c r="G47" i="27"/>
  <c r="H46" i="27"/>
  <c r="I46" i="27" s="1"/>
  <c r="J127" i="16"/>
  <c r="L125" i="16"/>
  <c r="Y66" i="37" l="1"/>
  <c r="X66" i="37"/>
  <c r="O68" i="37"/>
  <c r="V68" i="37"/>
  <c r="T68" i="37"/>
  <c r="W68" i="37"/>
  <c r="U68" i="37"/>
  <c r="N68" i="37"/>
  <c r="R68" i="37"/>
  <c r="S68" i="37"/>
  <c r="Q68" i="37"/>
  <c r="P68" i="37"/>
  <c r="G67" i="37"/>
  <c r="F69" i="37"/>
  <c r="H69" i="37"/>
  <c r="A70" i="37"/>
  <c r="M68" i="37"/>
  <c r="G48" i="27"/>
  <c r="H47" i="27"/>
  <c r="I47" i="27" s="1"/>
  <c r="L127" i="16"/>
  <c r="J129" i="16"/>
  <c r="X67" i="37" l="1"/>
  <c r="Y67" i="37"/>
  <c r="O69" i="37"/>
  <c r="V69" i="37"/>
  <c r="U69" i="37"/>
  <c r="W69" i="37"/>
  <c r="T69" i="37"/>
  <c r="G68" i="37"/>
  <c r="N69" i="37"/>
  <c r="R69" i="37"/>
  <c r="P69" i="37"/>
  <c r="Q69" i="37"/>
  <c r="S69" i="37"/>
  <c r="M69" i="37"/>
  <c r="H70" i="37"/>
  <c r="F70" i="37"/>
  <c r="A71" i="37"/>
  <c r="G49" i="27"/>
  <c r="H48" i="27"/>
  <c r="I48" i="27" s="1"/>
  <c r="J131" i="16"/>
  <c r="L129" i="16"/>
  <c r="Y68" i="37" l="1"/>
  <c r="X68" i="37"/>
  <c r="O70" i="37"/>
  <c r="V70" i="37"/>
  <c r="T70" i="37"/>
  <c r="U70" i="37"/>
  <c r="W70" i="37"/>
  <c r="N70" i="37"/>
  <c r="R70" i="37"/>
  <c r="S70" i="37"/>
  <c r="Q70" i="37"/>
  <c r="P70" i="37"/>
  <c r="G69" i="37"/>
  <c r="M70" i="37"/>
  <c r="F71" i="37"/>
  <c r="H71" i="37"/>
  <c r="A72" i="37"/>
  <c r="G50" i="27"/>
  <c r="H49" i="27"/>
  <c r="I49" i="27" s="1"/>
  <c r="J133" i="16"/>
  <c r="L131" i="16"/>
  <c r="X69" i="37" l="1"/>
  <c r="Y69" i="37"/>
  <c r="N71" i="37"/>
  <c r="R71" i="37"/>
  <c r="P71" i="37"/>
  <c r="Q71" i="37"/>
  <c r="S71" i="37"/>
  <c r="G70" i="37"/>
  <c r="O71" i="37"/>
  <c r="V71" i="37"/>
  <c r="U71" i="37"/>
  <c r="W71" i="37"/>
  <c r="T71" i="37"/>
  <c r="M71" i="37"/>
  <c r="H72" i="37"/>
  <c r="F72" i="37"/>
  <c r="A73" i="37"/>
  <c r="G51" i="27"/>
  <c r="H50" i="27"/>
  <c r="I50" i="27" s="1"/>
  <c r="L133" i="16"/>
  <c r="J135" i="16"/>
  <c r="Y70" i="37" l="1"/>
  <c r="X70" i="37"/>
  <c r="N72" i="37"/>
  <c r="R72" i="37"/>
  <c r="S72" i="37"/>
  <c r="Q72" i="37"/>
  <c r="P72" i="37"/>
  <c r="G71" i="37"/>
  <c r="O72" i="37"/>
  <c r="V72" i="37"/>
  <c r="T72" i="37"/>
  <c r="U72" i="37"/>
  <c r="W72" i="37"/>
  <c r="F73" i="37"/>
  <c r="H73" i="37"/>
  <c r="A74" i="37"/>
  <c r="M72" i="37"/>
  <c r="G52" i="27"/>
  <c r="H51" i="27"/>
  <c r="I51" i="27" s="1"/>
  <c r="L135" i="16"/>
  <c r="J137" i="16"/>
  <c r="X71" i="37" l="1"/>
  <c r="Y71" i="37"/>
  <c r="G72" i="37"/>
  <c r="O73" i="37"/>
  <c r="V73" i="37"/>
  <c r="U73" i="37"/>
  <c r="W73" i="37"/>
  <c r="T73" i="37"/>
  <c r="N73" i="37"/>
  <c r="R73" i="37"/>
  <c r="P73" i="37"/>
  <c r="Q73" i="37"/>
  <c r="S73" i="37"/>
  <c r="M73" i="37"/>
  <c r="H74" i="37"/>
  <c r="F74" i="37"/>
  <c r="A75" i="37"/>
  <c r="G53" i="27"/>
  <c r="H52" i="27"/>
  <c r="I52" i="27" s="1"/>
  <c r="L137" i="16"/>
  <c r="J139" i="16"/>
  <c r="Y72" i="37" l="1"/>
  <c r="X72" i="37"/>
  <c r="O74" i="37"/>
  <c r="V74" i="37"/>
  <c r="T74" i="37"/>
  <c r="U74" i="37"/>
  <c r="W74" i="37"/>
  <c r="N74" i="37"/>
  <c r="R74" i="37"/>
  <c r="S74" i="37"/>
  <c r="Q74" i="37"/>
  <c r="P74" i="37"/>
  <c r="G73" i="37"/>
  <c r="F75" i="37"/>
  <c r="H75" i="37"/>
  <c r="A76" i="37"/>
  <c r="M74" i="37"/>
  <c r="G54" i="27"/>
  <c r="H53" i="27"/>
  <c r="I53" i="27" s="1"/>
  <c r="J141" i="16"/>
  <c r="L139" i="16"/>
  <c r="X73" i="37" l="1"/>
  <c r="Y73" i="37"/>
  <c r="O75" i="37"/>
  <c r="V75" i="37"/>
  <c r="U75" i="37"/>
  <c r="W75" i="37"/>
  <c r="T75" i="37"/>
  <c r="G74" i="37"/>
  <c r="N75" i="37"/>
  <c r="R75" i="37"/>
  <c r="P75" i="37"/>
  <c r="Q75" i="37"/>
  <c r="S75" i="37"/>
  <c r="M75" i="37"/>
  <c r="H76" i="37"/>
  <c r="F76" i="37"/>
  <c r="A77" i="37"/>
  <c r="G55" i="27"/>
  <c r="H54" i="27"/>
  <c r="I54" i="27" s="1"/>
  <c r="L141" i="16"/>
  <c r="Y74" i="37" l="1"/>
  <c r="X74" i="37"/>
  <c r="O76" i="37"/>
  <c r="V76" i="37"/>
  <c r="T76" i="37"/>
  <c r="U76" i="37"/>
  <c r="W76" i="37"/>
  <c r="N76" i="37"/>
  <c r="R76" i="37"/>
  <c r="S76" i="37"/>
  <c r="Q76" i="37"/>
  <c r="P76" i="37"/>
  <c r="G75" i="37"/>
  <c r="F77" i="37"/>
  <c r="H77" i="37"/>
  <c r="A78" i="37"/>
  <c r="M76" i="37"/>
  <c r="G56" i="27"/>
  <c r="H55" i="27"/>
  <c r="I55" i="27" s="1"/>
  <c r="L143" i="16"/>
  <c r="J145" i="16"/>
  <c r="X75" i="37" l="1"/>
  <c r="Y75" i="37"/>
  <c r="O77" i="37"/>
  <c r="V77" i="37"/>
  <c r="U77" i="37"/>
  <c r="W77" i="37"/>
  <c r="T77" i="37"/>
  <c r="G76" i="37"/>
  <c r="N77" i="37"/>
  <c r="R77" i="37"/>
  <c r="P77" i="37"/>
  <c r="Q77" i="37"/>
  <c r="S77" i="37"/>
  <c r="M77" i="37"/>
  <c r="H78" i="37"/>
  <c r="F78" i="37"/>
  <c r="A79" i="37"/>
  <c r="G57" i="27"/>
  <c r="H56" i="27"/>
  <c r="I56" i="27" s="1"/>
  <c r="J147" i="16"/>
  <c r="L145" i="16"/>
  <c r="Y76" i="37" l="1"/>
  <c r="X76" i="37"/>
  <c r="O78" i="37"/>
  <c r="V78" i="37"/>
  <c r="T78" i="37"/>
  <c r="U78" i="37"/>
  <c r="W78" i="37"/>
  <c r="N78" i="37"/>
  <c r="R78" i="37"/>
  <c r="S78" i="37"/>
  <c r="Q78" i="37"/>
  <c r="P78" i="37"/>
  <c r="G77" i="37"/>
  <c r="F79" i="37"/>
  <c r="H79" i="37"/>
  <c r="A80" i="37"/>
  <c r="M78" i="37"/>
  <c r="H57" i="27"/>
  <c r="I57" i="27" s="1"/>
  <c r="G58" i="27"/>
  <c r="J149" i="16"/>
  <c r="L147" i="16"/>
  <c r="X77" i="37" l="1"/>
  <c r="Y77" i="37"/>
  <c r="G78" i="37"/>
  <c r="O79" i="37"/>
  <c r="V79" i="37"/>
  <c r="U79" i="37"/>
  <c r="T79" i="37"/>
  <c r="W79" i="37"/>
  <c r="N79" i="37"/>
  <c r="R79" i="37"/>
  <c r="P79" i="37"/>
  <c r="Q79" i="37"/>
  <c r="S79" i="37"/>
  <c r="M79" i="37"/>
  <c r="H80" i="37"/>
  <c r="F80" i="37"/>
  <c r="A81" i="37"/>
  <c r="G59" i="27"/>
  <c r="H58" i="27"/>
  <c r="I58" i="27" s="1"/>
  <c r="L149" i="16"/>
  <c r="J151" i="16"/>
  <c r="Y78" i="37" l="1"/>
  <c r="X78" i="37"/>
  <c r="O80" i="37"/>
  <c r="V80" i="37"/>
  <c r="T80" i="37"/>
  <c r="W80" i="37"/>
  <c r="U80" i="37"/>
  <c r="N80" i="37"/>
  <c r="R80" i="37"/>
  <c r="S80" i="37"/>
  <c r="P80" i="37"/>
  <c r="Q80" i="37"/>
  <c r="G79" i="37"/>
  <c r="F81" i="37"/>
  <c r="H81" i="37"/>
  <c r="A82" i="37"/>
  <c r="M80" i="37"/>
  <c r="G60" i="27"/>
  <c r="H59" i="27"/>
  <c r="I59" i="27" s="1"/>
  <c r="L151" i="16"/>
  <c r="J153" i="16"/>
  <c r="X79" i="37" l="1"/>
  <c r="Y79" i="37"/>
  <c r="O81" i="37"/>
  <c r="V81" i="37"/>
  <c r="U81" i="37"/>
  <c r="T81" i="37"/>
  <c r="W81" i="37"/>
  <c r="G80" i="37"/>
  <c r="N81" i="37"/>
  <c r="R81" i="37"/>
  <c r="P81" i="37"/>
  <c r="Q81" i="37"/>
  <c r="S81" i="37"/>
  <c r="M81" i="37"/>
  <c r="H82" i="37"/>
  <c r="F82" i="37"/>
  <c r="A83" i="37"/>
  <c r="G61" i="27"/>
  <c r="H60" i="27"/>
  <c r="I60" i="27" s="1"/>
  <c r="J155" i="16"/>
  <c r="L153" i="16"/>
  <c r="Y80" i="37" l="1"/>
  <c r="X80" i="37"/>
  <c r="O82" i="37"/>
  <c r="V82" i="37"/>
  <c r="T82" i="37"/>
  <c r="W82" i="37"/>
  <c r="U82" i="37"/>
  <c r="N82" i="37"/>
  <c r="R82" i="37"/>
  <c r="S82" i="37"/>
  <c r="P82" i="37"/>
  <c r="Q82" i="37"/>
  <c r="G81" i="37"/>
  <c r="F83" i="37"/>
  <c r="H83" i="37"/>
  <c r="A84" i="37"/>
  <c r="M82" i="37"/>
  <c r="G62" i="27"/>
  <c r="H61" i="27"/>
  <c r="I61" i="27" s="1"/>
  <c r="L155" i="16"/>
  <c r="J157" i="16"/>
  <c r="X81" i="37" l="1"/>
  <c r="Y81" i="37"/>
  <c r="G82" i="37"/>
  <c r="O83" i="37"/>
  <c r="V83" i="37"/>
  <c r="U83" i="37"/>
  <c r="T83" i="37"/>
  <c r="W83" i="37"/>
  <c r="N83" i="37"/>
  <c r="R83" i="37"/>
  <c r="P83" i="37"/>
  <c r="Q83" i="37"/>
  <c r="S83" i="37"/>
  <c r="M83" i="37"/>
  <c r="H84" i="37"/>
  <c r="F84" i="37"/>
  <c r="A85" i="37"/>
  <c r="G63" i="27"/>
  <c r="H62" i="27"/>
  <c r="I62" i="27" s="1"/>
  <c r="L157" i="16"/>
  <c r="J159" i="16"/>
  <c r="Y82" i="37" l="1"/>
  <c r="X82" i="37"/>
  <c r="O84" i="37"/>
  <c r="V84" i="37"/>
  <c r="T84" i="37"/>
  <c r="U84" i="37"/>
  <c r="W84" i="37"/>
  <c r="N84" i="37"/>
  <c r="R84" i="37"/>
  <c r="S84" i="37"/>
  <c r="Q84" i="37"/>
  <c r="P84" i="37"/>
  <c r="G83" i="37"/>
  <c r="F85" i="37"/>
  <c r="H85" i="37"/>
  <c r="A86" i="37"/>
  <c r="M84" i="37"/>
  <c r="G64" i="27"/>
  <c r="H63" i="27"/>
  <c r="I63" i="27" s="1"/>
  <c r="J161" i="16"/>
  <c r="L159" i="16"/>
  <c r="X83" i="37" l="1"/>
  <c r="Y83" i="37"/>
  <c r="G84" i="37"/>
  <c r="O85" i="37"/>
  <c r="V85" i="37"/>
  <c r="U85" i="37"/>
  <c r="T85" i="37"/>
  <c r="W85" i="37"/>
  <c r="N85" i="37"/>
  <c r="R85" i="37"/>
  <c r="P85" i="37"/>
  <c r="Q85" i="37"/>
  <c r="S85" i="37"/>
  <c r="M85" i="37"/>
  <c r="H86" i="37"/>
  <c r="F86" i="37"/>
  <c r="A87" i="37"/>
  <c r="G65" i="27"/>
  <c r="H64" i="27"/>
  <c r="I64" i="27" s="1"/>
  <c r="L161" i="16"/>
  <c r="J163" i="16"/>
  <c r="Y84" i="37" l="1"/>
  <c r="X84" i="37"/>
  <c r="O86" i="37"/>
  <c r="V86" i="37"/>
  <c r="T86" i="37"/>
  <c r="W86" i="37"/>
  <c r="U86" i="37"/>
  <c r="N86" i="37"/>
  <c r="R86" i="37"/>
  <c r="S86" i="37"/>
  <c r="P86" i="37"/>
  <c r="Q86" i="37"/>
  <c r="G85" i="37"/>
  <c r="M86" i="37"/>
  <c r="F87" i="37"/>
  <c r="H87" i="37"/>
  <c r="A88" i="37"/>
  <c r="G66" i="27"/>
  <c r="H65" i="27"/>
  <c r="I65" i="27" s="1"/>
  <c r="L163" i="16"/>
  <c r="J165" i="16"/>
  <c r="X85" i="37" l="1"/>
  <c r="Y85" i="37"/>
  <c r="O87" i="37"/>
  <c r="V87" i="37"/>
  <c r="U87" i="37"/>
  <c r="T87" i="37"/>
  <c r="W87" i="37"/>
  <c r="G86" i="37"/>
  <c r="N87" i="37"/>
  <c r="R87" i="37"/>
  <c r="P87" i="37"/>
  <c r="Q87" i="37"/>
  <c r="S87" i="37"/>
  <c r="M87" i="37"/>
  <c r="H88" i="37"/>
  <c r="F88" i="37"/>
  <c r="A89" i="37"/>
  <c r="G67" i="27"/>
  <c r="H66" i="27"/>
  <c r="I66" i="27" s="1"/>
  <c r="J167" i="16"/>
  <c r="L165" i="16"/>
  <c r="Y86" i="37" l="1"/>
  <c r="X86" i="37"/>
  <c r="O88" i="37"/>
  <c r="V88" i="37"/>
  <c r="T88" i="37"/>
  <c r="U88" i="37"/>
  <c r="W88" i="37"/>
  <c r="N88" i="37"/>
  <c r="R88" i="37"/>
  <c r="S88" i="37"/>
  <c r="Q88" i="37"/>
  <c r="P88" i="37"/>
  <c r="G87" i="37"/>
  <c r="M88" i="37"/>
  <c r="F89" i="37"/>
  <c r="H89" i="37"/>
  <c r="A90" i="37"/>
  <c r="G68" i="27"/>
  <c r="H67" i="27"/>
  <c r="I67" i="27" s="1"/>
  <c r="J169" i="16"/>
  <c r="L167" i="16"/>
  <c r="X87" i="37" l="1"/>
  <c r="Y87" i="37"/>
  <c r="N89" i="37"/>
  <c r="R89" i="37"/>
  <c r="P89" i="37"/>
  <c r="Q89" i="37"/>
  <c r="S89" i="37"/>
  <c r="O89" i="37"/>
  <c r="V89" i="37"/>
  <c r="U89" i="37"/>
  <c r="T89" i="37"/>
  <c r="W89" i="37"/>
  <c r="G88" i="37"/>
  <c r="M89" i="37"/>
  <c r="H90" i="37"/>
  <c r="F90" i="37"/>
  <c r="A91" i="37"/>
  <c r="G69" i="27"/>
  <c r="H68" i="27"/>
  <c r="I68" i="27" s="1"/>
  <c r="J171" i="16"/>
  <c r="L169" i="16"/>
  <c r="Y88" i="37" l="1"/>
  <c r="X88" i="37"/>
  <c r="N90" i="37"/>
  <c r="R90" i="37"/>
  <c r="S90" i="37"/>
  <c r="P90" i="37"/>
  <c r="Q90" i="37"/>
  <c r="G89" i="37"/>
  <c r="O90" i="37"/>
  <c r="V90" i="37"/>
  <c r="T90" i="37"/>
  <c r="W90" i="37"/>
  <c r="U90" i="37"/>
  <c r="F91" i="37"/>
  <c r="H91" i="37"/>
  <c r="A92" i="37"/>
  <c r="M90" i="37"/>
  <c r="G70" i="27"/>
  <c r="H69" i="27"/>
  <c r="I69" i="27" s="1"/>
  <c r="L171" i="16"/>
  <c r="J173" i="16"/>
  <c r="X89" i="37" l="1"/>
  <c r="Y89" i="37"/>
  <c r="G90" i="37"/>
  <c r="O91" i="37"/>
  <c r="V91" i="37"/>
  <c r="U91" i="37"/>
  <c r="T91" i="37"/>
  <c r="W91" i="37"/>
  <c r="N91" i="37"/>
  <c r="R91" i="37"/>
  <c r="P91" i="37"/>
  <c r="Q91" i="37"/>
  <c r="S91" i="37"/>
  <c r="M91" i="37"/>
  <c r="H92" i="37"/>
  <c r="F92" i="37"/>
  <c r="A93" i="37"/>
  <c r="G71" i="27"/>
  <c r="H70" i="27"/>
  <c r="I70" i="27" s="1"/>
  <c r="L173" i="16"/>
  <c r="J175" i="16"/>
  <c r="Y90" i="37" l="1"/>
  <c r="X90" i="37"/>
  <c r="O92" i="37"/>
  <c r="V92" i="37"/>
  <c r="T92" i="37"/>
  <c r="U92" i="37"/>
  <c r="W92" i="37"/>
  <c r="N92" i="37"/>
  <c r="R92" i="37"/>
  <c r="S92" i="37"/>
  <c r="Q92" i="37"/>
  <c r="P92" i="37"/>
  <c r="G91" i="37"/>
  <c r="F93" i="37"/>
  <c r="H93" i="37"/>
  <c r="A94" i="37"/>
  <c r="M92" i="37"/>
  <c r="G72" i="27"/>
  <c r="H71" i="27"/>
  <c r="I71" i="27" s="1"/>
  <c r="J177" i="16"/>
  <c r="L175" i="16"/>
  <c r="X91" i="37" l="1"/>
  <c r="Y91" i="37"/>
  <c r="G92" i="37"/>
  <c r="O93" i="37"/>
  <c r="V93" i="37"/>
  <c r="U93" i="37"/>
  <c r="T93" i="37"/>
  <c r="W93" i="37"/>
  <c r="N93" i="37"/>
  <c r="R93" i="37"/>
  <c r="P93" i="37"/>
  <c r="Q93" i="37"/>
  <c r="S93" i="37"/>
  <c r="M93" i="37"/>
  <c r="H94" i="37"/>
  <c r="F94" i="37"/>
  <c r="A95" i="37"/>
  <c r="G73" i="27"/>
  <c r="H72" i="27"/>
  <c r="I72" i="27" s="1"/>
  <c r="L177" i="16"/>
  <c r="J179" i="16"/>
  <c r="Y92" i="37" l="1"/>
  <c r="X92" i="37"/>
  <c r="O94" i="37"/>
  <c r="V94" i="37"/>
  <c r="T94" i="37"/>
  <c r="U94" i="37"/>
  <c r="W94" i="37"/>
  <c r="N94" i="37"/>
  <c r="R94" i="37"/>
  <c r="S94" i="37"/>
  <c r="Q94" i="37"/>
  <c r="P94" i="37"/>
  <c r="G93" i="37"/>
  <c r="F95" i="37"/>
  <c r="H95" i="37"/>
  <c r="A96" i="37"/>
  <c r="M94" i="37"/>
  <c r="G74" i="27"/>
  <c r="H73" i="27"/>
  <c r="I73" i="27" s="1"/>
  <c r="L179" i="16"/>
  <c r="J181" i="16"/>
  <c r="X93" i="37" l="1"/>
  <c r="Y93" i="37"/>
  <c r="O95" i="37"/>
  <c r="V95" i="37"/>
  <c r="U95" i="37"/>
  <c r="T95" i="37"/>
  <c r="W95" i="37"/>
  <c r="G94" i="37"/>
  <c r="N95" i="37"/>
  <c r="R95" i="37"/>
  <c r="P95" i="37"/>
  <c r="Q95" i="37"/>
  <c r="S95" i="37"/>
  <c r="H96" i="37"/>
  <c r="F96" i="37"/>
  <c r="A97" i="37"/>
  <c r="M95" i="37"/>
  <c r="G75" i="27"/>
  <c r="H74" i="27"/>
  <c r="I74" i="27" s="1"/>
  <c r="J183" i="16"/>
  <c r="L181" i="16"/>
  <c r="Y94" i="37" l="1"/>
  <c r="X94" i="37"/>
  <c r="N96" i="37"/>
  <c r="R96" i="37"/>
  <c r="S96" i="37"/>
  <c r="P96" i="37"/>
  <c r="Q96" i="37"/>
  <c r="O96" i="37"/>
  <c r="V96" i="37"/>
  <c r="T96" i="37"/>
  <c r="W96" i="37"/>
  <c r="U96" i="37"/>
  <c r="G95" i="37"/>
  <c r="M96" i="37"/>
  <c r="F97" i="37"/>
  <c r="H97" i="37"/>
  <c r="A98" i="37"/>
  <c r="G76" i="27"/>
  <c r="H75" i="27"/>
  <c r="I75" i="27" s="1"/>
  <c r="J185" i="16"/>
  <c r="L183" i="16"/>
  <c r="X95" i="37" l="1"/>
  <c r="Y95" i="37"/>
  <c r="O97" i="37"/>
  <c r="V97" i="37"/>
  <c r="U97" i="37"/>
  <c r="T97" i="37"/>
  <c r="W97" i="37"/>
  <c r="G96" i="37"/>
  <c r="N97" i="37"/>
  <c r="R97" i="37"/>
  <c r="P97" i="37"/>
  <c r="Q97" i="37"/>
  <c r="S97" i="37"/>
  <c r="M97" i="37"/>
  <c r="H98" i="37"/>
  <c r="F98" i="37"/>
  <c r="A99" i="37"/>
  <c r="G77" i="27"/>
  <c r="H76" i="27"/>
  <c r="I76" i="27" s="1"/>
  <c r="J187" i="16"/>
  <c r="L185" i="16"/>
  <c r="Y96" i="37" l="1"/>
  <c r="X96" i="37"/>
  <c r="O98" i="37"/>
  <c r="V98" i="37"/>
  <c r="T98" i="37"/>
  <c r="W98" i="37"/>
  <c r="U98" i="37"/>
  <c r="N98" i="37"/>
  <c r="R98" i="37"/>
  <c r="S98" i="37"/>
  <c r="P98" i="37"/>
  <c r="Q98" i="37"/>
  <c r="G97" i="37"/>
  <c r="M98" i="37"/>
  <c r="F99" i="37"/>
  <c r="H99" i="37"/>
  <c r="A100" i="37"/>
  <c r="G78" i="27"/>
  <c r="H77" i="27"/>
  <c r="I77" i="27" s="1"/>
  <c r="L187" i="16"/>
  <c r="J189" i="16"/>
  <c r="X97" i="37" l="1"/>
  <c r="Y97" i="37"/>
  <c r="N99" i="37"/>
  <c r="R99" i="37"/>
  <c r="P99" i="37"/>
  <c r="Q99" i="37"/>
  <c r="S99" i="37"/>
  <c r="O99" i="37"/>
  <c r="V99" i="37"/>
  <c r="U99" i="37"/>
  <c r="T99" i="37"/>
  <c r="W99" i="37"/>
  <c r="G98" i="37"/>
  <c r="H100" i="37"/>
  <c r="F100" i="37"/>
  <c r="A101" i="37"/>
  <c r="M99" i="37"/>
  <c r="G79" i="27"/>
  <c r="H78" i="27"/>
  <c r="I78" i="27" s="1"/>
  <c r="L189" i="16"/>
  <c r="J191" i="16"/>
  <c r="Y98" i="37" l="1"/>
  <c r="X98" i="37"/>
  <c r="G99" i="37"/>
  <c r="N100" i="37"/>
  <c r="R100" i="37"/>
  <c r="S100" i="37"/>
  <c r="P100" i="37"/>
  <c r="Q100" i="37"/>
  <c r="O100" i="37"/>
  <c r="V100" i="37"/>
  <c r="T100" i="37"/>
  <c r="W100" i="37"/>
  <c r="U100" i="37"/>
  <c r="M100" i="37"/>
  <c r="F101" i="37"/>
  <c r="H101" i="37"/>
  <c r="A102" i="37"/>
  <c r="G80" i="27"/>
  <c r="H79" i="27"/>
  <c r="I79" i="27" s="1"/>
  <c r="L191" i="16"/>
  <c r="J193" i="16"/>
  <c r="X99" i="37" l="1"/>
  <c r="Y99" i="37"/>
  <c r="O101" i="37"/>
  <c r="V101" i="37"/>
  <c r="U101" i="37"/>
  <c r="W101" i="37"/>
  <c r="T101" i="37"/>
  <c r="N101" i="37"/>
  <c r="R101" i="37"/>
  <c r="P101" i="37"/>
  <c r="Q101" i="37"/>
  <c r="S101" i="37"/>
  <c r="G100" i="37"/>
  <c r="H102" i="37"/>
  <c r="F102" i="37"/>
  <c r="A103" i="37"/>
  <c r="M101" i="37"/>
  <c r="G81" i="27"/>
  <c r="H80" i="27"/>
  <c r="I80" i="27" s="1"/>
  <c r="L193" i="16"/>
  <c r="J195" i="16"/>
  <c r="Y100" i="37" l="1"/>
  <c r="X100" i="37"/>
  <c r="N102" i="37"/>
  <c r="R102" i="37"/>
  <c r="S102" i="37"/>
  <c r="Q102" i="37"/>
  <c r="P102" i="37"/>
  <c r="G101" i="37"/>
  <c r="O102" i="37"/>
  <c r="V102" i="37"/>
  <c r="T102" i="37"/>
  <c r="W102" i="37"/>
  <c r="U102" i="37"/>
  <c r="M102" i="37"/>
  <c r="F103" i="37"/>
  <c r="H103" i="37"/>
  <c r="A104" i="37"/>
  <c r="G82" i="27"/>
  <c r="H81" i="27"/>
  <c r="I81" i="27" s="1"/>
  <c r="L195" i="16"/>
  <c r="J197" i="16"/>
  <c r="X101" i="37" l="1"/>
  <c r="Y101" i="37"/>
  <c r="N103" i="37"/>
  <c r="R103" i="37"/>
  <c r="P103" i="37"/>
  <c r="Q103" i="37"/>
  <c r="S103" i="37"/>
  <c r="O103" i="37"/>
  <c r="V103" i="37"/>
  <c r="U103" i="37"/>
  <c r="W103" i="37"/>
  <c r="T103" i="37"/>
  <c r="G102" i="37"/>
  <c r="M103" i="37"/>
  <c r="H104" i="37"/>
  <c r="F104" i="37"/>
  <c r="A105" i="37"/>
  <c r="G83" i="27"/>
  <c r="H82" i="27"/>
  <c r="I82" i="27" s="1"/>
  <c r="J199" i="16"/>
  <c r="L197" i="16"/>
  <c r="Y102" i="37" l="1"/>
  <c r="X102" i="37"/>
  <c r="N104" i="37"/>
  <c r="R104" i="37"/>
  <c r="S104" i="37"/>
  <c r="Q104" i="37"/>
  <c r="P104" i="37"/>
  <c r="G103" i="37"/>
  <c r="O104" i="37"/>
  <c r="V104" i="37"/>
  <c r="T104" i="37"/>
  <c r="W104" i="37"/>
  <c r="U104" i="37"/>
  <c r="M104" i="37"/>
  <c r="F105" i="37"/>
  <c r="H105" i="37"/>
  <c r="A106" i="37"/>
  <c r="G84" i="27"/>
  <c r="H83" i="27"/>
  <c r="I83" i="27" s="1"/>
  <c r="J201" i="16"/>
  <c r="L199" i="16"/>
  <c r="X103" i="37" l="1"/>
  <c r="Y103" i="37"/>
  <c r="G104" i="37"/>
  <c r="N105" i="37"/>
  <c r="R105" i="37"/>
  <c r="P105" i="37"/>
  <c r="Q105" i="37"/>
  <c r="S105" i="37"/>
  <c r="O105" i="37"/>
  <c r="V105" i="37"/>
  <c r="U105" i="37"/>
  <c r="W105" i="37"/>
  <c r="T105" i="37"/>
  <c r="M105" i="37"/>
  <c r="H106" i="37"/>
  <c r="F106" i="37"/>
  <c r="A107" i="37"/>
  <c r="G85" i="27"/>
  <c r="H84" i="27"/>
  <c r="I84" i="27" s="1"/>
  <c r="J203" i="16"/>
  <c r="L201" i="16"/>
  <c r="Y104" i="37" l="1"/>
  <c r="X104" i="37"/>
  <c r="O106" i="37"/>
  <c r="V106" i="37"/>
  <c r="T106" i="37"/>
  <c r="W106" i="37"/>
  <c r="U106" i="37"/>
  <c r="N106" i="37"/>
  <c r="R106" i="37"/>
  <c r="S106" i="37"/>
  <c r="Q106" i="37"/>
  <c r="P106" i="37"/>
  <c r="G105" i="37"/>
  <c r="F107" i="37"/>
  <c r="H107" i="37"/>
  <c r="A108" i="37"/>
  <c r="M106" i="37"/>
  <c r="G86" i="27"/>
  <c r="H85" i="27"/>
  <c r="I85" i="27" s="1"/>
  <c r="L203" i="16"/>
  <c r="J205" i="16"/>
  <c r="X105" i="37" l="1"/>
  <c r="Y105" i="37"/>
  <c r="O107" i="37"/>
  <c r="V107" i="37"/>
  <c r="U107" i="37"/>
  <c r="W107" i="37"/>
  <c r="T107" i="37"/>
  <c r="G106" i="37"/>
  <c r="N107" i="37"/>
  <c r="R107" i="37"/>
  <c r="P107" i="37"/>
  <c r="Q107" i="37"/>
  <c r="S107" i="37"/>
  <c r="M107" i="37"/>
  <c r="H108" i="37"/>
  <c r="F108" i="37"/>
  <c r="A109" i="37"/>
  <c r="G87" i="27"/>
  <c r="H86" i="27"/>
  <c r="I86" i="27" s="1"/>
  <c r="L205" i="16"/>
  <c r="J207" i="16"/>
  <c r="Y106" i="37" l="1"/>
  <c r="X106" i="37"/>
  <c r="O108" i="37"/>
  <c r="V108" i="37"/>
  <c r="W108" i="37"/>
  <c r="T108" i="37"/>
  <c r="U108" i="37"/>
  <c r="N108" i="37"/>
  <c r="R108" i="37"/>
  <c r="S108" i="37"/>
  <c r="Q108" i="37"/>
  <c r="P108" i="37"/>
  <c r="G107" i="37"/>
  <c r="M108" i="37"/>
  <c r="F109" i="37"/>
  <c r="H109" i="37"/>
  <c r="A110" i="37"/>
  <c r="G88" i="27"/>
  <c r="H87" i="27"/>
  <c r="I87" i="27" s="1"/>
  <c r="L207" i="16"/>
  <c r="J209" i="16"/>
  <c r="X107" i="37" l="1"/>
  <c r="Y107" i="37"/>
  <c r="N109" i="37"/>
  <c r="R109" i="37"/>
  <c r="P109" i="37"/>
  <c r="Q109" i="37"/>
  <c r="S109" i="37"/>
  <c r="O109" i="37"/>
  <c r="V109" i="37"/>
  <c r="U109" i="37"/>
  <c r="W109" i="37"/>
  <c r="T109" i="37"/>
  <c r="G108" i="37"/>
  <c r="M109" i="37"/>
  <c r="H110" i="37"/>
  <c r="F110" i="37"/>
  <c r="A111" i="37"/>
  <c r="G89" i="27"/>
  <c r="H88" i="27"/>
  <c r="I88" i="27" s="1"/>
  <c r="J211" i="16"/>
  <c r="L209" i="16"/>
  <c r="Y108" i="37" l="1"/>
  <c r="X108" i="37"/>
  <c r="G109" i="37"/>
  <c r="O110" i="37"/>
  <c r="V110" i="37"/>
  <c r="W110" i="37"/>
  <c r="T110" i="37"/>
  <c r="U110" i="37"/>
  <c r="N110" i="37"/>
  <c r="R110" i="37"/>
  <c r="S110" i="37"/>
  <c r="P110" i="37"/>
  <c r="Q110" i="37"/>
  <c r="M110" i="37"/>
  <c r="F111" i="37"/>
  <c r="H111" i="37"/>
  <c r="A112" i="37"/>
  <c r="G90" i="27"/>
  <c r="H89" i="27"/>
  <c r="I89" i="27" s="1"/>
  <c r="L211" i="16"/>
  <c r="J213" i="16"/>
  <c r="X109" i="37" l="1"/>
  <c r="Y109" i="37"/>
  <c r="N111" i="37"/>
  <c r="R111" i="37"/>
  <c r="P111" i="37"/>
  <c r="Q111" i="37"/>
  <c r="S111" i="37"/>
  <c r="O111" i="37"/>
  <c r="V111" i="37"/>
  <c r="U111" i="37"/>
  <c r="W111" i="37"/>
  <c r="T111" i="37"/>
  <c r="G110" i="37"/>
  <c r="A113" i="37"/>
  <c r="H112" i="37"/>
  <c r="F112" i="37"/>
  <c r="M111" i="37"/>
  <c r="G91" i="27"/>
  <c r="H90" i="27"/>
  <c r="I90" i="27" s="1"/>
  <c r="L213" i="16"/>
  <c r="J215" i="16"/>
  <c r="Y110" i="37" l="1"/>
  <c r="X110" i="37"/>
  <c r="G111" i="37"/>
  <c r="N112" i="37"/>
  <c r="R112" i="37"/>
  <c r="S112" i="37"/>
  <c r="Q112" i="37"/>
  <c r="P112" i="37"/>
  <c r="O112" i="37"/>
  <c r="V112" i="37"/>
  <c r="T112" i="37"/>
  <c r="U112" i="37"/>
  <c r="W112" i="37"/>
  <c r="F113" i="37"/>
  <c r="H113" i="37"/>
  <c r="A114" i="37"/>
  <c r="M112" i="37"/>
  <c r="G92" i="27"/>
  <c r="H91" i="27"/>
  <c r="I91" i="27" s="1"/>
  <c r="L215" i="16"/>
  <c r="J217" i="16"/>
  <c r="X111" i="37" l="1"/>
  <c r="Y111" i="37"/>
  <c r="G112" i="37"/>
  <c r="O113" i="37"/>
  <c r="V113" i="37"/>
  <c r="U113" i="37"/>
  <c r="W113" i="37"/>
  <c r="T113" i="37"/>
  <c r="N113" i="37"/>
  <c r="R113" i="37"/>
  <c r="P113" i="37"/>
  <c r="Q113" i="37"/>
  <c r="S113" i="37"/>
  <c r="M113" i="37"/>
  <c r="H114" i="37"/>
  <c r="F114" i="37"/>
  <c r="A115" i="37"/>
  <c r="G93" i="27"/>
  <c r="H92" i="27"/>
  <c r="I92" i="27" s="1"/>
  <c r="J219" i="16"/>
  <c r="L217" i="16"/>
  <c r="Y112" i="37" l="1"/>
  <c r="X112" i="37"/>
  <c r="O114" i="37"/>
  <c r="V114" i="37"/>
  <c r="T114" i="37"/>
  <c r="W114" i="37"/>
  <c r="U114" i="37"/>
  <c r="N114" i="37"/>
  <c r="R114" i="37"/>
  <c r="S114" i="37"/>
  <c r="P114" i="37"/>
  <c r="Q114" i="37"/>
  <c r="G113" i="37"/>
  <c r="M114" i="37"/>
  <c r="F115" i="37"/>
  <c r="H115" i="37"/>
  <c r="A116" i="37"/>
  <c r="G94" i="27"/>
  <c r="H93" i="27"/>
  <c r="I93" i="27" s="1"/>
  <c r="J221" i="16"/>
  <c r="L219" i="16"/>
  <c r="X113" i="37" l="1"/>
  <c r="Y113" i="37"/>
  <c r="O115" i="37"/>
  <c r="V115" i="37"/>
  <c r="U115" i="37"/>
  <c r="T115" i="37"/>
  <c r="W115" i="37"/>
  <c r="G114" i="37"/>
  <c r="N115" i="37"/>
  <c r="R115" i="37"/>
  <c r="P115" i="37"/>
  <c r="Q115" i="37"/>
  <c r="S115" i="37"/>
  <c r="M115" i="37"/>
  <c r="H116" i="37"/>
  <c r="F116" i="37"/>
  <c r="A117" i="37"/>
  <c r="G95" i="27"/>
  <c r="H94" i="27"/>
  <c r="I94" i="27" s="1"/>
  <c r="J223" i="16"/>
  <c r="L221" i="16"/>
  <c r="Y114" i="37" l="1"/>
  <c r="X114" i="37"/>
  <c r="O116" i="37"/>
  <c r="V116" i="37"/>
  <c r="T116" i="37"/>
  <c r="W116" i="37"/>
  <c r="U116" i="37"/>
  <c r="N116" i="37"/>
  <c r="R116" i="37"/>
  <c r="S116" i="37"/>
  <c r="P116" i="37"/>
  <c r="Q116" i="37"/>
  <c r="G115" i="37"/>
  <c r="F117" i="37"/>
  <c r="H117" i="37"/>
  <c r="A118" i="37"/>
  <c r="M116" i="37"/>
  <c r="H95" i="27"/>
  <c r="I95" i="27" s="1"/>
  <c r="G96" i="27"/>
  <c r="L223" i="16"/>
  <c r="J225" i="16"/>
  <c r="X115" i="37" l="1"/>
  <c r="Y115" i="37"/>
  <c r="G116" i="37"/>
  <c r="O117" i="37"/>
  <c r="V117" i="37"/>
  <c r="U117" i="37"/>
  <c r="W117" i="37"/>
  <c r="T117" i="37"/>
  <c r="N117" i="37"/>
  <c r="R117" i="37"/>
  <c r="P117" i="37"/>
  <c r="Q117" i="37"/>
  <c r="S117" i="37"/>
  <c r="M117" i="37"/>
  <c r="H118" i="37"/>
  <c r="F118" i="37"/>
  <c r="A119" i="37"/>
  <c r="H96" i="27"/>
  <c r="I96" i="27" s="1"/>
  <c r="G97" i="27"/>
  <c r="L225" i="16"/>
  <c r="J227" i="16"/>
  <c r="Y116" i="37" l="1"/>
  <c r="X116" i="37"/>
  <c r="O118" i="37"/>
  <c r="V118" i="37"/>
  <c r="T118" i="37"/>
  <c r="U118" i="37"/>
  <c r="W118" i="37"/>
  <c r="N118" i="37"/>
  <c r="R118" i="37"/>
  <c r="S118" i="37"/>
  <c r="Q118" i="37"/>
  <c r="P118" i="37"/>
  <c r="G117" i="37"/>
  <c r="M118" i="37"/>
  <c r="F119" i="37"/>
  <c r="H119" i="37"/>
  <c r="A120" i="37"/>
  <c r="G98" i="27"/>
  <c r="H97" i="27"/>
  <c r="I97" i="27" s="1"/>
  <c r="J229" i="16"/>
  <c r="L227" i="16"/>
  <c r="X117" i="37" l="1"/>
  <c r="Y117" i="37"/>
  <c r="O119" i="37"/>
  <c r="V119" i="37"/>
  <c r="U119" i="37"/>
  <c r="W119" i="37"/>
  <c r="T119" i="37"/>
  <c r="N119" i="37"/>
  <c r="R119" i="37"/>
  <c r="P119" i="37"/>
  <c r="Q119" i="37"/>
  <c r="S119" i="37"/>
  <c r="G118" i="37"/>
  <c r="M119" i="37"/>
  <c r="H120" i="37"/>
  <c r="F120" i="37"/>
  <c r="A121" i="37"/>
  <c r="G99" i="27"/>
  <c r="H98" i="27"/>
  <c r="I98" i="27" s="1"/>
  <c r="J231" i="16"/>
  <c r="L229" i="16"/>
  <c r="Y118" i="37" l="1"/>
  <c r="X118" i="37"/>
  <c r="O120" i="37"/>
  <c r="V120" i="37"/>
  <c r="T120" i="37"/>
  <c r="W120" i="37"/>
  <c r="U120" i="37"/>
  <c r="N120" i="37"/>
  <c r="R120" i="37"/>
  <c r="S120" i="37"/>
  <c r="P120" i="37"/>
  <c r="Q120" i="37"/>
  <c r="G119" i="37"/>
  <c r="F121" i="37"/>
  <c r="H121" i="37"/>
  <c r="A122" i="37"/>
  <c r="M120" i="37"/>
  <c r="G100" i="27"/>
  <c r="H99" i="27"/>
  <c r="I99" i="27" s="1"/>
  <c r="L231" i="16"/>
  <c r="J233" i="16"/>
  <c r="X119" i="37" l="1"/>
  <c r="Y119" i="37"/>
  <c r="G120" i="37"/>
  <c r="O121" i="37"/>
  <c r="V121" i="37"/>
  <c r="U121" i="37"/>
  <c r="W121" i="37"/>
  <c r="T121" i="37"/>
  <c r="N121" i="37"/>
  <c r="R121" i="37"/>
  <c r="P121" i="37"/>
  <c r="Q121" i="37"/>
  <c r="S121" i="37"/>
  <c r="M121" i="37"/>
  <c r="H122" i="37"/>
  <c r="F122" i="37"/>
  <c r="A123" i="37"/>
  <c r="G101" i="27"/>
  <c r="H100" i="27"/>
  <c r="I100" i="27" s="1"/>
  <c r="L233" i="16"/>
  <c r="J235" i="16"/>
  <c r="Y120" i="37" l="1"/>
  <c r="X120" i="37"/>
  <c r="O122" i="37"/>
  <c r="V122" i="37"/>
  <c r="T122" i="37"/>
  <c r="W122" i="37"/>
  <c r="U122" i="37"/>
  <c r="N122" i="37"/>
  <c r="R122" i="37"/>
  <c r="S122" i="37"/>
  <c r="P122" i="37"/>
  <c r="Q122" i="37"/>
  <c r="G121" i="37"/>
  <c r="F123" i="37"/>
  <c r="H123" i="37"/>
  <c r="A124" i="37"/>
  <c r="M122" i="37"/>
  <c r="G102" i="27"/>
  <c r="H101" i="27"/>
  <c r="I101" i="27" s="1"/>
  <c r="J237" i="16"/>
  <c r="L235" i="16"/>
  <c r="X121" i="37" l="1"/>
  <c r="Y121" i="37"/>
  <c r="G122" i="37"/>
  <c r="O123" i="37"/>
  <c r="V123" i="37"/>
  <c r="U123" i="37"/>
  <c r="W123" i="37"/>
  <c r="T123" i="37"/>
  <c r="N123" i="37"/>
  <c r="R123" i="37"/>
  <c r="P123" i="37"/>
  <c r="Q123" i="37"/>
  <c r="S123" i="37"/>
  <c r="M123" i="37"/>
  <c r="H124" i="37"/>
  <c r="F124" i="37"/>
  <c r="A125" i="37"/>
  <c r="G103" i="27"/>
  <c r="H102" i="27"/>
  <c r="I102" i="27" s="1"/>
  <c r="J239" i="16"/>
  <c r="L237" i="16"/>
  <c r="Y122" i="37" l="1"/>
  <c r="X122" i="37"/>
  <c r="O124" i="37"/>
  <c r="V124" i="37"/>
  <c r="T124" i="37"/>
  <c r="U124" i="37"/>
  <c r="W124" i="37"/>
  <c r="N124" i="37"/>
  <c r="R124" i="37"/>
  <c r="S124" i="37"/>
  <c r="P124" i="37"/>
  <c r="Q124" i="37"/>
  <c r="G123" i="37"/>
  <c r="F125" i="37"/>
  <c r="H125" i="37"/>
  <c r="A126" i="37"/>
  <c r="M124" i="37"/>
  <c r="G104" i="27"/>
  <c r="H103" i="27"/>
  <c r="I103" i="27" s="1"/>
  <c r="L239" i="16"/>
  <c r="J241" i="16"/>
  <c r="X123" i="37" l="1"/>
  <c r="Y123" i="37"/>
  <c r="G124" i="37"/>
  <c r="O125" i="37"/>
  <c r="V125" i="37"/>
  <c r="U125" i="37"/>
  <c r="W125" i="37"/>
  <c r="T125" i="37"/>
  <c r="N125" i="37"/>
  <c r="R125" i="37"/>
  <c r="P125" i="37"/>
  <c r="Q125" i="37"/>
  <c r="S125" i="37"/>
  <c r="M125" i="37"/>
  <c r="H126" i="37"/>
  <c r="F126" i="37"/>
  <c r="C126" i="37"/>
  <c r="A127" i="37"/>
  <c r="G105" i="27"/>
  <c r="H104" i="27"/>
  <c r="I104" i="27" s="1"/>
  <c r="J243" i="16"/>
  <c r="L241" i="16"/>
  <c r="Y124" i="37" l="1"/>
  <c r="X124" i="37"/>
  <c r="O126" i="37"/>
  <c r="V126" i="37"/>
  <c r="W126" i="37"/>
  <c r="T126" i="37"/>
  <c r="U126" i="37"/>
  <c r="N126" i="37"/>
  <c r="R126" i="37"/>
  <c r="S126" i="37"/>
  <c r="P126" i="37"/>
  <c r="Q126" i="37"/>
  <c r="G125" i="37"/>
  <c r="H127" i="37"/>
  <c r="F127" i="37"/>
  <c r="A128" i="37"/>
  <c r="C127" i="37"/>
  <c r="M126" i="37"/>
  <c r="G106" i="27"/>
  <c r="H105" i="27"/>
  <c r="I105" i="27" s="1"/>
  <c r="J245" i="16"/>
  <c r="L243" i="16"/>
  <c r="X125" i="37" l="1"/>
  <c r="Y125" i="37"/>
  <c r="N127" i="37"/>
  <c r="R127" i="37"/>
  <c r="P127" i="37"/>
  <c r="Q127" i="37"/>
  <c r="S127" i="37"/>
  <c r="G126" i="37"/>
  <c r="O127" i="37"/>
  <c r="V127" i="37"/>
  <c r="U127" i="37"/>
  <c r="W127" i="37"/>
  <c r="T127" i="37"/>
  <c r="H128" i="37"/>
  <c r="F128" i="37"/>
  <c r="C128" i="37"/>
  <c r="A129" i="37"/>
  <c r="M127" i="37"/>
  <c r="G107" i="27"/>
  <c r="H106" i="27"/>
  <c r="I106" i="27" s="1"/>
  <c r="J247" i="16"/>
  <c r="L245" i="16"/>
  <c r="Y126" i="37" l="1"/>
  <c r="X126" i="37"/>
  <c r="G127" i="37"/>
  <c r="N128" i="37"/>
  <c r="R128" i="37"/>
  <c r="S128" i="37"/>
  <c r="P128" i="37"/>
  <c r="Q128" i="37"/>
  <c r="O128" i="37"/>
  <c r="V128" i="37"/>
  <c r="T128" i="37"/>
  <c r="U128" i="37"/>
  <c r="W128" i="37"/>
  <c r="M128" i="37"/>
  <c r="H129" i="37"/>
  <c r="F129" i="37"/>
  <c r="A130" i="37"/>
  <c r="C129" i="37"/>
  <c r="G108" i="27"/>
  <c r="H107" i="27"/>
  <c r="I107" i="27" s="1"/>
  <c r="L247" i="16"/>
  <c r="J249" i="16"/>
  <c r="X127" i="37" l="1"/>
  <c r="Y127" i="37"/>
  <c r="O129" i="37"/>
  <c r="V129" i="37"/>
  <c r="U129" i="37"/>
  <c r="W129" i="37"/>
  <c r="T129" i="37"/>
  <c r="N129" i="37"/>
  <c r="R129" i="37"/>
  <c r="P129" i="37"/>
  <c r="Q129" i="37"/>
  <c r="S129" i="37"/>
  <c r="G128" i="37"/>
  <c r="M129" i="37"/>
  <c r="H130" i="37"/>
  <c r="F130" i="37"/>
  <c r="C130" i="37"/>
  <c r="A131" i="37"/>
  <c r="G109" i="27"/>
  <c r="H108" i="27"/>
  <c r="I108" i="27" s="1"/>
  <c r="L249" i="16"/>
  <c r="J251" i="16"/>
  <c r="Y128" i="37" l="1"/>
  <c r="X128" i="37"/>
  <c r="O130" i="37"/>
  <c r="V130" i="37"/>
  <c r="T130" i="37"/>
  <c r="W130" i="37"/>
  <c r="U130" i="37"/>
  <c r="N130" i="37"/>
  <c r="R130" i="37"/>
  <c r="S130" i="37"/>
  <c r="P130" i="37"/>
  <c r="Q130" i="37"/>
  <c r="G129" i="37"/>
  <c r="H131" i="37"/>
  <c r="F131" i="37"/>
  <c r="A132" i="37"/>
  <c r="C131" i="37"/>
  <c r="M130" i="37"/>
  <c r="G110" i="27"/>
  <c r="H109" i="27"/>
  <c r="I109" i="27" s="1"/>
  <c r="J253" i="16"/>
  <c r="L251" i="16"/>
  <c r="X129" i="37" l="1"/>
  <c r="Y129" i="37"/>
  <c r="N131" i="37"/>
  <c r="R131" i="37"/>
  <c r="P131" i="37"/>
  <c r="Q131" i="37"/>
  <c r="S131" i="37"/>
  <c r="G130" i="37"/>
  <c r="O131" i="37"/>
  <c r="V131" i="37"/>
  <c r="U131" i="37"/>
  <c r="W131" i="37"/>
  <c r="T131" i="37"/>
  <c r="M131" i="37"/>
  <c r="H132" i="37"/>
  <c r="F132" i="37"/>
  <c r="C132" i="37"/>
  <c r="A133" i="37"/>
  <c r="G111" i="27"/>
  <c r="H110" i="27"/>
  <c r="I110" i="27" s="1"/>
  <c r="L253" i="16"/>
  <c r="J255" i="16"/>
  <c r="Y130" i="37" l="1"/>
  <c r="X130" i="37"/>
  <c r="G131" i="37"/>
  <c r="O132" i="37"/>
  <c r="V132" i="37"/>
  <c r="T132" i="37"/>
  <c r="U132" i="37"/>
  <c r="W132" i="37"/>
  <c r="N132" i="37"/>
  <c r="R132" i="37"/>
  <c r="S132" i="37"/>
  <c r="P132" i="37"/>
  <c r="Q132" i="37"/>
  <c r="F133" i="37"/>
  <c r="H133" i="37"/>
  <c r="A134" i="37"/>
  <c r="C133" i="37"/>
  <c r="M132" i="37"/>
  <c r="G112" i="27"/>
  <c r="H111" i="27"/>
  <c r="I111" i="27" s="1"/>
  <c r="L255" i="16"/>
  <c r="J257" i="16"/>
  <c r="X131" i="37" l="1"/>
  <c r="Y131" i="37"/>
  <c r="O133" i="37"/>
  <c r="V133" i="37"/>
  <c r="U133" i="37"/>
  <c r="W133" i="37"/>
  <c r="T133" i="37"/>
  <c r="N133" i="37"/>
  <c r="R133" i="37"/>
  <c r="P133" i="37"/>
  <c r="Q133" i="37"/>
  <c r="S133" i="37"/>
  <c r="G132" i="37"/>
  <c r="M133" i="37"/>
  <c r="H134" i="37"/>
  <c r="F134" i="37"/>
  <c r="C134" i="37"/>
  <c r="A135" i="37"/>
  <c r="G113" i="27"/>
  <c r="H112" i="27"/>
  <c r="I112" i="27" s="1"/>
  <c r="L257" i="16"/>
  <c r="J259" i="16"/>
  <c r="Y132" i="37" l="1"/>
  <c r="X132" i="37"/>
  <c r="N134" i="37"/>
  <c r="R134" i="37"/>
  <c r="S134" i="37"/>
  <c r="P134" i="37"/>
  <c r="Q134" i="37"/>
  <c r="G133" i="37"/>
  <c r="O134" i="37"/>
  <c r="V134" i="37"/>
  <c r="T134" i="37"/>
  <c r="U134" i="37"/>
  <c r="W134" i="37"/>
  <c r="H135" i="37"/>
  <c r="F135" i="37"/>
  <c r="A136" i="37"/>
  <c r="C135" i="37"/>
  <c r="M134" i="37"/>
  <c r="G114" i="27"/>
  <c r="H113" i="27"/>
  <c r="I113" i="27" s="1"/>
  <c r="J261" i="16"/>
  <c r="L259" i="16"/>
  <c r="X133" i="37" l="1"/>
  <c r="Y133" i="37"/>
  <c r="G134" i="37"/>
  <c r="N135" i="37"/>
  <c r="R135" i="37"/>
  <c r="P135" i="37"/>
  <c r="Q135" i="37"/>
  <c r="S135" i="37"/>
  <c r="O135" i="37"/>
  <c r="V135" i="37"/>
  <c r="U135" i="37"/>
  <c r="W135" i="37"/>
  <c r="T135" i="37"/>
  <c r="M135" i="37"/>
  <c r="H136" i="37"/>
  <c r="F136" i="37"/>
  <c r="C136" i="37"/>
  <c r="A137" i="37"/>
  <c r="G115" i="27"/>
  <c r="H114" i="27"/>
  <c r="I114" i="27" s="1"/>
  <c r="L261" i="16"/>
  <c r="J263" i="16"/>
  <c r="Y134" i="37" l="1"/>
  <c r="X134" i="37"/>
  <c r="N136" i="37"/>
  <c r="R136" i="37"/>
  <c r="S136" i="37"/>
  <c r="P136" i="37"/>
  <c r="Q136" i="37"/>
  <c r="G135" i="37"/>
  <c r="O136" i="37"/>
  <c r="V136" i="37"/>
  <c r="T136" i="37"/>
  <c r="U136" i="37"/>
  <c r="W136" i="37"/>
  <c r="H137" i="37"/>
  <c r="F137" i="37"/>
  <c r="A138" i="37"/>
  <c r="C137" i="37"/>
  <c r="M136" i="37"/>
  <c r="G116" i="27"/>
  <c r="H115" i="27"/>
  <c r="I115" i="27" s="1"/>
  <c r="L263" i="16"/>
  <c r="J265" i="16"/>
  <c r="X135" i="37" l="1"/>
  <c r="Y135" i="37"/>
  <c r="N137" i="37"/>
  <c r="R137" i="37"/>
  <c r="P137" i="37"/>
  <c r="Q137" i="37"/>
  <c r="S137" i="37"/>
  <c r="G136" i="37"/>
  <c r="O137" i="37"/>
  <c r="V137" i="37"/>
  <c r="U137" i="37"/>
  <c r="W137" i="37"/>
  <c r="T137" i="37"/>
  <c r="M137" i="37"/>
  <c r="H138" i="37"/>
  <c r="F138" i="37"/>
  <c r="C138" i="37"/>
  <c r="A139" i="37"/>
  <c r="G117" i="27"/>
  <c r="H116" i="27"/>
  <c r="I116" i="27" s="1"/>
  <c r="L265" i="16"/>
  <c r="J267" i="16"/>
  <c r="Y136" i="37" l="1"/>
  <c r="X136" i="37"/>
  <c r="N138" i="37"/>
  <c r="R138" i="37"/>
  <c r="S138" i="37"/>
  <c r="P138" i="37"/>
  <c r="Q138" i="37"/>
  <c r="G137" i="37"/>
  <c r="O138" i="37"/>
  <c r="V138" i="37"/>
  <c r="T138" i="37"/>
  <c r="U138" i="37"/>
  <c r="W138" i="37"/>
  <c r="H139" i="37"/>
  <c r="F139" i="37"/>
  <c r="A140" i="37"/>
  <c r="C139" i="37"/>
  <c r="M138" i="37"/>
  <c r="G118" i="27"/>
  <c r="H117" i="27"/>
  <c r="I117" i="27" s="1"/>
  <c r="J269" i="16"/>
  <c r="L267" i="16"/>
  <c r="X137" i="37" l="1"/>
  <c r="Y137" i="37"/>
  <c r="G138" i="37"/>
  <c r="N139" i="37"/>
  <c r="R139" i="37"/>
  <c r="P139" i="37"/>
  <c r="Q139" i="37"/>
  <c r="S139" i="37"/>
  <c r="O139" i="37"/>
  <c r="V139" i="37"/>
  <c r="U139" i="37"/>
  <c r="W139" i="37"/>
  <c r="T139" i="37"/>
  <c r="M139" i="37"/>
  <c r="H140" i="37"/>
  <c r="F140" i="37"/>
  <c r="A141" i="37"/>
  <c r="C140" i="37"/>
  <c r="G119" i="27"/>
  <c r="H118" i="27"/>
  <c r="I118" i="27" s="1"/>
  <c r="J271" i="16"/>
  <c r="L269" i="16"/>
  <c r="Y138" i="37" l="1"/>
  <c r="X138" i="37"/>
  <c r="O140" i="37"/>
  <c r="V140" i="37"/>
  <c r="T140" i="37"/>
  <c r="U140" i="37"/>
  <c r="W140" i="37"/>
  <c r="N140" i="37"/>
  <c r="R140" i="37"/>
  <c r="S140" i="37"/>
  <c r="P140" i="37"/>
  <c r="Q140" i="37"/>
  <c r="G139" i="37"/>
  <c r="M140" i="37"/>
  <c r="F141" i="37"/>
  <c r="H141" i="37"/>
  <c r="C141" i="37"/>
  <c r="A142" i="37"/>
  <c r="G120" i="27"/>
  <c r="H119" i="27"/>
  <c r="I119" i="27" s="1"/>
  <c r="L271" i="16"/>
  <c r="J273" i="16"/>
  <c r="X139" i="37" l="1"/>
  <c r="Y139" i="37"/>
  <c r="N141" i="37"/>
  <c r="R141" i="37"/>
  <c r="P141" i="37"/>
  <c r="Q141" i="37"/>
  <c r="S141" i="37"/>
  <c r="O141" i="37"/>
  <c r="V141" i="37"/>
  <c r="U141" i="37"/>
  <c r="W141" i="37"/>
  <c r="T141" i="37"/>
  <c r="G140" i="37"/>
  <c r="H142" i="37"/>
  <c r="F142" i="37"/>
  <c r="C142" i="37"/>
  <c r="A143" i="37"/>
  <c r="M141" i="37"/>
  <c r="G121" i="27"/>
  <c r="H120" i="27"/>
  <c r="I120" i="27" s="1"/>
  <c r="J275" i="16"/>
  <c r="L273" i="16"/>
  <c r="Y140" i="37" l="1"/>
  <c r="X140" i="37"/>
  <c r="G141" i="37"/>
  <c r="N142" i="37"/>
  <c r="R142" i="37"/>
  <c r="S142" i="37"/>
  <c r="P142" i="37"/>
  <c r="Q142" i="37"/>
  <c r="O142" i="37"/>
  <c r="V142" i="37"/>
  <c r="T142" i="37"/>
  <c r="U142" i="37"/>
  <c r="W142" i="37"/>
  <c r="M142" i="37"/>
  <c r="H143" i="37"/>
  <c r="F143" i="37"/>
  <c r="A144" i="37"/>
  <c r="C143" i="37"/>
  <c r="G122" i="27"/>
  <c r="H121" i="27"/>
  <c r="I121" i="27" s="1"/>
  <c r="J277" i="16"/>
  <c r="L275" i="16"/>
  <c r="X141" i="37" l="1"/>
  <c r="Y141" i="37"/>
  <c r="N143" i="37"/>
  <c r="R143" i="37"/>
  <c r="P143" i="37"/>
  <c r="Q143" i="37"/>
  <c r="S143" i="37"/>
  <c r="O143" i="37"/>
  <c r="V143" i="37"/>
  <c r="U143" i="37"/>
  <c r="W143" i="37"/>
  <c r="T143" i="37"/>
  <c r="G142" i="37"/>
  <c r="M143" i="37"/>
  <c r="H144" i="37"/>
  <c r="F144" i="37"/>
  <c r="C144" i="37"/>
  <c r="A145" i="37"/>
  <c r="G123" i="27"/>
  <c r="H122" i="27"/>
  <c r="I122" i="27" s="1"/>
  <c r="J279" i="16"/>
  <c r="L277" i="16"/>
  <c r="Y142" i="37" l="1"/>
  <c r="X142" i="37"/>
  <c r="O144" i="37"/>
  <c r="V144" i="37"/>
  <c r="T144" i="37"/>
  <c r="U144" i="37"/>
  <c r="W144" i="37"/>
  <c r="G143" i="37"/>
  <c r="N144" i="37"/>
  <c r="R144" i="37"/>
  <c r="S144" i="37"/>
  <c r="P144" i="37"/>
  <c r="Q144" i="37"/>
  <c r="H145" i="37"/>
  <c r="F145" i="37"/>
  <c r="C145" i="37"/>
  <c r="A146" i="37"/>
  <c r="M144" i="37"/>
  <c r="G124" i="27"/>
  <c r="H123" i="27"/>
  <c r="I123" i="27" s="1"/>
  <c r="L279" i="16"/>
  <c r="J281" i="16"/>
  <c r="X143" i="37" l="1"/>
  <c r="Y143" i="37"/>
  <c r="N145" i="37"/>
  <c r="R145" i="37"/>
  <c r="P145" i="37"/>
  <c r="Q145" i="37"/>
  <c r="S145" i="37"/>
  <c r="O145" i="37"/>
  <c r="V145" i="37"/>
  <c r="U145" i="37"/>
  <c r="W145" i="37"/>
  <c r="T145" i="37"/>
  <c r="G144" i="37"/>
  <c r="M145" i="37"/>
  <c r="H146" i="37"/>
  <c r="F146" i="37"/>
  <c r="A147" i="37"/>
  <c r="C146" i="37"/>
  <c r="G125" i="27"/>
  <c r="H124" i="27"/>
  <c r="I124" i="27" s="1"/>
  <c r="L281" i="16"/>
  <c r="J283" i="16"/>
  <c r="Y144" i="37" l="1"/>
  <c r="X144" i="37"/>
  <c r="N146" i="37"/>
  <c r="R146" i="37"/>
  <c r="S146" i="37"/>
  <c r="P146" i="37"/>
  <c r="Q146" i="37"/>
  <c r="G145" i="37"/>
  <c r="O146" i="37"/>
  <c r="V146" i="37"/>
  <c r="T146" i="37"/>
  <c r="U146" i="37"/>
  <c r="W146" i="37"/>
  <c r="H147" i="37"/>
  <c r="F147" i="37"/>
  <c r="C147" i="37"/>
  <c r="A148" i="37"/>
  <c r="M146" i="37"/>
  <c r="G126" i="27"/>
  <c r="H125" i="27"/>
  <c r="I125" i="27" s="1"/>
  <c r="J285" i="16"/>
  <c r="L283" i="16"/>
  <c r="X145" i="37" l="1"/>
  <c r="Y145" i="37"/>
  <c r="G146" i="37"/>
  <c r="N147" i="37"/>
  <c r="R147" i="37"/>
  <c r="P147" i="37"/>
  <c r="Q147" i="37"/>
  <c r="S147" i="37"/>
  <c r="O147" i="37"/>
  <c r="V147" i="37"/>
  <c r="U147" i="37"/>
  <c r="W147" i="37"/>
  <c r="T147" i="37"/>
  <c r="M147" i="37"/>
  <c r="H148" i="37"/>
  <c r="F148" i="37"/>
  <c r="C148" i="37"/>
  <c r="A149" i="37"/>
  <c r="G127" i="27"/>
  <c r="H126" i="27"/>
  <c r="I126" i="27" s="1"/>
  <c r="L285" i="16"/>
  <c r="J287" i="16"/>
  <c r="Y146" i="37" l="1"/>
  <c r="X146" i="37"/>
  <c r="O148" i="37"/>
  <c r="V148" i="37"/>
  <c r="T148" i="37"/>
  <c r="U148" i="37"/>
  <c r="W148" i="37"/>
  <c r="N148" i="37"/>
  <c r="R148" i="37"/>
  <c r="S148" i="37"/>
  <c r="P148" i="37"/>
  <c r="Q148" i="37"/>
  <c r="G147" i="37"/>
  <c r="F149" i="37"/>
  <c r="H149" i="37"/>
  <c r="C149" i="37"/>
  <c r="A150" i="37"/>
  <c r="M148" i="37"/>
  <c r="G128" i="27"/>
  <c r="H127" i="27"/>
  <c r="I127" i="27" s="1"/>
  <c r="L287" i="16"/>
  <c r="J289" i="16"/>
  <c r="X147" i="37" l="1"/>
  <c r="Y147" i="37"/>
  <c r="O149" i="37"/>
  <c r="V149" i="37"/>
  <c r="U149" i="37"/>
  <c r="W149" i="37"/>
  <c r="T149" i="37"/>
  <c r="G148" i="37"/>
  <c r="N149" i="37"/>
  <c r="R149" i="37"/>
  <c r="P149" i="37"/>
  <c r="Q149" i="37"/>
  <c r="S149" i="37"/>
  <c r="M149" i="37"/>
  <c r="H150" i="37"/>
  <c r="F150" i="37"/>
  <c r="C150" i="37"/>
  <c r="A151" i="37"/>
  <c r="G129" i="27"/>
  <c r="H128" i="27"/>
  <c r="I128" i="27" s="1"/>
  <c r="L289" i="16"/>
  <c r="J291" i="16"/>
  <c r="Y148" i="37" l="1"/>
  <c r="X148" i="37"/>
  <c r="N150" i="37"/>
  <c r="R150" i="37"/>
  <c r="S150" i="37"/>
  <c r="P150" i="37"/>
  <c r="Q150" i="37"/>
  <c r="O150" i="37"/>
  <c r="V150" i="37"/>
  <c r="T150" i="37"/>
  <c r="U150" i="37"/>
  <c r="W150" i="37"/>
  <c r="G149" i="37"/>
  <c r="H151" i="37"/>
  <c r="F151" i="37"/>
  <c r="A152" i="37"/>
  <c r="C151" i="37"/>
  <c r="M150" i="37"/>
  <c r="G130" i="27"/>
  <c r="H129" i="27"/>
  <c r="I129" i="27" s="1"/>
  <c r="J293" i="16"/>
  <c r="L291" i="16"/>
  <c r="X149" i="37" l="1"/>
  <c r="Y149" i="37"/>
  <c r="G150" i="37"/>
  <c r="N151" i="37"/>
  <c r="R151" i="37"/>
  <c r="P151" i="37"/>
  <c r="Q151" i="37"/>
  <c r="S151" i="37"/>
  <c r="O151" i="37"/>
  <c r="V151" i="37"/>
  <c r="U151" i="37"/>
  <c r="W151" i="37"/>
  <c r="T151" i="37"/>
  <c r="H152" i="37"/>
  <c r="F152" i="37"/>
  <c r="C152" i="37"/>
  <c r="A153" i="37"/>
  <c r="M151" i="37"/>
  <c r="G131" i="27"/>
  <c r="H130" i="27"/>
  <c r="I130" i="27" s="1"/>
  <c r="L293" i="16"/>
  <c r="J295" i="16"/>
  <c r="Y150" i="37" l="1"/>
  <c r="X150" i="37"/>
  <c r="G151" i="37"/>
  <c r="N152" i="37"/>
  <c r="R152" i="37"/>
  <c r="S152" i="37"/>
  <c r="P152" i="37"/>
  <c r="Q152" i="37"/>
  <c r="O152" i="37"/>
  <c r="V152" i="37"/>
  <c r="T152" i="37"/>
  <c r="U152" i="37"/>
  <c r="W152" i="37"/>
  <c r="M152" i="37"/>
  <c r="H153" i="37"/>
  <c r="F153" i="37"/>
  <c r="C153" i="37"/>
  <c r="A154" i="37"/>
  <c r="G132" i="27"/>
  <c r="H131" i="27"/>
  <c r="I131" i="27" s="1"/>
  <c r="L295" i="16"/>
  <c r="J297" i="16"/>
  <c r="X151" i="37" l="1"/>
  <c r="Y151" i="37"/>
  <c r="N153" i="37"/>
  <c r="R153" i="37"/>
  <c r="P153" i="37"/>
  <c r="Q153" i="37"/>
  <c r="S153" i="37"/>
  <c r="G152" i="37"/>
  <c r="O153" i="37"/>
  <c r="V153" i="37"/>
  <c r="U153" i="37"/>
  <c r="W153" i="37"/>
  <c r="T153" i="37"/>
  <c r="H154" i="37"/>
  <c r="F154" i="37"/>
  <c r="A155" i="37"/>
  <c r="C154" i="37"/>
  <c r="M153" i="37"/>
  <c r="G133" i="27"/>
  <c r="H132" i="27"/>
  <c r="I132" i="27" s="1"/>
  <c r="L297" i="16"/>
  <c r="J299" i="16"/>
  <c r="Y152" i="37" l="1"/>
  <c r="X152" i="37"/>
  <c r="N154" i="37"/>
  <c r="R154" i="37"/>
  <c r="S154" i="37"/>
  <c r="P154" i="37"/>
  <c r="Q154" i="37"/>
  <c r="G153" i="37"/>
  <c r="O154" i="37"/>
  <c r="V154" i="37"/>
  <c r="T154" i="37"/>
  <c r="U154" i="37"/>
  <c r="W154" i="37"/>
  <c r="M154" i="37"/>
  <c r="H155" i="37"/>
  <c r="F155" i="37"/>
  <c r="A156" i="37"/>
  <c r="C155" i="37"/>
  <c r="G134" i="27"/>
  <c r="H133" i="27"/>
  <c r="I133" i="27" s="1"/>
  <c r="J301" i="16"/>
  <c r="L299" i="16"/>
  <c r="X153" i="37" l="1"/>
  <c r="Y153" i="37"/>
  <c r="N155" i="37"/>
  <c r="R155" i="37"/>
  <c r="P155" i="37"/>
  <c r="Q155" i="37"/>
  <c r="S155" i="37"/>
  <c r="G154" i="37"/>
  <c r="O155" i="37"/>
  <c r="V155" i="37"/>
  <c r="U155" i="37"/>
  <c r="W155" i="37"/>
  <c r="T155" i="37"/>
  <c r="M155" i="37"/>
  <c r="H156" i="37"/>
  <c r="F156" i="37"/>
  <c r="A157" i="37"/>
  <c r="C156" i="37"/>
  <c r="G135" i="27"/>
  <c r="H134" i="27"/>
  <c r="I134" i="27" s="1"/>
  <c r="J303" i="16"/>
  <c r="L301" i="16"/>
  <c r="Y154" i="37" l="1"/>
  <c r="X154" i="37"/>
  <c r="N156" i="37"/>
  <c r="R156" i="37"/>
  <c r="S156" i="37"/>
  <c r="P156" i="37"/>
  <c r="Q156" i="37"/>
  <c r="G155" i="37"/>
  <c r="O156" i="37"/>
  <c r="V156" i="37"/>
  <c r="T156" i="37"/>
  <c r="U156" i="37"/>
  <c r="W156" i="37"/>
  <c r="M156" i="37"/>
  <c r="F157" i="37"/>
  <c r="H157" i="37"/>
  <c r="A158" i="37"/>
  <c r="C157" i="37"/>
  <c r="G136" i="27"/>
  <c r="H135" i="27"/>
  <c r="I135" i="27" s="1"/>
  <c r="L303" i="16"/>
  <c r="J305" i="16"/>
  <c r="X155" i="37" l="1"/>
  <c r="Y155" i="37"/>
  <c r="N157" i="37"/>
  <c r="R157" i="37"/>
  <c r="P157" i="37"/>
  <c r="Q157" i="37"/>
  <c r="S157" i="37"/>
  <c r="O157" i="37"/>
  <c r="V157" i="37"/>
  <c r="U157" i="37"/>
  <c r="W157" i="37"/>
  <c r="T157" i="37"/>
  <c r="G156" i="37"/>
  <c r="M157" i="37"/>
  <c r="H158" i="37"/>
  <c r="F158" i="37"/>
  <c r="A159" i="37"/>
  <c r="C158" i="37"/>
  <c r="G137" i="27"/>
  <c r="H136" i="27"/>
  <c r="I136" i="27" s="1"/>
  <c r="J307" i="16"/>
  <c r="L305" i="16"/>
  <c r="Y156" i="37" l="1"/>
  <c r="X156" i="37"/>
  <c r="N158" i="37"/>
  <c r="R158" i="37"/>
  <c r="S158" i="37"/>
  <c r="P158" i="37"/>
  <c r="Q158" i="37"/>
  <c r="G157" i="37"/>
  <c r="O158" i="37"/>
  <c r="V158" i="37"/>
  <c r="T158" i="37"/>
  <c r="U158" i="37"/>
  <c r="W158" i="37"/>
  <c r="H159" i="37"/>
  <c r="F159" i="37"/>
  <c r="C159" i="37"/>
  <c r="A160" i="37"/>
  <c r="M158" i="37"/>
  <c r="G138" i="27"/>
  <c r="H137" i="27"/>
  <c r="I137" i="27" s="1"/>
  <c r="J309" i="16"/>
  <c r="L307" i="16"/>
  <c r="X157" i="37" l="1"/>
  <c r="Y157" i="37"/>
  <c r="G158" i="37"/>
  <c r="N159" i="37"/>
  <c r="R159" i="37"/>
  <c r="P159" i="37"/>
  <c r="Q159" i="37"/>
  <c r="S159" i="37"/>
  <c r="O159" i="37"/>
  <c r="V159" i="37"/>
  <c r="U159" i="37"/>
  <c r="W159" i="37"/>
  <c r="T159" i="37"/>
  <c r="M159" i="37"/>
  <c r="H160" i="37"/>
  <c r="F160" i="37"/>
  <c r="C160" i="37"/>
  <c r="A161" i="37"/>
  <c r="G139" i="27"/>
  <c r="H138" i="27"/>
  <c r="I138" i="27" s="1"/>
  <c r="J311" i="16"/>
  <c r="L309" i="16"/>
  <c r="Y158" i="37" l="1"/>
  <c r="X158" i="37"/>
  <c r="O160" i="37"/>
  <c r="V160" i="37"/>
  <c r="T160" i="37"/>
  <c r="U160" i="37"/>
  <c r="W160" i="37"/>
  <c r="N160" i="37"/>
  <c r="R160" i="37"/>
  <c r="S160" i="37"/>
  <c r="P160" i="37"/>
  <c r="Q160" i="37"/>
  <c r="G159" i="37"/>
  <c r="H161" i="37"/>
  <c r="F161" i="37"/>
  <c r="C161" i="37"/>
  <c r="A162" i="37"/>
  <c r="M160" i="37"/>
  <c r="G140" i="27"/>
  <c r="H139" i="27"/>
  <c r="I139" i="27" s="1"/>
  <c r="L311" i="16"/>
  <c r="J313" i="16"/>
  <c r="X159" i="37" l="1"/>
  <c r="Y159" i="37"/>
  <c r="N161" i="37"/>
  <c r="R161" i="37"/>
  <c r="P161" i="37"/>
  <c r="Q161" i="37"/>
  <c r="S161" i="37"/>
  <c r="G160" i="37"/>
  <c r="O161" i="37"/>
  <c r="V161" i="37"/>
  <c r="W161" i="37"/>
  <c r="U161" i="37"/>
  <c r="T161" i="37"/>
  <c r="H162" i="37"/>
  <c r="F162" i="37"/>
  <c r="C162" i="37"/>
  <c r="A163" i="37"/>
  <c r="M161" i="37"/>
  <c r="G141" i="27"/>
  <c r="H140" i="27"/>
  <c r="I140" i="27" s="1"/>
  <c r="L313" i="16"/>
  <c r="J315" i="16"/>
  <c r="Y160" i="37" l="1"/>
  <c r="X160" i="37"/>
  <c r="G161" i="37"/>
  <c r="N162" i="37"/>
  <c r="R162" i="37"/>
  <c r="S162" i="37"/>
  <c r="P162" i="37"/>
  <c r="Q162" i="37"/>
  <c r="O162" i="37"/>
  <c r="V162" i="37"/>
  <c r="W162" i="37"/>
  <c r="U162" i="37"/>
  <c r="T162" i="37"/>
  <c r="M162" i="37"/>
  <c r="H163" i="37"/>
  <c r="F163" i="37"/>
  <c r="A164" i="37"/>
  <c r="C163" i="37"/>
  <c r="G142" i="27"/>
  <c r="H141" i="27"/>
  <c r="I141" i="27" s="1"/>
  <c r="J317" i="16"/>
  <c r="L315" i="16"/>
  <c r="X161" i="37" l="1"/>
  <c r="Y161" i="37"/>
  <c r="O163" i="37"/>
  <c r="V163" i="37"/>
  <c r="W163" i="37"/>
  <c r="U163" i="37"/>
  <c r="T163" i="37"/>
  <c r="N163" i="37"/>
  <c r="R163" i="37"/>
  <c r="S163" i="37"/>
  <c r="P163" i="37"/>
  <c r="Q163" i="37"/>
  <c r="G162" i="37"/>
  <c r="H164" i="37"/>
  <c r="F164" i="37"/>
  <c r="A165" i="37"/>
  <c r="C164" i="37"/>
  <c r="M163" i="37"/>
  <c r="G143" i="27"/>
  <c r="H142" i="27"/>
  <c r="I142" i="27" s="1"/>
  <c r="J319" i="16"/>
  <c r="L317" i="16"/>
  <c r="Y162" i="37" l="1"/>
  <c r="X162" i="37"/>
  <c r="N164" i="37"/>
  <c r="R164" i="37"/>
  <c r="S164" i="37"/>
  <c r="P164" i="37"/>
  <c r="Q164" i="37"/>
  <c r="G163" i="37"/>
  <c r="O164" i="37"/>
  <c r="V164" i="37"/>
  <c r="W164" i="37"/>
  <c r="U164" i="37"/>
  <c r="T164" i="37"/>
  <c r="F165" i="37"/>
  <c r="H165" i="37"/>
  <c r="C165" i="37"/>
  <c r="A166" i="37"/>
  <c r="M164" i="37"/>
  <c r="G144" i="27"/>
  <c r="H143" i="27"/>
  <c r="I143" i="27" s="1"/>
  <c r="L319" i="16"/>
  <c r="J321" i="16"/>
  <c r="X163" i="37" l="1"/>
  <c r="Y163" i="37"/>
  <c r="G164" i="37"/>
  <c r="O165" i="37"/>
  <c r="V165" i="37"/>
  <c r="W165" i="37"/>
  <c r="U165" i="37"/>
  <c r="T165" i="37"/>
  <c r="N165" i="37"/>
  <c r="R165" i="37"/>
  <c r="S165" i="37"/>
  <c r="P165" i="37"/>
  <c r="Q165" i="37"/>
  <c r="M165" i="37"/>
  <c r="H166" i="37"/>
  <c r="F166" i="37"/>
  <c r="C166" i="37"/>
  <c r="A167" i="37"/>
  <c r="G145" i="27"/>
  <c r="H144" i="27"/>
  <c r="I144" i="27" s="1"/>
  <c r="L321" i="16"/>
  <c r="J323" i="16"/>
  <c r="Y164" i="37" l="1"/>
  <c r="X164" i="37"/>
  <c r="O166" i="37"/>
  <c r="V166" i="37"/>
  <c r="W166" i="37"/>
  <c r="U166" i="37"/>
  <c r="T166" i="37"/>
  <c r="N166" i="37"/>
  <c r="R166" i="37"/>
  <c r="S166" i="37"/>
  <c r="P166" i="37"/>
  <c r="Q166" i="37"/>
  <c r="G165" i="37"/>
  <c r="H167" i="37"/>
  <c r="F167" i="37"/>
  <c r="A168" i="37"/>
  <c r="C167" i="37"/>
  <c r="M166" i="37"/>
  <c r="G146" i="27"/>
  <c r="H145" i="27"/>
  <c r="I145" i="27" s="1"/>
  <c r="J325" i="16"/>
  <c r="L323" i="16"/>
  <c r="X165" i="37" l="1"/>
  <c r="Y165" i="37"/>
  <c r="G166" i="37"/>
  <c r="N167" i="37"/>
  <c r="R167" i="37"/>
  <c r="S167" i="37"/>
  <c r="P167" i="37"/>
  <c r="Q167" i="37"/>
  <c r="O167" i="37"/>
  <c r="V167" i="37"/>
  <c r="W167" i="37"/>
  <c r="U167" i="37"/>
  <c r="T167" i="37"/>
  <c r="H168" i="37"/>
  <c r="F168" i="37"/>
  <c r="C168" i="37"/>
  <c r="A169" i="37"/>
  <c r="M167" i="37"/>
  <c r="G147" i="27"/>
  <c r="H146" i="27"/>
  <c r="I146" i="27" s="1"/>
  <c r="L325" i="16"/>
  <c r="J327" i="16"/>
  <c r="Y166" i="37" l="1"/>
  <c r="X166" i="37"/>
  <c r="G167" i="37"/>
  <c r="N168" i="37"/>
  <c r="R168" i="37"/>
  <c r="S168" i="37"/>
  <c r="P168" i="37"/>
  <c r="Q168" i="37"/>
  <c r="O168" i="37"/>
  <c r="V168" i="37"/>
  <c r="W168" i="37"/>
  <c r="U168" i="37"/>
  <c r="T168" i="37"/>
  <c r="M168" i="37"/>
  <c r="H169" i="37"/>
  <c r="F169" i="37"/>
  <c r="A170" i="37"/>
  <c r="C169" i="37"/>
  <c r="G148" i="27"/>
  <c r="H147" i="27"/>
  <c r="I147" i="27" s="1"/>
  <c r="L327" i="16"/>
  <c r="J329" i="16"/>
  <c r="X167" i="37" l="1"/>
  <c r="Y167" i="37"/>
  <c r="N169" i="37"/>
  <c r="R169" i="37"/>
  <c r="S169" i="37"/>
  <c r="P169" i="37"/>
  <c r="Q169" i="37"/>
  <c r="O169" i="37"/>
  <c r="V169" i="37"/>
  <c r="W169" i="37"/>
  <c r="U169" i="37"/>
  <c r="T169" i="37"/>
  <c r="G168" i="37"/>
  <c r="H170" i="37"/>
  <c r="F170" i="37"/>
  <c r="C170" i="37"/>
  <c r="A171" i="37"/>
  <c r="M169" i="37"/>
  <c r="G149" i="27"/>
  <c r="H148" i="27"/>
  <c r="I148" i="27" s="1"/>
  <c r="L329" i="16"/>
  <c r="J331" i="16"/>
  <c r="Y168" i="37" l="1"/>
  <c r="X168" i="37"/>
  <c r="N170" i="37"/>
  <c r="R170" i="37"/>
  <c r="S170" i="37"/>
  <c r="P170" i="37"/>
  <c r="Q170" i="37"/>
  <c r="G169" i="37"/>
  <c r="O170" i="37"/>
  <c r="V170" i="37"/>
  <c r="W170" i="37"/>
  <c r="U170" i="37"/>
  <c r="T170" i="37"/>
  <c r="H171" i="37"/>
  <c r="F171" i="37"/>
  <c r="A172" i="37"/>
  <c r="C171" i="37"/>
  <c r="M170" i="37"/>
  <c r="G150" i="27"/>
  <c r="H149" i="27"/>
  <c r="I149" i="27" s="1"/>
  <c r="J333" i="16"/>
  <c r="L333" i="16" s="1"/>
  <c r="L331" i="16"/>
  <c r="X169" i="37" l="1"/>
  <c r="Y169" i="37"/>
  <c r="G170" i="37"/>
  <c r="N171" i="37"/>
  <c r="R171" i="37"/>
  <c r="S171" i="37"/>
  <c r="P171" i="37"/>
  <c r="Q171" i="37"/>
  <c r="O171" i="37"/>
  <c r="V171" i="37"/>
  <c r="W171" i="37"/>
  <c r="U171" i="37"/>
  <c r="T171" i="37"/>
  <c r="M171" i="37"/>
  <c r="H172" i="37"/>
  <c r="F172" i="37"/>
  <c r="A173" i="37"/>
  <c r="C172" i="37"/>
  <c r="G151" i="27"/>
  <c r="H150" i="27"/>
  <c r="I150" i="27" s="1"/>
  <c r="J9" i="16"/>
  <c r="J6" i="16"/>
  <c r="J8" i="16" s="1"/>
  <c r="J10" i="16" s="1"/>
  <c r="J12" i="16" s="1"/>
  <c r="J14" i="16" s="1"/>
  <c r="J16" i="16" s="1"/>
  <c r="J18" i="16" s="1"/>
  <c r="J20" i="16" s="1"/>
  <c r="J22" i="16" s="1"/>
  <c r="J24" i="16" s="1"/>
  <c r="J26" i="16" s="1"/>
  <c r="J28" i="16" s="1"/>
  <c r="J30" i="16" s="1"/>
  <c r="J32" i="16" s="1"/>
  <c r="J34" i="16" s="1"/>
  <c r="J36" i="16" s="1"/>
  <c r="J38" i="16" s="1"/>
  <c r="J40" i="16" s="1"/>
  <c r="J42" i="16" s="1"/>
  <c r="J44" i="16" s="1"/>
  <c r="J46" i="16" s="1"/>
  <c r="J48" i="16" s="1"/>
  <c r="J50" i="16" s="1"/>
  <c r="J52" i="16" s="1"/>
  <c r="J54" i="16" s="1"/>
  <c r="J56" i="16" s="1"/>
  <c r="J58" i="16" s="1"/>
  <c r="J60" i="16" s="1"/>
  <c r="J62" i="16" s="1"/>
  <c r="J64" i="16" s="1"/>
  <c r="J66" i="16" s="1"/>
  <c r="J68" i="16" s="1"/>
  <c r="J5" i="16"/>
  <c r="L5" i="16" s="1"/>
  <c r="L3" i="16"/>
  <c r="E6" i="21"/>
  <c r="E8" i="21" s="1"/>
  <c r="D5" i="21"/>
  <c r="F3" i="20"/>
  <c r="F4" i="20" s="1"/>
  <c r="H4" i="20" s="1"/>
  <c r="J70" i="16" l="1"/>
  <c r="L67" i="16"/>
  <c r="Y170" i="37"/>
  <c r="X170" i="37"/>
  <c r="O172" i="37"/>
  <c r="V172" i="37"/>
  <c r="W172" i="37"/>
  <c r="U172" i="37"/>
  <c r="T172" i="37"/>
  <c r="N172" i="37"/>
  <c r="R172" i="37"/>
  <c r="S172" i="37"/>
  <c r="P172" i="37"/>
  <c r="Q172" i="37"/>
  <c r="G171" i="37"/>
  <c r="F173" i="37"/>
  <c r="H173" i="37"/>
  <c r="C173" i="37"/>
  <c r="A174" i="37"/>
  <c r="M172" i="37"/>
  <c r="G152" i="27"/>
  <c r="H151" i="27"/>
  <c r="I151" i="27" s="1"/>
  <c r="L9" i="16"/>
  <c r="L7" i="16"/>
  <c r="K16" i="4"/>
  <c r="K17" i="4" s="1"/>
  <c r="J20" i="4" s="1"/>
  <c r="J21" i="4" s="1"/>
  <c r="K15" i="4"/>
  <c r="K31" i="7"/>
  <c r="L31" i="7" s="1"/>
  <c r="E39" i="7"/>
  <c r="F39" i="7" s="1"/>
  <c r="G39" i="7" s="1"/>
  <c r="F38" i="7"/>
  <c r="G38" i="7" s="1"/>
  <c r="E38" i="7"/>
  <c r="E37" i="7"/>
  <c r="F37" i="7" s="1"/>
  <c r="G37" i="7" s="1"/>
  <c r="E36" i="7"/>
  <c r="F36" i="7" s="1"/>
  <c r="E33" i="7"/>
  <c r="F33" i="7" s="1"/>
  <c r="H33" i="7" s="1"/>
  <c r="E32" i="7"/>
  <c r="F32" i="7" s="1"/>
  <c r="G32" i="7" s="1"/>
  <c r="E31" i="7"/>
  <c r="F31" i="7" s="1"/>
  <c r="H31" i="7" s="1"/>
  <c r="E30" i="7"/>
  <c r="F30" i="7" s="1"/>
  <c r="G30" i="7" s="1"/>
  <c r="C26" i="7"/>
  <c r="C27" i="7" s="1"/>
  <c r="H30" i="7" l="1"/>
  <c r="H32" i="7"/>
  <c r="J72" i="16"/>
  <c r="L69" i="16"/>
  <c r="G31" i="7"/>
  <c r="J30" i="7" s="1"/>
  <c r="K30" i="7" s="1"/>
  <c r="L30" i="7" s="1"/>
  <c r="X171" i="37"/>
  <c r="Y171" i="37"/>
  <c r="O173" i="37"/>
  <c r="V173" i="37"/>
  <c r="W173" i="37"/>
  <c r="U173" i="37"/>
  <c r="T173" i="37"/>
  <c r="G172" i="37"/>
  <c r="N173" i="37"/>
  <c r="R173" i="37"/>
  <c r="S173" i="37"/>
  <c r="P173" i="37"/>
  <c r="Q173" i="37"/>
  <c r="M173" i="37"/>
  <c r="H174" i="37"/>
  <c r="F174" i="37"/>
  <c r="C174" i="37"/>
  <c r="A175" i="37"/>
  <c r="G153" i="27"/>
  <c r="H152" i="27"/>
  <c r="I152" i="27" s="1"/>
  <c r="J13" i="16"/>
  <c r="L11" i="16"/>
  <c r="H36" i="7"/>
  <c r="J36" i="7" s="1"/>
  <c r="K36" i="7" s="1"/>
  <c r="L36" i="7" s="1"/>
  <c r="M36" i="7" s="1"/>
  <c r="G36" i="7"/>
  <c r="H37" i="7"/>
  <c r="H38" i="7"/>
  <c r="H39" i="7"/>
  <c r="G33" i="7"/>
  <c r="J74" i="16" l="1"/>
  <c r="L71" i="16"/>
  <c r="Y172" i="37"/>
  <c r="X172" i="37"/>
  <c r="O174" i="37"/>
  <c r="V174" i="37"/>
  <c r="W174" i="37"/>
  <c r="U174" i="37"/>
  <c r="T174" i="37"/>
  <c r="N174" i="37"/>
  <c r="R174" i="37"/>
  <c r="S174" i="37"/>
  <c r="P174" i="37"/>
  <c r="Q174" i="37"/>
  <c r="G173" i="37"/>
  <c r="M174" i="37"/>
  <c r="H175" i="37"/>
  <c r="F175" i="37"/>
  <c r="A176" i="37"/>
  <c r="C175" i="37"/>
  <c r="G154" i="27"/>
  <c r="H153" i="27"/>
  <c r="I153" i="27" s="1"/>
  <c r="L13" i="16"/>
  <c r="J15" i="16"/>
  <c r="J12" i="19"/>
  <c r="J13" i="19"/>
  <c r="J14" i="19"/>
  <c r="J76" i="16" l="1"/>
  <c r="L73" i="16"/>
  <c r="X173" i="37"/>
  <c r="Y173" i="37"/>
  <c r="O175" i="37"/>
  <c r="V175" i="37"/>
  <c r="W175" i="37"/>
  <c r="U175" i="37"/>
  <c r="T175" i="37"/>
  <c r="N175" i="37"/>
  <c r="R175" i="37"/>
  <c r="S175" i="37"/>
  <c r="P175" i="37"/>
  <c r="Q175" i="37"/>
  <c r="G174" i="37"/>
  <c r="M175" i="37"/>
  <c r="H176" i="37"/>
  <c r="F176" i="37"/>
  <c r="C176" i="37"/>
  <c r="A177" i="37"/>
  <c r="G155" i="27"/>
  <c r="H154" i="27"/>
  <c r="I154" i="27" s="1"/>
  <c r="L15" i="16"/>
  <c r="J17" i="16"/>
  <c r="F9" i="19"/>
  <c r="F8" i="19"/>
  <c r="F7" i="19"/>
  <c r="F6" i="19"/>
  <c r="F5" i="19"/>
  <c r="M11" i="18"/>
  <c r="M10" i="18"/>
  <c r="M9" i="18"/>
  <c r="M8" i="18"/>
  <c r="M7" i="18"/>
  <c r="M6" i="18"/>
  <c r="J78" i="16" l="1"/>
  <c r="L75" i="16"/>
  <c r="Y174" i="37"/>
  <c r="X174" i="37"/>
  <c r="N176" i="37"/>
  <c r="R176" i="37"/>
  <c r="S176" i="37"/>
  <c r="P176" i="37"/>
  <c r="Q176" i="37"/>
  <c r="G175" i="37"/>
  <c r="O176" i="37"/>
  <c r="V176" i="37"/>
  <c r="W176" i="37"/>
  <c r="U176" i="37"/>
  <c r="T176" i="37"/>
  <c r="M176" i="37"/>
  <c r="H177" i="37"/>
  <c r="F177" i="37"/>
  <c r="C177" i="37"/>
  <c r="A178" i="37"/>
  <c r="G156" i="27"/>
  <c r="H155" i="27"/>
  <c r="I155" i="27" s="1"/>
  <c r="L17" i="16"/>
  <c r="Q4" i="18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Q18" i="18" s="1"/>
  <c r="Q19" i="18" s="1"/>
  <c r="Q20" i="18" s="1"/>
  <c r="Q21" i="18" s="1"/>
  <c r="Q22" i="18" s="1"/>
  <c r="Q23" i="18" s="1"/>
  <c r="Q24" i="18" s="1"/>
  <c r="Q25" i="18" s="1"/>
  <c r="Q26" i="18" s="1"/>
  <c r="Q27" i="18" s="1"/>
  <c r="Q28" i="18" s="1"/>
  <c r="Q29" i="18" s="1"/>
  <c r="Q30" i="18" s="1"/>
  <c r="Q31" i="18" s="1"/>
  <c r="Q32" i="18" s="1"/>
  <c r="Q33" i="18" s="1"/>
  <c r="Q34" i="18" s="1"/>
  <c r="Q35" i="18" s="1"/>
  <c r="Q36" i="18" s="1"/>
  <c r="Q37" i="18" s="1"/>
  <c r="Q38" i="18" s="1"/>
  <c r="Q39" i="18" s="1"/>
  <c r="Q40" i="18" s="1"/>
  <c r="Q41" i="18" s="1"/>
  <c r="Q42" i="18" s="1"/>
  <c r="Q43" i="18" s="1"/>
  <c r="Q44" i="18" s="1"/>
  <c r="Q45" i="18" s="1"/>
  <c r="Q46" i="18" s="1"/>
  <c r="Q47" i="18" s="1"/>
  <c r="Q48" i="18" s="1"/>
  <c r="Q49" i="18" s="1"/>
  <c r="Q50" i="18" s="1"/>
  <c r="Q51" i="18" s="1"/>
  <c r="Q52" i="18" s="1"/>
  <c r="Q53" i="18" s="1"/>
  <c r="Q54" i="18" s="1"/>
  <c r="Q55" i="18" s="1"/>
  <c r="Q56" i="18" s="1"/>
  <c r="Q57" i="18" s="1"/>
  <c r="Q58" i="18" s="1"/>
  <c r="Q59" i="18" s="1"/>
  <c r="Q60" i="18" s="1"/>
  <c r="Q61" i="18" s="1"/>
  <c r="Q62" i="18" s="1"/>
  <c r="Q63" i="18" s="1"/>
  <c r="Q64" i="18" s="1"/>
  <c r="Q65" i="18" s="1"/>
  <c r="Q66" i="18" s="1"/>
  <c r="Q67" i="18" s="1"/>
  <c r="Q68" i="18" s="1"/>
  <c r="Q69" i="18" s="1"/>
  <c r="Q70" i="18" s="1"/>
  <c r="Q71" i="18" s="1"/>
  <c r="Q72" i="18" s="1"/>
  <c r="Q73" i="18" s="1"/>
  <c r="Q74" i="18" s="1"/>
  <c r="Q75" i="18" s="1"/>
  <c r="Q76" i="18" s="1"/>
  <c r="Q77" i="18" s="1"/>
  <c r="Q78" i="18" s="1"/>
  <c r="Q79" i="18" s="1"/>
  <c r="Q80" i="18" s="1"/>
  <c r="Q81" i="18" s="1"/>
  <c r="Q82" i="18" s="1"/>
  <c r="Q83" i="18" s="1"/>
  <c r="Q84" i="18" s="1"/>
  <c r="Q85" i="18" s="1"/>
  <c r="Q86" i="18" s="1"/>
  <c r="Q87" i="18" s="1"/>
  <c r="Q88" i="18" s="1"/>
  <c r="Q89" i="18" s="1"/>
  <c r="Q90" i="18" s="1"/>
  <c r="Q91" i="18" s="1"/>
  <c r="Q92" i="18" s="1"/>
  <c r="Q93" i="18" s="1"/>
  <c r="Q94" i="18" s="1"/>
  <c r="Q95" i="18" s="1"/>
  <c r="Q96" i="18" s="1"/>
  <c r="Q97" i="18" s="1"/>
  <c r="Q98" i="18" s="1"/>
  <c r="Q99" i="18" s="1"/>
  <c r="Q100" i="18" s="1"/>
  <c r="Q101" i="18" s="1"/>
  <c r="Q102" i="18" s="1"/>
  <c r="Q103" i="18" s="1"/>
  <c r="Q104" i="18" s="1"/>
  <c r="Q105" i="18" s="1"/>
  <c r="Q106" i="18" s="1"/>
  <c r="Q107" i="18" s="1"/>
  <c r="Q108" i="18" s="1"/>
  <c r="Q109" i="18" s="1"/>
  <c r="Q110" i="18" s="1"/>
  <c r="Q111" i="18" s="1"/>
  <c r="Q112" i="18" s="1"/>
  <c r="Q113" i="18" s="1"/>
  <c r="Q114" i="18" s="1"/>
  <c r="Q115" i="18" s="1"/>
  <c r="Q116" i="18" s="1"/>
  <c r="Q117" i="18" s="1"/>
  <c r="Q118" i="18" s="1"/>
  <c r="Q119" i="18" s="1"/>
  <c r="Q120" i="18" s="1"/>
  <c r="Q121" i="18" s="1"/>
  <c r="Q122" i="18" s="1"/>
  <c r="Q123" i="18" s="1"/>
  <c r="Q124" i="18" s="1"/>
  <c r="Q125" i="18" s="1"/>
  <c r="Q126" i="18" s="1"/>
  <c r="Q127" i="18" s="1"/>
  <c r="Q128" i="18" s="1"/>
  <c r="Q129" i="18" s="1"/>
  <c r="Q130" i="18" s="1"/>
  <c r="Q131" i="18" s="1"/>
  <c r="Q132" i="18" s="1"/>
  <c r="Q133" i="18" s="1"/>
  <c r="Q134" i="18" s="1"/>
  <c r="Q135" i="18" s="1"/>
  <c r="Q136" i="18" s="1"/>
  <c r="Q137" i="18" s="1"/>
  <c r="Q138" i="18" s="1"/>
  <c r="Q139" i="18" s="1"/>
  <c r="Q140" i="18" s="1"/>
  <c r="Q141" i="18" s="1"/>
  <c r="Q142" i="18" s="1"/>
  <c r="Q143" i="18" s="1"/>
  <c r="Q144" i="18" s="1"/>
  <c r="Q145" i="18" s="1"/>
  <c r="Q146" i="18" s="1"/>
  <c r="Q147" i="18" s="1"/>
  <c r="Q148" i="18" s="1"/>
  <c r="Q149" i="18" s="1"/>
  <c r="Q150" i="18" s="1"/>
  <c r="Q151" i="18" s="1"/>
  <c r="Q152" i="18" s="1"/>
  <c r="Q153" i="18" s="1"/>
  <c r="Q154" i="18" s="1"/>
  <c r="Q155" i="18" s="1"/>
  <c r="P5" i="18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P54" i="18" s="1"/>
  <c r="P55" i="18" s="1"/>
  <c r="P56" i="18" s="1"/>
  <c r="P57" i="18" s="1"/>
  <c r="P58" i="18" s="1"/>
  <c r="P59" i="18" s="1"/>
  <c r="P60" i="18" s="1"/>
  <c r="P61" i="18" s="1"/>
  <c r="P62" i="18" s="1"/>
  <c r="P63" i="18" s="1"/>
  <c r="P64" i="18" s="1"/>
  <c r="P65" i="18" s="1"/>
  <c r="P66" i="18" s="1"/>
  <c r="P67" i="18" s="1"/>
  <c r="P68" i="18" s="1"/>
  <c r="P69" i="18" s="1"/>
  <c r="P70" i="18" s="1"/>
  <c r="P71" i="18" s="1"/>
  <c r="P72" i="18" s="1"/>
  <c r="P73" i="18" s="1"/>
  <c r="P74" i="18" s="1"/>
  <c r="P75" i="18" s="1"/>
  <c r="P76" i="18" s="1"/>
  <c r="P77" i="18" s="1"/>
  <c r="P78" i="18" s="1"/>
  <c r="P79" i="18" s="1"/>
  <c r="P80" i="18" s="1"/>
  <c r="P81" i="18" s="1"/>
  <c r="P82" i="18" s="1"/>
  <c r="P83" i="18" s="1"/>
  <c r="P84" i="18" s="1"/>
  <c r="P85" i="18" s="1"/>
  <c r="P86" i="18" s="1"/>
  <c r="P87" i="18" s="1"/>
  <c r="P88" i="18" s="1"/>
  <c r="P89" i="18" s="1"/>
  <c r="P90" i="18" s="1"/>
  <c r="P91" i="18" s="1"/>
  <c r="P92" i="18" s="1"/>
  <c r="P93" i="18" s="1"/>
  <c r="P94" i="18" s="1"/>
  <c r="P95" i="18" s="1"/>
  <c r="P96" i="18" s="1"/>
  <c r="P97" i="18" s="1"/>
  <c r="P98" i="18" s="1"/>
  <c r="P99" i="18" s="1"/>
  <c r="P100" i="18" s="1"/>
  <c r="P101" i="18" s="1"/>
  <c r="P102" i="18" s="1"/>
  <c r="P103" i="18" s="1"/>
  <c r="P104" i="18" s="1"/>
  <c r="P105" i="18" s="1"/>
  <c r="P106" i="18" s="1"/>
  <c r="P107" i="18" s="1"/>
  <c r="P108" i="18" s="1"/>
  <c r="P109" i="18" s="1"/>
  <c r="P110" i="18" s="1"/>
  <c r="P111" i="18" s="1"/>
  <c r="P112" i="18" s="1"/>
  <c r="P113" i="18" s="1"/>
  <c r="P114" i="18" s="1"/>
  <c r="P115" i="18" s="1"/>
  <c r="P116" i="18" s="1"/>
  <c r="P117" i="18" s="1"/>
  <c r="P118" i="18" s="1"/>
  <c r="P119" i="18" s="1"/>
  <c r="P120" i="18" s="1"/>
  <c r="P121" i="18" s="1"/>
  <c r="P122" i="18" s="1"/>
  <c r="P123" i="18" s="1"/>
  <c r="P124" i="18" s="1"/>
  <c r="P125" i="18" s="1"/>
  <c r="P126" i="18" s="1"/>
  <c r="P127" i="18" s="1"/>
  <c r="P128" i="18" s="1"/>
  <c r="P129" i="18" s="1"/>
  <c r="P130" i="18" s="1"/>
  <c r="P131" i="18" s="1"/>
  <c r="P132" i="18" s="1"/>
  <c r="P133" i="18" s="1"/>
  <c r="P134" i="18" s="1"/>
  <c r="P135" i="18" s="1"/>
  <c r="P136" i="18" s="1"/>
  <c r="P137" i="18" s="1"/>
  <c r="P138" i="18" s="1"/>
  <c r="P139" i="18" s="1"/>
  <c r="P140" i="18" s="1"/>
  <c r="P141" i="18" s="1"/>
  <c r="P142" i="18" s="1"/>
  <c r="P143" i="18" s="1"/>
  <c r="P144" i="18" s="1"/>
  <c r="P145" i="18" s="1"/>
  <c r="P146" i="18" s="1"/>
  <c r="P147" i="18" s="1"/>
  <c r="P148" i="18" s="1"/>
  <c r="P149" i="18" s="1"/>
  <c r="P150" i="18" s="1"/>
  <c r="P151" i="18" s="1"/>
  <c r="P152" i="18" s="1"/>
  <c r="P153" i="18" s="1"/>
  <c r="P154" i="18" s="1"/>
  <c r="P155" i="18" s="1"/>
  <c r="J80" i="16" l="1"/>
  <c r="L77" i="16"/>
  <c r="X175" i="37"/>
  <c r="Y175" i="37"/>
  <c r="O177" i="37"/>
  <c r="V177" i="37"/>
  <c r="W177" i="37"/>
  <c r="U177" i="37"/>
  <c r="T177" i="37"/>
  <c r="N177" i="37"/>
  <c r="R177" i="37"/>
  <c r="S177" i="37"/>
  <c r="P177" i="37"/>
  <c r="Q177" i="37"/>
  <c r="G176" i="37"/>
  <c r="H178" i="37"/>
  <c r="F178" i="37"/>
  <c r="C178" i="37"/>
  <c r="A179" i="37"/>
  <c r="M177" i="37"/>
  <c r="G157" i="27"/>
  <c r="H156" i="27"/>
  <c r="I156" i="27" s="1"/>
  <c r="J21" i="16"/>
  <c r="L19" i="16"/>
  <c r="G5" i="18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E2" i="18"/>
  <c r="I4" i="18" s="1"/>
  <c r="E10" i="17"/>
  <c r="F10" i="17" s="1"/>
  <c r="E9" i="17"/>
  <c r="F9" i="17" s="1"/>
  <c r="E8" i="17"/>
  <c r="F8" i="17" s="1"/>
  <c r="E7" i="17"/>
  <c r="D8" i="16"/>
  <c r="D11" i="16" s="1"/>
  <c r="D6" i="16"/>
  <c r="B24" i="15"/>
  <c r="B20" i="15"/>
  <c r="B21" i="15" s="1"/>
  <c r="K6" i="15"/>
  <c r="K7" i="15" s="1"/>
  <c r="B17" i="15"/>
  <c r="D18" i="15" s="1"/>
  <c r="E18" i="15" s="1"/>
  <c r="B16" i="15"/>
  <c r="D3" i="14"/>
  <c r="E3" i="14" s="1"/>
  <c r="D15" i="13"/>
  <c r="C15" i="13"/>
  <c r="B15" i="13"/>
  <c r="D14" i="13"/>
  <c r="C14" i="13"/>
  <c r="B14" i="13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C17" i="11"/>
  <c r="C16" i="11"/>
  <c r="D16" i="11" s="1"/>
  <c r="C18" i="11"/>
  <c r="D89" i="10"/>
  <c r="D88" i="10"/>
  <c r="D87" i="10"/>
  <c r="D85" i="10"/>
  <c r="D84" i="10"/>
  <c r="D83" i="10"/>
  <c r="D81" i="10"/>
  <c r="D80" i="10"/>
  <c r="D79" i="10"/>
  <c r="D77" i="10"/>
  <c r="D76" i="10"/>
  <c r="D75" i="10"/>
  <c r="D73" i="10"/>
  <c r="D72" i="10"/>
  <c r="D71" i="10"/>
  <c r="D69" i="10"/>
  <c r="D68" i="10"/>
  <c r="D67" i="10"/>
  <c r="D65" i="10"/>
  <c r="D64" i="10"/>
  <c r="D63" i="10"/>
  <c r="D61" i="10"/>
  <c r="D60" i="10"/>
  <c r="D59" i="10"/>
  <c r="D57" i="10"/>
  <c r="D56" i="10"/>
  <c r="D55" i="10"/>
  <c r="D53" i="10"/>
  <c r="D52" i="10"/>
  <c r="D51" i="10"/>
  <c r="D49" i="10"/>
  <c r="D48" i="10"/>
  <c r="D47" i="10"/>
  <c r="D45" i="10"/>
  <c r="D44" i="10"/>
  <c r="D43" i="10"/>
  <c r="D41" i="10"/>
  <c r="D40" i="10"/>
  <c r="D39" i="10"/>
  <c r="D37" i="10"/>
  <c r="D36" i="10"/>
  <c r="D35" i="10"/>
  <c r="D33" i="10"/>
  <c r="D32" i="10"/>
  <c r="D31" i="10"/>
  <c r="D29" i="10"/>
  <c r="D28" i="10"/>
  <c r="D27" i="10"/>
  <c r="D25" i="10"/>
  <c r="D24" i="10"/>
  <c r="D23" i="10"/>
  <c r="D21" i="10"/>
  <c r="D20" i="10"/>
  <c r="D19" i="10"/>
  <c r="D17" i="10"/>
  <c r="D16" i="10"/>
  <c r="D15" i="10"/>
  <c r="D13" i="10"/>
  <c r="D12" i="10"/>
  <c r="D11" i="10"/>
  <c r="D9" i="10"/>
  <c r="D8" i="10"/>
  <c r="D7" i="10"/>
  <c r="D5" i="10"/>
  <c r="D4" i="10"/>
  <c r="D3" i="10"/>
  <c r="C2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3" i="10"/>
  <c r="C4" i="10"/>
  <c r="C5" i="10"/>
  <c r="C6" i="10"/>
  <c r="C7" i="10"/>
  <c r="B2" i="10"/>
  <c r="A3" i="10"/>
  <c r="B3" i="10" s="1"/>
  <c r="B18" i="9"/>
  <c r="B19" i="9" s="1"/>
  <c r="B20" i="9" s="1"/>
  <c r="B24" i="9" s="1"/>
  <c r="B25" i="9" s="1"/>
  <c r="C9" i="9"/>
  <c r="C10" i="9" s="1"/>
  <c r="C11" i="9" s="1"/>
  <c r="D19" i="7"/>
  <c r="E18" i="7"/>
  <c r="F18" i="7" s="1"/>
  <c r="G18" i="7" s="1"/>
  <c r="D17" i="7"/>
  <c r="F17" i="7" s="1"/>
  <c r="F19" i="7" l="1"/>
  <c r="E12" i="17"/>
  <c r="J82" i="16"/>
  <c r="L79" i="16"/>
  <c r="A4" i="10"/>
  <c r="F7" i="17"/>
  <c r="F12" i="17" s="1"/>
  <c r="Y176" i="37"/>
  <c r="X176" i="37"/>
  <c r="N178" i="37"/>
  <c r="R178" i="37"/>
  <c r="S178" i="37"/>
  <c r="P178" i="37"/>
  <c r="Q178" i="37"/>
  <c r="O178" i="37"/>
  <c r="V178" i="37"/>
  <c r="W178" i="37"/>
  <c r="U178" i="37"/>
  <c r="T178" i="37"/>
  <c r="G177" i="37"/>
  <c r="M178" i="37"/>
  <c r="H179" i="37"/>
  <c r="F179" i="37"/>
  <c r="A180" i="37"/>
  <c r="C179" i="37"/>
  <c r="G158" i="27"/>
  <c r="H157" i="27"/>
  <c r="I157" i="27" s="1"/>
  <c r="J23" i="16"/>
  <c r="L21" i="16"/>
  <c r="H5" i="18"/>
  <c r="B25" i="15"/>
  <c r="B28" i="15" s="1"/>
  <c r="B29" i="15" s="1"/>
  <c r="D22" i="15"/>
  <c r="E22" i="15" s="1"/>
  <c r="C19" i="11"/>
  <c r="H4" i="8"/>
  <c r="D4" i="8"/>
  <c r="F4" i="8" s="1"/>
  <c r="B3" i="8"/>
  <c r="B6" i="8" s="1"/>
  <c r="B7" i="8" s="1"/>
  <c r="B10" i="8" s="1"/>
  <c r="B11" i="8" s="1"/>
  <c r="B12" i="8" s="1"/>
  <c r="B2" i="8"/>
  <c r="D11" i="7"/>
  <c r="D10" i="7"/>
  <c r="D9" i="7"/>
  <c r="D12" i="7"/>
  <c r="D5" i="7"/>
  <c r="D2" i="7"/>
  <c r="C3016" i="6"/>
  <c r="C3015" i="6"/>
  <c r="C3014" i="6"/>
  <c r="C3013" i="6"/>
  <c r="C3012" i="6"/>
  <c r="C3011" i="6"/>
  <c r="C6" i="6"/>
  <c r="B11" i="6"/>
  <c r="C11" i="6" s="1"/>
  <c r="I9" i="5"/>
  <c r="G9" i="5"/>
  <c r="G6" i="5"/>
  <c r="G7" i="5" s="1"/>
  <c r="C11" i="4"/>
  <c r="C12" i="4" s="1"/>
  <c r="C13" i="4" s="1"/>
  <c r="E20" i="3"/>
  <c r="E21" i="3" s="1"/>
  <c r="E22" i="3" s="1"/>
  <c r="E23" i="3" s="1"/>
  <c r="E24" i="3" s="1"/>
  <c r="E25" i="3" s="1"/>
  <c r="E26" i="3" s="1"/>
  <c r="E27" i="3" s="1"/>
  <c r="E28" i="3" s="1"/>
  <c r="E29" i="3" s="1"/>
  <c r="G19" i="3"/>
  <c r="B10" i="3"/>
  <c r="C16" i="3" s="1"/>
  <c r="C17" i="3" s="1"/>
  <c r="C18" i="3" s="1"/>
  <c r="B9" i="3"/>
  <c r="B12" i="6" l="1"/>
  <c r="A5" i="10"/>
  <c r="B4" i="10"/>
  <c r="F9" i="7"/>
  <c r="C13" i="7" s="1"/>
  <c r="J84" i="16"/>
  <c r="L81" i="16"/>
  <c r="G20" i="3"/>
  <c r="G21" i="3" s="1"/>
  <c r="G22" i="3" s="1"/>
  <c r="G23" i="3" s="1"/>
  <c r="G24" i="3" s="1"/>
  <c r="G25" i="3" s="1"/>
  <c r="G26" i="3" s="1"/>
  <c r="G27" i="3" s="1"/>
  <c r="G28" i="3" s="1"/>
  <c r="G29" i="3" s="1"/>
  <c r="F21" i="3"/>
  <c r="X177" i="37"/>
  <c r="Y177" i="37"/>
  <c r="O179" i="37"/>
  <c r="V179" i="37"/>
  <c r="W179" i="37"/>
  <c r="U179" i="37"/>
  <c r="T179" i="37"/>
  <c r="N179" i="37"/>
  <c r="R179" i="37"/>
  <c r="S179" i="37"/>
  <c r="P179" i="37"/>
  <c r="Q179" i="37"/>
  <c r="G178" i="37"/>
  <c r="H180" i="37"/>
  <c r="F180" i="37"/>
  <c r="C180" i="37"/>
  <c r="A181" i="37"/>
  <c r="M179" i="37"/>
  <c r="G159" i="27"/>
  <c r="H158" i="27"/>
  <c r="I158" i="27" s="1"/>
  <c r="L23" i="16"/>
  <c r="J25" i="16"/>
  <c r="I5" i="18"/>
  <c r="H6" i="18" s="1"/>
  <c r="C20" i="11"/>
  <c r="C21" i="11" s="1"/>
  <c r="C22" i="11" s="1"/>
  <c r="E19" i="11"/>
  <c r="E30" i="3"/>
  <c r="E31" i="3" s="1"/>
  <c r="E32" i="3" s="1"/>
  <c r="F29" i="3"/>
  <c r="F22" i="3"/>
  <c r="F27" i="3"/>
  <c r="F23" i="3"/>
  <c r="F19" i="3"/>
  <c r="F26" i="3"/>
  <c r="F20" i="3"/>
  <c r="F28" i="3"/>
  <c r="F25" i="3"/>
  <c r="F24" i="3"/>
  <c r="C12" i="6" l="1"/>
  <c r="B13" i="6"/>
  <c r="A6" i="10"/>
  <c r="B5" i="10"/>
  <c r="G9" i="7"/>
  <c r="J86" i="16"/>
  <c r="L83" i="16"/>
  <c r="Y178" i="37"/>
  <c r="X178" i="37"/>
  <c r="G179" i="37"/>
  <c r="N180" i="37"/>
  <c r="R180" i="37"/>
  <c r="S180" i="37"/>
  <c r="P180" i="37"/>
  <c r="Q180" i="37"/>
  <c r="O180" i="37"/>
  <c r="V180" i="37"/>
  <c r="W180" i="37"/>
  <c r="U180" i="37"/>
  <c r="T180" i="37"/>
  <c r="F181" i="37"/>
  <c r="H181" i="37"/>
  <c r="E181" i="37"/>
  <c r="C181" i="37"/>
  <c r="A182" i="37"/>
  <c r="M180" i="37"/>
  <c r="G160" i="27"/>
  <c r="H159" i="27"/>
  <c r="I159" i="27" s="1"/>
  <c r="J27" i="16"/>
  <c r="L25" i="16"/>
  <c r="I6" i="18"/>
  <c r="H7" i="18" s="1"/>
  <c r="I7" i="18" s="1"/>
  <c r="H8" i="18" s="1"/>
  <c r="I8" i="18" s="1"/>
  <c r="H9" i="18" s="1"/>
  <c r="E33" i="3"/>
  <c r="F32" i="3"/>
  <c r="F30" i="3"/>
  <c r="G30" i="3"/>
  <c r="G31" i="3" s="1"/>
  <c r="G32" i="3" s="1"/>
  <c r="F31" i="3"/>
  <c r="B14" i="6" l="1"/>
  <c r="C13" i="6"/>
  <c r="A7" i="10"/>
  <c r="B6" i="10"/>
  <c r="J88" i="16"/>
  <c r="L85" i="16"/>
  <c r="X179" i="37"/>
  <c r="Y179" i="37"/>
  <c r="G180" i="37"/>
  <c r="O181" i="37"/>
  <c r="V181" i="37"/>
  <c r="W181" i="37"/>
  <c r="U181" i="37"/>
  <c r="T181" i="37"/>
  <c r="N181" i="37"/>
  <c r="R181" i="37"/>
  <c r="S181" i="37"/>
  <c r="P181" i="37"/>
  <c r="Q181" i="37"/>
  <c r="H182" i="37"/>
  <c r="F182" i="37"/>
  <c r="E182" i="37"/>
  <c r="C182" i="37"/>
  <c r="A183" i="37"/>
  <c r="M181" i="37"/>
  <c r="G161" i="27"/>
  <c r="H160" i="27"/>
  <c r="I160" i="27" s="1"/>
  <c r="L27" i="16"/>
  <c r="J29" i="16"/>
  <c r="I9" i="18"/>
  <c r="H10" i="18" s="1"/>
  <c r="E34" i="3"/>
  <c r="F33" i="3"/>
  <c r="G33" i="3"/>
  <c r="B15" i="6" l="1"/>
  <c r="C14" i="6"/>
  <c r="J90" i="16"/>
  <c r="L87" i="16"/>
  <c r="A8" i="10"/>
  <c r="B7" i="10"/>
  <c r="Y180" i="37"/>
  <c r="X180" i="37"/>
  <c r="N182" i="37"/>
  <c r="R182" i="37"/>
  <c r="S182" i="37"/>
  <c r="P182" i="37"/>
  <c r="Q182" i="37"/>
  <c r="O182" i="37"/>
  <c r="V182" i="37"/>
  <c r="W182" i="37"/>
  <c r="U182" i="37"/>
  <c r="T182" i="37"/>
  <c r="G181" i="37"/>
  <c r="H183" i="37"/>
  <c r="F183" i="37"/>
  <c r="E183" i="37"/>
  <c r="A184" i="37"/>
  <c r="C183" i="37"/>
  <c r="M182" i="37"/>
  <c r="G162" i="27"/>
  <c r="H161" i="27"/>
  <c r="I161" i="27" s="1"/>
  <c r="L29" i="16"/>
  <c r="J31" i="16"/>
  <c r="I10" i="18"/>
  <c r="H11" i="18" s="1"/>
  <c r="E35" i="3"/>
  <c r="F34" i="3"/>
  <c r="G34" i="3"/>
  <c r="B16" i="6" l="1"/>
  <c r="C15" i="6"/>
  <c r="A9" i="10"/>
  <c r="B8" i="10"/>
  <c r="J92" i="16"/>
  <c r="L89" i="16"/>
  <c r="X181" i="37"/>
  <c r="Y181" i="37"/>
  <c r="G182" i="37"/>
  <c r="N183" i="37"/>
  <c r="R183" i="37"/>
  <c r="S183" i="37"/>
  <c r="P183" i="37"/>
  <c r="Q183" i="37"/>
  <c r="O183" i="37"/>
  <c r="V183" i="37"/>
  <c r="W183" i="37"/>
  <c r="U183" i="37"/>
  <c r="T183" i="37"/>
  <c r="M183" i="37"/>
  <c r="H184" i="37"/>
  <c r="F184" i="37"/>
  <c r="E184" i="37"/>
  <c r="A185" i="37"/>
  <c r="C184" i="37"/>
  <c r="G163" i="27"/>
  <c r="H162" i="27"/>
  <c r="I162" i="27" s="1"/>
  <c r="L31" i="16"/>
  <c r="J33" i="16"/>
  <c r="I11" i="18"/>
  <c r="H12" i="18" s="1"/>
  <c r="E36" i="3"/>
  <c r="F35" i="3"/>
  <c r="G35" i="3"/>
  <c r="B17" i="6" l="1"/>
  <c r="C16" i="6"/>
  <c r="J94" i="16"/>
  <c r="L91" i="16"/>
  <c r="A10" i="10"/>
  <c r="B9" i="10"/>
  <c r="Y182" i="37"/>
  <c r="X182" i="37"/>
  <c r="O184" i="37"/>
  <c r="V184" i="37"/>
  <c r="W184" i="37"/>
  <c r="U184" i="37"/>
  <c r="T184" i="37"/>
  <c r="N184" i="37"/>
  <c r="R184" i="37"/>
  <c r="S184" i="37"/>
  <c r="P184" i="37"/>
  <c r="Q184" i="37"/>
  <c r="G183" i="37"/>
  <c r="M184" i="37"/>
  <c r="H185" i="37"/>
  <c r="F185" i="37"/>
  <c r="E185" i="37"/>
  <c r="C185" i="37"/>
  <c r="A186" i="37"/>
  <c r="G164" i="27"/>
  <c r="H163" i="27"/>
  <c r="I163" i="27" s="1"/>
  <c r="L33" i="16"/>
  <c r="I12" i="18"/>
  <c r="H13" i="18" s="1"/>
  <c r="E37" i="3"/>
  <c r="F36" i="3"/>
  <c r="G36" i="3"/>
  <c r="B18" i="6" l="1"/>
  <c r="C17" i="6"/>
  <c r="A11" i="10"/>
  <c r="B10" i="10"/>
  <c r="J96" i="16"/>
  <c r="L93" i="16"/>
  <c r="X183" i="37"/>
  <c r="Y183" i="37"/>
  <c r="O185" i="37"/>
  <c r="V185" i="37"/>
  <c r="W185" i="37"/>
  <c r="U185" i="37"/>
  <c r="T185" i="37"/>
  <c r="N185" i="37"/>
  <c r="R185" i="37"/>
  <c r="S185" i="37"/>
  <c r="P185" i="37"/>
  <c r="Q185" i="37"/>
  <c r="G184" i="37"/>
  <c r="H186" i="37"/>
  <c r="F186" i="37"/>
  <c r="E186" i="37"/>
  <c r="C186" i="37"/>
  <c r="A187" i="37"/>
  <c r="M185" i="37"/>
  <c r="G165" i="27"/>
  <c r="H164" i="27"/>
  <c r="I164" i="27" s="1"/>
  <c r="L35" i="16"/>
  <c r="J37" i="16"/>
  <c r="I13" i="18"/>
  <c r="H14" i="18" s="1"/>
  <c r="E38" i="3"/>
  <c r="F37" i="3"/>
  <c r="G37" i="3"/>
  <c r="B19" i="6" l="1"/>
  <c r="C18" i="6"/>
  <c r="J100" i="16"/>
  <c r="J98" i="16"/>
  <c r="L97" i="16" s="1"/>
  <c r="L95" i="16"/>
  <c r="A12" i="10"/>
  <c r="B11" i="10"/>
  <c r="Y184" i="37"/>
  <c r="X184" i="37"/>
  <c r="N186" i="37"/>
  <c r="R186" i="37"/>
  <c r="S186" i="37"/>
  <c r="P186" i="37"/>
  <c r="Q186" i="37"/>
  <c r="G185" i="37"/>
  <c r="O186" i="37"/>
  <c r="V186" i="37"/>
  <c r="W186" i="37"/>
  <c r="U186" i="37"/>
  <c r="T186" i="37"/>
  <c r="H187" i="37"/>
  <c r="F187" i="37"/>
  <c r="E187" i="37"/>
  <c r="C187" i="37"/>
  <c r="A188" i="37"/>
  <c r="M186" i="37"/>
  <c r="G166" i="27"/>
  <c r="H165" i="27"/>
  <c r="I165" i="27" s="1"/>
  <c r="J39" i="16"/>
  <c r="L37" i="16"/>
  <c r="I14" i="18"/>
  <c r="H15" i="18" s="1"/>
  <c r="E39" i="3"/>
  <c r="F38" i="3"/>
  <c r="G38" i="3"/>
  <c r="B20" i="6" l="1"/>
  <c r="C19" i="6"/>
  <c r="A13" i="10"/>
  <c r="B12" i="10"/>
  <c r="J102" i="16"/>
  <c r="L101" i="16" s="1"/>
  <c r="L99" i="16"/>
  <c r="X185" i="37"/>
  <c r="Y185" i="37"/>
  <c r="G186" i="37"/>
  <c r="N187" i="37"/>
  <c r="R187" i="37"/>
  <c r="S187" i="37"/>
  <c r="P187" i="37"/>
  <c r="Q187" i="37"/>
  <c r="O187" i="37"/>
  <c r="V187" i="37"/>
  <c r="W187" i="37"/>
  <c r="U187" i="37"/>
  <c r="T187" i="37"/>
  <c r="H188" i="37"/>
  <c r="F188" i="37"/>
  <c r="E188" i="37"/>
  <c r="A189" i="37"/>
  <c r="C188" i="37"/>
  <c r="M187" i="37"/>
  <c r="G167" i="27"/>
  <c r="H166" i="27"/>
  <c r="I166" i="27" s="1"/>
  <c r="L39" i="16"/>
  <c r="J41" i="16"/>
  <c r="I15" i="18"/>
  <c r="H16" i="18" s="1"/>
  <c r="E40" i="3"/>
  <c r="F39" i="3"/>
  <c r="G39" i="3"/>
  <c r="C20" i="6" l="1"/>
  <c r="B21" i="6"/>
  <c r="A14" i="10"/>
  <c r="B13" i="10"/>
  <c r="Y186" i="37"/>
  <c r="X186" i="37"/>
  <c r="G187" i="37"/>
  <c r="N188" i="37"/>
  <c r="R188" i="37"/>
  <c r="S188" i="37"/>
  <c r="P188" i="37"/>
  <c r="Q188" i="37"/>
  <c r="O188" i="37"/>
  <c r="V188" i="37"/>
  <c r="W188" i="37"/>
  <c r="U188" i="37"/>
  <c r="T188" i="37"/>
  <c r="M188" i="37"/>
  <c r="F189" i="37"/>
  <c r="H189" i="37"/>
  <c r="E189" i="37"/>
  <c r="C189" i="37"/>
  <c r="A190" i="37"/>
  <c r="G168" i="27"/>
  <c r="H167" i="27"/>
  <c r="I167" i="27" s="1"/>
  <c r="L41" i="16"/>
  <c r="J43" i="16"/>
  <c r="I16" i="18"/>
  <c r="H17" i="18" s="1"/>
  <c r="E41" i="3"/>
  <c r="F40" i="3"/>
  <c r="G40" i="3"/>
  <c r="B22" i="6" l="1"/>
  <c r="C21" i="6"/>
  <c r="A15" i="10"/>
  <c r="B14" i="10"/>
  <c r="X187" i="37"/>
  <c r="Y187" i="37"/>
  <c r="O189" i="37"/>
  <c r="V189" i="37"/>
  <c r="W189" i="37"/>
  <c r="U189" i="37"/>
  <c r="T189" i="37"/>
  <c r="N189" i="37"/>
  <c r="R189" i="37"/>
  <c r="S189" i="37"/>
  <c r="P189" i="37"/>
  <c r="Q189" i="37"/>
  <c r="G188" i="37"/>
  <c r="H190" i="37"/>
  <c r="F190" i="37"/>
  <c r="E190" i="37"/>
  <c r="C190" i="37"/>
  <c r="A191" i="37"/>
  <c r="M189" i="37"/>
  <c r="G169" i="27"/>
  <c r="H168" i="27"/>
  <c r="I168" i="27" s="1"/>
  <c r="L43" i="16"/>
  <c r="I17" i="18"/>
  <c r="H18" i="18" s="1"/>
  <c r="E42" i="3"/>
  <c r="F41" i="3"/>
  <c r="G41" i="3"/>
  <c r="B23" i="6" l="1"/>
  <c r="C22" i="6"/>
  <c r="A16" i="10"/>
  <c r="B15" i="10"/>
  <c r="Y188" i="37"/>
  <c r="X188" i="37"/>
  <c r="G189" i="37"/>
  <c r="N190" i="37"/>
  <c r="R190" i="37"/>
  <c r="S190" i="37"/>
  <c r="P190" i="37"/>
  <c r="Q190" i="37"/>
  <c r="O190" i="37"/>
  <c r="V190" i="37"/>
  <c r="W190" i="37"/>
  <c r="U190" i="37"/>
  <c r="T190" i="37"/>
  <c r="H191" i="37"/>
  <c r="F191" i="37"/>
  <c r="E191" i="37"/>
  <c r="A192" i="37"/>
  <c r="C191" i="37"/>
  <c r="M190" i="37"/>
  <c r="G170" i="27"/>
  <c r="H169" i="27"/>
  <c r="I169" i="27" s="1"/>
  <c r="J47" i="16"/>
  <c r="J49" i="16" s="1"/>
  <c r="L45" i="16"/>
  <c r="I18" i="18"/>
  <c r="H19" i="18" s="1"/>
  <c r="E43" i="3"/>
  <c r="F42" i="3"/>
  <c r="G42" i="3"/>
  <c r="B24" i="6" l="1"/>
  <c r="C23" i="6"/>
  <c r="A17" i="10"/>
  <c r="B16" i="10"/>
  <c r="J51" i="16"/>
  <c r="L49" i="16"/>
  <c r="X189" i="37"/>
  <c r="Y189" i="37"/>
  <c r="O191" i="37"/>
  <c r="V191" i="37"/>
  <c r="W191" i="37"/>
  <c r="U191" i="37"/>
  <c r="T191" i="37"/>
  <c r="N191" i="37"/>
  <c r="R191" i="37"/>
  <c r="S191" i="37"/>
  <c r="P191" i="37"/>
  <c r="Q191" i="37"/>
  <c r="G190" i="37"/>
  <c r="M191" i="37"/>
  <c r="H192" i="37"/>
  <c r="F192" i="37"/>
  <c r="E192" i="37"/>
  <c r="C192" i="37"/>
  <c r="A193" i="37"/>
  <c r="G171" i="27"/>
  <c r="H170" i="27"/>
  <c r="I170" i="27" s="1"/>
  <c r="L47" i="16"/>
  <c r="I19" i="18"/>
  <c r="H20" i="18" s="1"/>
  <c r="E44" i="3"/>
  <c r="F43" i="3"/>
  <c r="G43" i="3"/>
  <c r="B25" i="6" l="1"/>
  <c r="C24" i="6"/>
  <c r="J53" i="16"/>
  <c r="L51" i="16"/>
  <c r="A18" i="10"/>
  <c r="B17" i="10"/>
  <c r="Y190" i="37"/>
  <c r="X190" i="37"/>
  <c r="O192" i="37"/>
  <c r="V192" i="37"/>
  <c r="W192" i="37"/>
  <c r="U192" i="37"/>
  <c r="T192" i="37"/>
  <c r="N192" i="37"/>
  <c r="R192" i="37"/>
  <c r="S192" i="37"/>
  <c r="P192" i="37"/>
  <c r="Q192" i="37"/>
  <c r="G191" i="37"/>
  <c r="H193" i="37"/>
  <c r="F193" i="37"/>
  <c r="E193" i="37"/>
  <c r="C193" i="37"/>
  <c r="A194" i="37"/>
  <c r="M192" i="37"/>
  <c r="G172" i="27"/>
  <c r="H171" i="27"/>
  <c r="I171" i="27" s="1"/>
  <c r="I20" i="18"/>
  <c r="H21" i="18" s="1"/>
  <c r="E45" i="3"/>
  <c r="F44" i="3"/>
  <c r="G44" i="3"/>
  <c r="B26" i="6" l="1"/>
  <c r="C25" i="6"/>
  <c r="A19" i="10"/>
  <c r="B18" i="10"/>
  <c r="L53" i="16"/>
  <c r="J55" i="16"/>
  <c r="X191" i="37"/>
  <c r="Y191" i="37"/>
  <c r="G192" i="37"/>
  <c r="N193" i="37"/>
  <c r="R193" i="37"/>
  <c r="S193" i="37"/>
  <c r="P193" i="37"/>
  <c r="Q193" i="37"/>
  <c r="O193" i="37"/>
  <c r="V193" i="37"/>
  <c r="W193" i="37"/>
  <c r="U193" i="37"/>
  <c r="T193" i="37"/>
  <c r="H194" i="37"/>
  <c r="F194" i="37"/>
  <c r="E194" i="37"/>
  <c r="A195" i="37"/>
  <c r="C194" i="37"/>
  <c r="M193" i="37"/>
  <c r="G173" i="27"/>
  <c r="H172" i="27"/>
  <c r="I172" i="27" s="1"/>
  <c r="I21" i="18"/>
  <c r="H22" i="18" s="1"/>
  <c r="E46" i="3"/>
  <c r="F45" i="3"/>
  <c r="G45" i="3"/>
  <c r="B27" i="6" l="1"/>
  <c r="C26" i="6"/>
  <c r="A20" i="10"/>
  <c r="B19" i="10"/>
  <c r="J57" i="16"/>
  <c r="L55" i="16"/>
  <c r="Y192" i="37"/>
  <c r="X192" i="37"/>
  <c r="O194" i="37"/>
  <c r="V194" i="37"/>
  <c r="W194" i="37"/>
  <c r="U194" i="37"/>
  <c r="T194" i="37"/>
  <c r="N194" i="37"/>
  <c r="R194" i="37"/>
  <c r="S194" i="37"/>
  <c r="P194" i="37"/>
  <c r="Q194" i="37"/>
  <c r="G193" i="37"/>
  <c r="M194" i="37"/>
  <c r="H195" i="37"/>
  <c r="F195" i="37"/>
  <c r="E195" i="37"/>
  <c r="A196" i="37"/>
  <c r="C195" i="37"/>
  <c r="G174" i="27"/>
  <c r="H173" i="27"/>
  <c r="I173" i="27" s="1"/>
  <c r="I22" i="18"/>
  <c r="H23" i="18" s="1"/>
  <c r="E47" i="3"/>
  <c r="F46" i="3"/>
  <c r="G46" i="3"/>
  <c r="B28" i="6" l="1"/>
  <c r="C27" i="6"/>
  <c r="A21" i="10"/>
  <c r="B20" i="10"/>
  <c r="L57" i="16"/>
  <c r="J59" i="16"/>
  <c r="X193" i="37"/>
  <c r="Y193" i="37"/>
  <c r="N195" i="37"/>
  <c r="R195" i="37"/>
  <c r="S195" i="37"/>
  <c r="P195" i="37"/>
  <c r="Q195" i="37"/>
  <c r="G194" i="37"/>
  <c r="O195" i="37"/>
  <c r="V195" i="37"/>
  <c r="W195" i="37"/>
  <c r="U195" i="37"/>
  <c r="T195" i="37"/>
  <c r="H196" i="37"/>
  <c r="F196" i="37"/>
  <c r="E196" i="37"/>
  <c r="C196" i="37"/>
  <c r="A197" i="37"/>
  <c r="M195" i="37"/>
  <c r="G175" i="27"/>
  <c r="H174" i="27"/>
  <c r="I174" i="27" s="1"/>
  <c r="I23" i="18"/>
  <c r="H24" i="18" s="1"/>
  <c r="E48" i="3"/>
  <c r="F47" i="3"/>
  <c r="G47" i="3"/>
  <c r="B29" i="6" l="1"/>
  <c r="C28" i="6"/>
  <c r="A22" i="10"/>
  <c r="B21" i="10"/>
  <c r="J61" i="16"/>
  <c r="L59" i="16"/>
  <c r="Y194" i="37"/>
  <c r="X194" i="37"/>
  <c r="G195" i="37"/>
  <c r="N196" i="37"/>
  <c r="R196" i="37"/>
  <c r="S196" i="37"/>
  <c r="P196" i="37"/>
  <c r="Q196" i="37"/>
  <c r="O196" i="37"/>
  <c r="V196" i="37"/>
  <c r="W196" i="37"/>
  <c r="U196" i="37"/>
  <c r="T196" i="37"/>
  <c r="F197" i="37"/>
  <c r="H197" i="37"/>
  <c r="E197" i="37"/>
  <c r="C197" i="37"/>
  <c r="A198" i="37"/>
  <c r="M196" i="37"/>
  <c r="G176" i="27"/>
  <c r="H175" i="27"/>
  <c r="I175" i="27" s="1"/>
  <c r="I24" i="18"/>
  <c r="H25" i="18" s="1"/>
  <c r="E49" i="3"/>
  <c r="F48" i="3"/>
  <c r="G48" i="3"/>
  <c r="B30" i="6" l="1"/>
  <c r="C29" i="6"/>
  <c r="J63" i="16"/>
  <c r="L61" i="16"/>
  <c r="A23" i="10"/>
  <c r="B22" i="10"/>
  <c r="X195" i="37"/>
  <c r="Y195" i="37"/>
  <c r="O197" i="37"/>
  <c r="V197" i="37"/>
  <c r="W197" i="37"/>
  <c r="U197" i="37"/>
  <c r="T197" i="37"/>
  <c r="G196" i="37"/>
  <c r="N197" i="37"/>
  <c r="R197" i="37"/>
  <c r="S197" i="37"/>
  <c r="P197" i="37"/>
  <c r="Q197" i="37"/>
  <c r="H198" i="37"/>
  <c r="F198" i="37"/>
  <c r="E198" i="37"/>
  <c r="A199" i="37"/>
  <c r="C198" i="37"/>
  <c r="M197" i="37"/>
  <c r="G177" i="27"/>
  <c r="H176" i="27"/>
  <c r="I176" i="27" s="1"/>
  <c r="I25" i="18"/>
  <c r="H26" i="18" s="1"/>
  <c r="E50" i="3"/>
  <c r="F49" i="3"/>
  <c r="G49" i="3"/>
  <c r="B31" i="6" l="1"/>
  <c r="C30" i="6"/>
  <c r="A24" i="10"/>
  <c r="B23" i="10"/>
  <c r="L63" i="16"/>
  <c r="J65" i="16"/>
  <c r="L65" i="16" s="1"/>
  <c r="G197" i="37"/>
  <c r="Y196" i="37"/>
  <c r="X196" i="37"/>
  <c r="O198" i="37"/>
  <c r="V198" i="37"/>
  <c r="W198" i="37"/>
  <c r="U198" i="37"/>
  <c r="T198" i="37"/>
  <c r="N198" i="37"/>
  <c r="R198" i="37"/>
  <c r="S198" i="37"/>
  <c r="P198" i="37"/>
  <c r="Q198" i="37"/>
  <c r="M198" i="37"/>
  <c r="H199" i="37"/>
  <c r="F199" i="37"/>
  <c r="E199" i="37"/>
  <c r="C199" i="37"/>
  <c r="A200" i="37"/>
  <c r="G178" i="27"/>
  <c r="H177" i="27"/>
  <c r="I177" i="27" s="1"/>
  <c r="I26" i="18"/>
  <c r="H27" i="18" s="1"/>
  <c r="E51" i="3"/>
  <c r="F50" i="3"/>
  <c r="G50" i="3"/>
  <c r="B32" i="6" l="1"/>
  <c r="C31" i="6"/>
  <c r="A25" i="10"/>
  <c r="B24" i="10"/>
  <c r="X197" i="37"/>
  <c r="Y197" i="37"/>
  <c r="N199" i="37"/>
  <c r="R199" i="37"/>
  <c r="S199" i="37"/>
  <c r="P199" i="37"/>
  <c r="Q199" i="37"/>
  <c r="G198" i="37"/>
  <c r="O199" i="37"/>
  <c r="V199" i="37"/>
  <c r="W199" i="37"/>
  <c r="U199" i="37"/>
  <c r="T199" i="37"/>
  <c r="H200" i="37"/>
  <c r="F200" i="37"/>
  <c r="E200" i="37"/>
  <c r="C200" i="37"/>
  <c r="A201" i="37"/>
  <c r="M199" i="37"/>
  <c r="G179" i="27"/>
  <c r="H178" i="27"/>
  <c r="I178" i="27" s="1"/>
  <c r="I27" i="18"/>
  <c r="H28" i="18" s="1"/>
  <c r="E52" i="3"/>
  <c r="F51" i="3"/>
  <c r="G51" i="3"/>
  <c r="B33" i="6" l="1"/>
  <c r="C32" i="6"/>
  <c r="A26" i="10"/>
  <c r="B25" i="10"/>
  <c r="Y198" i="37"/>
  <c r="X198" i="37"/>
  <c r="N200" i="37"/>
  <c r="R200" i="37"/>
  <c r="S200" i="37"/>
  <c r="P200" i="37"/>
  <c r="Q200" i="37"/>
  <c r="G199" i="37"/>
  <c r="O200" i="37"/>
  <c r="V200" i="37"/>
  <c r="W200" i="37"/>
  <c r="U200" i="37"/>
  <c r="T200" i="37"/>
  <c r="H201" i="37"/>
  <c r="F201" i="37"/>
  <c r="E201" i="37"/>
  <c r="C201" i="37"/>
  <c r="A202" i="37"/>
  <c r="M200" i="37"/>
  <c r="G180" i="27"/>
  <c r="H179" i="27"/>
  <c r="I179" i="27" s="1"/>
  <c r="I28" i="18"/>
  <c r="H29" i="18" s="1"/>
  <c r="E53" i="3"/>
  <c r="F52" i="3"/>
  <c r="G52" i="3"/>
  <c r="B34" i="6" l="1"/>
  <c r="C33" i="6"/>
  <c r="A27" i="10"/>
  <c r="B26" i="10"/>
  <c r="X199" i="37"/>
  <c r="Y199" i="37"/>
  <c r="G200" i="37"/>
  <c r="N201" i="37"/>
  <c r="R201" i="37"/>
  <c r="S201" i="37"/>
  <c r="P201" i="37"/>
  <c r="Q201" i="37"/>
  <c r="O201" i="37"/>
  <c r="V201" i="37"/>
  <c r="W201" i="37"/>
  <c r="U201" i="37"/>
  <c r="T201" i="37"/>
  <c r="H202" i="37"/>
  <c r="F202" i="37"/>
  <c r="E202" i="37"/>
  <c r="C202" i="37"/>
  <c r="A203" i="37"/>
  <c r="M201" i="37"/>
  <c r="G181" i="27"/>
  <c r="H180" i="27"/>
  <c r="I180" i="27" s="1"/>
  <c r="I29" i="18"/>
  <c r="H30" i="18" s="1"/>
  <c r="E54" i="3"/>
  <c r="F53" i="3"/>
  <c r="G53" i="3"/>
  <c r="B35" i="6" l="1"/>
  <c r="C34" i="6"/>
  <c r="A28" i="10"/>
  <c r="B27" i="10"/>
  <c r="Y200" i="37"/>
  <c r="X200" i="37"/>
  <c r="N202" i="37"/>
  <c r="R202" i="37"/>
  <c r="S202" i="37"/>
  <c r="P202" i="37"/>
  <c r="Q202" i="37"/>
  <c r="G201" i="37"/>
  <c r="O202" i="37"/>
  <c r="V202" i="37"/>
  <c r="W202" i="37"/>
  <c r="U202" i="37"/>
  <c r="T202" i="37"/>
  <c r="H203" i="37"/>
  <c r="F203" i="37"/>
  <c r="E203" i="37"/>
  <c r="C203" i="37"/>
  <c r="A204" i="37"/>
  <c r="M202" i="37"/>
  <c r="G182" i="27"/>
  <c r="H181" i="27"/>
  <c r="I181" i="27" s="1"/>
  <c r="I30" i="18"/>
  <c r="H31" i="18" s="1"/>
  <c r="E55" i="3"/>
  <c r="F54" i="3"/>
  <c r="G54" i="3"/>
  <c r="B36" i="6" l="1"/>
  <c r="C35" i="6"/>
  <c r="A29" i="10"/>
  <c r="B28" i="10"/>
  <c r="X201" i="37"/>
  <c r="Y201" i="37"/>
  <c r="N203" i="37"/>
  <c r="R203" i="37"/>
  <c r="S203" i="37"/>
  <c r="P203" i="37"/>
  <c r="Q203" i="37"/>
  <c r="G202" i="37"/>
  <c r="O203" i="37"/>
  <c r="V203" i="37"/>
  <c r="W203" i="37"/>
  <c r="U203" i="37"/>
  <c r="T203" i="37"/>
  <c r="H204" i="37"/>
  <c r="F204" i="37"/>
  <c r="E204" i="37"/>
  <c r="C204" i="37"/>
  <c r="A205" i="37"/>
  <c r="M203" i="37"/>
  <c r="G183" i="27"/>
  <c r="H182" i="27"/>
  <c r="I182" i="27" s="1"/>
  <c r="I31" i="18"/>
  <c r="H32" i="18" s="1"/>
  <c r="E56" i="3"/>
  <c r="F55" i="3"/>
  <c r="G55" i="3"/>
  <c r="B37" i="6" l="1"/>
  <c r="C36" i="6"/>
  <c r="A30" i="10"/>
  <c r="B29" i="10"/>
  <c r="Y202" i="37"/>
  <c r="X202" i="37"/>
  <c r="N204" i="37"/>
  <c r="R204" i="37"/>
  <c r="S204" i="37"/>
  <c r="P204" i="37"/>
  <c r="Q204" i="37"/>
  <c r="G203" i="37"/>
  <c r="O204" i="37"/>
  <c r="V204" i="37"/>
  <c r="W204" i="37"/>
  <c r="U204" i="37"/>
  <c r="T204" i="37"/>
  <c r="F205" i="37"/>
  <c r="H205" i="37"/>
  <c r="E205" i="37"/>
  <c r="C205" i="37"/>
  <c r="A206" i="37"/>
  <c r="M204" i="37"/>
  <c r="G184" i="27"/>
  <c r="H183" i="27"/>
  <c r="I183" i="27" s="1"/>
  <c r="I32" i="18"/>
  <c r="H33" i="18" s="1"/>
  <c r="E57" i="3"/>
  <c r="F56" i="3"/>
  <c r="G56" i="3"/>
  <c r="B38" i="6" l="1"/>
  <c r="C37" i="6"/>
  <c r="A31" i="10"/>
  <c r="B30" i="10"/>
  <c r="X203" i="37"/>
  <c r="Y203" i="37"/>
  <c r="G204" i="37"/>
  <c r="O205" i="37"/>
  <c r="V205" i="37"/>
  <c r="W205" i="37"/>
  <c r="U205" i="37"/>
  <c r="T205" i="37"/>
  <c r="N205" i="37"/>
  <c r="R205" i="37"/>
  <c r="S205" i="37"/>
  <c r="P205" i="37"/>
  <c r="Q205" i="37"/>
  <c r="H206" i="37"/>
  <c r="F206" i="37"/>
  <c r="E206" i="37"/>
  <c r="A207" i="37"/>
  <c r="C206" i="37"/>
  <c r="M205" i="37"/>
  <c r="G185" i="27"/>
  <c r="H184" i="27"/>
  <c r="I184" i="27" s="1"/>
  <c r="I33" i="18"/>
  <c r="H34" i="18" s="1"/>
  <c r="I34" i="18" s="1"/>
  <c r="E58" i="3"/>
  <c r="F57" i="3"/>
  <c r="G57" i="3"/>
  <c r="B39" i="6" l="1"/>
  <c r="C38" i="6"/>
  <c r="A32" i="10"/>
  <c r="B31" i="10"/>
  <c r="Y204" i="37"/>
  <c r="X204" i="37"/>
  <c r="N206" i="37"/>
  <c r="R206" i="37"/>
  <c r="S206" i="37"/>
  <c r="P206" i="37"/>
  <c r="Q206" i="37"/>
  <c r="O206" i="37"/>
  <c r="V206" i="37"/>
  <c r="W206" i="37"/>
  <c r="U206" i="37"/>
  <c r="T206" i="37"/>
  <c r="G205" i="37"/>
  <c r="M206" i="37"/>
  <c r="H207" i="37"/>
  <c r="F207" i="37"/>
  <c r="E207" i="37"/>
  <c r="A208" i="37"/>
  <c r="C207" i="37"/>
  <c r="G186" i="27"/>
  <c r="H185" i="27"/>
  <c r="I185" i="27" s="1"/>
  <c r="E59" i="3"/>
  <c r="F58" i="3"/>
  <c r="G58" i="3"/>
  <c r="B40" i="6" l="1"/>
  <c r="C39" i="6"/>
  <c r="A33" i="10"/>
  <c r="B32" i="10"/>
  <c r="X205" i="37"/>
  <c r="Y205" i="37"/>
  <c r="N207" i="37"/>
  <c r="R207" i="37"/>
  <c r="S207" i="37"/>
  <c r="P207" i="37"/>
  <c r="Q207" i="37"/>
  <c r="G206" i="37"/>
  <c r="O207" i="37"/>
  <c r="V207" i="37"/>
  <c r="W207" i="37"/>
  <c r="U207" i="37"/>
  <c r="T207" i="37"/>
  <c r="M207" i="37"/>
  <c r="H208" i="37"/>
  <c r="F208" i="37"/>
  <c r="E208" i="37"/>
  <c r="A209" i="37"/>
  <c r="C208" i="37"/>
  <c r="G187" i="27"/>
  <c r="H186" i="27"/>
  <c r="I186" i="27" s="1"/>
  <c r="E60" i="3"/>
  <c r="F59" i="3"/>
  <c r="G59" i="3"/>
  <c r="C40" i="6" l="1"/>
  <c r="B41" i="6"/>
  <c r="A34" i="10"/>
  <c r="B33" i="10"/>
  <c r="Y206" i="37"/>
  <c r="X206" i="37"/>
  <c r="O208" i="37"/>
  <c r="V208" i="37"/>
  <c r="W208" i="37"/>
  <c r="U208" i="37"/>
  <c r="T208" i="37"/>
  <c r="N208" i="37"/>
  <c r="R208" i="37"/>
  <c r="S208" i="37"/>
  <c r="P208" i="37"/>
  <c r="Q208" i="37"/>
  <c r="G207" i="37"/>
  <c r="H209" i="37"/>
  <c r="F209" i="37"/>
  <c r="E209" i="37"/>
  <c r="C209" i="37"/>
  <c r="A210" i="37"/>
  <c r="M208" i="37"/>
  <c r="G188" i="27"/>
  <c r="H187" i="27"/>
  <c r="I187" i="27" s="1"/>
  <c r="E61" i="3"/>
  <c r="F60" i="3"/>
  <c r="G60" i="3"/>
  <c r="C41" i="6" l="1"/>
  <c r="B42" i="6"/>
  <c r="A35" i="10"/>
  <c r="B34" i="10"/>
  <c r="X207" i="37"/>
  <c r="Y207" i="37"/>
  <c r="G208" i="37"/>
  <c r="N209" i="37"/>
  <c r="R209" i="37"/>
  <c r="S209" i="37"/>
  <c r="P209" i="37"/>
  <c r="Q209" i="37"/>
  <c r="O209" i="37"/>
  <c r="V209" i="37"/>
  <c r="W209" i="37"/>
  <c r="U209" i="37"/>
  <c r="T209" i="37"/>
  <c r="H210" i="37"/>
  <c r="F210" i="37"/>
  <c r="E210" i="37"/>
  <c r="C210" i="37"/>
  <c r="A211" i="37"/>
  <c r="M209" i="37"/>
  <c r="G189" i="27"/>
  <c r="H188" i="27"/>
  <c r="I188" i="27" s="1"/>
  <c r="E62" i="3"/>
  <c r="F61" i="3"/>
  <c r="G61" i="3"/>
  <c r="B43" i="6" l="1"/>
  <c r="C42" i="6"/>
  <c r="A36" i="10"/>
  <c r="B35" i="10"/>
  <c r="Y208" i="37"/>
  <c r="X208" i="37"/>
  <c r="G209" i="37"/>
  <c r="N210" i="37"/>
  <c r="R210" i="37"/>
  <c r="S210" i="37"/>
  <c r="P210" i="37"/>
  <c r="Q210" i="37"/>
  <c r="O210" i="37"/>
  <c r="V210" i="37"/>
  <c r="W210" i="37"/>
  <c r="U210" i="37"/>
  <c r="T210" i="37"/>
  <c r="H211" i="37"/>
  <c r="F211" i="37"/>
  <c r="E211" i="37"/>
  <c r="A212" i="37"/>
  <c r="C211" i="37"/>
  <c r="M210" i="37"/>
  <c r="G190" i="27"/>
  <c r="H189" i="27"/>
  <c r="I189" i="27" s="1"/>
  <c r="E63" i="3"/>
  <c r="F62" i="3"/>
  <c r="G62" i="3"/>
  <c r="B44" i="6" l="1"/>
  <c r="C43" i="6"/>
  <c r="A37" i="10"/>
  <c r="B36" i="10"/>
  <c r="X209" i="37"/>
  <c r="Y209" i="37"/>
  <c r="N211" i="37"/>
  <c r="R211" i="37"/>
  <c r="S211" i="37"/>
  <c r="P211" i="37"/>
  <c r="Q211" i="37"/>
  <c r="G210" i="37"/>
  <c r="O211" i="37"/>
  <c r="V211" i="37"/>
  <c r="W211" i="37"/>
  <c r="U211" i="37"/>
  <c r="T211" i="37"/>
  <c r="M211" i="37"/>
  <c r="F212" i="37"/>
  <c r="H212" i="37"/>
  <c r="E212" i="37"/>
  <c r="A213" i="37"/>
  <c r="C212" i="37"/>
  <c r="G191" i="27"/>
  <c r="H190" i="27"/>
  <c r="I190" i="27" s="1"/>
  <c r="E64" i="3"/>
  <c r="F63" i="3"/>
  <c r="G63" i="3"/>
  <c r="B45" i="6" l="1"/>
  <c r="C44" i="6"/>
  <c r="A38" i="10"/>
  <c r="B37" i="10"/>
  <c r="Y210" i="37"/>
  <c r="X210" i="37"/>
  <c r="G211" i="37"/>
  <c r="N212" i="37"/>
  <c r="R212" i="37"/>
  <c r="S212" i="37"/>
  <c r="P212" i="37"/>
  <c r="Q212" i="37"/>
  <c r="O212" i="37"/>
  <c r="V212" i="37"/>
  <c r="W212" i="37"/>
  <c r="U212" i="37"/>
  <c r="T212" i="37"/>
  <c r="F213" i="37"/>
  <c r="H213" i="37"/>
  <c r="E213" i="37"/>
  <c r="C213" i="37"/>
  <c r="A214" i="37"/>
  <c r="M212" i="37"/>
  <c r="G192" i="27"/>
  <c r="H191" i="27"/>
  <c r="I191" i="27" s="1"/>
  <c r="E65" i="3"/>
  <c r="F64" i="3"/>
  <c r="G64" i="3"/>
  <c r="B46" i="6" l="1"/>
  <c r="C45" i="6"/>
  <c r="A39" i="10"/>
  <c r="B38" i="10"/>
  <c r="X211" i="37"/>
  <c r="Y211" i="37"/>
  <c r="O213" i="37"/>
  <c r="V213" i="37"/>
  <c r="W213" i="37"/>
  <c r="U213" i="37"/>
  <c r="T213" i="37"/>
  <c r="G212" i="37"/>
  <c r="N213" i="37"/>
  <c r="R213" i="37"/>
  <c r="S213" i="37"/>
  <c r="P213" i="37"/>
  <c r="Q213" i="37"/>
  <c r="H214" i="37"/>
  <c r="F214" i="37"/>
  <c r="D214" i="37"/>
  <c r="E214" i="37"/>
  <c r="C214" i="37"/>
  <c r="A215" i="37"/>
  <c r="M213" i="37"/>
  <c r="G193" i="27"/>
  <c r="H192" i="27"/>
  <c r="I192" i="27" s="1"/>
  <c r="E66" i="3"/>
  <c r="F65" i="3"/>
  <c r="G65" i="3"/>
  <c r="B47" i="6" l="1"/>
  <c r="C46" i="6"/>
  <c r="A40" i="10"/>
  <c r="B39" i="10"/>
  <c r="Y212" i="37"/>
  <c r="X212" i="37"/>
  <c r="N214" i="37"/>
  <c r="R214" i="37"/>
  <c r="S214" i="37"/>
  <c r="P214" i="37"/>
  <c r="Q214" i="37"/>
  <c r="O214" i="37"/>
  <c r="V214" i="37"/>
  <c r="W214" i="37"/>
  <c r="U214" i="37"/>
  <c r="T214" i="37"/>
  <c r="G213" i="37"/>
  <c r="M214" i="37"/>
  <c r="H215" i="37"/>
  <c r="F215" i="37"/>
  <c r="D215" i="37"/>
  <c r="E215" i="37"/>
  <c r="A216" i="37"/>
  <c r="C215" i="37"/>
  <c r="G194" i="27"/>
  <c r="H193" i="27"/>
  <c r="I193" i="27" s="1"/>
  <c r="E67" i="3"/>
  <c r="F66" i="3"/>
  <c r="G66" i="3"/>
  <c r="B48" i="6" l="1"/>
  <c r="C47" i="6"/>
  <c r="A41" i="10"/>
  <c r="B40" i="10"/>
  <c r="X213" i="37"/>
  <c r="Y213" i="37"/>
  <c r="O215" i="37"/>
  <c r="V215" i="37"/>
  <c r="W215" i="37"/>
  <c r="U215" i="37"/>
  <c r="T215" i="37"/>
  <c r="N215" i="37"/>
  <c r="R215" i="37"/>
  <c r="S215" i="37"/>
  <c r="P215" i="37"/>
  <c r="Q215" i="37"/>
  <c r="G214" i="37"/>
  <c r="H216" i="37"/>
  <c r="F216" i="37"/>
  <c r="D216" i="37"/>
  <c r="E216" i="37"/>
  <c r="C216" i="37"/>
  <c r="A217" i="37"/>
  <c r="M215" i="37"/>
  <c r="G195" i="27"/>
  <c r="H194" i="27"/>
  <c r="I194" i="27" s="1"/>
  <c r="E68" i="3"/>
  <c r="F67" i="3"/>
  <c r="G67" i="3"/>
  <c r="B49" i="6" l="1"/>
  <c r="C48" i="6"/>
  <c r="A42" i="10"/>
  <c r="B41" i="10"/>
  <c r="Y214" i="37"/>
  <c r="X214" i="37"/>
  <c r="N216" i="37"/>
  <c r="R216" i="37"/>
  <c r="S216" i="37"/>
  <c r="P216" i="37"/>
  <c r="Q216" i="37"/>
  <c r="G215" i="37"/>
  <c r="O216" i="37"/>
  <c r="V216" i="37"/>
  <c r="W216" i="37"/>
  <c r="U216" i="37"/>
  <c r="T216" i="37"/>
  <c r="M216" i="37"/>
  <c r="H217" i="37"/>
  <c r="F217" i="37"/>
  <c r="D217" i="37"/>
  <c r="E217" i="37"/>
  <c r="C217" i="37"/>
  <c r="A218" i="37"/>
  <c r="G196" i="27"/>
  <c r="H195" i="27"/>
  <c r="I195" i="27" s="1"/>
  <c r="E69" i="3"/>
  <c r="F68" i="3"/>
  <c r="G68" i="3"/>
  <c r="B50" i="6" l="1"/>
  <c r="C49" i="6"/>
  <c r="A43" i="10"/>
  <c r="B42" i="10"/>
  <c r="X215" i="37"/>
  <c r="Y215" i="37"/>
  <c r="N217" i="37"/>
  <c r="R217" i="37"/>
  <c r="S217" i="37"/>
  <c r="P217" i="37"/>
  <c r="Q217" i="37"/>
  <c r="G216" i="37"/>
  <c r="O217" i="37"/>
  <c r="V217" i="37"/>
  <c r="W217" i="37"/>
  <c r="U217" i="37"/>
  <c r="T217" i="37"/>
  <c r="M217" i="37"/>
  <c r="H218" i="37"/>
  <c r="F218" i="37"/>
  <c r="D218" i="37"/>
  <c r="E218" i="37"/>
  <c r="C218" i="37"/>
  <c r="A219" i="37"/>
  <c r="G197" i="27"/>
  <c r="H196" i="27"/>
  <c r="I196" i="27" s="1"/>
  <c r="E70" i="3"/>
  <c r="F69" i="3"/>
  <c r="G69" i="3"/>
  <c r="B51" i="6" l="1"/>
  <c r="C50" i="6"/>
  <c r="A44" i="10"/>
  <c r="B43" i="10"/>
  <c r="Y216" i="37"/>
  <c r="X216" i="37"/>
  <c r="G217" i="37"/>
  <c r="O218" i="37"/>
  <c r="V218" i="37"/>
  <c r="W218" i="37"/>
  <c r="U218" i="37"/>
  <c r="T218" i="37"/>
  <c r="N218" i="37"/>
  <c r="R218" i="37"/>
  <c r="S218" i="37"/>
  <c r="P218" i="37"/>
  <c r="Q218" i="37"/>
  <c r="M218" i="37"/>
  <c r="H219" i="37"/>
  <c r="F219" i="37"/>
  <c r="D219" i="37"/>
  <c r="E219" i="37"/>
  <c r="C219" i="37"/>
  <c r="A220" i="37"/>
  <c r="G198" i="27"/>
  <c r="H197" i="27"/>
  <c r="I197" i="27" s="1"/>
  <c r="E71" i="3"/>
  <c r="F70" i="3"/>
  <c r="G70" i="3"/>
  <c r="B52" i="6" l="1"/>
  <c r="C51" i="6"/>
  <c r="A45" i="10"/>
  <c r="B44" i="10"/>
  <c r="X217" i="37"/>
  <c r="Y217" i="37"/>
  <c r="O219" i="37"/>
  <c r="V219" i="37"/>
  <c r="W219" i="37"/>
  <c r="U219" i="37"/>
  <c r="T219" i="37"/>
  <c r="N219" i="37"/>
  <c r="R219" i="37"/>
  <c r="S219" i="37"/>
  <c r="P219" i="37"/>
  <c r="Q219" i="37"/>
  <c r="G218" i="37"/>
  <c r="M219" i="37"/>
  <c r="F220" i="37"/>
  <c r="H220" i="37"/>
  <c r="D220" i="37"/>
  <c r="E220" i="37"/>
  <c r="C220" i="37"/>
  <c r="A221" i="37"/>
  <c r="G199" i="27"/>
  <c r="H198" i="27"/>
  <c r="I198" i="27" s="1"/>
  <c r="E72" i="3"/>
  <c r="F71" i="3"/>
  <c r="G71" i="3"/>
  <c r="B53" i="6" l="1"/>
  <c r="C52" i="6"/>
  <c r="A46" i="10"/>
  <c r="B45" i="10"/>
  <c r="Y218" i="37"/>
  <c r="X218" i="37"/>
  <c r="N220" i="37"/>
  <c r="R220" i="37"/>
  <c r="S220" i="37"/>
  <c r="P220" i="37"/>
  <c r="Q220" i="37"/>
  <c r="O220" i="37"/>
  <c r="V220" i="37"/>
  <c r="W220" i="37"/>
  <c r="U220" i="37"/>
  <c r="T220" i="37"/>
  <c r="G219" i="37"/>
  <c r="H221" i="37"/>
  <c r="F221" i="37"/>
  <c r="D221" i="37"/>
  <c r="E221" i="37"/>
  <c r="C221" i="37"/>
  <c r="A222" i="37"/>
  <c r="M220" i="37"/>
  <c r="G200" i="27"/>
  <c r="H199" i="27"/>
  <c r="I199" i="27" s="1"/>
  <c r="E73" i="3"/>
  <c r="F72" i="3"/>
  <c r="G72" i="3"/>
  <c r="B54" i="6" l="1"/>
  <c r="C53" i="6"/>
  <c r="A47" i="10"/>
  <c r="B46" i="10"/>
  <c r="X219" i="37"/>
  <c r="Y219" i="37"/>
  <c r="G220" i="37"/>
  <c r="N221" i="37"/>
  <c r="R221" i="37"/>
  <c r="S221" i="37"/>
  <c r="P221" i="37"/>
  <c r="Q221" i="37"/>
  <c r="O221" i="37"/>
  <c r="V221" i="37"/>
  <c r="W221" i="37"/>
  <c r="U221" i="37"/>
  <c r="T221" i="37"/>
  <c r="H222" i="37"/>
  <c r="F222" i="37"/>
  <c r="D222" i="37"/>
  <c r="E222" i="37"/>
  <c r="A223" i="37"/>
  <c r="C222" i="37"/>
  <c r="M221" i="37"/>
  <c r="G201" i="27"/>
  <c r="H200" i="27"/>
  <c r="I200" i="27" s="1"/>
  <c r="E74" i="3"/>
  <c r="F73" i="3"/>
  <c r="G73" i="3"/>
  <c r="B55" i="6" l="1"/>
  <c r="C54" i="6"/>
  <c r="A48" i="10"/>
  <c r="B47" i="10"/>
  <c r="Y220" i="37"/>
  <c r="X220" i="37"/>
  <c r="G221" i="37"/>
  <c r="N222" i="37"/>
  <c r="R222" i="37"/>
  <c r="S222" i="37"/>
  <c r="P222" i="37"/>
  <c r="Q222" i="37"/>
  <c r="O222" i="37"/>
  <c r="V222" i="37"/>
  <c r="W222" i="37"/>
  <c r="U222" i="37"/>
  <c r="T222" i="37"/>
  <c r="H223" i="37"/>
  <c r="F223" i="37"/>
  <c r="D223" i="37"/>
  <c r="E223" i="37"/>
  <c r="A224" i="37"/>
  <c r="C223" i="37"/>
  <c r="M222" i="37"/>
  <c r="G202" i="27"/>
  <c r="H201" i="27"/>
  <c r="I201" i="27" s="1"/>
  <c r="E75" i="3"/>
  <c r="F74" i="3"/>
  <c r="G74" i="3"/>
  <c r="B56" i="6" l="1"/>
  <c r="C55" i="6"/>
  <c r="A49" i="10"/>
  <c r="B48" i="10"/>
  <c r="X221" i="37"/>
  <c r="Y221" i="37"/>
  <c r="N223" i="37"/>
  <c r="R223" i="37"/>
  <c r="S223" i="37"/>
  <c r="P223" i="37"/>
  <c r="Q223" i="37"/>
  <c r="G222" i="37"/>
  <c r="O223" i="37"/>
  <c r="V223" i="37"/>
  <c r="W223" i="37"/>
  <c r="U223" i="37"/>
  <c r="T223" i="37"/>
  <c r="H224" i="37"/>
  <c r="F224" i="37"/>
  <c r="D224" i="37"/>
  <c r="E224" i="37"/>
  <c r="C224" i="37"/>
  <c r="A225" i="37"/>
  <c r="M223" i="37"/>
  <c r="G203" i="27"/>
  <c r="H202" i="27"/>
  <c r="I202" i="27" s="1"/>
  <c r="E76" i="3"/>
  <c r="F75" i="3"/>
  <c r="G75" i="3"/>
  <c r="B57" i="6" l="1"/>
  <c r="C56" i="6"/>
  <c r="A50" i="10"/>
  <c r="B49" i="10"/>
  <c r="Y222" i="37"/>
  <c r="X222" i="37"/>
  <c r="G223" i="37"/>
  <c r="N224" i="37"/>
  <c r="R224" i="37"/>
  <c r="S224" i="37"/>
  <c r="P224" i="37"/>
  <c r="Q224" i="37"/>
  <c r="O224" i="37"/>
  <c r="V224" i="37"/>
  <c r="W224" i="37"/>
  <c r="U224" i="37"/>
  <c r="T224" i="37"/>
  <c r="M224" i="37"/>
  <c r="H225" i="37"/>
  <c r="F225" i="37"/>
  <c r="D225" i="37"/>
  <c r="E225" i="37"/>
  <c r="C225" i="37"/>
  <c r="A226" i="37"/>
  <c r="G204" i="27"/>
  <c r="H203" i="27"/>
  <c r="I203" i="27" s="1"/>
  <c r="E77" i="3"/>
  <c r="F76" i="3"/>
  <c r="G76" i="3"/>
  <c r="B58" i="6" l="1"/>
  <c r="C57" i="6"/>
  <c r="A51" i="10"/>
  <c r="B50" i="10"/>
  <c r="X223" i="37"/>
  <c r="Y223" i="37"/>
  <c r="G224" i="37"/>
  <c r="O225" i="37"/>
  <c r="V225" i="37"/>
  <c r="W225" i="37"/>
  <c r="U225" i="37"/>
  <c r="T225" i="37"/>
  <c r="N225" i="37"/>
  <c r="R225" i="37"/>
  <c r="S225" i="37"/>
  <c r="P225" i="37"/>
  <c r="Q225" i="37"/>
  <c r="M225" i="37"/>
  <c r="H226" i="37"/>
  <c r="F226" i="37"/>
  <c r="D226" i="37"/>
  <c r="E226" i="37"/>
  <c r="C226" i="37"/>
  <c r="A227" i="37"/>
  <c r="G205" i="27"/>
  <c r="H204" i="27"/>
  <c r="I204" i="27" s="1"/>
  <c r="E78" i="3"/>
  <c r="F77" i="3"/>
  <c r="G77" i="3"/>
  <c r="B59" i="6" l="1"/>
  <c r="C58" i="6"/>
  <c r="A52" i="10"/>
  <c r="B51" i="10"/>
  <c r="Y224" i="37"/>
  <c r="X224" i="37"/>
  <c r="O226" i="37"/>
  <c r="V226" i="37"/>
  <c r="W226" i="37"/>
  <c r="U226" i="37"/>
  <c r="T226" i="37"/>
  <c r="N226" i="37"/>
  <c r="R226" i="37"/>
  <c r="S226" i="37"/>
  <c r="P226" i="37"/>
  <c r="Q226" i="37"/>
  <c r="G225" i="37"/>
  <c r="M226" i="37"/>
  <c r="H227" i="37"/>
  <c r="F227" i="37"/>
  <c r="D227" i="37"/>
  <c r="E227" i="37"/>
  <c r="C227" i="37"/>
  <c r="A228" i="37"/>
  <c r="G206" i="27"/>
  <c r="H205" i="27"/>
  <c r="I205" i="27" s="1"/>
  <c r="E79" i="3"/>
  <c r="F78" i="3"/>
  <c r="G78" i="3"/>
  <c r="B60" i="6" l="1"/>
  <c r="C59" i="6"/>
  <c r="A53" i="10"/>
  <c r="B52" i="10"/>
  <c r="X225" i="37"/>
  <c r="Y225" i="37"/>
  <c r="N227" i="37"/>
  <c r="R227" i="37"/>
  <c r="S227" i="37"/>
  <c r="P227" i="37"/>
  <c r="Q227" i="37"/>
  <c r="O227" i="37"/>
  <c r="V227" i="37"/>
  <c r="W227" i="37"/>
  <c r="U227" i="37"/>
  <c r="T227" i="37"/>
  <c r="G226" i="37"/>
  <c r="M227" i="37"/>
  <c r="F228" i="37"/>
  <c r="H228" i="37"/>
  <c r="D228" i="37"/>
  <c r="E228" i="37"/>
  <c r="A229" i="37"/>
  <c r="C228" i="37"/>
  <c r="G207" i="27"/>
  <c r="H206" i="27"/>
  <c r="I206" i="27" s="1"/>
  <c r="E80" i="3"/>
  <c r="F79" i="3"/>
  <c r="G79" i="3"/>
  <c r="B61" i="6" l="1"/>
  <c r="C60" i="6"/>
  <c r="A54" i="10"/>
  <c r="B53" i="10"/>
  <c r="Y226" i="37"/>
  <c r="X226" i="37"/>
  <c r="G227" i="37"/>
  <c r="N228" i="37"/>
  <c r="R228" i="37"/>
  <c r="S228" i="37"/>
  <c r="P228" i="37"/>
  <c r="Q228" i="37"/>
  <c r="O228" i="37"/>
  <c r="V228" i="37"/>
  <c r="W228" i="37"/>
  <c r="U228" i="37"/>
  <c r="T228" i="37"/>
  <c r="H229" i="37"/>
  <c r="F229" i="37"/>
  <c r="D229" i="37"/>
  <c r="E229" i="37"/>
  <c r="C229" i="37"/>
  <c r="A230" i="37"/>
  <c r="M228" i="37"/>
  <c r="G208" i="27"/>
  <c r="H207" i="27"/>
  <c r="I207" i="27" s="1"/>
  <c r="E81" i="3"/>
  <c r="F80" i="3"/>
  <c r="G80" i="3"/>
  <c r="B62" i="6" l="1"/>
  <c r="C61" i="6"/>
  <c r="A55" i="10"/>
  <c r="B54" i="10"/>
  <c r="X227" i="37"/>
  <c r="Y227" i="37"/>
  <c r="N229" i="37"/>
  <c r="R229" i="37"/>
  <c r="S229" i="37"/>
  <c r="P229" i="37"/>
  <c r="Q229" i="37"/>
  <c r="G228" i="37"/>
  <c r="O229" i="37"/>
  <c r="V229" i="37"/>
  <c r="W229" i="37"/>
  <c r="U229" i="37"/>
  <c r="T229" i="37"/>
  <c r="M229" i="37"/>
  <c r="H230" i="37"/>
  <c r="F230" i="37"/>
  <c r="E230" i="37"/>
  <c r="D230" i="37"/>
  <c r="C230" i="37"/>
  <c r="A231" i="37"/>
  <c r="G209" i="27"/>
  <c r="H208" i="27"/>
  <c r="I208" i="27" s="1"/>
  <c r="E82" i="3"/>
  <c r="F81" i="3"/>
  <c r="G81" i="3"/>
  <c r="B63" i="6" l="1"/>
  <c r="C62" i="6"/>
  <c r="A56" i="10"/>
  <c r="B55" i="10"/>
  <c r="Y228" i="37"/>
  <c r="X228" i="37"/>
  <c r="O230" i="37"/>
  <c r="V230" i="37"/>
  <c r="W230" i="37"/>
  <c r="T230" i="37"/>
  <c r="U230" i="37"/>
  <c r="N230" i="37"/>
  <c r="R230" i="37"/>
  <c r="S230" i="37"/>
  <c r="P230" i="37"/>
  <c r="Q230" i="37"/>
  <c r="G229" i="37"/>
  <c r="M230" i="37"/>
  <c r="H231" i="37"/>
  <c r="F231" i="37"/>
  <c r="E231" i="37"/>
  <c r="D231" i="37"/>
  <c r="A232" i="37"/>
  <c r="C231" i="37"/>
  <c r="G210" i="27"/>
  <c r="H209" i="27"/>
  <c r="I209" i="27" s="1"/>
  <c r="E83" i="3"/>
  <c r="F82" i="3"/>
  <c r="G82" i="3"/>
  <c r="B64" i="6" l="1"/>
  <c r="C63" i="6"/>
  <c r="A57" i="10"/>
  <c r="B56" i="10"/>
  <c r="X229" i="37"/>
  <c r="Y229" i="37"/>
  <c r="N231" i="37"/>
  <c r="R231" i="37"/>
  <c r="S231" i="37"/>
  <c r="P231" i="37"/>
  <c r="Q231" i="37"/>
  <c r="G230" i="37"/>
  <c r="O231" i="37"/>
  <c r="V231" i="37"/>
  <c r="W231" i="37"/>
  <c r="T231" i="37"/>
  <c r="U231" i="37"/>
  <c r="H232" i="37"/>
  <c r="F232" i="37"/>
  <c r="D232" i="37"/>
  <c r="E232" i="37"/>
  <c r="C232" i="37"/>
  <c r="A233" i="37"/>
  <c r="M231" i="37"/>
  <c r="G211" i="27"/>
  <c r="H210" i="27"/>
  <c r="I210" i="27" s="1"/>
  <c r="E84" i="3"/>
  <c r="F83" i="3"/>
  <c r="G83" i="3"/>
  <c r="B65" i="6" l="1"/>
  <c r="C64" i="6"/>
  <c r="A58" i="10"/>
  <c r="B57" i="10"/>
  <c r="Y230" i="37"/>
  <c r="X230" i="37"/>
  <c r="G231" i="37"/>
  <c r="N232" i="37"/>
  <c r="R232" i="37"/>
  <c r="S232" i="37"/>
  <c r="P232" i="37"/>
  <c r="Q232" i="37"/>
  <c r="O232" i="37"/>
  <c r="V232" i="37"/>
  <c r="W232" i="37"/>
  <c r="T232" i="37"/>
  <c r="U232" i="37"/>
  <c r="M232" i="37"/>
  <c r="H233" i="37"/>
  <c r="F233" i="37"/>
  <c r="D233" i="37"/>
  <c r="E233" i="37"/>
  <c r="C233" i="37"/>
  <c r="A234" i="37"/>
  <c r="G212" i="27"/>
  <c r="H211" i="27"/>
  <c r="I211" i="27" s="1"/>
  <c r="E85" i="3"/>
  <c r="F84" i="3"/>
  <c r="G84" i="3"/>
  <c r="B66" i="6" l="1"/>
  <c r="C65" i="6"/>
  <c r="A59" i="10"/>
  <c r="B58" i="10"/>
  <c r="X231" i="37"/>
  <c r="Y231" i="37"/>
  <c r="N233" i="37"/>
  <c r="R233" i="37"/>
  <c r="S233" i="37"/>
  <c r="P233" i="37"/>
  <c r="Q233" i="37"/>
  <c r="G232" i="37"/>
  <c r="O233" i="37"/>
  <c r="V233" i="37"/>
  <c r="W233" i="37"/>
  <c r="T233" i="37"/>
  <c r="U233" i="37"/>
  <c r="M233" i="37"/>
  <c r="H234" i="37"/>
  <c r="F234" i="37"/>
  <c r="D234" i="37"/>
  <c r="E234" i="37"/>
  <c r="C234" i="37"/>
  <c r="A235" i="37"/>
  <c r="G213" i="27"/>
  <c r="H212" i="27"/>
  <c r="I212" i="27" s="1"/>
  <c r="E86" i="3"/>
  <c r="F85" i="3"/>
  <c r="G85" i="3"/>
  <c r="B67" i="6" l="1"/>
  <c r="C66" i="6"/>
  <c r="A60" i="10"/>
  <c r="B59" i="10"/>
  <c r="Y232" i="37"/>
  <c r="X232" i="37"/>
  <c r="O234" i="37"/>
  <c r="V234" i="37"/>
  <c r="W234" i="37"/>
  <c r="T234" i="37"/>
  <c r="U234" i="37"/>
  <c r="G233" i="37"/>
  <c r="N234" i="37"/>
  <c r="R234" i="37"/>
  <c r="S234" i="37"/>
  <c r="P234" i="37"/>
  <c r="Q234" i="37"/>
  <c r="M234" i="37"/>
  <c r="H235" i="37"/>
  <c r="F235" i="37"/>
  <c r="D235" i="37"/>
  <c r="E235" i="37"/>
  <c r="A236" i="37"/>
  <c r="C235" i="37"/>
  <c r="G214" i="27"/>
  <c r="H213" i="27"/>
  <c r="I213" i="27" s="1"/>
  <c r="E87" i="3"/>
  <c r="F86" i="3"/>
  <c r="G86" i="3"/>
  <c r="B68" i="6" l="1"/>
  <c r="C67" i="6"/>
  <c r="A61" i="10"/>
  <c r="B60" i="10"/>
  <c r="X233" i="37"/>
  <c r="Y233" i="37"/>
  <c r="O235" i="37"/>
  <c r="V235" i="37"/>
  <c r="W235" i="37"/>
  <c r="T235" i="37"/>
  <c r="U235" i="37"/>
  <c r="N235" i="37"/>
  <c r="R235" i="37"/>
  <c r="S235" i="37"/>
  <c r="P235" i="37"/>
  <c r="Q235" i="37"/>
  <c r="G234" i="37"/>
  <c r="F236" i="37"/>
  <c r="H236" i="37"/>
  <c r="D236" i="37"/>
  <c r="E236" i="37"/>
  <c r="C236" i="37"/>
  <c r="A237" i="37"/>
  <c r="M235" i="37"/>
  <c r="G215" i="27"/>
  <c r="H214" i="27"/>
  <c r="I214" i="27" s="1"/>
  <c r="E88" i="3"/>
  <c r="F87" i="3"/>
  <c r="G87" i="3"/>
  <c r="B69" i="6" l="1"/>
  <c r="C68" i="6"/>
  <c r="A62" i="10"/>
  <c r="B61" i="10"/>
  <c r="Y234" i="37"/>
  <c r="X234" i="37"/>
  <c r="O236" i="37"/>
  <c r="V236" i="37"/>
  <c r="W236" i="37"/>
  <c r="T236" i="37"/>
  <c r="U236" i="37"/>
  <c r="G235" i="37"/>
  <c r="N236" i="37"/>
  <c r="R236" i="37"/>
  <c r="S236" i="37"/>
  <c r="P236" i="37"/>
  <c r="Q236" i="37"/>
  <c r="F237" i="37"/>
  <c r="H237" i="37"/>
  <c r="D237" i="37"/>
  <c r="E237" i="37"/>
  <c r="C237" i="37"/>
  <c r="A238" i="37"/>
  <c r="M236" i="37"/>
  <c r="G216" i="27"/>
  <c r="H215" i="27"/>
  <c r="I215" i="27" s="1"/>
  <c r="E89" i="3"/>
  <c r="F88" i="3"/>
  <c r="G88" i="3"/>
  <c r="B70" i="6" l="1"/>
  <c r="C69" i="6"/>
  <c r="A63" i="10"/>
  <c r="B62" i="10"/>
  <c r="X235" i="37"/>
  <c r="Y235" i="37"/>
  <c r="O237" i="37"/>
  <c r="V237" i="37"/>
  <c r="W237" i="37"/>
  <c r="T237" i="37"/>
  <c r="U237" i="37"/>
  <c r="N237" i="37"/>
  <c r="R237" i="37"/>
  <c r="S237" i="37"/>
  <c r="P237" i="37"/>
  <c r="Q237" i="37"/>
  <c r="G236" i="37"/>
  <c r="H238" i="37"/>
  <c r="F238" i="37"/>
  <c r="D238" i="37"/>
  <c r="E238" i="37"/>
  <c r="A239" i="37"/>
  <c r="C238" i="37"/>
  <c r="M237" i="37"/>
  <c r="G217" i="27"/>
  <c r="H216" i="27"/>
  <c r="I216" i="27" s="1"/>
  <c r="E90" i="3"/>
  <c r="F89" i="3"/>
  <c r="G89" i="3"/>
  <c r="B71" i="6" l="1"/>
  <c r="C70" i="6"/>
  <c r="A64" i="10"/>
  <c r="B63" i="10"/>
  <c r="Y236" i="37"/>
  <c r="X236" i="37"/>
  <c r="N238" i="37"/>
  <c r="R238" i="37"/>
  <c r="S238" i="37"/>
  <c r="P238" i="37"/>
  <c r="Q238" i="37"/>
  <c r="G237" i="37"/>
  <c r="O238" i="37"/>
  <c r="V238" i="37"/>
  <c r="W238" i="37"/>
  <c r="T238" i="37"/>
  <c r="U238" i="37"/>
  <c r="H239" i="37"/>
  <c r="F239" i="37"/>
  <c r="D239" i="37"/>
  <c r="E239" i="37"/>
  <c r="A240" i="37"/>
  <c r="C239" i="37"/>
  <c r="M238" i="37"/>
  <c r="G218" i="27"/>
  <c r="H217" i="27"/>
  <c r="I217" i="27" s="1"/>
  <c r="E91" i="3"/>
  <c r="F90" i="3"/>
  <c r="G90" i="3"/>
  <c r="B72" i="6" l="1"/>
  <c r="C71" i="6"/>
  <c r="A65" i="10"/>
  <c r="B64" i="10"/>
  <c r="X237" i="37"/>
  <c r="Y237" i="37"/>
  <c r="G238" i="37"/>
  <c r="N239" i="37"/>
  <c r="R239" i="37"/>
  <c r="S239" i="37"/>
  <c r="P239" i="37"/>
  <c r="Q239" i="37"/>
  <c r="O239" i="37"/>
  <c r="V239" i="37"/>
  <c r="W239" i="37"/>
  <c r="T239" i="37"/>
  <c r="U239" i="37"/>
  <c r="H240" i="37"/>
  <c r="F240" i="37"/>
  <c r="D240" i="37"/>
  <c r="E240" i="37"/>
  <c r="C240" i="37"/>
  <c r="A241" i="37"/>
  <c r="M239" i="37"/>
  <c r="G219" i="27"/>
  <c r="H218" i="27"/>
  <c r="I218" i="27" s="1"/>
  <c r="E92" i="3"/>
  <c r="F91" i="3"/>
  <c r="G91" i="3"/>
  <c r="B73" i="6" l="1"/>
  <c r="C72" i="6"/>
  <c r="A66" i="10"/>
  <c r="B65" i="10"/>
  <c r="Y238" i="37"/>
  <c r="X238" i="37"/>
  <c r="N240" i="37"/>
  <c r="R240" i="37"/>
  <c r="S240" i="37"/>
  <c r="P240" i="37"/>
  <c r="Q240" i="37"/>
  <c r="G239" i="37"/>
  <c r="O240" i="37"/>
  <c r="V240" i="37"/>
  <c r="W240" i="37"/>
  <c r="T240" i="37"/>
  <c r="U240" i="37"/>
  <c r="M240" i="37"/>
  <c r="H241" i="37"/>
  <c r="F241" i="37"/>
  <c r="D241" i="37"/>
  <c r="E241" i="37"/>
  <c r="C241" i="37"/>
  <c r="A242" i="37"/>
  <c r="G220" i="27"/>
  <c r="H219" i="27"/>
  <c r="I219" i="27" s="1"/>
  <c r="E93" i="3"/>
  <c r="F92" i="3"/>
  <c r="G92" i="3"/>
  <c r="B74" i="6" l="1"/>
  <c r="C73" i="6"/>
  <c r="A67" i="10"/>
  <c r="B66" i="10"/>
  <c r="X239" i="37"/>
  <c r="Y239" i="37"/>
  <c r="G240" i="37"/>
  <c r="O241" i="37"/>
  <c r="V241" i="37"/>
  <c r="W241" i="37"/>
  <c r="T241" i="37"/>
  <c r="U241" i="37"/>
  <c r="N241" i="37"/>
  <c r="R241" i="37"/>
  <c r="S241" i="37"/>
  <c r="P241" i="37"/>
  <c r="Q241" i="37"/>
  <c r="M241" i="37"/>
  <c r="H242" i="37"/>
  <c r="F242" i="37"/>
  <c r="D242" i="37"/>
  <c r="E242" i="37"/>
  <c r="A243" i="37"/>
  <c r="C242" i="37"/>
  <c r="G221" i="27"/>
  <c r="H220" i="27"/>
  <c r="I220" i="27" s="1"/>
  <c r="E94" i="3"/>
  <c r="F93" i="3"/>
  <c r="G93" i="3"/>
  <c r="B75" i="6" l="1"/>
  <c r="C74" i="6"/>
  <c r="A68" i="10"/>
  <c r="B67" i="10"/>
  <c r="Y240" i="37"/>
  <c r="X240" i="37"/>
  <c r="O242" i="37"/>
  <c r="V242" i="37"/>
  <c r="W242" i="37"/>
  <c r="T242" i="37"/>
  <c r="U242" i="37"/>
  <c r="N242" i="37"/>
  <c r="R242" i="37"/>
  <c r="S242" i="37"/>
  <c r="P242" i="37"/>
  <c r="Q242" i="37"/>
  <c r="G241" i="37"/>
  <c r="H243" i="37"/>
  <c r="F243" i="37"/>
  <c r="D243" i="37"/>
  <c r="E243" i="37"/>
  <c r="C243" i="37"/>
  <c r="A244" i="37"/>
  <c r="M242" i="37"/>
  <c r="G222" i="27"/>
  <c r="H221" i="27"/>
  <c r="I221" i="27" s="1"/>
  <c r="E95" i="3"/>
  <c r="F94" i="3"/>
  <c r="G94" i="3"/>
  <c r="B76" i="6" l="1"/>
  <c r="C75" i="6"/>
  <c r="A69" i="10"/>
  <c r="B68" i="10"/>
  <c r="X241" i="37"/>
  <c r="Y241" i="37"/>
  <c r="N243" i="37"/>
  <c r="R243" i="37"/>
  <c r="S243" i="37"/>
  <c r="P243" i="37"/>
  <c r="Q243" i="37"/>
  <c r="G242" i="37"/>
  <c r="O243" i="37"/>
  <c r="V243" i="37"/>
  <c r="W243" i="37"/>
  <c r="T243" i="37"/>
  <c r="U243" i="37"/>
  <c r="M243" i="37"/>
  <c r="F244" i="37"/>
  <c r="H244" i="37"/>
  <c r="D244" i="37"/>
  <c r="E244" i="37"/>
  <c r="C244" i="37"/>
  <c r="A245" i="37"/>
  <c r="G223" i="27"/>
  <c r="H222" i="27"/>
  <c r="I222" i="27" s="1"/>
  <c r="E96" i="3"/>
  <c r="F95" i="3"/>
  <c r="G95" i="3"/>
  <c r="B77" i="6" l="1"/>
  <c r="C76" i="6"/>
  <c r="A70" i="10"/>
  <c r="B69" i="10"/>
  <c r="Y242" i="37"/>
  <c r="X242" i="37"/>
  <c r="G243" i="37"/>
  <c r="N244" i="37"/>
  <c r="R244" i="37"/>
  <c r="S244" i="37"/>
  <c r="P244" i="37"/>
  <c r="Q244" i="37"/>
  <c r="O244" i="37"/>
  <c r="V244" i="37"/>
  <c r="W244" i="37"/>
  <c r="T244" i="37"/>
  <c r="U244" i="37"/>
  <c r="F245" i="37"/>
  <c r="H245" i="37"/>
  <c r="D245" i="37"/>
  <c r="E245" i="37"/>
  <c r="C245" i="37"/>
  <c r="A246" i="37"/>
  <c r="M244" i="37"/>
  <c r="G224" i="27"/>
  <c r="H223" i="27"/>
  <c r="I223" i="27" s="1"/>
  <c r="E97" i="3"/>
  <c r="F96" i="3"/>
  <c r="G96" i="3"/>
  <c r="B78" i="6" l="1"/>
  <c r="C77" i="6"/>
  <c r="A71" i="10"/>
  <c r="B70" i="10"/>
  <c r="X243" i="37"/>
  <c r="Y243" i="37"/>
  <c r="G244" i="37"/>
  <c r="O245" i="37"/>
  <c r="V245" i="37"/>
  <c r="W245" i="37"/>
  <c r="T245" i="37"/>
  <c r="U245" i="37"/>
  <c r="N245" i="37"/>
  <c r="R245" i="37"/>
  <c r="S245" i="37"/>
  <c r="P245" i="37"/>
  <c r="Q245" i="37"/>
  <c r="H246" i="37"/>
  <c r="F246" i="37"/>
  <c r="D246" i="37"/>
  <c r="E246" i="37"/>
  <c r="A247" i="37"/>
  <c r="C246" i="37"/>
  <c r="M245" i="37"/>
  <c r="G225" i="27"/>
  <c r="H224" i="27"/>
  <c r="I224" i="27" s="1"/>
  <c r="E98" i="3"/>
  <c r="F97" i="3"/>
  <c r="G97" i="3"/>
  <c r="B79" i="6" l="1"/>
  <c r="C78" i="6"/>
  <c r="A72" i="10"/>
  <c r="B71" i="10"/>
  <c r="Y244" i="37"/>
  <c r="X244" i="37"/>
  <c r="N246" i="37"/>
  <c r="R246" i="37"/>
  <c r="S246" i="37"/>
  <c r="P246" i="37"/>
  <c r="Q246" i="37"/>
  <c r="O246" i="37"/>
  <c r="V246" i="37"/>
  <c r="W246" i="37"/>
  <c r="T246" i="37"/>
  <c r="U246" i="37"/>
  <c r="G245" i="37"/>
  <c r="H247" i="37"/>
  <c r="F247" i="37"/>
  <c r="D247" i="37"/>
  <c r="E247" i="37"/>
  <c r="C247" i="37"/>
  <c r="A248" i="37"/>
  <c r="M246" i="37"/>
  <c r="G226" i="27"/>
  <c r="H225" i="27"/>
  <c r="I225" i="27" s="1"/>
  <c r="E99" i="3"/>
  <c r="F98" i="3"/>
  <c r="G98" i="3"/>
  <c r="B80" i="6" l="1"/>
  <c r="C79" i="6"/>
  <c r="A73" i="10"/>
  <c r="B72" i="10"/>
  <c r="X245" i="37"/>
  <c r="Y245" i="37"/>
  <c r="N247" i="37"/>
  <c r="R247" i="37"/>
  <c r="S247" i="37"/>
  <c r="P247" i="37"/>
  <c r="Q247" i="37"/>
  <c r="G246" i="37"/>
  <c r="O247" i="37"/>
  <c r="V247" i="37"/>
  <c r="W247" i="37"/>
  <c r="T247" i="37"/>
  <c r="U247" i="37"/>
  <c r="M247" i="37"/>
  <c r="H248" i="37"/>
  <c r="F248" i="37"/>
  <c r="D248" i="37"/>
  <c r="E248" i="37"/>
  <c r="A249" i="37"/>
  <c r="C248" i="37"/>
  <c r="G227" i="27"/>
  <c r="H226" i="27"/>
  <c r="I226" i="27" s="1"/>
  <c r="E100" i="3"/>
  <c r="F99" i="3"/>
  <c r="G99" i="3"/>
  <c r="B81" i="6" l="1"/>
  <c r="C80" i="6"/>
  <c r="A74" i="10"/>
  <c r="B73" i="10"/>
  <c r="Y246" i="37"/>
  <c r="X246" i="37"/>
  <c r="G247" i="37"/>
  <c r="O248" i="37"/>
  <c r="V248" i="37"/>
  <c r="W248" i="37"/>
  <c r="T248" i="37"/>
  <c r="U248" i="37"/>
  <c r="N248" i="37"/>
  <c r="R248" i="37"/>
  <c r="S248" i="37"/>
  <c r="P248" i="37"/>
  <c r="Q248" i="37"/>
  <c r="H249" i="37"/>
  <c r="F249" i="37"/>
  <c r="D249" i="37"/>
  <c r="E249" i="37"/>
  <c r="C249" i="37"/>
  <c r="A250" i="37"/>
  <c r="M248" i="37"/>
  <c r="G228" i="27"/>
  <c r="H227" i="27"/>
  <c r="I227" i="27" s="1"/>
  <c r="E101" i="3"/>
  <c r="F100" i="3"/>
  <c r="G100" i="3"/>
  <c r="B82" i="6" l="1"/>
  <c r="C81" i="6"/>
  <c r="A75" i="10"/>
  <c r="B74" i="10"/>
  <c r="X247" i="37"/>
  <c r="Y247" i="37"/>
  <c r="N249" i="37"/>
  <c r="R249" i="37"/>
  <c r="S249" i="37"/>
  <c r="P249" i="37"/>
  <c r="Q249" i="37"/>
  <c r="O249" i="37"/>
  <c r="V249" i="37"/>
  <c r="W249" i="37"/>
  <c r="T249" i="37"/>
  <c r="U249" i="37"/>
  <c r="G248" i="37"/>
  <c r="M249" i="37"/>
  <c r="H250" i="37"/>
  <c r="F250" i="37"/>
  <c r="D250" i="37"/>
  <c r="E250" i="37"/>
  <c r="C250" i="37"/>
  <c r="A251" i="37"/>
  <c r="G229" i="27"/>
  <c r="H228" i="27"/>
  <c r="I228" i="27" s="1"/>
  <c r="E102" i="3"/>
  <c r="F101" i="3"/>
  <c r="G101" i="3"/>
  <c r="B83" i="6" l="1"/>
  <c r="C82" i="6"/>
  <c r="A76" i="10"/>
  <c r="B75" i="10"/>
  <c r="Y248" i="37"/>
  <c r="X248" i="37"/>
  <c r="G249" i="37"/>
  <c r="O250" i="37"/>
  <c r="V250" i="37"/>
  <c r="W250" i="37"/>
  <c r="T250" i="37"/>
  <c r="U250" i="37"/>
  <c r="N250" i="37"/>
  <c r="R250" i="37"/>
  <c r="S250" i="37"/>
  <c r="P250" i="37"/>
  <c r="Q250" i="37"/>
  <c r="M250" i="37"/>
  <c r="H251" i="37"/>
  <c r="F251" i="37"/>
  <c r="D251" i="37"/>
  <c r="E251" i="37"/>
  <c r="A252" i="37"/>
  <c r="C251" i="37"/>
  <c r="G230" i="27"/>
  <c r="H229" i="27"/>
  <c r="I229" i="27" s="1"/>
  <c r="E103" i="3"/>
  <c r="F102" i="3"/>
  <c r="G102" i="3"/>
  <c r="B84" i="6" l="1"/>
  <c r="C83" i="6"/>
  <c r="A77" i="10"/>
  <c r="B76" i="10"/>
  <c r="X249" i="37"/>
  <c r="Y249" i="37"/>
  <c r="N251" i="37"/>
  <c r="R251" i="37"/>
  <c r="S251" i="37"/>
  <c r="P251" i="37"/>
  <c r="Q251" i="37"/>
  <c r="O251" i="37"/>
  <c r="V251" i="37"/>
  <c r="W251" i="37"/>
  <c r="T251" i="37"/>
  <c r="U251" i="37"/>
  <c r="G250" i="37"/>
  <c r="F252" i="37"/>
  <c r="H252" i="37"/>
  <c r="D252" i="37"/>
  <c r="E252" i="37"/>
  <c r="C252" i="37"/>
  <c r="A253" i="37"/>
  <c r="M251" i="37"/>
  <c r="G231" i="27"/>
  <c r="H230" i="27"/>
  <c r="I230" i="27" s="1"/>
  <c r="E104" i="3"/>
  <c r="F103" i="3"/>
  <c r="G103" i="3"/>
  <c r="B85" i="6" l="1"/>
  <c r="C84" i="6"/>
  <c r="A78" i="10"/>
  <c r="B77" i="10"/>
  <c r="Y250" i="37"/>
  <c r="X250" i="37"/>
  <c r="O252" i="37"/>
  <c r="V252" i="37"/>
  <c r="W252" i="37"/>
  <c r="T252" i="37"/>
  <c r="U252" i="37"/>
  <c r="G251" i="37"/>
  <c r="N252" i="37"/>
  <c r="R252" i="37"/>
  <c r="S252" i="37"/>
  <c r="P252" i="37"/>
  <c r="Q252" i="37"/>
  <c r="H253" i="37"/>
  <c r="F253" i="37"/>
  <c r="D253" i="37"/>
  <c r="E253" i="37"/>
  <c r="C253" i="37"/>
  <c r="A254" i="37"/>
  <c r="M252" i="37"/>
  <c r="G232" i="27"/>
  <c r="H231" i="27"/>
  <c r="I231" i="27" s="1"/>
  <c r="E105" i="3"/>
  <c r="F104" i="3"/>
  <c r="G104" i="3"/>
  <c r="B86" i="6" l="1"/>
  <c r="C85" i="6"/>
  <c r="A79" i="10"/>
  <c r="B78" i="10"/>
  <c r="X251" i="37"/>
  <c r="Y251" i="37"/>
  <c r="N253" i="37"/>
  <c r="R253" i="37"/>
  <c r="S253" i="37"/>
  <c r="P253" i="37"/>
  <c r="Q253" i="37"/>
  <c r="O253" i="37"/>
  <c r="V253" i="37"/>
  <c r="W253" i="37"/>
  <c r="T253" i="37"/>
  <c r="U253" i="37"/>
  <c r="G252" i="37"/>
  <c r="M253" i="37"/>
  <c r="H254" i="37"/>
  <c r="F254" i="37"/>
  <c r="D254" i="37"/>
  <c r="E254" i="37"/>
  <c r="C254" i="37"/>
  <c r="A255" i="37"/>
  <c r="G233" i="27"/>
  <c r="H232" i="27"/>
  <c r="I232" i="27" s="1"/>
  <c r="E106" i="3"/>
  <c r="F105" i="3"/>
  <c r="G105" i="3"/>
  <c r="B87" i="6" l="1"/>
  <c r="C86" i="6"/>
  <c r="A80" i="10"/>
  <c r="B79" i="10"/>
  <c r="Y252" i="37"/>
  <c r="X252" i="37"/>
  <c r="G253" i="37"/>
  <c r="N254" i="37"/>
  <c r="R254" i="37"/>
  <c r="S254" i="37"/>
  <c r="P254" i="37"/>
  <c r="Q254" i="37"/>
  <c r="O254" i="37"/>
  <c r="V254" i="37"/>
  <c r="W254" i="37"/>
  <c r="T254" i="37"/>
  <c r="U254" i="37"/>
  <c r="M254" i="37"/>
  <c r="H255" i="37"/>
  <c r="F255" i="37"/>
  <c r="D255" i="37"/>
  <c r="E255" i="37"/>
  <c r="A256" i="37"/>
  <c r="C255" i="37"/>
  <c r="G234" i="27"/>
  <c r="H233" i="27"/>
  <c r="I233" i="27" s="1"/>
  <c r="E107" i="3"/>
  <c r="F106" i="3"/>
  <c r="G106" i="3"/>
  <c r="B88" i="6" l="1"/>
  <c r="C87" i="6"/>
  <c r="A81" i="10"/>
  <c r="B80" i="10"/>
  <c r="X253" i="37"/>
  <c r="Y253" i="37"/>
  <c r="N255" i="37"/>
  <c r="R255" i="37"/>
  <c r="S255" i="37"/>
  <c r="P255" i="37"/>
  <c r="Q255" i="37"/>
  <c r="G254" i="37"/>
  <c r="O255" i="37"/>
  <c r="V255" i="37"/>
  <c r="W255" i="37"/>
  <c r="T255" i="37"/>
  <c r="U255" i="37"/>
  <c r="H256" i="37"/>
  <c r="F256" i="37"/>
  <c r="D256" i="37"/>
  <c r="E256" i="37"/>
  <c r="C256" i="37"/>
  <c r="A257" i="37"/>
  <c r="M255" i="37"/>
  <c r="G235" i="27"/>
  <c r="H234" i="27"/>
  <c r="I234" i="27" s="1"/>
  <c r="E108" i="3"/>
  <c r="F107" i="3"/>
  <c r="G107" i="3"/>
  <c r="B89" i="6" l="1"/>
  <c r="C88" i="6"/>
  <c r="A82" i="10"/>
  <c r="B81" i="10"/>
  <c r="Y254" i="37"/>
  <c r="X254" i="37"/>
  <c r="N256" i="37"/>
  <c r="R256" i="37"/>
  <c r="S256" i="37"/>
  <c r="P256" i="37"/>
  <c r="Q256" i="37"/>
  <c r="G255" i="37"/>
  <c r="O256" i="37"/>
  <c r="V256" i="37"/>
  <c r="W256" i="37"/>
  <c r="T256" i="37"/>
  <c r="U256" i="37"/>
  <c r="M256" i="37"/>
  <c r="H257" i="37"/>
  <c r="F257" i="37"/>
  <c r="D257" i="37"/>
  <c r="E257" i="37"/>
  <c r="C257" i="37"/>
  <c r="A258" i="37"/>
  <c r="G236" i="27"/>
  <c r="H235" i="27"/>
  <c r="I235" i="27" s="1"/>
  <c r="E109" i="3"/>
  <c r="F108" i="3"/>
  <c r="G108" i="3"/>
  <c r="B90" i="6" l="1"/>
  <c r="C89" i="6"/>
  <c r="A83" i="10"/>
  <c r="B82" i="10"/>
  <c r="X255" i="37"/>
  <c r="Y255" i="37"/>
  <c r="N257" i="37"/>
  <c r="R257" i="37"/>
  <c r="S257" i="37"/>
  <c r="P257" i="37"/>
  <c r="Q257" i="37"/>
  <c r="G256" i="37"/>
  <c r="O257" i="37"/>
  <c r="V257" i="37"/>
  <c r="W257" i="37"/>
  <c r="T257" i="37"/>
  <c r="U257" i="37"/>
  <c r="M257" i="37"/>
  <c r="H258" i="37"/>
  <c r="F258" i="37"/>
  <c r="D258" i="37"/>
  <c r="E258" i="37"/>
  <c r="A259" i="37"/>
  <c r="C258" i="37"/>
  <c r="G237" i="27"/>
  <c r="H236" i="27"/>
  <c r="I236" i="27" s="1"/>
  <c r="E110" i="3"/>
  <c r="F109" i="3"/>
  <c r="G109" i="3"/>
  <c r="B91" i="6" l="1"/>
  <c r="C90" i="6"/>
  <c r="A84" i="10"/>
  <c r="B83" i="10"/>
  <c r="Y256" i="37"/>
  <c r="X256" i="37"/>
  <c r="G257" i="37"/>
  <c r="O258" i="37"/>
  <c r="V258" i="37"/>
  <c r="W258" i="37"/>
  <c r="T258" i="37"/>
  <c r="U258" i="37"/>
  <c r="N258" i="37"/>
  <c r="R258" i="37"/>
  <c r="S258" i="37"/>
  <c r="P258" i="37"/>
  <c r="Q258" i="37"/>
  <c r="H259" i="37"/>
  <c r="F259" i="37"/>
  <c r="D259" i="37"/>
  <c r="E259" i="37"/>
  <c r="A260" i="37"/>
  <c r="C259" i="37"/>
  <c r="M258" i="37"/>
  <c r="G238" i="27"/>
  <c r="H237" i="27"/>
  <c r="I237" i="27" s="1"/>
  <c r="E111" i="3"/>
  <c r="F110" i="3"/>
  <c r="G110" i="3"/>
  <c r="B92" i="6" l="1"/>
  <c r="C91" i="6"/>
  <c r="A85" i="10"/>
  <c r="B84" i="10"/>
  <c r="X257" i="37"/>
  <c r="Y257" i="37"/>
  <c r="N259" i="37"/>
  <c r="R259" i="37"/>
  <c r="S259" i="37"/>
  <c r="P259" i="37"/>
  <c r="Q259" i="37"/>
  <c r="O259" i="37"/>
  <c r="V259" i="37"/>
  <c r="W259" i="37"/>
  <c r="T259" i="37"/>
  <c r="U259" i="37"/>
  <c r="G258" i="37"/>
  <c r="F260" i="37"/>
  <c r="H260" i="37"/>
  <c r="D260" i="37"/>
  <c r="E260" i="37"/>
  <c r="C260" i="37"/>
  <c r="A261" i="37"/>
  <c r="M259" i="37"/>
  <c r="G239" i="27"/>
  <c r="H238" i="27"/>
  <c r="I238" i="27" s="1"/>
  <c r="E112" i="3"/>
  <c r="F111" i="3"/>
  <c r="G111" i="3"/>
  <c r="B93" i="6" l="1"/>
  <c r="C92" i="6"/>
  <c r="A86" i="10"/>
  <c r="B85" i="10"/>
  <c r="Y258" i="37"/>
  <c r="X258" i="37"/>
  <c r="O260" i="37"/>
  <c r="V260" i="37"/>
  <c r="W260" i="37"/>
  <c r="T260" i="37"/>
  <c r="U260" i="37"/>
  <c r="G259" i="37"/>
  <c r="N260" i="37"/>
  <c r="R260" i="37"/>
  <c r="S260" i="37"/>
  <c r="P260" i="37"/>
  <c r="Q260" i="37"/>
  <c r="H261" i="37"/>
  <c r="F261" i="37"/>
  <c r="D261" i="37"/>
  <c r="E261" i="37"/>
  <c r="A262" i="37"/>
  <c r="C261" i="37"/>
  <c r="M260" i="37"/>
  <c r="G240" i="27"/>
  <c r="H239" i="27"/>
  <c r="I239" i="27" s="1"/>
  <c r="E113" i="3"/>
  <c r="F112" i="3"/>
  <c r="G112" i="3"/>
  <c r="B94" i="6" l="1"/>
  <c r="C93" i="6"/>
  <c r="A87" i="10"/>
  <c r="B86" i="10"/>
  <c r="X259" i="37"/>
  <c r="Y259" i="37"/>
  <c r="N261" i="37"/>
  <c r="R261" i="37"/>
  <c r="S261" i="37"/>
  <c r="P261" i="37"/>
  <c r="Q261" i="37"/>
  <c r="O261" i="37"/>
  <c r="V261" i="37"/>
  <c r="W261" i="37"/>
  <c r="T261" i="37"/>
  <c r="U261" i="37"/>
  <c r="G260" i="37"/>
  <c r="H262" i="37"/>
  <c r="F262" i="37"/>
  <c r="D262" i="37"/>
  <c r="E262" i="37"/>
  <c r="C262" i="37"/>
  <c r="A263" i="37"/>
  <c r="M261" i="37"/>
  <c r="G241" i="27"/>
  <c r="H240" i="27"/>
  <c r="I240" i="27" s="1"/>
  <c r="E114" i="3"/>
  <c r="F113" i="3"/>
  <c r="G113" i="3"/>
  <c r="B95" i="6" l="1"/>
  <c r="C94" i="6"/>
  <c r="A88" i="10"/>
  <c r="B87" i="10"/>
  <c r="Y260" i="37"/>
  <c r="X260" i="37"/>
  <c r="N262" i="37"/>
  <c r="R262" i="37"/>
  <c r="S262" i="37"/>
  <c r="P262" i="37"/>
  <c r="Q262" i="37"/>
  <c r="G261" i="37"/>
  <c r="O262" i="37"/>
  <c r="V262" i="37"/>
  <c r="W262" i="37"/>
  <c r="T262" i="37"/>
  <c r="U262" i="37"/>
  <c r="M262" i="37"/>
  <c r="H263" i="37"/>
  <c r="F263" i="37"/>
  <c r="D263" i="37"/>
  <c r="E263" i="37"/>
  <c r="A264" i="37"/>
  <c r="C263" i="37"/>
  <c r="G242" i="27"/>
  <c r="H241" i="27"/>
  <c r="I241" i="27" s="1"/>
  <c r="E115" i="3"/>
  <c r="F114" i="3"/>
  <c r="G114" i="3"/>
  <c r="B96" i="6" l="1"/>
  <c r="C95" i="6"/>
  <c r="A89" i="10"/>
  <c r="B88" i="10"/>
  <c r="X261" i="37"/>
  <c r="Y261" i="37"/>
  <c r="G262" i="37"/>
  <c r="O263" i="37"/>
  <c r="V263" i="37"/>
  <c r="W263" i="37"/>
  <c r="T263" i="37"/>
  <c r="U263" i="37"/>
  <c r="N263" i="37"/>
  <c r="R263" i="37"/>
  <c r="S263" i="37"/>
  <c r="P263" i="37"/>
  <c r="Q263" i="37"/>
  <c r="H264" i="37"/>
  <c r="F264" i="37"/>
  <c r="D264" i="37"/>
  <c r="E264" i="37"/>
  <c r="B264" i="37"/>
  <c r="C264" i="37"/>
  <c r="A265" i="37"/>
  <c r="M263" i="37"/>
  <c r="G243" i="27"/>
  <c r="H242" i="27"/>
  <c r="I242" i="27" s="1"/>
  <c r="E116" i="3"/>
  <c r="F115" i="3"/>
  <c r="G115" i="3"/>
  <c r="B97" i="6" l="1"/>
  <c r="C96" i="6"/>
  <c r="A90" i="10"/>
  <c r="B90" i="10" s="1"/>
  <c r="B89" i="10"/>
  <c r="Y262" i="37"/>
  <c r="X262" i="37"/>
  <c r="N264" i="37"/>
  <c r="R264" i="37"/>
  <c r="S264" i="37"/>
  <c r="P264" i="37"/>
  <c r="Q264" i="37"/>
  <c r="O264" i="37"/>
  <c r="V264" i="37"/>
  <c r="W264" i="37"/>
  <c r="T264" i="37"/>
  <c r="U264" i="37"/>
  <c r="G263" i="37"/>
  <c r="M264" i="37"/>
  <c r="H265" i="37"/>
  <c r="F265" i="37"/>
  <c r="D265" i="37"/>
  <c r="E265" i="37"/>
  <c r="A266" i="37"/>
  <c r="B265" i="37"/>
  <c r="C265" i="37"/>
  <c r="G244" i="27"/>
  <c r="H243" i="27"/>
  <c r="I243" i="27" s="1"/>
  <c r="E117" i="3"/>
  <c r="F116" i="3"/>
  <c r="G116" i="3"/>
  <c r="B98" i="6" l="1"/>
  <c r="C97" i="6"/>
  <c r="X263" i="37"/>
  <c r="Y263" i="37"/>
  <c r="O265" i="37"/>
  <c r="V265" i="37"/>
  <c r="W265" i="37"/>
  <c r="T265" i="37"/>
  <c r="U265" i="37"/>
  <c r="N265" i="37"/>
  <c r="R265" i="37"/>
  <c r="S265" i="37"/>
  <c r="P265" i="37"/>
  <c r="Q265" i="37"/>
  <c r="G264" i="37"/>
  <c r="H266" i="37"/>
  <c r="F266" i="37"/>
  <c r="D266" i="37"/>
  <c r="E266" i="37"/>
  <c r="B266" i="37"/>
  <c r="C266" i="37"/>
  <c r="A267" i="37"/>
  <c r="M265" i="37"/>
  <c r="G245" i="27"/>
  <c r="H244" i="27"/>
  <c r="I244" i="27" s="1"/>
  <c r="E118" i="3"/>
  <c r="F117" i="3"/>
  <c r="G117" i="3"/>
  <c r="B99" i="6" l="1"/>
  <c r="C98" i="6"/>
  <c r="Y264" i="37"/>
  <c r="X264" i="37"/>
  <c r="G265" i="37"/>
  <c r="N266" i="37"/>
  <c r="R266" i="37"/>
  <c r="S266" i="37"/>
  <c r="P266" i="37"/>
  <c r="Q266" i="37"/>
  <c r="O266" i="37"/>
  <c r="V266" i="37"/>
  <c r="W266" i="37"/>
  <c r="T266" i="37"/>
  <c r="U266" i="37"/>
  <c r="M266" i="37"/>
  <c r="H267" i="37"/>
  <c r="F267" i="37"/>
  <c r="D267" i="37"/>
  <c r="E267" i="37"/>
  <c r="C267" i="37"/>
  <c r="B267" i="37"/>
  <c r="A268" i="37"/>
  <c r="G246" i="27"/>
  <c r="H245" i="27"/>
  <c r="I245" i="27" s="1"/>
  <c r="E119" i="3"/>
  <c r="F118" i="3"/>
  <c r="G118" i="3"/>
  <c r="B100" i="6" l="1"/>
  <c r="C99" i="6"/>
  <c r="X265" i="37"/>
  <c r="Y265" i="37"/>
  <c r="O267" i="37"/>
  <c r="V267" i="37"/>
  <c r="W267" i="37"/>
  <c r="T267" i="37"/>
  <c r="U267" i="37"/>
  <c r="N267" i="37"/>
  <c r="R267" i="37"/>
  <c r="S267" i="37"/>
  <c r="P267" i="37"/>
  <c r="Q267" i="37"/>
  <c r="G266" i="37"/>
  <c r="M267" i="37"/>
  <c r="F268" i="37"/>
  <c r="H268" i="37"/>
  <c r="D268" i="37"/>
  <c r="E268" i="37"/>
  <c r="B268" i="37"/>
  <c r="C268" i="37"/>
  <c r="A269" i="37"/>
  <c r="G247" i="27"/>
  <c r="H246" i="27"/>
  <c r="I246" i="27" s="1"/>
  <c r="E120" i="3"/>
  <c r="F119" i="3"/>
  <c r="G119" i="3"/>
  <c r="B101" i="6" l="1"/>
  <c r="C100" i="6"/>
  <c r="Y266" i="37"/>
  <c r="X266" i="37"/>
  <c r="N268" i="37"/>
  <c r="R268" i="37"/>
  <c r="S268" i="37"/>
  <c r="P268" i="37"/>
  <c r="Q268" i="37"/>
  <c r="O268" i="37"/>
  <c r="V268" i="37"/>
  <c r="W268" i="37"/>
  <c r="T268" i="37"/>
  <c r="U268" i="37"/>
  <c r="G267" i="37"/>
  <c r="M268" i="37"/>
  <c r="F269" i="37"/>
  <c r="H269" i="37"/>
  <c r="D269" i="37"/>
  <c r="E269" i="37"/>
  <c r="C269" i="37"/>
  <c r="B269" i="37"/>
  <c r="A270" i="37"/>
  <c r="G248" i="27"/>
  <c r="H247" i="27"/>
  <c r="I247" i="27" s="1"/>
  <c r="E121" i="3"/>
  <c r="F120" i="3"/>
  <c r="G120" i="3"/>
  <c r="B102" i="6" l="1"/>
  <c r="C101" i="6"/>
  <c r="X267" i="37"/>
  <c r="Y267" i="37"/>
  <c r="O269" i="37"/>
  <c r="V269" i="37"/>
  <c r="W269" i="37"/>
  <c r="T269" i="37"/>
  <c r="U269" i="37"/>
  <c r="G268" i="37"/>
  <c r="N269" i="37"/>
  <c r="R269" i="37"/>
  <c r="S269" i="37"/>
  <c r="P269" i="37"/>
  <c r="Q269" i="37"/>
  <c r="M269" i="37"/>
  <c r="H270" i="37"/>
  <c r="F270" i="37"/>
  <c r="D270" i="37"/>
  <c r="E270" i="37"/>
  <c r="C270" i="37"/>
  <c r="A271" i="37"/>
  <c r="B270" i="37"/>
  <c r="G249" i="27"/>
  <c r="H248" i="27"/>
  <c r="I248" i="27" s="1"/>
  <c r="E122" i="3"/>
  <c r="F121" i="3"/>
  <c r="G121" i="3"/>
  <c r="B103" i="6" l="1"/>
  <c r="C102" i="6"/>
  <c r="Y268" i="37"/>
  <c r="X268" i="37"/>
  <c r="N270" i="37"/>
  <c r="R270" i="37"/>
  <c r="S270" i="37"/>
  <c r="P270" i="37"/>
  <c r="Q270" i="37"/>
  <c r="O270" i="37"/>
  <c r="V270" i="37"/>
  <c r="W270" i="37"/>
  <c r="T270" i="37"/>
  <c r="U270" i="37"/>
  <c r="G269" i="37"/>
  <c r="M270" i="37"/>
  <c r="H271" i="37"/>
  <c r="F271" i="37"/>
  <c r="D271" i="37"/>
  <c r="E271" i="37"/>
  <c r="B271" i="37"/>
  <c r="A272" i="37"/>
  <c r="C271" i="37"/>
  <c r="G250" i="27"/>
  <c r="H249" i="27"/>
  <c r="I249" i="27" s="1"/>
  <c r="E123" i="3"/>
  <c r="F122" i="3"/>
  <c r="G122" i="3"/>
  <c r="B104" i="6" l="1"/>
  <c r="C103" i="6"/>
  <c r="X269" i="37"/>
  <c r="Y269" i="37"/>
  <c r="N271" i="37"/>
  <c r="R271" i="37"/>
  <c r="S271" i="37"/>
  <c r="P271" i="37"/>
  <c r="Q271" i="37"/>
  <c r="G270" i="37"/>
  <c r="O271" i="37"/>
  <c r="V271" i="37"/>
  <c r="W271" i="37"/>
  <c r="T271" i="37"/>
  <c r="U271" i="37"/>
  <c r="M271" i="37"/>
  <c r="H272" i="37"/>
  <c r="F272" i="37"/>
  <c r="D272" i="37"/>
  <c r="E272" i="37"/>
  <c r="C272" i="37"/>
  <c r="A273" i="37"/>
  <c r="B272" i="37"/>
  <c r="G251" i="27"/>
  <c r="H250" i="27"/>
  <c r="I250" i="27" s="1"/>
  <c r="E124" i="3"/>
  <c r="F123" i="3"/>
  <c r="G123" i="3"/>
  <c r="B105" i="6" l="1"/>
  <c r="C104" i="6"/>
  <c r="Y270" i="37"/>
  <c r="X270" i="37"/>
  <c r="N272" i="37"/>
  <c r="R272" i="37"/>
  <c r="S272" i="37"/>
  <c r="P272" i="37"/>
  <c r="Q272" i="37"/>
  <c r="G271" i="37"/>
  <c r="O272" i="37"/>
  <c r="V272" i="37"/>
  <c r="W272" i="37"/>
  <c r="T272" i="37"/>
  <c r="U272" i="37"/>
  <c r="M272" i="37"/>
  <c r="H273" i="37"/>
  <c r="F273" i="37"/>
  <c r="D273" i="37"/>
  <c r="E273" i="37"/>
  <c r="C273" i="37"/>
  <c r="B273" i="37"/>
  <c r="A274" i="37"/>
  <c r="G252" i="27"/>
  <c r="H251" i="27"/>
  <c r="I251" i="27" s="1"/>
  <c r="E125" i="3"/>
  <c r="F124" i="3"/>
  <c r="G124" i="3"/>
  <c r="B106" i="6" l="1"/>
  <c r="C105" i="6"/>
  <c r="X271" i="37"/>
  <c r="Y271" i="37"/>
  <c r="O273" i="37"/>
  <c r="V273" i="37"/>
  <c r="W273" i="37"/>
  <c r="T273" i="37"/>
  <c r="U273" i="37"/>
  <c r="N273" i="37"/>
  <c r="R273" i="37"/>
  <c r="S273" i="37"/>
  <c r="P273" i="37"/>
  <c r="Q273" i="37"/>
  <c r="G272" i="37"/>
  <c r="H274" i="37"/>
  <c r="F274" i="37"/>
  <c r="D274" i="37"/>
  <c r="E274" i="37"/>
  <c r="C274" i="37"/>
  <c r="A275" i="37"/>
  <c r="B274" i="37"/>
  <c r="M273" i="37"/>
  <c r="G253" i="27"/>
  <c r="H252" i="27"/>
  <c r="I252" i="27" s="1"/>
  <c r="E126" i="3"/>
  <c r="F125" i="3"/>
  <c r="G125" i="3"/>
  <c r="B107" i="6" l="1"/>
  <c r="C106" i="6"/>
  <c r="Y272" i="37"/>
  <c r="X272" i="37"/>
  <c r="G273" i="37"/>
  <c r="N274" i="37"/>
  <c r="R274" i="37"/>
  <c r="S274" i="37"/>
  <c r="P274" i="37"/>
  <c r="Q274" i="37"/>
  <c r="O274" i="37"/>
  <c r="V274" i="37"/>
  <c r="W274" i="37"/>
  <c r="T274" i="37"/>
  <c r="U274" i="37"/>
  <c r="M274" i="37"/>
  <c r="H275" i="37"/>
  <c r="F275" i="37"/>
  <c r="D275" i="37"/>
  <c r="E275" i="37"/>
  <c r="B275" i="37"/>
  <c r="A276" i="37"/>
  <c r="C275" i="37"/>
  <c r="G254" i="27"/>
  <c r="H253" i="27"/>
  <c r="I253" i="27" s="1"/>
  <c r="E127" i="3"/>
  <c r="F126" i="3"/>
  <c r="G126" i="3"/>
  <c r="B108" i="6" l="1"/>
  <c r="C107" i="6"/>
  <c r="X273" i="37"/>
  <c r="Y273" i="37"/>
  <c r="O275" i="37"/>
  <c r="V275" i="37"/>
  <c r="W275" i="37"/>
  <c r="T275" i="37"/>
  <c r="U275" i="37"/>
  <c r="N275" i="37"/>
  <c r="R275" i="37"/>
  <c r="S275" i="37"/>
  <c r="P275" i="37"/>
  <c r="Q275" i="37"/>
  <c r="G274" i="37"/>
  <c r="M275" i="37"/>
  <c r="F276" i="37"/>
  <c r="H276" i="37"/>
  <c r="D276" i="37"/>
  <c r="E276" i="37"/>
  <c r="B276" i="37"/>
  <c r="C276" i="37"/>
  <c r="A277" i="37"/>
  <c r="G255" i="27"/>
  <c r="H254" i="27"/>
  <c r="I254" i="27" s="1"/>
  <c r="E128" i="3"/>
  <c r="F127" i="3"/>
  <c r="G127" i="3"/>
  <c r="B109" i="6" l="1"/>
  <c r="C108" i="6"/>
  <c r="Y274" i="37"/>
  <c r="X274" i="37"/>
  <c r="N276" i="37"/>
  <c r="R276" i="37"/>
  <c r="S276" i="37"/>
  <c r="P276" i="37"/>
  <c r="Q276" i="37"/>
  <c r="O276" i="37"/>
  <c r="V276" i="37"/>
  <c r="W276" i="37"/>
  <c r="T276" i="37"/>
  <c r="U276" i="37"/>
  <c r="G275" i="37"/>
  <c r="F277" i="37"/>
  <c r="H277" i="37"/>
  <c r="D277" i="37"/>
  <c r="E277" i="37"/>
  <c r="C277" i="37"/>
  <c r="B277" i="37"/>
  <c r="A278" i="37"/>
  <c r="M276" i="37"/>
  <c r="G256" i="27"/>
  <c r="H255" i="27"/>
  <c r="I255" i="27" s="1"/>
  <c r="E129" i="3"/>
  <c r="F128" i="3"/>
  <c r="G128" i="3"/>
  <c r="B110" i="6" l="1"/>
  <c r="C109" i="6"/>
  <c r="X275" i="37"/>
  <c r="Y275" i="37"/>
  <c r="O277" i="37"/>
  <c r="V277" i="37"/>
  <c r="W277" i="37"/>
  <c r="T277" i="37"/>
  <c r="U277" i="37"/>
  <c r="N277" i="37"/>
  <c r="R277" i="37"/>
  <c r="S277" i="37"/>
  <c r="P277" i="37"/>
  <c r="Q277" i="37"/>
  <c r="G276" i="37"/>
  <c r="M277" i="37"/>
  <c r="H278" i="37"/>
  <c r="F278" i="37"/>
  <c r="D278" i="37"/>
  <c r="E278" i="37"/>
  <c r="C278" i="37"/>
  <c r="A279" i="37"/>
  <c r="B278" i="37"/>
  <c r="G257" i="27"/>
  <c r="H256" i="27"/>
  <c r="I256" i="27" s="1"/>
  <c r="E130" i="3"/>
  <c r="F129" i="3"/>
  <c r="G129" i="3"/>
  <c r="B111" i="6" l="1"/>
  <c r="C110" i="6"/>
  <c r="Y276" i="37"/>
  <c r="X276" i="37"/>
  <c r="O278" i="37"/>
  <c r="V278" i="37"/>
  <c r="W278" i="37"/>
  <c r="T278" i="37"/>
  <c r="U278" i="37"/>
  <c r="G277" i="37"/>
  <c r="N278" i="37"/>
  <c r="R278" i="37"/>
  <c r="S278" i="37"/>
  <c r="P278" i="37"/>
  <c r="Q278" i="37"/>
  <c r="M278" i="37"/>
  <c r="H279" i="37"/>
  <c r="F279" i="37"/>
  <c r="D279" i="37"/>
  <c r="E279" i="37"/>
  <c r="B279" i="37"/>
  <c r="A280" i="37"/>
  <c r="C279" i="37"/>
  <c r="G258" i="27"/>
  <c r="H257" i="27"/>
  <c r="I257" i="27" s="1"/>
  <c r="E131" i="3"/>
  <c r="F130" i="3"/>
  <c r="G130" i="3"/>
  <c r="B112" i="6" l="1"/>
  <c r="C111" i="6"/>
  <c r="X277" i="37"/>
  <c r="Y277" i="37"/>
  <c r="N279" i="37"/>
  <c r="R279" i="37"/>
  <c r="S279" i="37"/>
  <c r="P279" i="37"/>
  <c r="Q279" i="37"/>
  <c r="O279" i="37"/>
  <c r="V279" i="37"/>
  <c r="W279" i="37"/>
  <c r="T279" i="37"/>
  <c r="U279" i="37"/>
  <c r="G278" i="37"/>
  <c r="M279" i="37"/>
  <c r="H280" i="37"/>
  <c r="F280" i="37"/>
  <c r="D280" i="37"/>
  <c r="E280" i="37"/>
  <c r="B280" i="37"/>
  <c r="C280" i="37"/>
  <c r="A281" i="37"/>
  <c r="G259" i="27"/>
  <c r="H258" i="27"/>
  <c r="I258" i="27" s="1"/>
  <c r="E132" i="3"/>
  <c r="F131" i="3"/>
  <c r="G131" i="3"/>
  <c r="B113" i="6" l="1"/>
  <c r="C112" i="6"/>
  <c r="G279" i="37"/>
  <c r="X279" i="37" s="1"/>
  <c r="Y278" i="37"/>
  <c r="X278" i="37"/>
  <c r="O280" i="37"/>
  <c r="V280" i="37"/>
  <c r="W280" i="37"/>
  <c r="T280" i="37"/>
  <c r="U280" i="37"/>
  <c r="N280" i="37"/>
  <c r="R280" i="37"/>
  <c r="S280" i="37"/>
  <c r="P280" i="37"/>
  <c r="Q280" i="37"/>
  <c r="H281" i="37"/>
  <c r="F281" i="37"/>
  <c r="D281" i="37"/>
  <c r="E281" i="37"/>
  <c r="B281" i="37"/>
  <c r="C281" i="37"/>
  <c r="A282" i="37"/>
  <c r="M280" i="37"/>
  <c r="G260" i="27"/>
  <c r="H259" i="27"/>
  <c r="I259" i="27" s="1"/>
  <c r="E133" i="3"/>
  <c r="F132" i="3"/>
  <c r="G132" i="3"/>
  <c r="Y279" i="37" l="1"/>
  <c r="B114" i="6"/>
  <c r="C113" i="6"/>
  <c r="G280" i="37"/>
  <c r="O281" i="37"/>
  <c r="V281" i="37"/>
  <c r="W281" i="37"/>
  <c r="T281" i="37"/>
  <c r="U281" i="37"/>
  <c r="N281" i="37"/>
  <c r="R281" i="37"/>
  <c r="S281" i="37"/>
  <c r="P281" i="37"/>
  <c r="Q281" i="37"/>
  <c r="M281" i="37"/>
  <c r="H282" i="37"/>
  <c r="F282" i="37"/>
  <c r="D282" i="37"/>
  <c r="E282" i="37"/>
  <c r="C282" i="37"/>
  <c r="B282" i="37"/>
  <c r="A283" i="37"/>
  <c r="G261" i="27"/>
  <c r="H260" i="27"/>
  <c r="I260" i="27" s="1"/>
  <c r="E134" i="3"/>
  <c r="F133" i="3"/>
  <c r="G133" i="3"/>
  <c r="B115" i="6" l="1"/>
  <c r="C114" i="6"/>
  <c r="Y280" i="37"/>
  <c r="X280" i="37"/>
  <c r="O282" i="37"/>
  <c r="V282" i="37"/>
  <c r="W282" i="37"/>
  <c r="T282" i="37"/>
  <c r="U282" i="37"/>
  <c r="N282" i="37"/>
  <c r="R282" i="37"/>
  <c r="S282" i="37"/>
  <c r="P282" i="37"/>
  <c r="Q282" i="37"/>
  <c r="G281" i="37"/>
  <c r="M282" i="37"/>
  <c r="H283" i="37"/>
  <c r="F283" i="37"/>
  <c r="D283" i="37"/>
  <c r="E283" i="37"/>
  <c r="A284" i="37"/>
  <c r="B283" i="37"/>
  <c r="C283" i="37"/>
  <c r="G262" i="27"/>
  <c r="H261" i="27"/>
  <c r="I261" i="27" s="1"/>
  <c r="E135" i="3"/>
  <c r="F134" i="3"/>
  <c r="G134" i="3"/>
  <c r="C115" i="6" l="1"/>
  <c r="B116" i="6"/>
  <c r="X281" i="37"/>
  <c r="Y281" i="37"/>
  <c r="O283" i="37"/>
  <c r="V283" i="37"/>
  <c r="W283" i="37"/>
  <c r="T283" i="37"/>
  <c r="U283" i="37"/>
  <c r="N283" i="37"/>
  <c r="R283" i="37"/>
  <c r="S283" i="37"/>
  <c r="P283" i="37"/>
  <c r="Q283" i="37"/>
  <c r="G282" i="37"/>
  <c r="F284" i="37"/>
  <c r="H284" i="37"/>
  <c r="D284" i="37"/>
  <c r="E284" i="37"/>
  <c r="A285" i="37"/>
  <c r="B284" i="37"/>
  <c r="C284" i="37"/>
  <c r="M283" i="37"/>
  <c r="G263" i="27"/>
  <c r="H262" i="27"/>
  <c r="I262" i="27" s="1"/>
  <c r="E136" i="3"/>
  <c r="F135" i="3"/>
  <c r="G135" i="3"/>
  <c r="B117" i="6" l="1"/>
  <c r="C116" i="6"/>
  <c r="Y282" i="37"/>
  <c r="X282" i="37"/>
  <c r="O284" i="37"/>
  <c r="V284" i="37"/>
  <c r="W284" i="37"/>
  <c r="T284" i="37"/>
  <c r="U284" i="37"/>
  <c r="G283" i="37"/>
  <c r="N284" i="37"/>
  <c r="R284" i="37"/>
  <c r="S284" i="37"/>
  <c r="P284" i="37"/>
  <c r="Q284" i="37"/>
  <c r="H285" i="37"/>
  <c r="F285" i="37"/>
  <c r="D285" i="37"/>
  <c r="E285" i="37"/>
  <c r="B285" i="37"/>
  <c r="C285" i="37"/>
  <c r="A286" i="37"/>
  <c r="M284" i="37"/>
  <c r="G264" i="27"/>
  <c r="H263" i="27"/>
  <c r="I263" i="27" s="1"/>
  <c r="E137" i="3"/>
  <c r="F136" i="3"/>
  <c r="G136" i="3"/>
  <c r="B118" i="6" l="1"/>
  <c r="C117" i="6"/>
  <c r="X283" i="37"/>
  <c r="Y283" i="37"/>
  <c r="N285" i="37"/>
  <c r="R285" i="37"/>
  <c r="S285" i="37"/>
  <c r="P285" i="37"/>
  <c r="Q285" i="37"/>
  <c r="O285" i="37"/>
  <c r="V285" i="37"/>
  <c r="W285" i="37"/>
  <c r="T285" i="37"/>
  <c r="U285" i="37"/>
  <c r="G284" i="37"/>
  <c r="M285" i="37"/>
  <c r="H286" i="37"/>
  <c r="F286" i="37"/>
  <c r="D286" i="37"/>
  <c r="E286" i="37"/>
  <c r="A287" i="37"/>
  <c r="C286" i="37"/>
  <c r="B286" i="37"/>
  <c r="G265" i="27"/>
  <c r="H264" i="27"/>
  <c r="I264" i="27" s="1"/>
  <c r="E138" i="3"/>
  <c r="F137" i="3"/>
  <c r="G137" i="3"/>
  <c r="B119" i="6" l="1"/>
  <c r="C118" i="6"/>
  <c r="Y284" i="37"/>
  <c r="X284" i="37"/>
  <c r="O286" i="37"/>
  <c r="V286" i="37"/>
  <c r="W286" i="37"/>
  <c r="T286" i="37"/>
  <c r="U286" i="37"/>
  <c r="N286" i="37"/>
  <c r="R286" i="37"/>
  <c r="S286" i="37"/>
  <c r="P286" i="37"/>
  <c r="Q286" i="37"/>
  <c r="G285" i="37"/>
  <c r="H287" i="37"/>
  <c r="F287" i="37"/>
  <c r="D287" i="37"/>
  <c r="E287" i="37"/>
  <c r="A288" i="37"/>
  <c r="B287" i="37"/>
  <c r="C287" i="37"/>
  <c r="M286" i="37"/>
  <c r="G266" i="27"/>
  <c r="H265" i="27"/>
  <c r="I265" i="27" s="1"/>
  <c r="E139" i="3"/>
  <c r="F138" i="3"/>
  <c r="G138" i="3"/>
  <c r="B120" i="6" l="1"/>
  <c r="C119" i="6"/>
  <c r="X285" i="37"/>
  <c r="Y285" i="37"/>
  <c r="N287" i="37"/>
  <c r="R287" i="37"/>
  <c r="S287" i="37"/>
  <c r="P287" i="37"/>
  <c r="Q287" i="37"/>
  <c r="G286" i="37"/>
  <c r="O287" i="37"/>
  <c r="V287" i="37"/>
  <c r="W287" i="37"/>
  <c r="T287" i="37"/>
  <c r="U287" i="37"/>
  <c r="H288" i="37"/>
  <c r="F288" i="37"/>
  <c r="D288" i="37"/>
  <c r="E288" i="37"/>
  <c r="A289" i="37"/>
  <c r="B288" i="37"/>
  <c r="C288" i="37"/>
  <c r="M287" i="37"/>
  <c r="G267" i="27"/>
  <c r="H266" i="27"/>
  <c r="I266" i="27" s="1"/>
  <c r="E140" i="3"/>
  <c r="F139" i="3"/>
  <c r="G139" i="3"/>
  <c r="B121" i="6" l="1"/>
  <c r="C120" i="6"/>
  <c r="Y286" i="37"/>
  <c r="X286" i="37"/>
  <c r="N288" i="37"/>
  <c r="R288" i="37"/>
  <c r="S288" i="37"/>
  <c r="P288" i="37"/>
  <c r="Q288" i="37"/>
  <c r="G287" i="37"/>
  <c r="O288" i="37"/>
  <c r="V288" i="37"/>
  <c r="W288" i="37"/>
  <c r="T288" i="37"/>
  <c r="U288" i="37"/>
  <c r="H289" i="37"/>
  <c r="F289" i="37"/>
  <c r="D289" i="37"/>
  <c r="E289" i="37"/>
  <c r="B289" i="37"/>
  <c r="A290" i="37"/>
  <c r="C289" i="37"/>
  <c r="M288" i="37"/>
  <c r="G268" i="27"/>
  <c r="H267" i="27"/>
  <c r="I267" i="27" s="1"/>
  <c r="E141" i="3"/>
  <c r="F140" i="3"/>
  <c r="G140" i="3"/>
  <c r="B122" i="6" l="1"/>
  <c r="C121" i="6"/>
  <c r="X287" i="37"/>
  <c r="Y287" i="37"/>
  <c r="G288" i="37"/>
  <c r="N289" i="37"/>
  <c r="R289" i="37"/>
  <c r="S289" i="37"/>
  <c r="P289" i="37"/>
  <c r="Q289" i="37"/>
  <c r="O289" i="37"/>
  <c r="V289" i="37"/>
  <c r="W289" i="37"/>
  <c r="T289" i="37"/>
  <c r="U289" i="37"/>
  <c r="M289" i="37"/>
  <c r="H290" i="37"/>
  <c r="F290" i="37"/>
  <c r="D290" i="37"/>
  <c r="E290" i="37"/>
  <c r="A291" i="37"/>
  <c r="C290" i="37"/>
  <c r="B290" i="37"/>
  <c r="G269" i="27"/>
  <c r="H268" i="27"/>
  <c r="I268" i="27" s="1"/>
  <c r="E142" i="3"/>
  <c r="F141" i="3"/>
  <c r="G141" i="3"/>
  <c r="B123" i="6" l="1"/>
  <c r="C122" i="6"/>
  <c r="Y288" i="37"/>
  <c r="X288" i="37"/>
  <c r="O290" i="37"/>
  <c r="V290" i="37"/>
  <c r="W290" i="37"/>
  <c r="T290" i="37"/>
  <c r="U290" i="37"/>
  <c r="N290" i="37"/>
  <c r="R290" i="37"/>
  <c r="S290" i="37"/>
  <c r="P290" i="37"/>
  <c r="Q290" i="37"/>
  <c r="G289" i="37"/>
  <c r="H291" i="37"/>
  <c r="F291" i="37"/>
  <c r="D291" i="37"/>
  <c r="E291" i="37"/>
  <c r="B291" i="37"/>
  <c r="C291" i="37"/>
  <c r="A292" i="37"/>
  <c r="M290" i="37"/>
  <c r="G270" i="27"/>
  <c r="H269" i="27"/>
  <c r="I269" i="27" s="1"/>
  <c r="E143" i="3"/>
  <c r="F142" i="3"/>
  <c r="G142" i="3"/>
  <c r="B124" i="6" l="1"/>
  <c r="C123" i="6"/>
  <c r="X289" i="37"/>
  <c r="Y289" i="37"/>
  <c r="N291" i="37"/>
  <c r="R291" i="37"/>
  <c r="S291" i="37"/>
  <c r="P291" i="37"/>
  <c r="Q291" i="37"/>
  <c r="G290" i="37"/>
  <c r="O291" i="37"/>
  <c r="V291" i="37"/>
  <c r="W291" i="37"/>
  <c r="T291" i="37"/>
  <c r="U291" i="37"/>
  <c r="M291" i="37"/>
  <c r="F292" i="37"/>
  <c r="D292" i="37"/>
  <c r="E292" i="37"/>
  <c r="C292" i="37"/>
  <c r="A293" i="37"/>
  <c r="B292" i="37"/>
  <c r="G271" i="27"/>
  <c r="H270" i="27"/>
  <c r="I270" i="27" s="1"/>
  <c r="E144" i="3"/>
  <c r="F143" i="3"/>
  <c r="G143" i="3"/>
  <c r="B125" i="6" l="1"/>
  <c r="C124" i="6"/>
  <c r="Y290" i="37"/>
  <c r="X290" i="37"/>
  <c r="G291" i="37"/>
  <c r="N292" i="37"/>
  <c r="R292" i="37"/>
  <c r="S292" i="37"/>
  <c r="P292" i="37"/>
  <c r="Q292" i="37"/>
  <c r="F293" i="37"/>
  <c r="D293" i="37"/>
  <c r="E293" i="37"/>
  <c r="C293" i="37"/>
  <c r="A294" i="37"/>
  <c r="B293" i="37"/>
  <c r="G272" i="27"/>
  <c r="H271" i="27"/>
  <c r="I271" i="27" s="1"/>
  <c r="E145" i="3"/>
  <c r="F144" i="3"/>
  <c r="G144" i="3"/>
  <c r="B126" i="6" l="1"/>
  <c r="C125" i="6"/>
  <c r="X291" i="37"/>
  <c r="Y291" i="37"/>
  <c r="N293" i="37"/>
  <c r="R293" i="37"/>
  <c r="S293" i="37"/>
  <c r="P293" i="37"/>
  <c r="Q293" i="37"/>
  <c r="G292" i="37"/>
  <c r="F294" i="37"/>
  <c r="D294" i="37"/>
  <c r="E294" i="37"/>
  <c r="C294" i="37"/>
  <c r="A295" i="37"/>
  <c r="B294" i="37"/>
  <c r="G273" i="27"/>
  <c r="H272" i="27"/>
  <c r="I272" i="27" s="1"/>
  <c r="E146" i="3"/>
  <c r="F145" i="3"/>
  <c r="G145" i="3"/>
  <c r="B127" i="6" l="1"/>
  <c r="C126" i="6"/>
  <c r="Y292" i="37"/>
  <c r="X292" i="37"/>
  <c r="G293" i="37"/>
  <c r="N294" i="37"/>
  <c r="R294" i="37"/>
  <c r="S294" i="37"/>
  <c r="P294" i="37"/>
  <c r="Q294" i="37"/>
  <c r="F295" i="37"/>
  <c r="D295" i="37"/>
  <c r="E295" i="37"/>
  <c r="C295" i="37"/>
  <c r="A296" i="37"/>
  <c r="B295" i="37"/>
  <c r="G274" i="27"/>
  <c r="H273" i="27"/>
  <c r="I273" i="27" s="1"/>
  <c r="E147" i="3"/>
  <c r="F146" i="3"/>
  <c r="G146" i="3"/>
  <c r="B128" i="6" l="1"/>
  <c r="C127" i="6"/>
  <c r="X293" i="37"/>
  <c r="Y293" i="37"/>
  <c r="N295" i="37"/>
  <c r="R295" i="37"/>
  <c r="S295" i="37"/>
  <c r="P295" i="37"/>
  <c r="Q295" i="37"/>
  <c r="G294" i="37"/>
  <c r="F296" i="37"/>
  <c r="D296" i="37"/>
  <c r="E296" i="37"/>
  <c r="B296" i="37"/>
  <c r="C296" i="37"/>
  <c r="A297" i="37"/>
  <c r="G275" i="27"/>
  <c r="H274" i="27"/>
  <c r="I274" i="27" s="1"/>
  <c r="E148" i="3"/>
  <c r="F147" i="3"/>
  <c r="G147" i="3"/>
  <c r="B129" i="6" l="1"/>
  <c r="C128" i="6"/>
  <c r="Y294" i="37"/>
  <c r="X294" i="37"/>
  <c r="G295" i="37"/>
  <c r="N296" i="37"/>
  <c r="R296" i="37"/>
  <c r="S296" i="37"/>
  <c r="P296" i="37"/>
  <c r="Q296" i="37"/>
  <c r="F297" i="37"/>
  <c r="D297" i="37"/>
  <c r="E297" i="37"/>
  <c r="B297" i="37"/>
  <c r="C297" i="37"/>
  <c r="A298" i="37"/>
  <c r="G276" i="27"/>
  <c r="H275" i="27"/>
  <c r="I275" i="27" s="1"/>
  <c r="E149" i="3"/>
  <c r="F148" i="3"/>
  <c r="G148" i="3"/>
  <c r="B130" i="6" l="1"/>
  <c r="C129" i="6"/>
  <c r="X295" i="37"/>
  <c r="Y295" i="37"/>
  <c r="N297" i="37"/>
  <c r="R297" i="37"/>
  <c r="S297" i="37"/>
  <c r="P297" i="37"/>
  <c r="Q297" i="37"/>
  <c r="G296" i="37"/>
  <c r="F298" i="37"/>
  <c r="D298" i="37"/>
  <c r="E298" i="37"/>
  <c r="B298" i="37"/>
  <c r="A299" i="37"/>
  <c r="C298" i="37"/>
  <c r="G277" i="27"/>
  <c r="H276" i="27"/>
  <c r="I276" i="27" s="1"/>
  <c r="E150" i="3"/>
  <c r="F149" i="3"/>
  <c r="G149" i="3"/>
  <c r="B131" i="6" l="1"/>
  <c r="C130" i="6"/>
  <c r="Y296" i="37"/>
  <c r="X296" i="37"/>
  <c r="G297" i="37"/>
  <c r="N298" i="37"/>
  <c r="R298" i="37"/>
  <c r="S298" i="37"/>
  <c r="P298" i="37"/>
  <c r="Q298" i="37"/>
  <c r="F299" i="37"/>
  <c r="D299" i="37"/>
  <c r="E299" i="37"/>
  <c r="B299" i="37"/>
  <c r="C299" i="37"/>
  <c r="A300" i="37"/>
  <c r="G278" i="27"/>
  <c r="H277" i="27"/>
  <c r="I277" i="27" s="1"/>
  <c r="E151" i="3"/>
  <c r="F150" i="3"/>
  <c r="G150" i="3"/>
  <c r="B132" i="6" l="1"/>
  <c r="C131" i="6"/>
  <c r="X297" i="37"/>
  <c r="Y297" i="37"/>
  <c r="N299" i="37"/>
  <c r="R299" i="37"/>
  <c r="S299" i="37"/>
  <c r="P299" i="37"/>
  <c r="Q299" i="37"/>
  <c r="G298" i="37"/>
  <c r="F300" i="37"/>
  <c r="D300" i="37"/>
  <c r="E300" i="37"/>
  <c r="B300" i="37"/>
  <c r="C300" i="37"/>
  <c r="A301" i="37"/>
  <c r="G279" i="27"/>
  <c r="H278" i="27"/>
  <c r="I278" i="27" s="1"/>
  <c r="E152" i="3"/>
  <c r="F151" i="3"/>
  <c r="G151" i="3"/>
  <c r="B133" i="6" l="1"/>
  <c r="C132" i="6"/>
  <c r="Y298" i="37"/>
  <c r="X298" i="37"/>
  <c r="G299" i="37"/>
  <c r="N300" i="37"/>
  <c r="R300" i="37"/>
  <c r="S300" i="37"/>
  <c r="P300" i="37"/>
  <c r="Q300" i="37"/>
  <c r="F301" i="37"/>
  <c r="D301" i="37"/>
  <c r="E301" i="37"/>
  <c r="B301" i="37"/>
  <c r="C301" i="37"/>
  <c r="A302" i="37"/>
  <c r="G280" i="27"/>
  <c r="H279" i="27"/>
  <c r="I279" i="27" s="1"/>
  <c r="E153" i="3"/>
  <c r="F152" i="3"/>
  <c r="G152" i="3"/>
  <c r="B134" i="6" l="1"/>
  <c r="C133" i="6"/>
  <c r="X299" i="37"/>
  <c r="Y299" i="37"/>
  <c r="N301" i="37"/>
  <c r="R301" i="37"/>
  <c r="S301" i="37"/>
  <c r="P301" i="37"/>
  <c r="Q301" i="37"/>
  <c r="G300" i="37"/>
  <c r="F302" i="37"/>
  <c r="D302" i="37"/>
  <c r="E302" i="37"/>
  <c r="C302" i="37"/>
  <c r="B302" i="37"/>
  <c r="A303" i="37"/>
  <c r="G281" i="27"/>
  <c r="H280" i="27"/>
  <c r="I280" i="27" s="1"/>
  <c r="E154" i="3"/>
  <c r="F153" i="3"/>
  <c r="G153" i="3"/>
  <c r="B135" i="6" l="1"/>
  <c r="C134" i="6"/>
  <c r="Y300" i="37"/>
  <c r="X300" i="37"/>
  <c r="G301" i="37"/>
  <c r="N302" i="37"/>
  <c r="R302" i="37"/>
  <c r="S302" i="37"/>
  <c r="P302" i="37"/>
  <c r="Q302" i="37"/>
  <c r="F303" i="37"/>
  <c r="D303" i="37"/>
  <c r="E303" i="37"/>
  <c r="A304" i="37"/>
  <c r="B303" i="37"/>
  <c r="C303" i="37"/>
  <c r="G282" i="27"/>
  <c r="H281" i="27"/>
  <c r="I281" i="27" s="1"/>
  <c r="E155" i="3"/>
  <c r="F154" i="3"/>
  <c r="G154" i="3"/>
  <c r="B136" i="6" l="1"/>
  <c r="C135" i="6"/>
  <c r="X301" i="37"/>
  <c r="Y301" i="37"/>
  <c r="N303" i="37"/>
  <c r="R303" i="37"/>
  <c r="S303" i="37"/>
  <c r="P303" i="37"/>
  <c r="Q303" i="37"/>
  <c r="G302" i="37"/>
  <c r="F304" i="37"/>
  <c r="D304" i="37"/>
  <c r="E304" i="37"/>
  <c r="A305" i="37"/>
  <c r="B304" i="37"/>
  <c r="C304" i="37"/>
  <c r="G283" i="27"/>
  <c r="H282" i="27"/>
  <c r="I282" i="27" s="1"/>
  <c r="E156" i="3"/>
  <c r="F155" i="3"/>
  <c r="G155" i="3"/>
  <c r="B137" i="6" l="1"/>
  <c r="C136" i="6"/>
  <c r="Y302" i="37"/>
  <c r="X302" i="37"/>
  <c r="G303" i="37"/>
  <c r="N304" i="37"/>
  <c r="R304" i="37"/>
  <c r="S304" i="37"/>
  <c r="P304" i="37"/>
  <c r="Q304" i="37"/>
  <c r="F305" i="37"/>
  <c r="D305" i="37"/>
  <c r="E305" i="37"/>
  <c r="A306" i="37"/>
  <c r="C305" i="37"/>
  <c r="B305" i="37"/>
  <c r="G284" i="27"/>
  <c r="H283" i="27"/>
  <c r="I283" i="27" s="1"/>
  <c r="E157" i="3"/>
  <c r="F156" i="3"/>
  <c r="G156" i="3"/>
  <c r="B138" i="6" l="1"/>
  <c r="C137" i="6"/>
  <c r="X303" i="37"/>
  <c r="Y303" i="37"/>
  <c r="N305" i="37"/>
  <c r="R305" i="37"/>
  <c r="S305" i="37"/>
  <c r="P305" i="37"/>
  <c r="Q305" i="37"/>
  <c r="G304" i="37"/>
  <c r="C306" i="37"/>
  <c r="F306" i="37"/>
  <c r="D306" i="37"/>
  <c r="E306" i="37"/>
  <c r="A307" i="37"/>
  <c r="B306" i="37"/>
  <c r="G285" i="27"/>
  <c r="H284" i="27"/>
  <c r="I284" i="27" s="1"/>
  <c r="E158" i="3"/>
  <c r="F157" i="3"/>
  <c r="G157" i="3"/>
  <c r="B139" i="6" l="1"/>
  <c r="C138" i="6"/>
  <c r="Y304" i="37"/>
  <c r="X304" i="37"/>
  <c r="G305" i="37"/>
  <c r="N306" i="37"/>
  <c r="R306" i="37"/>
  <c r="S306" i="37"/>
  <c r="P306" i="37"/>
  <c r="Q306" i="37"/>
  <c r="A308" i="37"/>
  <c r="F307" i="37"/>
  <c r="D307" i="37"/>
  <c r="E307" i="37"/>
  <c r="C307" i="37"/>
  <c r="B307" i="37"/>
  <c r="G286" i="27"/>
  <c r="H285" i="27"/>
  <c r="I285" i="27" s="1"/>
  <c r="E159" i="3"/>
  <c r="F158" i="3"/>
  <c r="G158" i="3"/>
  <c r="B140" i="6" l="1"/>
  <c r="C139" i="6"/>
  <c r="X305" i="37"/>
  <c r="Y305" i="37"/>
  <c r="G306" i="37"/>
  <c r="N307" i="37"/>
  <c r="R307" i="37"/>
  <c r="S307" i="37"/>
  <c r="P307" i="37"/>
  <c r="Q307" i="37"/>
  <c r="F308" i="37"/>
  <c r="D308" i="37"/>
  <c r="E308" i="37"/>
  <c r="A309" i="37"/>
  <c r="B308" i="37"/>
  <c r="C308" i="37"/>
  <c r="G287" i="27"/>
  <c r="H286" i="27"/>
  <c r="I286" i="27" s="1"/>
  <c r="E160" i="3"/>
  <c r="F159" i="3"/>
  <c r="G159" i="3"/>
  <c r="B141" i="6" l="1"/>
  <c r="C140" i="6"/>
  <c r="Y306" i="37"/>
  <c r="X306" i="37"/>
  <c r="N308" i="37"/>
  <c r="R308" i="37"/>
  <c r="S308" i="37"/>
  <c r="P308" i="37"/>
  <c r="Q308" i="37"/>
  <c r="G307" i="37"/>
  <c r="F309" i="37"/>
  <c r="D309" i="37"/>
  <c r="E309" i="37"/>
  <c r="A310" i="37"/>
  <c r="B309" i="37"/>
  <c r="C309" i="37"/>
  <c r="G288" i="27"/>
  <c r="H287" i="27"/>
  <c r="I287" i="27" s="1"/>
  <c r="E161" i="3"/>
  <c r="F160" i="3"/>
  <c r="G160" i="3"/>
  <c r="B142" i="6" l="1"/>
  <c r="C141" i="6"/>
  <c r="X307" i="37"/>
  <c r="Y307" i="37"/>
  <c r="G308" i="37"/>
  <c r="N309" i="37"/>
  <c r="R309" i="37"/>
  <c r="S309" i="37"/>
  <c r="P309" i="37"/>
  <c r="Q309" i="37"/>
  <c r="F310" i="37"/>
  <c r="D310" i="37"/>
  <c r="E310" i="37"/>
  <c r="B310" i="37"/>
  <c r="C310" i="37"/>
  <c r="A311" i="37"/>
  <c r="G289" i="27"/>
  <c r="H288" i="27"/>
  <c r="I288" i="27" s="1"/>
  <c r="E162" i="3"/>
  <c r="F161" i="3"/>
  <c r="G161" i="3"/>
  <c r="B143" i="6" l="1"/>
  <c r="C142" i="6"/>
  <c r="Y308" i="37"/>
  <c r="X308" i="37"/>
  <c r="N310" i="37"/>
  <c r="R310" i="37"/>
  <c r="S310" i="37"/>
  <c r="P310" i="37"/>
  <c r="Q310" i="37"/>
  <c r="G309" i="37"/>
  <c r="F311" i="37"/>
  <c r="D311" i="37"/>
  <c r="E311" i="37"/>
  <c r="B311" i="37"/>
  <c r="C311" i="37"/>
  <c r="A312" i="37"/>
  <c r="G290" i="27"/>
  <c r="H289" i="27"/>
  <c r="I289" i="27" s="1"/>
  <c r="E163" i="3"/>
  <c r="F162" i="3"/>
  <c r="G162" i="3"/>
  <c r="B144" i="6" l="1"/>
  <c r="C143" i="6"/>
  <c r="X309" i="37"/>
  <c r="Y309" i="37"/>
  <c r="G310" i="37"/>
  <c r="N311" i="37"/>
  <c r="R311" i="37"/>
  <c r="S311" i="37"/>
  <c r="P311" i="37"/>
  <c r="Q311" i="37"/>
  <c r="F312" i="37"/>
  <c r="D312" i="37"/>
  <c r="E312" i="37"/>
  <c r="C312" i="37"/>
  <c r="A313" i="37"/>
  <c r="B312" i="37"/>
  <c r="G291" i="27"/>
  <c r="H290" i="27"/>
  <c r="I290" i="27" s="1"/>
  <c r="E164" i="3"/>
  <c r="F163" i="3"/>
  <c r="G163" i="3"/>
  <c r="B145" i="6" l="1"/>
  <c r="C144" i="6"/>
  <c r="Y310" i="37"/>
  <c r="X310" i="37"/>
  <c r="N312" i="37"/>
  <c r="R312" i="37"/>
  <c r="S312" i="37"/>
  <c r="P312" i="37"/>
  <c r="Q312" i="37"/>
  <c r="G311" i="37"/>
  <c r="F313" i="37"/>
  <c r="D313" i="37"/>
  <c r="E313" i="37"/>
  <c r="A314" i="37"/>
  <c r="B313" i="37"/>
  <c r="C313" i="37"/>
  <c r="G292" i="27"/>
  <c r="H291" i="27"/>
  <c r="I291" i="27" s="1"/>
  <c r="E165" i="3"/>
  <c r="F164" i="3"/>
  <c r="G164" i="3"/>
  <c r="B146" i="6" l="1"/>
  <c r="C145" i="6"/>
  <c r="X311" i="37"/>
  <c r="Y311" i="37"/>
  <c r="G312" i="37"/>
  <c r="N313" i="37"/>
  <c r="R313" i="37"/>
  <c r="S313" i="37"/>
  <c r="P313" i="37"/>
  <c r="Q313" i="37"/>
  <c r="F314" i="37"/>
  <c r="D314" i="37"/>
  <c r="E314" i="37"/>
  <c r="B314" i="37"/>
  <c r="C314" i="37"/>
  <c r="A315" i="37"/>
  <c r="G293" i="27"/>
  <c r="H292" i="27"/>
  <c r="I292" i="27" s="1"/>
  <c r="E166" i="3"/>
  <c r="F165" i="3"/>
  <c r="G165" i="3"/>
  <c r="B147" i="6" l="1"/>
  <c r="C146" i="6"/>
  <c r="Y312" i="37"/>
  <c r="X312" i="37"/>
  <c r="N314" i="37"/>
  <c r="R314" i="37"/>
  <c r="S314" i="37"/>
  <c r="P314" i="37"/>
  <c r="Q314" i="37"/>
  <c r="G313" i="37"/>
  <c r="F315" i="37"/>
  <c r="D315" i="37"/>
  <c r="E315" i="37"/>
  <c r="B315" i="37"/>
  <c r="C315" i="37"/>
  <c r="A316" i="37"/>
  <c r="G294" i="27"/>
  <c r="H293" i="27"/>
  <c r="I293" i="27" s="1"/>
  <c r="E167" i="3"/>
  <c r="F166" i="3"/>
  <c r="G166" i="3"/>
  <c r="B148" i="6" l="1"/>
  <c r="C147" i="6"/>
  <c r="X313" i="37"/>
  <c r="Y313" i="37"/>
  <c r="G314" i="37"/>
  <c r="N315" i="37"/>
  <c r="R315" i="37"/>
  <c r="S315" i="37"/>
  <c r="P315" i="37"/>
  <c r="Q315" i="37"/>
  <c r="F316" i="37"/>
  <c r="D316" i="37"/>
  <c r="E316" i="37"/>
  <c r="C316" i="37"/>
  <c r="A317" i="37"/>
  <c r="B316" i="37"/>
  <c r="G295" i="27"/>
  <c r="H294" i="27"/>
  <c r="I294" i="27" s="1"/>
  <c r="E168" i="3"/>
  <c r="F167" i="3"/>
  <c r="G167" i="3"/>
  <c r="B149" i="6" l="1"/>
  <c r="C148" i="6"/>
  <c r="Y314" i="37"/>
  <c r="X314" i="37"/>
  <c r="N316" i="37"/>
  <c r="R316" i="37"/>
  <c r="S316" i="37"/>
  <c r="P316" i="37"/>
  <c r="Q316" i="37"/>
  <c r="G315" i="37"/>
  <c r="F317" i="37"/>
  <c r="D317" i="37"/>
  <c r="E317" i="37"/>
  <c r="A318" i="37"/>
  <c r="B317" i="37"/>
  <c r="C317" i="37"/>
  <c r="G296" i="27"/>
  <c r="H295" i="27"/>
  <c r="I295" i="27" s="1"/>
  <c r="E169" i="3"/>
  <c r="F168" i="3"/>
  <c r="G168" i="3"/>
  <c r="B150" i="6" l="1"/>
  <c r="C149" i="6"/>
  <c r="X315" i="37"/>
  <c r="Y315" i="37"/>
  <c r="G316" i="37"/>
  <c r="N317" i="37"/>
  <c r="R317" i="37"/>
  <c r="S317" i="37"/>
  <c r="P317" i="37"/>
  <c r="Q317" i="37"/>
  <c r="F318" i="37"/>
  <c r="D318" i="37"/>
  <c r="E318" i="37"/>
  <c r="C318" i="37"/>
  <c r="A319" i="37"/>
  <c r="B318" i="37"/>
  <c r="G297" i="27"/>
  <c r="H296" i="27"/>
  <c r="I296" i="27" s="1"/>
  <c r="E170" i="3"/>
  <c r="F169" i="3"/>
  <c r="G169" i="3"/>
  <c r="B151" i="6" l="1"/>
  <c r="C150" i="6"/>
  <c r="Y316" i="37"/>
  <c r="X316" i="37"/>
  <c r="N318" i="37"/>
  <c r="R318" i="37"/>
  <c r="S318" i="37"/>
  <c r="P318" i="37"/>
  <c r="Q318" i="37"/>
  <c r="G317" i="37"/>
  <c r="F319" i="37"/>
  <c r="D319" i="37"/>
  <c r="E319" i="37"/>
  <c r="C319" i="37"/>
  <c r="A320" i="37"/>
  <c r="B319" i="37"/>
  <c r="G298" i="27"/>
  <c r="H297" i="27"/>
  <c r="I297" i="27" s="1"/>
  <c r="E171" i="3"/>
  <c r="F170" i="3"/>
  <c r="G170" i="3"/>
  <c r="B152" i="6" l="1"/>
  <c r="C151" i="6"/>
  <c r="X317" i="37"/>
  <c r="Y317" i="37"/>
  <c r="G318" i="37"/>
  <c r="N319" i="37"/>
  <c r="R319" i="37"/>
  <c r="S319" i="37"/>
  <c r="P319" i="37"/>
  <c r="Q319" i="37"/>
  <c r="F320" i="37"/>
  <c r="D320" i="37"/>
  <c r="E320" i="37"/>
  <c r="A321" i="37"/>
  <c r="B320" i="37"/>
  <c r="C320" i="37"/>
  <c r="G299" i="27"/>
  <c r="H298" i="27"/>
  <c r="I298" i="27" s="1"/>
  <c r="E172" i="3"/>
  <c r="F171" i="3"/>
  <c r="G171" i="3"/>
  <c r="B153" i="6" l="1"/>
  <c r="C152" i="6"/>
  <c r="Y318" i="37"/>
  <c r="X318" i="37"/>
  <c r="N320" i="37"/>
  <c r="R320" i="37"/>
  <c r="S320" i="37"/>
  <c r="P320" i="37"/>
  <c r="Q320" i="37"/>
  <c r="G319" i="37"/>
  <c r="F321" i="37"/>
  <c r="D321" i="37"/>
  <c r="E321" i="37"/>
  <c r="C321" i="37"/>
  <c r="A322" i="37"/>
  <c r="B321" i="37"/>
  <c r="G300" i="27"/>
  <c r="H299" i="27"/>
  <c r="I299" i="27" s="1"/>
  <c r="E173" i="3"/>
  <c r="F172" i="3"/>
  <c r="G172" i="3"/>
  <c r="B154" i="6" l="1"/>
  <c r="C153" i="6"/>
  <c r="X319" i="37"/>
  <c r="Y319" i="37"/>
  <c r="G320" i="37"/>
  <c r="N321" i="37"/>
  <c r="R321" i="37"/>
  <c r="S321" i="37"/>
  <c r="P321" i="37"/>
  <c r="Q321" i="37"/>
  <c r="F322" i="37"/>
  <c r="D322" i="37"/>
  <c r="E322" i="37"/>
  <c r="A323" i="37"/>
  <c r="B322" i="37"/>
  <c r="C322" i="37"/>
  <c r="G301" i="27"/>
  <c r="H300" i="27"/>
  <c r="I300" i="27" s="1"/>
  <c r="E174" i="3"/>
  <c r="F173" i="3"/>
  <c r="G173" i="3"/>
  <c r="B155" i="6" l="1"/>
  <c r="C154" i="6"/>
  <c r="Y320" i="37"/>
  <c r="X320" i="37"/>
  <c r="N322" i="37"/>
  <c r="R322" i="37"/>
  <c r="S322" i="37"/>
  <c r="P322" i="37"/>
  <c r="Q322" i="37"/>
  <c r="G321" i="37"/>
  <c r="F323" i="37"/>
  <c r="D323" i="37"/>
  <c r="E323" i="37"/>
  <c r="B323" i="37"/>
  <c r="C323" i="37"/>
  <c r="A324" i="37"/>
  <c r="G302" i="27"/>
  <c r="H301" i="27"/>
  <c r="I301" i="27" s="1"/>
  <c r="E175" i="3"/>
  <c r="F174" i="3"/>
  <c r="G174" i="3"/>
  <c r="B156" i="6" l="1"/>
  <c r="C155" i="6"/>
  <c r="X321" i="37"/>
  <c r="Y321" i="37"/>
  <c r="G322" i="37"/>
  <c r="N323" i="37"/>
  <c r="R323" i="37"/>
  <c r="S323" i="37"/>
  <c r="P323" i="37"/>
  <c r="Q323" i="37"/>
  <c r="F324" i="37"/>
  <c r="D324" i="37"/>
  <c r="E324" i="37"/>
  <c r="C324" i="37"/>
  <c r="A325" i="37"/>
  <c r="B324" i="37"/>
  <c r="G303" i="27"/>
  <c r="H302" i="27"/>
  <c r="I302" i="27" s="1"/>
  <c r="E176" i="3"/>
  <c r="F175" i="3"/>
  <c r="G175" i="3"/>
  <c r="B157" i="6" l="1"/>
  <c r="C156" i="6"/>
  <c r="Y322" i="37"/>
  <c r="X322" i="37"/>
  <c r="N324" i="37"/>
  <c r="R324" i="37"/>
  <c r="S324" i="37"/>
  <c r="P324" i="37"/>
  <c r="Q324" i="37"/>
  <c r="G323" i="37"/>
  <c r="F325" i="37"/>
  <c r="D325" i="37"/>
  <c r="E325" i="37"/>
  <c r="A326" i="37"/>
  <c r="B325" i="37"/>
  <c r="C325" i="37"/>
  <c r="G304" i="27"/>
  <c r="H303" i="27"/>
  <c r="I303" i="27" s="1"/>
  <c r="E177" i="3"/>
  <c r="F176" i="3"/>
  <c r="G176" i="3"/>
  <c r="B158" i="6" l="1"/>
  <c r="C157" i="6"/>
  <c r="X323" i="37"/>
  <c r="Y323" i="37"/>
  <c r="G324" i="37"/>
  <c r="N325" i="37"/>
  <c r="R325" i="37"/>
  <c r="S325" i="37"/>
  <c r="P325" i="37"/>
  <c r="Q325" i="37"/>
  <c r="F326" i="37"/>
  <c r="D326" i="37"/>
  <c r="E326" i="37"/>
  <c r="B326" i="37"/>
  <c r="C326" i="37"/>
  <c r="A327" i="37"/>
  <c r="G305" i="27"/>
  <c r="H304" i="27"/>
  <c r="I304" i="27" s="1"/>
  <c r="E178" i="3"/>
  <c r="F177" i="3"/>
  <c r="G177" i="3"/>
  <c r="B159" i="6" l="1"/>
  <c r="C158" i="6"/>
  <c r="Y324" i="37"/>
  <c r="X324" i="37"/>
  <c r="N326" i="37"/>
  <c r="R326" i="37"/>
  <c r="S326" i="37"/>
  <c r="P326" i="37"/>
  <c r="Q326" i="37"/>
  <c r="G325" i="37"/>
  <c r="F327" i="37"/>
  <c r="D327" i="37"/>
  <c r="E327" i="37"/>
  <c r="C327" i="37"/>
  <c r="A328" i="37"/>
  <c r="B327" i="37"/>
  <c r="G306" i="27"/>
  <c r="H305" i="27"/>
  <c r="I305" i="27" s="1"/>
  <c r="E179" i="3"/>
  <c r="F178" i="3"/>
  <c r="G178" i="3"/>
  <c r="B160" i="6" l="1"/>
  <c r="C159" i="6"/>
  <c r="X325" i="37"/>
  <c r="Y325" i="37"/>
  <c r="G326" i="37"/>
  <c r="N327" i="37"/>
  <c r="R327" i="37"/>
  <c r="S327" i="37"/>
  <c r="P327" i="37"/>
  <c r="Q327" i="37"/>
  <c r="F328" i="37"/>
  <c r="D328" i="37"/>
  <c r="E328" i="37"/>
  <c r="A329" i="37"/>
  <c r="C328" i="37"/>
  <c r="B328" i="37"/>
  <c r="G307" i="27"/>
  <c r="H306" i="27"/>
  <c r="I306" i="27" s="1"/>
  <c r="E180" i="3"/>
  <c r="F179" i="3"/>
  <c r="G179" i="3"/>
  <c r="B161" i="6" l="1"/>
  <c r="C160" i="6"/>
  <c r="Y326" i="37"/>
  <c r="X326" i="37"/>
  <c r="N328" i="37"/>
  <c r="R328" i="37"/>
  <c r="S328" i="37"/>
  <c r="P328" i="37"/>
  <c r="Q328" i="37"/>
  <c r="G327" i="37"/>
  <c r="F329" i="37"/>
  <c r="D329" i="37"/>
  <c r="E329" i="37"/>
  <c r="B329" i="37"/>
  <c r="C329" i="37"/>
  <c r="A330" i="37"/>
  <c r="G308" i="27"/>
  <c r="H307" i="27"/>
  <c r="I307" i="27" s="1"/>
  <c r="E181" i="3"/>
  <c r="F180" i="3"/>
  <c r="G180" i="3"/>
  <c r="B162" i="6" l="1"/>
  <c r="C161" i="6"/>
  <c r="X327" i="37"/>
  <c r="Y327" i="37"/>
  <c r="G328" i="37"/>
  <c r="N329" i="37"/>
  <c r="R329" i="37"/>
  <c r="S329" i="37"/>
  <c r="P329" i="37"/>
  <c r="Q329" i="37"/>
  <c r="F330" i="37"/>
  <c r="D330" i="37"/>
  <c r="E330" i="37"/>
  <c r="C330" i="37"/>
  <c r="A331" i="37"/>
  <c r="B330" i="37"/>
  <c r="G309" i="27"/>
  <c r="H308" i="27"/>
  <c r="I308" i="27" s="1"/>
  <c r="E182" i="3"/>
  <c r="F181" i="3"/>
  <c r="G181" i="3"/>
  <c r="B163" i="6" l="1"/>
  <c r="C162" i="6"/>
  <c r="Y328" i="37"/>
  <c r="X328" i="37"/>
  <c r="N330" i="37"/>
  <c r="R330" i="37"/>
  <c r="S330" i="37"/>
  <c r="P330" i="37"/>
  <c r="Q330" i="37"/>
  <c r="G329" i="37"/>
  <c r="F331" i="37"/>
  <c r="D331" i="37"/>
  <c r="E331" i="37"/>
  <c r="B331" i="37"/>
  <c r="C331" i="37"/>
  <c r="A332" i="37"/>
  <c r="G310" i="27"/>
  <c r="H309" i="27"/>
  <c r="I309" i="27" s="1"/>
  <c r="E183" i="3"/>
  <c r="F182" i="3"/>
  <c r="G182" i="3"/>
  <c r="B164" i="6" l="1"/>
  <c r="C163" i="6"/>
  <c r="X329" i="37"/>
  <c r="Y329" i="37"/>
  <c r="G330" i="37"/>
  <c r="N331" i="37"/>
  <c r="R331" i="37"/>
  <c r="S331" i="37"/>
  <c r="P331" i="37"/>
  <c r="Q331" i="37"/>
  <c r="F332" i="37"/>
  <c r="D332" i="37"/>
  <c r="E332" i="37"/>
  <c r="C332" i="37"/>
  <c r="A333" i="37"/>
  <c r="B332" i="37"/>
  <c r="G311" i="27"/>
  <c r="H310" i="27"/>
  <c r="I310" i="27" s="1"/>
  <c r="E184" i="3"/>
  <c r="F183" i="3"/>
  <c r="G183" i="3"/>
  <c r="B165" i="6" l="1"/>
  <c r="C164" i="6"/>
  <c r="Y330" i="37"/>
  <c r="X330" i="37"/>
  <c r="N332" i="37"/>
  <c r="R332" i="37"/>
  <c r="S332" i="37"/>
  <c r="P332" i="37"/>
  <c r="Q332" i="37"/>
  <c r="G331" i="37"/>
  <c r="F333" i="37"/>
  <c r="D333" i="37"/>
  <c r="E333" i="37"/>
  <c r="B333" i="37"/>
  <c r="C333" i="37"/>
  <c r="A334" i="37"/>
  <c r="G312" i="27"/>
  <c r="H311" i="27"/>
  <c r="I311" i="27" s="1"/>
  <c r="E185" i="3"/>
  <c r="F184" i="3"/>
  <c r="G184" i="3"/>
  <c r="B166" i="6" l="1"/>
  <c r="C165" i="6"/>
  <c r="X331" i="37"/>
  <c r="Y331" i="37"/>
  <c r="G332" i="37"/>
  <c r="N333" i="37"/>
  <c r="R333" i="37"/>
  <c r="S333" i="37"/>
  <c r="P333" i="37"/>
  <c r="Q333" i="37"/>
  <c r="F334" i="37"/>
  <c r="D334" i="37"/>
  <c r="E334" i="37"/>
  <c r="A335" i="37"/>
  <c r="B334" i="37"/>
  <c r="C334" i="37"/>
  <c r="G313" i="27"/>
  <c r="H312" i="27"/>
  <c r="I312" i="27" s="1"/>
  <c r="E186" i="3"/>
  <c r="F185" i="3"/>
  <c r="G185" i="3"/>
  <c r="B167" i="6" l="1"/>
  <c r="C166" i="6"/>
  <c r="Y332" i="37"/>
  <c r="X332" i="37"/>
  <c r="N334" i="37"/>
  <c r="R334" i="37"/>
  <c r="S334" i="37"/>
  <c r="P334" i="37"/>
  <c r="Q334" i="37"/>
  <c r="G333" i="37"/>
  <c r="F335" i="37"/>
  <c r="D335" i="37"/>
  <c r="E335" i="37"/>
  <c r="B335" i="37"/>
  <c r="C335" i="37"/>
  <c r="A336" i="37"/>
  <c r="G314" i="27"/>
  <c r="H313" i="27"/>
  <c r="I313" i="27" s="1"/>
  <c r="E187" i="3"/>
  <c r="F186" i="3"/>
  <c r="G186" i="3"/>
  <c r="B168" i="6" l="1"/>
  <c r="C167" i="6"/>
  <c r="X333" i="37"/>
  <c r="Y333" i="37"/>
  <c r="G334" i="37"/>
  <c r="N335" i="37"/>
  <c r="R335" i="37"/>
  <c r="S335" i="37"/>
  <c r="P335" i="37"/>
  <c r="Q335" i="37"/>
  <c r="F336" i="37"/>
  <c r="D336" i="37"/>
  <c r="E336" i="37"/>
  <c r="A337" i="37"/>
  <c r="B336" i="37"/>
  <c r="C336" i="37"/>
  <c r="G315" i="27"/>
  <c r="H314" i="27"/>
  <c r="I314" i="27" s="1"/>
  <c r="E188" i="3"/>
  <c r="F187" i="3"/>
  <c r="G187" i="3"/>
  <c r="B169" i="6" l="1"/>
  <c r="C168" i="6"/>
  <c r="Y334" i="37"/>
  <c r="X334" i="37"/>
  <c r="N336" i="37"/>
  <c r="R336" i="37"/>
  <c r="S336" i="37"/>
  <c r="P336" i="37"/>
  <c r="Q336" i="37"/>
  <c r="G335" i="37"/>
  <c r="F337" i="37"/>
  <c r="D337" i="37"/>
  <c r="E337" i="37"/>
  <c r="C337" i="37"/>
  <c r="A338" i="37"/>
  <c r="B337" i="37"/>
  <c r="G316" i="27"/>
  <c r="H315" i="27"/>
  <c r="I315" i="27" s="1"/>
  <c r="E189" i="3"/>
  <c r="F188" i="3"/>
  <c r="G188" i="3"/>
  <c r="B170" i="6" l="1"/>
  <c r="C169" i="6"/>
  <c r="X335" i="37"/>
  <c r="Y335" i="37"/>
  <c r="G336" i="37"/>
  <c r="N337" i="37"/>
  <c r="R337" i="37"/>
  <c r="S337" i="37"/>
  <c r="P337" i="37"/>
  <c r="Q337" i="37"/>
  <c r="F338" i="37"/>
  <c r="D338" i="37"/>
  <c r="E338" i="37"/>
  <c r="B338" i="37"/>
  <c r="C338" i="37"/>
  <c r="A339" i="37"/>
  <c r="G317" i="27"/>
  <c r="H316" i="27"/>
  <c r="I316" i="27" s="1"/>
  <c r="E190" i="3"/>
  <c r="F189" i="3"/>
  <c r="G189" i="3"/>
  <c r="B171" i="6" l="1"/>
  <c r="C170" i="6"/>
  <c r="Y336" i="37"/>
  <c r="X336" i="37"/>
  <c r="N338" i="37"/>
  <c r="R338" i="37"/>
  <c r="S338" i="37"/>
  <c r="P338" i="37"/>
  <c r="Q338" i="37"/>
  <c r="G337" i="37"/>
  <c r="F339" i="37"/>
  <c r="D339" i="37"/>
  <c r="E339" i="37"/>
  <c r="A340" i="37"/>
  <c r="B339" i="37"/>
  <c r="C339" i="37"/>
  <c r="G318" i="27"/>
  <c r="H317" i="27"/>
  <c r="I317" i="27" s="1"/>
  <c r="E191" i="3"/>
  <c r="F190" i="3"/>
  <c r="G190" i="3"/>
  <c r="B172" i="6" l="1"/>
  <c r="C171" i="6"/>
  <c r="X337" i="37"/>
  <c r="Y337" i="37"/>
  <c r="N339" i="37"/>
  <c r="R339" i="37"/>
  <c r="S339" i="37"/>
  <c r="P339" i="37"/>
  <c r="Q339" i="37"/>
  <c r="G338" i="37"/>
  <c r="F340" i="37"/>
  <c r="D340" i="37"/>
  <c r="E340" i="37"/>
  <c r="C340" i="37"/>
  <c r="A341" i="37"/>
  <c r="B340" i="37"/>
  <c r="G319" i="27"/>
  <c r="H318" i="27"/>
  <c r="I318" i="27" s="1"/>
  <c r="E192" i="3"/>
  <c r="F191" i="3"/>
  <c r="G191" i="3"/>
  <c r="B173" i="6" l="1"/>
  <c r="C172" i="6"/>
  <c r="Y338" i="37"/>
  <c r="X338" i="37"/>
  <c r="G339" i="37"/>
  <c r="N340" i="37"/>
  <c r="R340" i="37"/>
  <c r="S340" i="37"/>
  <c r="P340" i="37"/>
  <c r="Q340" i="37"/>
  <c r="F341" i="37"/>
  <c r="D341" i="37"/>
  <c r="E341" i="37"/>
  <c r="A342" i="37"/>
  <c r="B341" i="37"/>
  <c r="C341" i="37"/>
  <c r="G320" i="27"/>
  <c r="H319" i="27"/>
  <c r="I319" i="27" s="1"/>
  <c r="E193" i="3"/>
  <c r="F192" i="3"/>
  <c r="G192" i="3"/>
  <c r="B174" i="6" l="1"/>
  <c r="C173" i="6"/>
  <c r="X339" i="37"/>
  <c r="Y339" i="37"/>
  <c r="N341" i="37"/>
  <c r="R341" i="37"/>
  <c r="S341" i="37"/>
  <c r="P341" i="37"/>
  <c r="Q341" i="37"/>
  <c r="G340" i="37"/>
  <c r="F342" i="37"/>
  <c r="D342" i="37"/>
  <c r="E342" i="37"/>
  <c r="B342" i="37"/>
  <c r="C342" i="37"/>
  <c r="A343" i="37"/>
  <c r="G321" i="27"/>
  <c r="H320" i="27"/>
  <c r="I320" i="27" s="1"/>
  <c r="E194" i="3"/>
  <c r="F193" i="3"/>
  <c r="G193" i="3"/>
  <c r="B175" i="6" l="1"/>
  <c r="C174" i="6"/>
  <c r="Y340" i="37"/>
  <c r="X340" i="37"/>
  <c r="G341" i="37"/>
  <c r="N342" i="37"/>
  <c r="R342" i="37"/>
  <c r="S342" i="37"/>
  <c r="P342" i="37"/>
  <c r="Q342" i="37"/>
  <c r="F343" i="37"/>
  <c r="D343" i="37"/>
  <c r="E343" i="37"/>
  <c r="A344" i="37"/>
  <c r="B343" i="37"/>
  <c r="C343" i="37"/>
  <c r="G322" i="27"/>
  <c r="H321" i="27"/>
  <c r="I321" i="27" s="1"/>
  <c r="E195" i="3"/>
  <c r="F194" i="3"/>
  <c r="G194" i="3"/>
  <c r="B176" i="6" l="1"/>
  <c r="C175" i="6"/>
  <c r="G342" i="37"/>
  <c r="X341" i="37"/>
  <c r="Y341" i="37"/>
  <c r="N343" i="37"/>
  <c r="R343" i="37"/>
  <c r="S343" i="37"/>
  <c r="P343" i="37"/>
  <c r="Q343" i="37"/>
  <c r="F344" i="37"/>
  <c r="D344" i="37"/>
  <c r="E344" i="37"/>
  <c r="B344" i="37"/>
  <c r="C344" i="37"/>
  <c r="A345" i="37"/>
  <c r="G323" i="27"/>
  <c r="H322" i="27"/>
  <c r="I322" i="27" s="1"/>
  <c r="E196" i="3"/>
  <c r="F195" i="3"/>
  <c r="G195" i="3"/>
  <c r="B177" i="6" l="1"/>
  <c r="C176" i="6"/>
  <c r="Y342" i="37"/>
  <c r="X342" i="37"/>
  <c r="G343" i="37"/>
  <c r="N344" i="37"/>
  <c r="R344" i="37"/>
  <c r="S344" i="37"/>
  <c r="P344" i="37"/>
  <c r="Q344" i="37"/>
  <c r="F345" i="37"/>
  <c r="D345" i="37"/>
  <c r="E345" i="37"/>
  <c r="A346" i="37"/>
  <c r="B345" i="37"/>
  <c r="C345" i="37"/>
  <c r="G324" i="27"/>
  <c r="H323" i="27"/>
  <c r="I323" i="27" s="1"/>
  <c r="E197" i="3"/>
  <c r="F196" i="3"/>
  <c r="G196" i="3"/>
  <c r="B178" i="6" l="1"/>
  <c r="C177" i="6"/>
  <c r="X343" i="37"/>
  <c r="Y343" i="37"/>
  <c r="N345" i="37"/>
  <c r="R345" i="37"/>
  <c r="S345" i="37"/>
  <c r="P345" i="37"/>
  <c r="Q345" i="37"/>
  <c r="G344" i="37"/>
  <c r="F346" i="37"/>
  <c r="D346" i="37"/>
  <c r="E346" i="37"/>
  <c r="C346" i="37"/>
  <c r="A347" i="37"/>
  <c r="B346" i="37"/>
  <c r="G325" i="27"/>
  <c r="H324" i="27"/>
  <c r="I324" i="27" s="1"/>
  <c r="E198" i="3"/>
  <c r="F197" i="3"/>
  <c r="G197" i="3"/>
  <c r="B179" i="6" l="1"/>
  <c r="C178" i="6"/>
  <c r="Y344" i="37"/>
  <c r="X344" i="37"/>
  <c r="G345" i="37"/>
  <c r="N346" i="37"/>
  <c r="R346" i="37"/>
  <c r="S346" i="37"/>
  <c r="P346" i="37"/>
  <c r="Q346" i="37"/>
  <c r="F347" i="37"/>
  <c r="D347" i="37"/>
  <c r="E347" i="37"/>
  <c r="C347" i="37"/>
  <c r="A348" i="37"/>
  <c r="B347" i="37"/>
  <c r="G326" i="27"/>
  <c r="H325" i="27"/>
  <c r="I325" i="27" s="1"/>
  <c r="E199" i="3"/>
  <c r="F198" i="3"/>
  <c r="G198" i="3"/>
  <c r="B180" i="6" l="1"/>
  <c r="C179" i="6"/>
  <c r="X345" i="37"/>
  <c r="Y345" i="37"/>
  <c r="N347" i="37"/>
  <c r="R347" i="37"/>
  <c r="S347" i="37"/>
  <c r="P347" i="37"/>
  <c r="Q347" i="37"/>
  <c r="G346" i="37"/>
  <c r="D348" i="37"/>
  <c r="E348" i="37"/>
  <c r="B348" i="37"/>
  <c r="C348" i="37"/>
  <c r="A349" i="37"/>
  <c r="G327" i="27"/>
  <c r="H326" i="27"/>
  <c r="I326" i="27" s="1"/>
  <c r="E200" i="3"/>
  <c r="F199" i="3"/>
  <c r="G199" i="3"/>
  <c r="B181" i="6" l="1"/>
  <c r="C180" i="6"/>
  <c r="Y346" i="37"/>
  <c r="X346" i="37"/>
  <c r="J345" i="37"/>
  <c r="J341" i="37"/>
  <c r="G347" i="37"/>
  <c r="D349" i="37"/>
  <c r="E349" i="37"/>
  <c r="A350" i="37"/>
  <c r="B349" i="37"/>
  <c r="C349" i="37"/>
  <c r="G328" i="27"/>
  <c r="H327" i="27"/>
  <c r="I327" i="27" s="1"/>
  <c r="E201" i="3"/>
  <c r="F200" i="3"/>
  <c r="G200" i="3"/>
  <c r="B182" i="6" l="1"/>
  <c r="C181" i="6"/>
  <c r="X347" i="37"/>
  <c r="Y347" i="37"/>
  <c r="J347" i="37"/>
  <c r="K294" i="37"/>
  <c r="K326" i="37"/>
  <c r="K302" i="37"/>
  <c r="K327" i="37"/>
  <c r="K314" i="37"/>
  <c r="K304" i="37"/>
  <c r="K341" i="37"/>
  <c r="K340" i="37"/>
  <c r="K300" i="37"/>
  <c r="K301" i="37"/>
  <c r="K330" i="37"/>
  <c r="K311" i="37"/>
  <c r="K320" i="37"/>
  <c r="K309" i="37"/>
  <c r="K45" i="37"/>
  <c r="J50" i="37"/>
  <c r="K51" i="37"/>
  <c r="J51" i="37"/>
  <c r="J54" i="37"/>
  <c r="J55" i="37"/>
  <c r="K57" i="37"/>
  <c r="K60" i="37"/>
  <c r="K61" i="37"/>
  <c r="J64" i="37"/>
  <c r="J66" i="37"/>
  <c r="J69" i="37"/>
  <c r="K71" i="37"/>
  <c r="J73" i="37"/>
  <c r="J75" i="37"/>
  <c r="K76" i="37"/>
  <c r="K78" i="37"/>
  <c r="J81" i="37"/>
  <c r="J82" i="37"/>
  <c r="K83" i="37"/>
  <c r="K86" i="37"/>
  <c r="J88" i="37"/>
  <c r="J90" i="37"/>
  <c r="J93" i="37"/>
  <c r="J94" i="37"/>
  <c r="K96" i="37"/>
  <c r="J99" i="37"/>
  <c r="J100" i="37"/>
  <c r="K103" i="37"/>
  <c r="K105" i="37"/>
  <c r="J107" i="37"/>
  <c r="K108" i="37"/>
  <c r="K110" i="37"/>
  <c r="K112" i="37"/>
  <c r="J115" i="37"/>
  <c r="J116" i="37"/>
  <c r="K118" i="37"/>
  <c r="J120" i="37"/>
  <c r="K122" i="37"/>
  <c r="K124" i="37"/>
  <c r="K127" i="37"/>
  <c r="J128" i="37"/>
  <c r="J131" i="37"/>
  <c r="J133" i="37"/>
  <c r="K135" i="37"/>
  <c r="K136" i="37"/>
  <c r="K138" i="37"/>
  <c r="K139" i="37"/>
  <c r="K142" i="37"/>
  <c r="K143" i="37"/>
  <c r="J147" i="37"/>
  <c r="K149" i="37"/>
  <c r="J150" i="37"/>
  <c r="K153" i="37"/>
  <c r="K154" i="37"/>
  <c r="K155" i="37"/>
  <c r="J157" i="37"/>
  <c r="K161" i="37"/>
  <c r="J162" i="37"/>
  <c r="J163" i="37"/>
  <c r="K167" i="37"/>
  <c r="K169" i="37"/>
  <c r="K170" i="37"/>
  <c r="K173" i="37"/>
  <c r="K174" i="37"/>
  <c r="J177" i="37"/>
  <c r="K177" i="37"/>
  <c r="J180" i="37"/>
  <c r="J182" i="37"/>
  <c r="J185" i="37"/>
  <c r="K185" i="37"/>
  <c r="J188" i="37"/>
  <c r="K190" i="37"/>
  <c r="J193" i="37"/>
  <c r="J194" i="37"/>
  <c r="K196" i="37"/>
  <c r="K199" i="37"/>
  <c r="K197" i="37"/>
  <c r="J202" i="37"/>
  <c r="K204" i="37"/>
  <c r="J207" i="37"/>
  <c r="K209" i="37"/>
  <c r="K210" i="37"/>
  <c r="J211" i="37"/>
  <c r="J214" i="37"/>
  <c r="K216" i="37"/>
  <c r="J218" i="37"/>
  <c r="J221" i="37"/>
  <c r="K221" i="37"/>
  <c r="J225" i="37"/>
  <c r="K226" i="37"/>
  <c r="K228" i="37"/>
  <c r="J231" i="37"/>
  <c r="K232" i="37"/>
  <c r="J235" i="37"/>
  <c r="J237" i="37"/>
  <c r="K237" i="37"/>
  <c r="K241" i="37"/>
  <c r="J242" i="37"/>
  <c r="J244" i="37"/>
  <c r="J246" i="37"/>
  <c r="J249" i="37"/>
  <c r="K250" i="37"/>
  <c r="K252" i="37"/>
  <c r="J254" i="37"/>
  <c r="J255" i="37"/>
  <c r="J257" i="37"/>
  <c r="J261" i="37"/>
  <c r="J263" i="37"/>
  <c r="J265" i="37"/>
  <c r="K266" i="37"/>
  <c r="K267" i="37"/>
  <c r="K271" i="37"/>
  <c r="J273" i="37"/>
  <c r="J276" i="37"/>
  <c r="K276" i="37"/>
  <c r="J282" i="37"/>
  <c r="K280" i="37"/>
  <c r="K282" i="37"/>
  <c r="J284" i="37"/>
  <c r="J288" i="37"/>
  <c r="K289" i="37"/>
  <c r="J290" i="37"/>
  <c r="J293" i="37"/>
  <c r="J297" i="37"/>
  <c r="J302" i="37"/>
  <c r="J305" i="37"/>
  <c r="J312" i="37"/>
  <c r="J323" i="37"/>
  <c r="J325" i="37"/>
  <c r="J337" i="37"/>
  <c r="J253" i="37"/>
  <c r="J258" i="37"/>
  <c r="J264" i="37"/>
  <c r="K265" i="37"/>
  <c r="K270" i="37"/>
  <c r="K273" i="37"/>
  <c r="J278" i="37"/>
  <c r="J281" i="37"/>
  <c r="K284" i="37"/>
  <c r="J287" i="37"/>
  <c r="J296" i="37"/>
  <c r="J308" i="37"/>
  <c r="J324" i="37"/>
  <c r="J338" i="37"/>
  <c r="K257" i="37"/>
  <c r="K264" i="37"/>
  <c r="J274" i="37"/>
  <c r="J279" i="37"/>
  <c r="K288" i="37"/>
  <c r="J303" i="37"/>
  <c r="J318" i="37"/>
  <c r="J336" i="37"/>
  <c r="K323" i="37"/>
  <c r="K310" i="37"/>
  <c r="K315" i="37"/>
  <c r="K347" i="37"/>
  <c r="K336" i="37"/>
  <c r="K318" i="37"/>
  <c r="K298" i="37"/>
  <c r="K324" i="37"/>
  <c r="K332" i="37"/>
  <c r="K345" i="37"/>
  <c r="K307" i="37"/>
  <c r="K344" i="37"/>
  <c r="K313" i="37"/>
  <c r="K295" i="37"/>
  <c r="K328" i="37"/>
  <c r="K48" i="37"/>
  <c r="J49" i="37"/>
  <c r="J52" i="37"/>
  <c r="K52" i="37"/>
  <c r="J59" i="37"/>
  <c r="J57" i="37"/>
  <c r="J61" i="37"/>
  <c r="K62" i="37"/>
  <c r="K64" i="37"/>
  <c r="J68" i="37"/>
  <c r="K67" i="37"/>
  <c r="K68" i="37"/>
  <c r="K72" i="37"/>
  <c r="J72" i="37"/>
  <c r="J77" i="37"/>
  <c r="J78" i="37"/>
  <c r="J80" i="37"/>
  <c r="K81" i="37"/>
  <c r="K84" i="37"/>
  <c r="J85" i="37"/>
  <c r="K88" i="37"/>
  <c r="K89" i="37"/>
  <c r="K91" i="37"/>
  <c r="K93" i="37"/>
  <c r="J96" i="37"/>
  <c r="J98" i="37"/>
  <c r="K98" i="37"/>
  <c r="K101" i="37"/>
  <c r="K104" i="37"/>
  <c r="K106" i="37"/>
  <c r="J108" i="37"/>
  <c r="J109" i="37"/>
  <c r="K111" i="37"/>
  <c r="J114" i="37"/>
  <c r="K116" i="37"/>
  <c r="K117" i="37"/>
  <c r="K119" i="37"/>
  <c r="K121" i="37"/>
  <c r="J123" i="37"/>
  <c r="J125" i="37"/>
  <c r="K126" i="37"/>
  <c r="J129" i="37"/>
  <c r="K132" i="37"/>
  <c r="J134" i="37"/>
  <c r="K134" i="37"/>
  <c r="J138" i="37"/>
  <c r="J140" i="37"/>
  <c r="J143" i="37"/>
  <c r="J146" i="37"/>
  <c r="K145" i="37"/>
  <c r="K147" i="37"/>
  <c r="J151" i="37"/>
  <c r="K151" i="37"/>
  <c r="J154" i="37"/>
  <c r="J156" i="37"/>
  <c r="J158" i="37"/>
  <c r="J159" i="37"/>
  <c r="K162" i="37"/>
  <c r="K164" i="37"/>
  <c r="K166" i="37"/>
  <c r="J168" i="37"/>
  <c r="J169" i="37"/>
  <c r="J172" i="37"/>
  <c r="K175" i="37"/>
  <c r="J174" i="37"/>
  <c r="K178" i="37"/>
  <c r="K179" i="37"/>
  <c r="K182" i="37"/>
  <c r="K183" i="37"/>
  <c r="K187" i="37"/>
  <c r="K188" i="37"/>
  <c r="K189" i="37"/>
  <c r="J192" i="37"/>
  <c r="J195" i="37"/>
  <c r="J196" i="37"/>
  <c r="J199" i="37"/>
  <c r="J201" i="37"/>
  <c r="K201" i="37"/>
  <c r="K203" i="37"/>
  <c r="J205" i="37"/>
  <c r="K207" i="37"/>
  <c r="J210" i="37"/>
  <c r="J213" i="37"/>
  <c r="K215" i="37"/>
  <c r="J215" i="37"/>
  <c r="K217" i="37"/>
  <c r="J219" i="37"/>
  <c r="K222" i="37"/>
  <c r="J224" i="37"/>
  <c r="K225" i="37"/>
  <c r="J228" i="37"/>
  <c r="J229" i="37"/>
  <c r="J232" i="37"/>
  <c r="K233" i="37"/>
  <c r="J236" i="37"/>
  <c r="K238" i="37"/>
  <c r="J240" i="37"/>
  <c r="K244" i="37"/>
  <c r="K243" i="37"/>
  <c r="K247" i="37"/>
  <c r="K248" i="37"/>
  <c r="K249" i="37"/>
  <c r="J251" i="37"/>
  <c r="K262" i="37"/>
  <c r="J292" i="37"/>
  <c r="J304" i="37"/>
  <c r="J317" i="37"/>
  <c r="J327" i="37"/>
  <c r="J335" i="37"/>
  <c r="J256" i="37"/>
  <c r="J262" i="37"/>
  <c r="J270" i="37"/>
  <c r="K279" i="37"/>
  <c r="K287" i="37"/>
  <c r="J299" i="37"/>
  <c r="J314" i="37"/>
  <c r="J333" i="37"/>
  <c r="K308" i="37"/>
  <c r="K316" i="37"/>
  <c r="K297" i="37"/>
  <c r="K343" i="37"/>
  <c r="K312" i="37"/>
  <c r="K305" i="37"/>
  <c r="K42" i="37"/>
  <c r="K339" i="37"/>
  <c r="K329" i="37"/>
  <c r="K331" i="37"/>
  <c r="K346" i="37"/>
  <c r="K293" i="37"/>
  <c r="K322" i="37"/>
  <c r="K325" i="37"/>
  <c r="K44" i="37"/>
  <c r="K46" i="37"/>
  <c r="J48" i="37"/>
  <c r="J53" i="37"/>
  <c r="K54" i="37"/>
  <c r="J56" i="37"/>
  <c r="K58" i="37"/>
  <c r="J58" i="37"/>
  <c r="K63" i="37"/>
  <c r="J63" i="37"/>
  <c r="J65" i="37"/>
  <c r="J67" i="37"/>
  <c r="K70" i="37"/>
  <c r="J70" i="37"/>
  <c r="J74" i="37"/>
  <c r="K75" i="37"/>
  <c r="K77" i="37"/>
  <c r="J79" i="37"/>
  <c r="K82" i="37"/>
  <c r="J83" i="37"/>
  <c r="J87" i="37"/>
  <c r="K87" i="37"/>
  <c r="K90" i="37"/>
  <c r="J91" i="37"/>
  <c r="K92" i="37"/>
  <c r="K95" i="37"/>
  <c r="K97" i="37"/>
  <c r="J101" i="37"/>
  <c r="J102" i="37"/>
  <c r="J103" i="37"/>
  <c r="J105" i="37"/>
  <c r="K107" i="37"/>
  <c r="J110" i="37"/>
  <c r="J112" i="37"/>
  <c r="J113" i="37"/>
  <c r="K114" i="37"/>
  <c r="J119" i="37"/>
  <c r="K120" i="37"/>
  <c r="J122" i="37"/>
  <c r="K123" i="37"/>
  <c r="J127" i="37"/>
  <c r="K128" i="37"/>
  <c r="J130" i="37"/>
  <c r="K131" i="37"/>
  <c r="K133" i="37"/>
  <c r="J135" i="37"/>
  <c r="K137" i="37"/>
  <c r="J139" i="37"/>
  <c r="K141" i="37"/>
  <c r="J145" i="37"/>
  <c r="K144" i="37"/>
  <c r="J148" i="37"/>
  <c r="J149" i="37"/>
  <c r="K150" i="37"/>
  <c r="K152" i="37"/>
  <c r="K156" i="37"/>
  <c r="K157" i="37"/>
  <c r="K160" i="37"/>
  <c r="J160" i="37"/>
  <c r="J164" i="37"/>
  <c r="J165" i="37"/>
  <c r="J166" i="37"/>
  <c r="J170" i="37"/>
  <c r="J171" i="37"/>
  <c r="K171" i="37"/>
  <c r="J175" i="37"/>
  <c r="J178" i="37"/>
  <c r="J181" i="37"/>
  <c r="K181" i="37"/>
  <c r="K184" i="37"/>
  <c r="J187" i="37"/>
  <c r="J186" i="37"/>
  <c r="J190" i="37"/>
  <c r="J191" i="37"/>
  <c r="K195" i="37"/>
  <c r="K194" i="37"/>
  <c r="K198" i="37"/>
  <c r="K200" i="37"/>
  <c r="K202" i="37"/>
  <c r="J203" i="37"/>
  <c r="K206" i="37"/>
  <c r="J208" i="37"/>
  <c r="J209" i="37"/>
  <c r="K212" i="37"/>
  <c r="K213" i="37"/>
  <c r="J217" i="37"/>
  <c r="K218" i="37"/>
  <c r="K220" i="37"/>
  <c r="J220" i="37"/>
  <c r="K224" i="37"/>
  <c r="J226" i="37"/>
  <c r="J230" i="37"/>
  <c r="K229" i="37"/>
  <c r="K230" i="37"/>
  <c r="K234" i="37"/>
  <c r="K235" i="37"/>
  <c r="J239" i="37"/>
  <c r="K239" i="37"/>
  <c r="K240" i="37"/>
  <c r="J243" i="37"/>
  <c r="K245" i="37"/>
  <c r="J247" i="37"/>
  <c r="J248" i="37"/>
  <c r="K253" i="37"/>
  <c r="K254" i="37"/>
  <c r="K261" i="37"/>
  <c r="K269" i="37"/>
  <c r="K277" i="37"/>
  <c r="K285" i="37"/>
  <c r="K291" i="37"/>
  <c r="J309" i="37"/>
  <c r="J322" i="37"/>
  <c r="J342" i="37"/>
  <c r="K337" i="37"/>
  <c r="K342" i="37"/>
  <c r="K319" i="37"/>
  <c r="K292" i="37"/>
  <c r="K335" i="37"/>
  <c r="K296" i="37"/>
  <c r="K299" i="37"/>
  <c r="K334" i="37"/>
  <c r="K43" i="37"/>
  <c r="K338" i="37"/>
  <c r="K333" i="37"/>
  <c r="K306" i="37"/>
  <c r="K321" i="37"/>
  <c r="K303" i="37"/>
  <c r="K317" i="37"/>
  <c r="K47" i="37"/>
  <c r="K49" i="37"/>
  <c r="K50" i="37"/>
  <c r="K53" i="37"/>
  <c r="K55" i="37"/>
  <c r="K56" i="37"/>
  <c r="K59" i="37"/>
  <c r="J60" i="37"/>
  <c r="J62" i="37"/>
  <c r="K65" i="37"/>
  <c r="K66" i="37"/>
  <c r="K69" i="37"/>
  <c r="J71" i="37"/>
  <c r="K73" i="37"/>
  <c r="K74" i="37"/>
  <c r="J76" i="37"/>
  <c r="K79" i="37"/>
  <c r="K80" i="37"/>
  <c r="J84" i="37"/>
  <c r="J86" i="37"/>
  <c r="K85" i="37"/>
  <c r="J89" i="37"/>
  <c r="J92" i="37"/>
  <c r="J95" i="37"/>
  <c r="K94" i="37"/>
  <c r="J97" i="37"/>
  <c r="K99" i="37"/>
  <c r="K100" i="37"/>
  <c r="K102" i="37"/>
  <c r="J104" i="37"/>
  <c r="J106" i="37"/>
  <c r="K109" i="37"/>
  <c r="J111" i="37"/>
  <c r="K113" i="37"/>
  <c r="K115" i="37"/>
  <c r="J117" i="37"/>
  <c r="J118" i="37"/>
  <c r="J121" i="37"/>
  <c r="J124" i="37"/>
  <c r="J126" i="37"/>
  <c r="K125" i="37"/>
  <c r="K129" i="37"/>
  <c r="K130" i="37"/>
  <c r="J132" i="37"/>
  <c r="J136" i="37"/>
  <c r="J137" i="37"/>
  <c r="K140" i="37"/>
  <c r="J141" i="37"/>
  <c r="J142" i="37"/>
  <c r="J144" i="37"/>
  <c r="K146" i="37"/>
  <c r="K148" i="37"/>
  <c r="J152" i="37"/>
  <c r="J153" i="37"/>
  <c r="J155" i="37"/>
  <c r="K159" i="37"/>
  <c r="K158" i="37"/>
  <c r="J161" i="37"/>
  <c r="K163" i="37"/>
  <c r="K165" i="37"/>
  <c r="J167" i="37"/>
  <c r="K168" i="37"/>
  <c r="K172" i="37"/>
  <c r="J173" i="37"/>
  <c r="J176" i="37"/>
  <c r="K176" i="37"/>
  <c r="K180" i="37"/>
  <c r="J179" i="37"/>
  <c r="J184" i="37"/>
  <c r="J183" i="37"/>
  <c r="K186" i="37"/>
  <c r="J189" i="37"/>
  <c r="K191" i="37"/>
  <c r="K192" i="37"/>
  <c r="K193" i="37"/>
  <c r="J197" i="37"/>
  <c r="J198" i="37"/>
  <c r="J200" i="37"/>
  <c r="J204" i="37"/>
  <c r="J206" i="37"/>
  <c r="K205" i="37"/>
  <c r="K208" i="37"/>
  <c r="K211" i="37"/>
  <c r="J212" i="37"/>
  <c r="K214" i="37"/>
  <c r="J216" i="37"/>
  <c r="K219" i="37"/>
  <c r="J222" i="37"/>
  <c r="K223" i="37"/>
  <c r="J223" i="37"/>
  <c r="K227" i="37"/>
  <c r="J227" i="37"/>
  <c r="K231" i="37"/>
  <c r="J234" i="37"/>
  <c r="J233" i="37"/>
  <c r="K236" i="37"/>
  <c r="J238" i="37"/>
  <c r="J241" i="37"/>
  <c r="K242" i="37"/>
  <c r="K246" i="37"/>
  <c r="J245" i="37"/>
  <c r="K251" i="37"/>
  <c r="J250" i="37"/>
  <c r="J252" i="37"/>
  <c r="K255" i="37"/>
  <c r="K258" i="37"/>
  <c r="J259" i="37"/>
  <c r="K259" i="37"/>
  <c r="K263" i="37"/>
  <c r="J266" i="37"/>
  <c r="J268" i="37"/>
  <c r="J269" i="37"/>
  <c r="J271" i="37"/>
  <c r="K272" i="37"/>
  <c r="J275" i="37"/>
  <c r="J277" i="37"/>
  <c r="K278" i="37"/>
  <c r="K281" i="37"/>
  <c r="K283" i="37"/>
  <c r="J286" i="37"/>
  <c r="K286" i="37"/>
  <c r="J289" i="37"/>
  <c r="J291" i="37"/>
  <c r="J294" i="37"/>
  <c r="J298" i="37"/>
  <c r="J301" i="37"/>
  <c r="J306" i="37"/>
  <c r="J310" i="37"/>
  <c r="J315" i="37"/>
  <c r="J319" i="37"/>
  <c r="J321" i="37"/>
  <c r="J328" i="37"/>
  <c r="J332" i="37"/>
  <c r="J334" i="37"/>
  <c r="J339" i="37"/>
  <c r="J343" i="37"/>
  <c r="J307" i="37"/>
  <c r="J316" i="37"/>
  <c r="J329" i="37"/>
  <c r="J331" i="37"/>
  <c r="J340" i="37"/>
  <c r="K256" i="37"/>
  <c r="J260" i="37"/>
  <c r="K268" i="37"/>
  <c r="J272" i="37"/>
  <c r="K275" i="37"/>
  <c r="J280" i="37"/>
  <c r="J285" i="37"/>
  <c r="K290" i="37"/>
  <c r="J300" i="37"/>
  <c r="J313" i="37"/>
  <c r="J320" i="37"/>
  <c r="J330" i="37"/>
  <c r="J344" i="37"/>
  <c r="K260" i="37"/>
  <c r="J267" i="37"/>
  <c r="K274" i="37"/>
  <c r="J283" i="37"/>
  <c r="J295" i="37"/>
  <c r="J311" i="37"/>
  <c r="J326" i="37"/>
  <c r="J346" i="37"/>
  <c r="D350" i="37"/>
  <c r="E350" i="37"/>
  <c r="A351" i="37"/>
  <c r="B350" i="37"/>
  <c r="C350" i="37"/>
  <c r="G329" i="27"/>
  <c r="H328" i="27"/>
  <c r="I328" i="27" s="1"/>
  <c r="E202" i="3"/>
  <c r="F201" i="3"/>
  <c r="G201" i="3"/>
  <c r="B183" i="6" l="1"/>
  <c r="C182" i="6"/>
  <c r="J41" i="37"/>
  <c r="K41" i="37"/>
  <c r="D351" i="37"/>
  <c r="E351" i="37"/>
  <c r="A352" i="37"/>
  <c r="B351" i="37"/>
  <c r="C351" i="37"/>
  <c r="G330" i="27"/>
  <c r="H329" i="27"/>
  <c r="I329" i="27" s="1"/>
  <c r="E203" i="3"/>
  <c r="F202" i="3"/>
  <c r="G202" i="3"/>
  <c r="B184" i="6" l="1"/>
  <c r="C183" i="6"/>
  <c r="D352" i="37"/>
  <c r="E352" i="37"/>
  <c r="C352" i="37"/>
  <c r="A353" i="37"/>
  <c r="B352" i="37"/>
  <c r="G331" i="27"/>
  <c r="H330" i="27"/>
  <c r="I330" i="27" s="1"/>
  <c r="E204" i="3"/>
  <c r="F203" i="3"/>
  <c r="G203" i="3"/>
  <c r="B185" i="6" l="1"/>
  <c r="C184" i="6"/>
  <c r="D353" i="37"/>
  <c r="E353" i="37"/>
  <c r="A354" i="37"/>
  <c r="B353" i="37"/>
  <c r="C353" i="37"/>
  <c r="G332" i="27"/>
  <c r="H331" i="27"/>
  <c r="I331" i="27" s="1"/>
  <c r="E205" i="3"/>
  <c r="F204" i="3"/>
  <c r="G204" i="3"/>
  <c r="B186" i="6" l="1"/>
  <c r="C185" i="6"/>
  <c r="D354" i="37"/>
  <c r="E354" i="37"/>
  <c r="B354" i="37"/>
  <c r="C354" i="37"/>
  <c r="A355" i="37"/>
  <c r="G333" i="27"/>
  <c r="H332" i="27"/>
  <c r="I332" i="27" s="1"/>
  <c r="E206" i="3"/>
  <c r="F205" i="3"/>
  <c r="G205" i="3"/>
  <c r="B187" i="6" l="1"/>
  <c r="C186" i="6"/>
  <c r="D355" i="37"/>
  <c r="E355" i="37"/>
  <c r="B355" i="37"/>
  <c r="C355" i="37"/>
  <c r="A356" i="37"/>
  <c r="G334" i="27"/>
  <c r="H333" i="27"/>
  <c r="I333" i="27" s="1"/>
  <c r="E207" i="3"/>
  <c r="F206" i="3"/>
  <c r="G206" i="3"/>
  <c r="B188" i="6" l="1"/>
  <c r="C187" i="6"/>
  <c r="D356" i="37"/>
  <c r="E356" i="37"/>
  <c r="B356" i="37"/>
  <c r="C356" i="37"/>
  <c r="A357" i="37"/>
  <c r="G335" i="27"/>
  <c r="H334" i="27"/>
  <c r="I334" i="27" s="1"/>
  <c r="E208" i="3"/>
  <c r="F207" i="3"/>
  <c r="G207" i="3"/>
  <c r="B189" i="6" l="1"/>
  <c r="C188" i="6"/>
  <c r="D357" i="37"/>
  <c r="E357" i="37"/>
  <c r="C357" i="37"/>
  <c r="A358" i="37"/>
  <c r="B357" i="37"/>
  <c r="G336" i="27"/>
  <c r="H335" i="27"/>
  <c r="I335" i="27" s="1"/>
  <c r="E209" i="3"/>
  <c r="F208" i="3"/>
  <c r="G208" i="3"/>
  <c r="B190" i="6" l="1"/>
  <c r="C189" i="6"/>
  <c r="D358" i="37"/>
  <c r="E358" i="37"/>
  <c r="A359" i="37"/>
  <c r="B358" i="37"/>
  <c r="C358" i="37"/>
  <c r="G337" i="27"/>
  <c r="H336" i="27"/>
  <c r="I336" i="27" s="1"/>
  <c r="E210" i="3"/>
  <c r="F209" i="3"/>
  <c r="G209" i="3"/>
  <c r="B191" i="6" l="1"/>
  <c r="C190" i="6"/>
  <c r="D359" i="37"/>
  <c r="E359" i="37"/>
  <c r="B359" i="37"/>
  <c r="C359" i="37"/>
  <c r="A360" i="37"/>
  <c r="G338" i="27"/>
  <c r="H337" i="27"/>
  <c r="I337" i="27" s="1"/>
  <c r="E211" i="3"/>
  <c r="F210" i="3"/>
  <c r="G210" i="3"/>
  <c r="B192" i="6" l="1"/>
  <c r="C191" i="6"/>
  <c r="D360" i="37"/>
  <c r="E360" i="37"/>
  <c r="A361" i="37"/>
  <c r="B360" i="37"/>
  <c r="C360" i="37"/>
  <c r="G339" i="27"/>
  <c r="H338" i="27"/>
  <c r="I338" i="27" s="1"/>
  <c r="E212" i="3"/>
  <c r="F211" i="3"/>
  <c r="G211" i="3"/>
  <c r="B193" i="6" l="1"/>
  <c r="C192" i="6"/>
  <c r="D361" i="37"/>
  <c r="E361" i="37"/>
  <c r="C361" i="37"/>
  <c r="A362" i="37"/>
  <c r="B361" i="37"/>
  <c r="G340" i="27"/>
  <c r="H339" i="27"/>
  <c r="I339" i="27" s="1"/>
  <c r="E213" i="3"/>
  <c r="F212" i="3"/>
  <c r="G212" i="3"/>
  <c r="B194" i="6" l="1"/>
  <c r="C193" i="6"/>
  <c r="D362" i="37"/>
  <c r="E362" i="37"/>
  <c r="A363" i="37"/>
  <c r="B362" i="37"/>
  <c r="C362" i="37"/>
  <c r="G341" i="27"/>
  <c r="H340" i="27"/>
  <c r="I340" i="27" s="1"/>
  <c r="E214" i="3"/>
  <c r="F213" i="3"/>
  <c r="G213" i="3"/>
  <c r="B195" i="6" l="1"/>
  <c r="C194" i="6"/>
  <c r="D363" i="37"/>
  <c r="E363" i="37"/>
  <c r="A364" i="37"/>
  <c r="B363" i="37"/>
  <c r="C363" i="37"/>
  <c r="G342" i="27"/>
  <c r="H341" i="27"/>
  <c r="I341" i="27" s="1"/>
  <c r="E215" i="3"/>
  <c r="F214" i="3"/>
  <c r="G214" i="3"/>
  <c r="B196" i="6" l="1"/>
  <c r="C195" i="6"/>
  <c r="D364" i="37"/>
  <c r="E364" i="37"/>
  <c r="C364" i="37"/>
  <c r="A365" i="37"/>
  <c r="B364" i="37"/>
  <c r="G343" i="27"/>
  <c r="H342" i="27"/>
  <c r="I342" i="27" s="1"/>
  <c r="E216" i="3"/>
  <c r="F215" i="3"/>
  <c r="G215" i="3"/>
  <c r="B197" i="6" l="1"/>
  <c r="C196" i="6"/>
  <c r="D365" i="37"/>
  <c r="E365" i="37"/>
  <c r="C365" i="37"/>
  <c r="A366" i="37"/>
  <c r="B365" i="37"/>
  <c r="G344" i="27"/>
  <c r="H343" i="27"/>
  <c r="I343" i="27" s="1"/>
  <c r="E217" i="3"/>
  <c r="F216" i="3"/>
  <c r="G216" i="3"/>
  <c r="B198" i="6" l="1"/>
  <c r="C197" i="6"/>
  <c r="D366" i="37"/>
  <c r="E366" i="37"/>
  <c r="A367" i="37"/>
  <c r="B366" i="37"/>
  <c r="C366" i="37"/>
  <c r="G345" i="27"/>
  <c r="H344" i="27"/>
  <c r="I344" i="27" s="1"/>
  <c r="E218" i="3"/>
  <c r="F217" i="3"/>
  <c r="G217" i="3"/>
  <c r="B199" i="6" l="1"/>
  <c r="C198" i="6"/>
  <c r="D367" i="37"/>
  <c r="E367" i="37"/>
  <c r="B367" i="37"/>
  <c r="A368" i="37"/>
  <c r="C367" i="37"/>
  <c r="G346" i="27"/>
  <c r="H345" i="27"/>
  <c r="I345" i="27" s="1"/>
  <c r="E219" i="3"/>
  <c r="F218" i="3"/>
  <c r="G218" i="3"/>
  <c r="B200" i="6" l="1"/>
  <c r="C199" i="6"/>
  <c r="D368" i="37"/>
  <c r="E368" i="37"/>
  <c r="A369" i="37"/>
  <c r="B368" i="37"/>
  <c r="C368" i="37"/>
  <c r="G347" i="27"/>
  <c r="H346" i="27"/>
  <c r="I346" i="27" s="1"/>
  <c r="E220" i="3"/>
  <c r="F219" i="3"/>
  <c r="G219" i="3"/>
  <c r="B201" i="6" l="1"/>
  <c r="C200" i="6"/>
  <c r="D369" i="37"/>
  <c r="E369" i="37"/>
  <c r="A370" i="37"/>
  <c r="B369" i="37"/>
  <c r="C369" i="37"/>
  <c r="G348" i="27"/>
  <c r="H347" i="27"/>
  <c r="I347" i="27" s="1"/>
  <c r="E221" i="3"/>
  <c r="F220" i="3"/>
  <c r="G220" i="3"/>
  <c r="B202" i="6" l="1"/>
  <c r="C201" i="6"/>
  <c r="D370" i="37"/>
  <c r="E370" i="37"/>
  <c r="A371" i="37"/>
  <c r="B370" i="37"/>
  <c r="C370" i="37"/>
  <c r="G349" i="27"/>
  <c r="H348" i="27"/>
  <c r="I348" i="27" s="1"/>
  <c r="E222" i="3"/>
  <c r="F221" i="3"/>
  <c r="G221" i="3"/>
  <c r="B203" i="6" l="1"/>
  <c r="C202" i="6"/>
  <c r="D371" i="37"/>
  <c r="E371" i="37"/>
  <c r="A372" i="37"/>
  <c r="B371" i="37"/>
  <c r="C371" i="37"/>
  <c r="G350" i="27"/>
  <c r="H349" i="27"/>
  <c r="I349" i="27" s="1"/>
  <c r="E223" i="3"/>
  <c r="F222" i="3"/>
  <c r="G222" i="3"/>
  <c r="B204" i="6" l="1"/>
  <c r="C203" i="6"/>
  <c r="D372" i="37"/>
  <c r="E372" i="37"/>
  <c r="B372" i="37"/>
  <c r="C372" i="37"/>
  <c r="A373" i="37"/>
  <c r="G351" i="27"/>
  <c r="H350" i="27"/>
  <c r="I350" i="27" s="1"/>
  <c r="E224" i="3"/>
  <c r="F223" i="3"/>
  <c r="G223" i="3"/>
  <c r="B205" i="6" l="1"/>
  <c r="C204" i="6"/>
  <c r="D373" i="37"/>
  <c r="E373" i="37"/>
  <c r="A374" i="37"/>
  <c r="B373" i="37"/>
  <c r="C373" i="37"/>
  <c r="G352" i="27"/>
  <c r="H351" i="27"/>
  <c r="I351" i="27" s="1"/>
  <c r="E225" i="3"/>
  <c r="F224" i="3"/>
  <c r="G224" i="3"/>
  <c r="B206" i="6" l="1"/>
  <c r="C205" i="6"/>
  <c r="D374" i="37"/>
  <c r="E374" i="37"/>
  <c r="B374" i="37"/>
  <c r="C374" i="37"/>
  <c r="A375" i="37"/>
  <c r="G353" i="27"/>
  <c r="H352" i="27"/>
  <c r="I352" i="27" s="1"/>
  <c r="E226" i="3"/>
  <c r="F225" i="3"/>
  <c r="G225" i="3"/>
  <c r="B207" i="6" l="1"/>
  <c r="C206" i="6"/>
  <c r="D375" i="37"/>
  <c r="E375" i="37"/>
  <c r="C375" i="37"/>
  <c r="A376" i="37"/>
  <c r="B375" i="37"/>
  <c r="G354" i="27"/>
  <c r="H353" i="27"/>
  <c r="I353" i="27" s="1"/>
  <c r="E227" i="3"/>
  <c r="F226" i="3"/>
  <c r="G226" i="3"/>
  <c r="B208" i="6" l="1"/>
  <c r="C207" i="6"/>
  <c r="D376" i="37"/>
  <c r="E376" i="37"/>
  <c r="C376" i="37"/>
  <c r="A377" i="37"/>
  <c r="B376" i="37"/>
  <c r="G355" i="27"/>
  <c r="H354" i="27"/>
  <c r="I354" i="27" s="1"/>
  <c r="E228" i="3"/>
  <c r="F227" i="3"/>
  <c r="G227" i="3"/>
  <c r="B209" i="6" l="1"/>
  <c r="C208" i="6"/>
  <c r="D377" i="37"/>
  <c r="E377" i="37"/>
  <c r="A378" i="37"/>
  <c r="B377" i="37"/>
  <c r="C377" i="37"/>
  <c r="G356" i="27"/>
  <c r="H355" i="27"/>
  <c r="I355" i="27" s="1"/>
  <c r="E229" i="3"/>
  <c r="F228" i="3"/>
  <c r="G228" i="3"/>
  <c r="B210" i="6" l="1"/>
  <c r="C209" i="6"/>
  <c r="D378" i="37"/>
  <c r="E378" i="37"/>
  <c r="C378" i="37"/>
  <c r="A379" i="37"/>
  <c r="B378" i="37"/>
  <c r="G357" i="27"/>
  <c r="H356" i="27"/>
  <c r="I356" i="27" s="1"/>
  <c r="E230" i="3"/>
  <c r="F229" i="3"/>
  <c r="G229" i="3"/>
  <c r="B211" i="6" l="1"/>
  <c r="C210" i="6"/>
  <c r="D379" i="37"/>
  <c r="E379" i="37"/>
  <c r="B379" i="37"/>
  <c r="C379" i="37"/>
  <c r="A380" i="37"/>
  <c r="G358" i="27"/>
  <c r="H357" i="27"/>
  <c r="I357" i="27" s="1"/>
  <c r="E231" i="3"/>
  <c r="F230" i="3"/>
  <c r="G230" i="3"/>
  <c r="B212" i="6" l="1"/>
  <c r="C211" i="6"/>
  <c r="D380" i="37"/>
  <c r="E380" i="37"/>
  <c r="A381" i="37"/>
  <c r="B380" i="37"/>
  <c r="C380" i="37"/>
  <c r="G359" i="27"/>
  <c r="H358" i="27"/>
  <c r="I358" i="27" s="1"/>
  <c r="E232" i="3"/>
  <c r="F231" i="3"/>
  <c r="G231" i="3"/>
  <c r="B213" i="6" l="1"/>
  <c r="C212" i="6"/>
  <c r="D381" i="37"/>
  <c r="E381" i="37"/>
  <c r="A382" i="37"/>
  <c r="B381" i="37"/>
  <c r="C381" i="37"/>
  <c r="G360" i="27"/>
  <c r="H359" i="27"/>
  <c r="I359" i="27" s="1"/>
  <c r="E233" i="3"/>
  <c r="F232" i="3"/>
  <c r="G232" i="3"/>
  <c r="B214" i="6" l="1"/>
  <c r="C213" i="6"/>
  <c r="D382" i="37"/>
  <c r="E382" i="37"/>
  <c r="B382" i="37"/>
  <c r="C382" i="37"/>
  <c r="A383" i="37"/>
  <c r="G361" i="27"/>
  <c r="H360" i="27"/>
  <c r="I360" i="27" s="1"/>
  <c r="E234" i="3"/>
  <c r="F233" i="3"/>
  <c r="G233" i="3"/>
  <c r="B215" i="6" l="1"/>
  <c r="C214" i="6"/>
  <c r="D383" i="37"/>
  <c r="E383" i="37"/>
  <c r="B383" i="37"/>
  <c r="C383" i="37"/>
  <c r="A384" i="37"/>
  <c r="G362" i="27"/>
  <c r="H361" i="27"/>
  <c r="I361" i="27" s="1"/>
  <c r="E235" i="3"/>
  <c r="F234" i="3"/>
  <c r="G234" i="3"/>
  <c r="B216" i="6" l="1"/>
  <c r="C215" i="6"/>
  <c r="D384" i="37"/>
  <c r="E384" i="37"/>
  <c r="A385" i="37"/>
  <c r="B384" i="37"/>
  <c r="C384" i="37"/>
  <c r="G363" i="27"/>
  <c r="H362" i="27"/>
  <c r="I362" i="27" s="1"/>
  <c r="E236" i="3"/>
  <c r="F235" i="3"/>
  <c r="G235" i="3"/>
  <c r="B217" i="6" l="1"/>
  <c r="C216" i="6"/>
  <c r="D385" i="37"/>
  <c r="E385" i="37"/>
  <c r="C385" i="37"/>
  <c r="A386" i="37"/>
  <c r="B385" i="37"/>
  <c r="G364" i="27"/>
  <c r="H363" i="27"/>
  <c r="I363" i="27" s="1"/>
  <c r="E237" i="3"/>
  <c r="F236" i="3"/>
  <c r="G236" i="3"/>
  <c r="B218" i="6" l="1"/>
  <c r="C217" i="6"/>
  <c r="D386" i="37"/>
  <c r="E386" i="37"/>
  <c r="C386" i="37"/>
  <c r="A387" i="37"/>
  <c r="B386" i="37"/>
  <c r="G365" i="27"/>
  <c r="H364" i="27"/>
  <c r="I364" i="27" s="1"/>
  <c r="E238" i="3"/>
  <c r="F237" i="3"/>
  <c r="G237" i="3"/>
  <c r="B219" i="6" l="1"/>
  <c r="C218" i="6"/>
  <c r="D387" i="37"/>
  <c r="E387" i="37"/>
  <c r="C387" i="37"/>
  <c r="A388" i="37"/>
  <c r="B387" i="37"/>
  <c r="G366" i="27"/>
  <c r="H365" i="27"/>
  <c r="I365" i="27" s="1"/>
  <c r="E239" i="3"/>
  <c r="F238" i="3"/>
  <c r="G238" i="3"/>
  <c r="B220" i="6" l="1"/>
  <c r="C219" i="6"/>
  <c r="D388" i="37"/>
  <c r="E388" i="37"/>
  <c r="B388" i="37"/>
  <c r="C388" i="37"/>
  <c r="A389" i="37"/>
  <c r="G367" i="27"/>
  <c r="H366" i="27"/>
  <c r="I366" i="27" s="1"/>
  <c r="E240" i="3"/>
  <c r="F239" i="3"/>
  <c r="G239" i="3"/>
  <c r="B221" i="6" l="1"/>
  <c r="C220" i="6"/>
  <c r="D389" i="37"/>
  <c r="E389" i="37"/>
  <c r="A390" i="37"/>
  <c r="B389" i="37"/>
  <c r="C389" i="37"/>
  <c r="G368" i="27"/>
  <c r="H367" i="27"/>
  <c r="I367" i="27" s="1"/>
  <c r="E241" i="3"/>
  <c r="F240" i="3"/>
  <c r="G240" i="3"/>
  <c r="B222" i="6" l="1"/>
  <c r="C221" i="6"/>
  <c r="D390" i="37"/>
  <c r="E390" i="37"/>
  <c r="C390" i="37"/>
  <c r="A391" i="37"/>
  <c r="B390" i="37"/>
  <c r="G369" i="27"/>
  <c r="H368" i="27"/>
  <c r="I368" i="27" s="1"/>
  <c r="E242" i="3"/>
  <c r="F241" i="3"/>
  <c r="G241" i="3"/>
  <c r="B223" i="6" l="1"/>
  <c r="C222" i="6"/>
  <c r="D391" i="37"/>
  <c r="E391" i="37"/>
  <c r="B391" i="37"/>
  <c r="C391" i="37"/>
  <c r="A392" i="37"/>
  <c r="G370" i="27"/>
  <c r="H369" i="27"/>
  <c r="I369" i="27" s="1"/>
  <c r="E243" i="3"/>
  <c r="F242" i="3"/>
  <c r="G242" i="3"/>
  <c r="B224" i="6" l="1"/>
  <c r="C223" i="6"/>
  <c r="D392" i="37"/>
  <c r="E392" i="37"/>
  <c r="B392" i="37"/>
  <c r="C392" i="37"/>
  <c r="A393" i="37"/>
  <c r="G371" i="27"/>
  <c r="H370" i="27"/>
  <c r="I370" i="27" s="1"/>
  <c r="E244" i="3"/>
  <c r="F243" i="3"/>
  <c r="G243" i="3"/>
  <c r="B225" i="6" l="1"/>
  <c r="C224" i="6"/>
  <c r="D393" i="37"/>
  <c r="E393" i="37"/>
  <c r="A394" i="37"/>
  <c r="C393" i="37"/>
  <c r="B393" i="37"/>
  <c r="G372" i="27"/>
  <c r="H371" i="27"/>
  <c r="I371" i="27" s="1"/>
  <c r="E245" i="3"/>
  <c r="F244" i="3"/>
  <c r="G244" i="3"/>
  <c r="B226" i="6" l="1"/>
  <c r="C225" i="6"/>
  <c r="D394" i="37"/>
  <c r="E394" i="37"/>
  <c r="B394" i="37"/>
  <c r="C394" i="37"/>
  <c r="A395" i="37"/>
  <c r="G373" i="27"/>
  <c r="H372" i="27"/>
  <c r="I372" i="27" s="1"/>
  <c r="E246" i="3"/>
  <c r="F245" i="3"/>
  <c r="G245" i="3"/>
  <c r="B227" i="6" l="1"/>
  <c r="C226" i="6"/>
  <c r="D395" i="37"/>
  <c r="E395" i="37"/>
  <c r="A396" i="37"/>
  <c r="B395" i="37"/>
  <c r="C395" i="37"/>
  <c r="G374" i="27"/>
  <c r="H373" i="27"/>
  <c r="I373" i="27" s="1"/>
  <c r="E247" i="3"/>
  <c r="F246" i="3"/>
  <c r="G246" i="3"/>
  <c r="B228" i="6" l="1"/>
  <c r="C227" i="6"/>
  <c r="D396" i="37"/>
  <c r="E396" i="37"/>
  <c r="A397" i="37"/>
  <c r="B396" i="37"/>
  <c r="C396" i="37"/>
  <c r="G375" i="27"/>
  <c r="H374" i="27"/>
  <c r="I374" i="27" s="1"/>
  <c r="E248" i="3"/>
  <c r="F247" i="3"/>
  <c r="G247" i="3"/>
  <c r="B229" i="6" l="1"/>
  <c r="C228" i="6"/>
  <c r="D397" i="37"/>
  <c r="E397" i="37"/>
  <c r="A398" i="37"/>
  <c r="B397" i="37"/>
  <c r="C397" i="37"/>
  <c r="G376" i="27"/>
  <c r="H375" i="27"/>
  <c r="I375" i="27" s="1"/>
  <c r="E249" i="3"/>
  <c r="F248" i="3"/>
  <c r="G248" i="3"/>
  <c r="B230" i="6" l="1"/>
  <c r="C229" i="6"/>
  <c r="D398" i="37"/>
  <c r="E398" i="37"/>
  <c r="B398" i="37"/>
  <c r="C398" i="37"/>
  <c r="A399" i="37"/>
  <c r="G377" i="27"/>
  <c r="H376" i="27"/>
  <c r="I376" i="27" s="1"/>
  <c r="E250" i="3"/>
  <c r="F249" i="3"/>
  <c r="G249" i="3"/>
  <c r="B231" i="6" l="1"/>
  <c r="C230" i="6"/>
  <c r="D399" i="37"/>
  <c r="E399" i="37"/>
  <c r="B399" i="37"/>
  <c r="C399" i="37"/>
  <c r="A400" i="37"/>
  <c r="G378" i="27"/>
  <c r="H377" i="27"/>
  <c r="I377" i="27" s="1"/>
  <c r="E251" i="3"/>
  <c r="F250" i="3"/>
  <c r="G250" i="3"/>
  <c r="B232" i="6" l="1"/>
  <c r="C231" i="6"/>
  <c r="D400" i="37"/>
  <c r="E400" i="37"/>
  <c r="A401" i="37"/>
  <c r="B400" i="37"/>
  <c r="C400" i="37"/>
  <c r="G379" i="27"/>
  <c r="H378" i="27"/>
  <c r="I378" i="27" s="1"/>
  <c r="E252" i="3"/>
  <c r="F251" i="3"/>
  <c r="G251" i="3"/>
  <c r="B233" i="6" l="1"/>
  <c r="C232" i="6"/>
  <c r="D401" i="37"/>
  <c r="E401" i="37"/>
  <c r="C401" i="37"/>
  <c r="A402" i="37"/>
  <c r="B401" i="37"/>
  <c r="G380" i="27"/>
  <c r="H379" i="27"/>
  <c r="I379" i="27" s="1"/>
  <c r="E253" i="3"/>
  <c r="F252" i="3"/>
  <c r="G252" i="3"/>
  <c r="B234" i="6" l="1"/>
  <c r="C233" i="6"/>
  <c r="D402" i="37"/>
  <c r="E402" i="37"/>
  <c r="C402" i="37"/>
  <c r="A403" i="37"/>
  <c r="B402" i="37"/>
  <c r="G381" i="27"/>
  <c r="H380" i="27"/>
  <c r="I380" i="27" s="1"/>
  <c r="E254" i="3"/>
  <c r="F253" i="3"/>
  <c r="G253" i="3"/>
  <c r="B235" i="6" l="1"/>
  <c r="C234" i="6"/>
  <c r="D403" i="37"/>
  <c r="E403" i="37"/>
  <c r="B403" i="37"/>
  <c r="C403" i="37"/>
  <c r="A404" i="37"/>
  <c r="G382" i="27"/>
  <c r="H381" i="27"/>
  <c r="I381" i="27" s="1"/>
  <c r="E255" i="3"/>
  <c r="F254" i="3"/>
  <c r="G254" i="3"/>
  <c r="B236" i="6" l="1"/>
  <c r="C235" i="6"/>
  <c r="D404" i="37"/>
  <c r="E404" i="37"/>
  <c r="A405" i="37"/>
  <c r="B404" i="37"/>
  <c r="C404" i="37"/>
  <c r="G383" i="27"/>
  <c r="H382" i="27"/>
  <c r="I382" i="27" s="1"/>
  <c r="E256" i="3"/>
  <c r="F255" i="3"/>
  <c r="G255" i="3"/>
  <c r="B237" i="6" l="1"/>
  <c r="C236" i="6"/>
  <c r="D405" i="37"/>
  <c r="E405" i="37"/>
  <c r="B405" i="37"/>
  <c r="C405" i="37"/>
  <c r="A406" i="37"/>
  <c r="G384" i="27"/>
  <c r="H383" i="27"/>
  <c r="I383" i="27" s="1"/>
  <c r="E257" i="3"/>
  <c r="F256" i="3"/>
  <c r="G256" i="3"/>
  <c r="B238" i="6" l="1"/>
  <c r="C237" i="6"/>
  <c r="D406" i="37"/>
  <c r="E406" i="37"/>
  <c r="C406" i="37"/>
  <c r="A407" i="37"/>
  <c r="B406" i="37"/>
  <c r="G385" i="27"/>
  <c r="H384" i="27"/>
  <c r="I384" i="27" s="1"/>
  <c r="E258" i="3"/>
  <c r="F257" i="3"/>
  <c r="G257" i="3"/>
  <c r="B239" i="6" l="1"/>
  <c r="C238" i="6"/>
  <c r="D407" i="37"/>
  <c r="E407" i="37"/>
  <c r="B407" i="37"/>
  <c r="C407" i="37"/>
  <c r="A408" i="37"/>
  <c r="G386" i="27"/>
  <c r="H385" i="27"/>
  <c r="I385" i="27" s="1"/>
  <c r="E259" i="3"/>
  <c r="F258" i="3"/>
  <c r="G258" i="3"/>
  <c r="B240" i="6" l="1"/>
  <c r="C239" i="6"/>
  <c r="D408" i="37"/>
  <c r="E408" i="37"/>
  <c r="B408" i="37"/>
  <c r="C408" i="37"/>
  <c r="A409" i="37"/>
  <c r="G387" i="27"/>
  <c r="H386" i="27"/>
  <c r="I386" i="27" s="1"/>
  <c r="E260" i="3"/>
  <c r="F259" i="3"/>
  <c r="G259" i="3"/>
  <c r="B241" i="6" l="1"/>
  <c r="C240" i="6"/>
  <c r="D409" i="37"/>
  <c r="E409" i="37"/>
  <c r="B409" i="37"/>
  <c r="C409" i="37"/>
  <c r="A410" i="37"/>
  <c r="G388" i="27"/>
  <c r="H387" i="27"/>
  <c r="I387" i="27" s="1"/>
  <c r="E261" i="3"/>
  <c r="F260" i="3"/>
  <c r="G260" i="3"/>
  <c r="B242" i="6" l="1"/>
  <c r="C241" i="6"/>
  <c r="D410" i="37"/>
  <c r="E410" i="37"/>
  <c r="C410" i="37"/>
  <c r="A411" i="37"/>
  <c r="B410" i="37"/>
  <c r="G389" i="27"/>
  <c r="H388" i="27"/>
  <c r="I388" i="27" s="1"/>
  <c r="E262" i="3"/>
  <c r="F261" i="3"/>
  <c r="G261" i="3"/>
  <c r="B243" i="6" l="1"/>
  <c r="C242" i="6"/>
  <c r="D411" i="37"/>
  <c r="E411" i="37"/>
  <c r="B411" i="37"/>
  <c r="C411" i="37"/>
  <c r="A412" i="37"/>
  <c r="G390" i="27"/>
  <c r="H389" i="27"/>
  <c r="I389" i="27" s="1"/>
  <c r="E263" i="3"/>
  <c r="F262" i="3"/>
  <c r="G262" i="3"/>
  <c r="B244" i="6" l="1"/>
  <c r="C243" i="6"/>
  <c r="D412" i="37"/>
  <c r="E412" i="37"/>
  <c r="B412" i="37"/>
  <c r="C412" i="37"/>
  <c r="A413" i="37"/>
  <c r="G391" i="27"/>
  <c r="H390" i="27"/>
  <c r="I390" i="27" s="1"/>
  <c r="E264" i="3"/>
  <c r="F263" i="3"/>
  <c r="G263" i="3"/>
  <c r="B245" i="6" l="1"/>
  <c r="C244" i="6"/>
  <c r="D413" i="37"/>
  <c r="E413" i="37"/>
  <c r="A414" i="37"/>
  <c r="B413" i="37"/>
  <c r="C413" i="37"/>
  <c r="G392" i="27"/>
  <c r="H391" i="27"/>
  <c r="I391" i="27" s="1"/>
  <c r="E265" i="3"/>
  <c r="F264" i="3"/>
  <c r="G264" i="3"/>
  <c r="B246" i="6" l="1"/>
  <c r="C245" i="6"/>
  <c r="D414" i="37"/>
  <c r="E414" i="37"/>
  <c r="B414" i="37"/>
  <c r="C414" i="37"/>
  <c r="A415" i="37"/>
  <c r="G393" i="27"/>
  <c r="H392" i="27"/>
  <c r="I392" i="27" s="1"/>
  <c r="E266" i="3"/>
  <c r="F265" i="3"/>
  <c r="G265" i="3"/>
  <c r="B247" i="6" l="1"/>
  <c r="C246" i="6"/>
  <c r="D415" i="37"/>
  <c r="E415" i="37"/>
  <c r="A416" i="37"/>
  <c r="B415" i="37"/>
  <c r="C415" i="37"/>
  <c r="G394" i="27"/>
  <c r="H393" i="27"/>
  <c r="I393" i="27" s="1"/>
  <c r="E267" i="3"/>
  <c r="F266" i="3"/>
  <c r="G266" i="3"/>
  <c r="B248" i="6" l="1"/>
  <c r="C247" i="6"/>
  <c r="D416" i="37"/>
  <c r="E416" i="37"/>
  <c r="C416" i="37"/>
  <c r="A417" i="37"/>
  <c r="B416" i="37"/>
  <c r="G395" i="27"/>
  <c r="H394" i="27"/>
  <c r="I394" i="27" s="1"/>
  <c r="E268" i="3"/>
  <c r="F267" i="3"/>
  <c r="G267" i="3"/>
  <c r="B249" i="6" l="1"/>
  <c r="C248" i="6"/>
  <c r="D417" i="37"/>
  <c r="E417" i="37"/>
  <c r="C417" i="37"/>
  <c r="A418" i="37"/>
  <c r="B417" i="37"/>
  <c r="G396" i="27"/>
  <c r="H395" i="27"/>
  <c r="I395" i="27" s="1"/>
  <c r="E269" i="3"/>
  <c r="F268" i="3"/>
  <c r="G268" i="3"/>
  <c r="B250" i="6" l="1"/>
  <c r="C249" i="6"/>
  <c r="D418" i="37"/>
  <c r="E418" i="37"/>
  <c r="C418" i="37"/>
  <c r="A419" i="37"/>
  <c r="B418" i="37"/>
  <c r="G397" i="27"/>
  <c r="H396" i="27"/>
  <c r="I396" i="27" s="1"/>
  <c r="E270" i="3"/>
  <c r="F269" i="3"/>
  <c r="G269" i="3"/>
  <c r="B251" i="6" l="1"/>
  <c r="C250" i="6"/>
  <c r="D419" i="37"/>
  <c r="E419" i="37"/>
  <c r="B419" i="37"/>
  <c r="C419" i="37"/>
  <c r="A420" i="37"/>
  <c r="G398" i="27"/>
  <c r="H397" i="27"/>
  <c r="I397" i="27" s="1"/>
  <c r="E271" i="3"/>
  <c r="F270" i="3"/>
  <c r="G270" i="3"/>
  <c r="B252" i="6" l="1"/>
  <c r="C251" i="6"/>
  <c r="D420" i="37"/>
  <c r="E420" i="37"/>
  <c r="C420" i="37"/>
  <c r="A421" i="37"/>
  <c r="B420" i="37"/>
  <c r="G399" i="27"/>
  <c r="H398" i="27"/>
  <c r="I398" i="27" s="1"/>
  <c r="E272" i="3"/>
  <c r="F271" i="3"/>
  <c r="G271" i="3"/>
  <c r="B253" i="6" l="1"/>
  <c r="C252" i="6"/>
  <c r="D421" i="37"/>
  <c r="E421" i="37"/>
  <c r="C421" i="37"/>
  <c r="A422" i="37"/>
  <c r="B421" i="37"/>
  <c r="G400" i="27"/>
  <c r="H399" i="27"/>
  <c r="I399" i="27" s="1"/>
  <c r="E273" i="3"/>
  <c r="F272" i="3"/>
  <c r="G272" i="3"/>
  <c r="B254" i="6" l="1"/>
  <c r="C253" i="6"/>
  <c r="D422" i="37"/>
  <c r="E422" i="37"/>
  <c r="B422" i="37"/>
  <c r="C422" i="37"/>
  <c r="A423" i="37"/>
  <c r="G401" i="27"/>
  <c r="H400" i="27"/>
  <c r="I400" i="27" s="1"/>
  <c r="E274" i="3"/>
  <c r="F273" i="3"/>
  <c r="G273" i="3"/>
  <c r="B255" i="6" l="1"/>
  <c r="C254" i="6"/>
  <c r="D423" i="37"/>
  <c r="E423" i="37"/>
  <c r="B423" i="37"/>
  <c r="C423" i="37"/>
  <c r="A424" i="37"/>
  <c r="G402" i="27"/>
  <c r="H401" i="27"/>
  <c r="I401" i="27" s="1"/>
  <c r="E275" i="3"/>
  <c r="F274" i="3"/>
  <c r="G274" i="3"/>
  <c r="B256" i="6" l="1"/>
  <c r="C255" i="6"/>
  <c r="D424" i="37"/>
  <c r="E424" i="37"/>
  <c r="A425" i="37"/>
  <c r="B424" i="37"/>
  <c r="C424" i="37"/>
  <c r="G403" i="27"/>
  <c r="H402" i="27"/>
  <c r="I402" i="27" s="1"/>
  <c r="E276" i="3"/>
  <c r="F275" i="3"/>
  <c r="G275" i="3"/>
  <c r="B257" i="6" l="1"/>
  <c r="C256" i="6"/>
  <c r="D425" i="37"/>
  <c r="E425" i="37"/>
  <c r="C425" i="37"/>
  <c r="A426" i="37"/>
  <c r="B425" i="37"/>
  <c r="G404" i="27"/>
  <c r="H403" i="27"/>
  <c r="I403" i="27" s="1"/>
  <c r="E277" i="3"/>
  <c r="F276" i="3"/>
  <c r="G276" i="3"/>
  <c r="B258" i="6" l="1"/>
  <c r="C257" i="6"/>
  <c r="D426" i="37"/>
  <c r="E426" i="37"/>
  <c r="C426" i="37"/>
  <c r="A427" i="37"/>
  <c r="B426" i="37"/>
  <c r="G405" i="27"/>
  <c r="H404" i="27"/>
  <c r="I404" i="27" s="1"/>
  <c r="E278" i="3"/>
  <c r="F277" i="3"/>
  <c r="G277" i="3"/>
  <c r="B259" i="6" l="1"/>
  <c r="C258" i="6"/>
  <c r="D427" i="37"/>
  <c r="E427" i="37"/>
  <c r="B427" i="37"/>
  <c r="C427" i="37"/>
  <c r="A428" i="37"/>
  <c r="G406" i="27"/>
  <c r="H405" i="27"/>
  <c r="I405" i="27" s="1"/>
  <c r="E279" i="3"/>
  <c r="F278" i="3"/>
  <c r="G278" i="3"/>
  <c r="B260" i="6" l="1"/>
  <c r="C259" i="6"/>
  <c r="D428" i="37"/>
  <c r="E428" i="37"/>
  <c r="A429" i="37"/>
  <c r="B428" i="37"/>
  <c r="C428" i="37"/>
  <c r="G407" i="27"/>
  <c r="H406" i="27"/>
  <c r="I406" i="27" s="1"/>
  <c r="E280" i="3"/>
  <c r="F279" i="3"/>
  <c r="G279" i="3"/>
  <c r="B261" i="6" l="1"/>
  <c r="C260" i="6"/>
  <c r="D429" i="37"/>
  <c r="E429" i="37"/>
  <c r="B429" i="37"/>
  <c r="C429" i="37"/>
  <c r="A430" i="37"/>
  <c r="G408" i="27"/>
  <c r="H407" i="27"/>
  <c r="I407" i="27" s="1"/>
  <c r="E281" i="3"/>
  <c r="F280" i="3"/>
  <c r="G280" i="3"/>
  <c r="B262" i="6" l="1"/>
  <c r="C261" i="6"/>
  <c r="D430" i="37"/>
  <c r="E430" i="37"/>
  <c r="C430" i="37"/>
  <c r="A431" i="37"/>
  <c r="B430" i="37"/>
  <c r="G409" i="27"/>
  <c r="H408" i="27"/>
  <c r="I408" i="27" s="1"/>
  <c r="E282" i="3"/>
  <c r="F281" i="3"/>
  <c r="G281" i="3"/>
  <c r="B263" i="6" l="1"/>
  <c r="C262" i="6"/>
  <c r="D431" i="37"/>
  <c r="E431" i="37"/>
  <c r="A432" i="37"/>
  <c r="B431" i="37"/>
  <c r="C431" i="37"/>
  <c r="G410" i="27"/>
  <c r="H409" i="27"/>
  <c r="I409" i="27" s="1"/>
  <c r="E283" i="3"/>
  <c r="F282" i="3"/>
  <c r="G282" i="3"/>
  <c r="B264" i="6" l="1"/>
  <c r="C263" i="6"/>
  <c r="D432" i="37"/>
  <c r="E432" i="37"/>
  <c r="A433" i="37"/>
  <c r="B432" i="37"/>
  <c r="C432" i="37"/>
  <c r="G411" i="27"/>
  <c r="H410" i="27"/>
  <c r="I410" i="27" s="1"/>
  <c r="E284" i="3"/>
  <c r="F283" i="3"/>
  <c r="G283" i="3"/>
  <c r="B265" i="6" l="1"/>
  <c r="C264" i="6"/>
  <c r="D433" i="37"/>
  <c r="E433" i="37"/>
  <c r="B433" i="37"/>
  <c r="C433" i="37"/>
  <c r="A434" i="37"/>
  <c r="G412" i="27"/>
  <c r="H411" i="27"/>
  <c r="I411" i="27" s="1"/>
  <c r="E285" i="3"/>
  <c r="F284" i="3"/>
  <c r="G284" i="3"/>
  <c r="B266" i="6" l="1"/>
  <c r="C265" i="6"/>
  <c r="D434" i="37"/>
  <c r="E434" i="37"/>
  <c r="C434" i="37"/>
  <c r="A435" i="37"/>
  <c r="B434" i="37"/>
  <c r="G413" i="27"/>
  <c r="H412" i="27"/>
  <c r="I412" i="27" s="1"/>
  <c r="E286" i="3"/>
  <c r="F285" i="3"/>
  <c r="G285" i="3"/>
  <c r="B267" i="6" l="1"/>
  <c r="C266" i="6"/>
  <c r="D435" i="37"/>
  <c r="E435" i="37"/>
  <c r="A436" i="37"/>
  <c r="B435" i="37"/>
  <c r="C435" i="37"/>
  <c r="G414" i="27"/>
  <c r="H413" i="27"/>
  <c r="I413" i="27" s="1"/>
  <c r="E287" i="3"/>
  <c r="F286" i="3"/>
  <c r="G286" i="3"/>
  <c r="B268" i="6" l="1"/>
  <c r="C267" i="6"/>
  <c r="D436" i="37"/>
  <c r="E436" i="37"/>
  <c r="B436" i="37"/>
  <c r="C436" i="37"/>
  <c r="A437" i="37"/>
  <c r="G415" i="27"/>
  <c r="H414" i="27"/>
  <c r="I414" i="27" s="1"/>
  <c r="E288" i="3"/>
  <c r="F287" i="3"/>
  <c r="G287" i="3"/>
  <c r="B269" i="6" l="1"/>
  <c r="C268" i="6"/>
  <c r="D437" i="37"/>
  <c r="E437" i="37"/>
  <c r="B437" i="37"/>
  <c r="C437" i="37"/>
  <c r="A438" i="37"/>
  <c r="G416" i="27"/>
  <c r="H415" i="27"/>
  <c r="I415" i="27" s="1"/>
  <c r="E289" i="3"/>
  <c r="F288" i="3"/>
  <c r="G288" i="3"/>
  <c r="B270" i="6" l="1"/>
  <c r="C269" i="6"/>
  <c r="D438" i="37"/>
  <c r="E438" i="37"/>
  <c r="C438" i="37"/>
  <c r="B438" i="37"/>
  <c r="A439" i="37"/>
  <c r="G417" i="27"/>
  <c r="H416" i="27"/>
  <c r="I416" i="27" s="1"/>
  <c r="E290" i="3"/>
  <c r="F289" i="3"/>
  <c r="G289" i="3"/>
  <c r="B271" i="6" l="1"/>
  <c r="C270" i="6"/>
  <c r="D439" i="37"/>
  <c r="E439" i="37"/>
  <c r="A440" i="37"/>
  <c r="B439" i="37"/>
  <c r="C439" i="37"/>
  <c r="G418" i="27"/>
  <c r="H417" i="27"/>
  <c r="I417" i="27" s="1"/>
  <c r="E291" i="3"/>
  <c r="F290" i="3"/>
  <c r="G290" i="3"/>
  <c r="B272" i="6" l="1"/>
  <c r="C271" i="6"/>
  <c r="D440" i="37"/>
  <c r="E440" i="37"/>
  <c r="A441" i="37"/>
  <c r="B440" i="37"/>
  <c r="C440" i="37"/>
  <c r="G419" i="27"/>
  <c r="H418" i="27"/>
  <c r="I418" i="27" s="1"/>
  <c r="E292" i="3"/>
  <c r="F291" i="3"/>
  <c r="G291" i="3"/>
  <c r="B273" i="6" l="1"/>
  <c r="C272" i="6"/>
  <c r="D441" i="37"/>
  <c r="E441" i="37"/>
  <c r="B441" i="37"/>
  <c r="C441" i="37"/>
  <c r="A442" i="37"/>
  <c r="G420" i="27"/>
  <c r="H419" i="27"/>
  <c r="I419" i="27" s="1"/>
  <c r="E293" i="3"/>
  <c r="F292" i="3"/>
  <c r="G292" i="3"/>
  <c r="B274" i="6" l="1"/>
  <c r="C273" i="6"/>
  <c r="D442" i="37"/>
  <c r="E442" i="37"/>
  <c r="B442" i="37"/>
  <c r="C442" i="37"/>
  <c r="A443" i="37"/>
  <c r="G421" i="27"/>
  <c r="H420" i="27"/>
  <c r="I420" i="27" s="1"/>
  <c r="E294" i="3"/>
  <c r="F293" i="3"/>
  <c r="G293" i="3"/>
  <c r="B275" i="6" l="1"/>
  <c r="C274" i="6"/>
  <c r="D443" i="37"/>
  <c r="E443" i="37"/>
  <c r="B443" i="37"/>
  <c r="C443" i="37"/>
  <c r="A444" i="37"/>
  <c r="G422" i="27"/>
  <c r="H421" i="27"/>
  <c r="I421" i="27" s="1"/>
  <c r="E295" i="3"/>
  <c r="F294" i="3"/>
  <c r="G294" i="3"/>
  <c r="B276" i="6" l="1"/>
  <c r="C275" i="6"/>
  <c r="D444" i="37"/>
  <c r="E444" i="37"/>
  <c r="B444" i="37"/>
  <c r="C444" i="37"/>
  <c r="A445" i="37"/>
  <c r="G423" i="27"/>
  <c r="H422" i="27"/>
  <c r="I422" i="27" s="1"/>
  <c r="E296" i="3"/>
  <c r="F295" i="3"/>
  <c r="G295" i="3"/>
  <c r="B277" i="6" l="1"/>
  <c r="C276" i="6"/>
  <c r="D445" i="37"/>
  <c r="E445" i="37"/>
  <c r="B445" i="37"/>
  <c r="C445" i="37"/>
  <c r="A446" i="37"/>
  <c r="G424" i="27"/>
  <c r="H423" i="27"/>
  <c r="I423" i="27" s="1"/>
  <c r="E297" i="3"/>
  <c r="F296" i="3"/>
  <c r="G296" i="3"/>
  <c r="B278" i="6" l="1"/>
  <c r="C277" i="6"/>
  <c r="D446" i="37"/>
  <c r="E446" i="37"/>
  <c r="A447" i="37"/>
  <c r="B446" i="37"/>
  <c r="C446" i="37"/>
  <c r="G425" i="27"/>
  <c r="H424" i="27"/>
  <c r="I424" i="27" s="1"/>
  <c r="E298" i="3"/>
  <c r="F297" i="3"/>
  <c r="G297" i="3"/>
  <c r="B279" i="6" l="1"/>
  <c r="C278" i="6"/>
  <c r="D447" i="37"/>
  <c r="E447" i="37"/>
  <c r="C447" i="37"/>
  <c r="A448" i="37"/>
  <c r="B447" i="37"/>
  <c r="G426" i="27"/>
  <c r="H425" i="27"/>
  <c r="I425" i="27" s="1"/>
  <c r="E299" i="3"/>
  <c r="F298" i="3"/>
  <c r="G298" i="3"/>
  <c r="B280" i="6" l="1"/>
  <c r="C279" i="6"/>
  <c r="D448" i="37"/>
  <c r="E448" i="37"/>
  <c r="A449" i="37"/>
  <c r="B448" i="37"/>
  <c r="C448" i="37"/>
  <c r="G427" i="27"/>
  <c r="H426" i="27"/>
  <c r="I426" i="27" s="1"/>
  <c r="E300" i="3"/>
  <c r="F299" i="3"/>
  <c r="G299" i="3"/>
  <c r="B281" i="6" l="1"/>
  <c r="C280" i="6"/>
  <c r="D449" i="37"/>
  <c r="E449" i="37"/>
  <c r="C449" i="37"/>
  <c r="A450" i="37"/>
  <c r="B449" i="37"/>
  <c r="G428" i="27"/>
  <c r="H427" i="27"/>
  <c r="I427" i="27" s="1"/>
  <c r="E301" i="3"/>
  <c r="F300" i="3"/>
  <c r="G300" i="3"/>
  <c r="B282" i="6" l="1"/>
  <c r="C281" i="6"/>
  <c r="D450" i="37"/>
  <c r="E450" i="37"/>
  <c r="A451" i="37"/>
  <c r="B450" i="37"/>
  <c r="C450" i="37"/>
  <c r="G429" i="27"/>
  <c r="H428" i="27"/>
  <c r="I428" i="27" s="1"/>
  <c r="E302" i="3"/>
  <c r="F301" i="3"/>
  <c r="G301" i="3"/>
  <c r="B283" i="6" l="1"/>
  <c r="C282" i="6"/>
  <c r="D451" i="37"/>
  <c r="E451" i="37"/>
  <c r="A452" i="37"/>
  <c r="B451" i="37"/>
  <c r="C451" i="37"/>
  <c r="G430" i="27"/>
  <c r="H429" i="27"/>
  <c r="I429" i="27" s="1"/>
  <c r="E303" i="3"/>
  <c r="F302" i="3"/>
  <c r="G302" i="3"/>
  <c r="B284" i="6" l="1"/>
  <c r="C283" i="6"/>
  <c r="D452" i="37"/>
  <c r="E452" i="37"/>
  <c r="A453" i="37"/>
  <c r="B452" i="37"/>
  <c r="C452" i="37"/>
  <c r="G431" i="27"/>
  <c r="H430" i="27"/>
  <c r="I430" i="27" s="1"/>
  <c r="E304" i="3"/>
  <c r="F303" i="3"/>
  <c r="G303" i="3"/>
  <c r="B285" i="6" l="1"/>
  <c r="C284" i="6"/>
  <c r="D453" i="37"/>
  <c r="E453" i="37"/>
  <c r="C453" i="37"/>
  <c r="A454" i="37"/>
  <c r="B453" i="37"/>
  <c r="G432" i="27"/>
  <c r="H431" i="27"/>
  <c r="I431" i="27" s="1"/>
  <c r="E305" i="3"/>
  <c r="F304" i="3"/>
  <c r="G304" i="3"/>
  <c r="B286" i="6" l="1"/>
  <c r="C285" i="6"/>
  <c r="D454" i="37"/>
  <c r="E454" i="37"/>
  <c r="A455" i="37"/>
  <c r="B454" i="37"/>
  <c r="C454" i="37"/>
  <c r="G433" i="27"/>
  <c r="H432" i="27"/>
  <c r="I432" i="27" s="1"/>
  <c r="E306" i="3"/>
  <c r="F305" i="3"/>
  <c r="G305" i="3"/>
  <c r="B287" i="6" l="1"/>
  <c r="C286" i="6"/>
  <c r="D455" i="37"/>
  <c r="E455" i="37"/>
  <c r="C455" i="37"/>
  <c r="A456" i="37"/>
  <c r="B455" i="37"/>
  <c r="G434" i="27"/>
  <c r="H433" i="27"/>
  <c r="I433" i="27" s="1"/>
  <c r="E307" i="3"/>
  <c r="F306" i="3"/>
  <c r="G306" i="3"/>
  <c r="B288" i="6" l="1"/>
  <c r="C287" i="6"/>
  <c r="D456" i="37"/>
  <c r="E456" i="37"/>
  <c r="C456" i="37"/>
  <c r="A457" i="37"/>
  <c r="B456" i="37"/>
  <c r="G435" i="27"/>
  <c r="H434" i="27"/>
  <c r="I434" i="27" s="1"/>
  <c r="E308" i="3"/>
  <c r="F307" i="3"/>
  <c r="G307" i="3"/>
  <c r="B289" i="6" l="1"/>
  <c r="C288" i="6"/>
  <c r="D457" i="37"/>
  <c r="E457" i="37"/>
  <c r="A458" i="37"/>
  <c r="B457" i="37"/>
  <c r="C457" i="37"/>
  <c r="G436" i="27"/>
  <c r="H435" i="27"/>
  <c r="I435" i="27" s="1"/>
  <c r="E309" i="3"/>
  <c r="F308" i="3"/>
  <c r="G308" i="3"/>
  <c r="B290" i="6" l="1"/>
  <c r="C289" i="6"/>
  <c r="D458" i="37"/>
  <c r="E458" i="37"/>
  <c r="B458" i="37"/>
  <c r="C458" i="37"/>
  <c r="A459" i="37"/>
  <c r="G437" i="27"/>
  <c r="H436" i="27"/>
  <c r="I436" i="27" s="1"/>
  <c r="E310" i="3"/>
  <c r="F309" i="3"/>
  <c r="G309" i="3"/>
  <c r="B291" i="6" l="1"/>
  <c r="C290" i="6"/>
  <c r="D459" i="37"/>
  <c r="E459" i="37"/>
  <c r="C459" i="37"/>
  <c r="A460" i="37"/>
  <c r="B459" i="37"/>
  <c r="G438" i="27"/>
  <c r="H437" i="27"/>
  <c r="I437" i="27" s="1"/>
  <c r="E311" i="3"/>
  <c r="F310" i="3"/>
  <c r="G310" i="3"/>
  <c r="B292" i="6" l="1"/>
  <c r="C291" i="6"/>
  <c r="D460" i="37"/>
  <c r="E460" i="37"/>
  <c r="C460" i="37"/>
  <c r="A461" i="37"/>
  <c r="B460" i="37"/>
  <c r="G439" i="27"/>
  <c r="H438" i="27"/>
  <c r="I438" i="27" s="1"/>
  <c r="E312" i="3"/>
  <c r="F311" i="3"/>
  <c r="G311" i="3"/>
  <c r="B293" i="6" l="1"/>
  <c r="C292" i="6"/>
  <c r="D461" i="37"/>
  <c r="E461" i="37"/>
  <c r="A462" i="37"/>
  <c r="B461" i="37"/>
  <c r="C461" i="37"/>
  <c r="G440" i="27"/>
  <c r="H439" i="27"/>
  <c r="I439" i="27" s="1"/>
  <c r="E313" i="3"/>
  <c r="F312" i="3"/>
  <c r="G312" i="3"/>
  <c r="B294" i="6" l="1"/>
  <c r="C293" i="6"/>
  <c r="D462" i="37"/>
  <c r="E462" i="37"/>
  <c r="B462" i="37"/>
  <c r="C462" i="37"/>
  <c r="A463" i="37"/>
  <c r="G441" i="27"/>
  <c r="H440" i="27"/>
  <c r="I440" i="27" s="1"/>
  <c r="E314" i="3"/>
  <c r="F313" i="3"/>
  <c r="G313" i="3"/>
  <c r="B295" i="6" l="1"/>
  <c r="C294" i="6"/>
  <c r="D463" i="37"/>
  <c r="E463" i="37"/>
  <c r="C463" i="37"/>
  <c r="A464" i="37"/>
  <c r="B463" i="37"/>
  <c r="G442" i="27"/>
  <c r="H441" i="27"/>
  <c r="I441" i="27" s="1"/>
  <c r="E315" i="3"/>
  <c r="F314" i="3"/>
  <c r="G314" i="3"/>
  <c r="B296" i="6" l="1"/>
  <c r="C295" i="6"/>
  <c r="D464" i="37"/>
  <c r="E464" i="37"/>
  <c r="A465" i="37"/>
  <c r="B464" i="37"/>
  <c r="C464" i="37"/>
  <c r="G443" i="27"/>
  <c r="H442" i="27"/>
  <c r="I442" i="27" s="1"/>
  <c r="E316" i="3"/>
  <c r="F315" i="3"/>
  <c r="G315" i="3"/>
  <c r="B297" i="6" l="1"/>
  <c r="C296" i="6"/>
  <c r="D465" i="37"/>
  <c r="E465" i="37"/>
  <c r="B465" i="37"/>
  <c r="C465" i="37"/>
  <c r="A466" i="37"/>
  <c r="G444" i="27"/>
  <c r="H443" i="27"/>
  <c r="I443" i="27" s="1"/>
  <c r="E317" i="3"/>
  <c r="F316" i="3"/>
  <c r="G316" i="3"/>
  <c r="B298" i="6" l="1"/>
  <c r="C297" i="6"/>
  <c r="D466" i="37"/>
  <c r="E466" i="37"/>
  <c r="C466" i="37"/>
  <c r="A467" i="37"/>
  <c r="B466" i="37"/>
  <c r="G445" i="27"/>
  <c r="H444" i="27"/>
  <c r="I444" i="27" s="1"/>
  <c r="E318" i="3"/>
  <c r="F317" i="3"/>
  <c r="G317" i="3"/>
  <c r="B299" i="6" l="1"/>
  <c r="C298" i="6"/>
  <c r="D467" i="37"/>
  <c r="E467" i="37"/>
  <c r="A468" i="37"/>
  <c r="B467" i="37"/>
  <c r="C467" i="37"/>
  <c r="G446" i="27"/>
  <c r="H445" i="27"/>
  <c r="I445" i="27" s="1"/>
  <c r="E319" i="3"/>
  <c r="F318" i="3"/>
  <c r="G318" i="3"/>
  <c r="B300" i="6" l="1"/>
  <c r="C299" i="6"/>
  <c r="D468" i="37"/>
  <c r="E468" i="37"/>
  <c r="C468" i="37"/>
  <c r="A469" i="37"/>
  <c r="B468" i="37"/>
  <c r="G447" i="27"/>
  <c r="H446" i="27"/>
  <c r="I446" i="27" s="1"/>
  <c r="E320" i="3"/>
  <c r="F319" i="3"/>
  <c r="G319" i="3"/>
  <c r="B301" i="6" l="1"/>
  <c r="C300" i="6"/>
  <c r="D469" i="37"/>
  <c r="E469" i="37"/>
  <c r="A470" i="37"/>
  <c r="B469" i="37"/>
  <c r="C469" i="37"/>
  <c r="G448" i="27"/>
  <c r="H447" i="27"/>
  <c r="I447" i="27" s="1"/>
  <c r="E321" i="3"/>
  <c r="F320" i="3"/>
  <c r="G320" i="3"/>
  <c r="B302" i="6" l="1"/>
  <c r="C301" i="6"/>
  <c r="D470" i="37"/>
  <c r="E470" i="37"/>
  <c r="C470" i="37"/>
  <c r="A471" i="37"/>
  <c r="B470" i="37"/>
  <c r="G449" i="27"/>
  <c r="H448" i="27"/>
  <c r="I448" i="27" s="1"/>
  <c r="E322" i="3"/>
  <c r="F321" i="3"/>
  <c r="G321" i="3"/>
  <c r="B303" i="6" l="1"/>
  <c r="C302" i="6"/>
  <c r="D471" i="37"/>
  <c r="E471" i="37"/>
  <c r="C471" i="37"/>
  <c r="A472" i="37"/>
  <c r="B471" i="37"/>
  <c r="G450" i="27"/>
  <c r="H449" i="27"/>
  <c r="I449" i="27" s="1"/>
  <c r="E323" i="3"/>
  <c r="F322" i="3"/>
  <c r="G322" i="3"/>
  <c r="B304" i="6" l="1"/>
  <c r="C303" i="6"/>
  <c r="D472" i="37"/>
  <c r="E472" i="37"/>
  <c r="C472" i="37"/>
  <c r="A473" i="37"/>
  <c r="B472" i="37"/>
  <c r="G451" i="27"/>
  <c r="H450" i="27"/>
  <c r="I450" i="27" s="1"/>
  <c r="E324" i="3"/>
  <c r="F323" i="3"/>
  <c r="G323" i="3"/>
  <c r="B305" i="6" l="1"/>
  <c r="C304" i="6"/>
  <c r="D473" i="37"/>
  <c r="E473" i="37"/>
  <c r="B473" i="37"/>
  <c r="C473" i="37"/>
  <c r="A474" i="37"/>
  <c r="G452" i="27"/>
  <c r="H451" i="27"/>
  <c r="I451" i="27" s="1"/>
  <c r="E325" i="3"/>
  <c r="F324" i="3"/>
  <c r="G324" i="3"/>
  <c r="B306" i="6" l="1"/>
  <c r="C305" i="6"/>
  <c r="D474" i="37"/>
  <c r="E474" i="37"/>
  <c r="C474" i="37"/>
  <c r="A475" i="37"/>
  <c r="B474" i="37"/>
  <c r="G453" i="27"/>
  <c r="H452" i="27"/>
  <c r="I452" i="27" s="1"/>
  <c r="E326" i="3"/>
  <c r="F325" i="3"/>
  <c r="G325" i="3"/>
  <c r="B307" i="6" l="1"/>
  <c r="C306" i="6"/>
  <c r="D475" i="37"/>
  <c r="E475" i="37"/>
  <c r="B475" i="37"/>
  <c r="C475" i="37"/>
  <c r="A476" i="37"/>
  <c r="G454" i="27"/>
  <c r="H453" i="27"/>
  <c r="I453" i="27" s="1"/>
  <c r="E327" i="3"/>
  <c r="F326" i="3"/>
  <c r="G326" i="3"/>
  <c r="B308" i="6" l="1"/>
  <c r="C307" i="6"/>
  <c r="D476" i="37"/>
  <c r="E476" i="37"/>
  <c r="C476" i="37"/>
  <c r="A477" i="37"/>
  <c r="B476" i="37"/>
  <c r="G455" i="27"/>
  <c r="H454" i="27"/>
  <c r="I454" i="27" s="1"/>
  <c r="E328" i="3"/>
  <c r="F327" i="3"/>
  <c r="G327" i="3"/>
  <c r="B309" i="6" l="1"/>
  <c r="C308" i="6"/>
  <c r="D477" i="37"/>
  <c r="E477" i="37"/>
  <c r="C477" i="37"/>
  <c r="A478" i="37"/>
  <c r="B477" i="37"/>
  <c r="G456" i="27"/>
  <c r="H455" i="27"/>
  <c r="I455" i="27" s="1"/>
  <c r="E329" i="3"/>
  <c r="F328" i="3"/>
  <c r="G328" i="3"/>
  <c r="B310" i="6" l="1"/>
  <c r="C309" i="6"/>
  <c r="D478" i="37"/>
  <c r="E478" i="37"/>
  <c r="C478" i="37"/>
  <c r="A479" i="37"/>
  <c r="B478" i="37"/>
  <c r="G457" i="27"/>
  <c r="H456" i="27"/>
  <c r="I456" i="27" s="1"/>
  <c r="E330" i="3"/>
  <c r="F329" i="3"/>
  <c r="G329" i="3"/>
  <c r="B311" i="6" l="1"/>
  <c r="C310" i="6"/>
  <c r="D479" i="37"/>
  <c r="E479" i="37"/>
  <c r="B479" i="37"/>
  <c r="C479" i="37"/>
  <c r="A480" i="37"/>
  <c r="G458" i="27"/>
  <c r="H457" i="27"/>
  <c r="I457" i="27" s="1"/>
  <c r="E331" i="3"/>
  <c r="F330" i="3"/>
  <c r="G330" i="3"/>
  <c r="B312" i="6" l="1"/>
  <c r="C311" i="6"/>
  <c r="D480" i="37"/>
  <c r="E480" i="37"/>
  <c r="C480" i="37"/>
  <c r="A481" i="37"/>
  <c r="B480" i="37"/>
  <c r="G459" i="27"/>
  <c r="H458" i="27"/>
  <c r="I458" i="27" s="1"/>
  <c r="E332" i="3"/>
  <c r="F331" i="3"/>
  <c r="G331" i="3"/>
  <c r="B313" i="6" l="1"/>
  <c r="C312" i="6"/>
  <c r="D481" i="37"/>
  <c r="E481" i="37"/>
  <c r="A482" i="37"/>
  <c r="B481" i="37"/>
  <c r="C481" i="37"/>
  <c r="G460" i="27"/>
  <c r="H459" i="27"/>
  <c r="I459" i="27" s="1"/>
  <c r="E333" i="3"/>
  <c r="F332" i="3"/>
  <c r="G332" i="3"/>
  <c r="B314" i="6" l="1"/>
  <c r="C313" i="6"/>
  <c r="D482" i="37"/>
  <c r="E482" i="37"/>
  <c r="C482" i="37"/>
  <c r="A483" i="37"/>
  <c r="B482" i="37"/>
  <c r="G461" i="27"/>
  <c r="H460" i="27"/>
  <c r="I460" i="27" s="1"/>
  <c r="E334" i="3"/>
  <c r="F333" i="3"/>
  <c r="G333" i="3"/>
  <c r="B315" i="6" l="1"/>
  <c r="C314" i="6"/>
  <c r="D483" i="37"/>
  <c r="E483" i="37"/>
  <c r="B483" i="37"/>
  <c r="C483" i="37"/>
  <c r="A484" i="37"/>
  <c r="G462" i="27"/>
  <c r="H461" i="27"/>
  <c r="I461" i="27" s="1"/>
  <c r="E335" i="3"/>
  <c r="F334" i="3"/>
  <c r="G334" i="3"/>
  <c r="B316" i="6" l="1"/>
  <c r="C315" i="6"/>
  <c r="D484" i="37"/>
  <c r="E484" i="37"/>
  <c r="B484" i="37"/>
  <c r="C484" i="37"/>
  <c r="A485" i="37"/>
  <c r="G463" i="27"/>
  <c r="H462" i="27"/>
  <c r="I462" i="27" s="1"/>
  <c r="E336" i="3"/>
  <c r="F335" i="3"/>
  <c r="G335" i="3"/>
  <c r="B317" i="6" l="1"/>
  <c r="C316" i="6"/>
  <c r="D485" i="37"/>
  <c r="E485" i="37"/>
  <c r="A486" i="37"/>
  <c r="B485" i="37"/>
  <c r="C485" i="37"/>
  <c r="G464" i="27"/>
  <c r="H463" i="27"/>
  <c r="I463" i="27" s="1"/>
  <c r="E337" i="3"/>
  <c r="F336" i="3"/>
  <c r="G336" i="3"/>
  <c r="B318" i="6" l="1"/>
  <c r="C317" i="6"/>
  <c r="D486" i="37"/>
  <c r="E486" i="37"/>
  <c r="A487" i="37"/>
  <c r="B486" i="37"/>
  <c r="C486" i="37"/>
  <c r="G465" i="27"/>
  <c r="H464" i="27"/>
  <c r="I464" i="27" s="1"/>
  <c r="E338" i="3"/>
  <c r="F337" i="3"/>
  <c r="G337" i="3"/>
  <c r="B319" i="6" l="1"/>
  <c r="C318" i="6"/>
  <c r="D487" i="37"/>
  <c r="E487" i="37"/>
  <c r="A488" i="37"/>
  <c r="B487" i="37"/>
  <c r="C487" i="37"/>
  <c r="G466" i="27"/>
  <c r="H465" i="27"/>
  <c r="I465" i="27" s="1"/>
  <c r="E339" i="3"/>
  <c r="F338" i="3"/>
  <c r="G338" i="3"/>
  <c r="B320" i="6" l="1"/>
  <c r="C319" i="6"/>
  <c r="D488" i="37"/>
  <c r="E488" i="37"/>
  <c r="A489" i="37"/>
  <c r="B488" i="37"/>
  <c r="C488" i="37"/>
  <c r="G467" i="27"/>
  <c r="H466" i="27"/>
  <c r="I466" i="27" s="1"/>
  <c r="E340" i="3"/>
  <c r="F339" i="3"/>
  <c r="G339" i="3"/>
  <c r="B321" i="6" l="1"/>
  <c r="C320" i="6"/>
  <c r="D489" i="37"/>
  <c r="E489" i="37"/>
  <c r="A490" i="37"/>
  <c r="B489" i="37"/>
  <c r="C489" i="37"/>
  <c r="G468" i="27"/>
  <c r="H467" i="27"/>
  <c r="I467" i="27" s="1"/>
  <c r="E341" i="3"/>
  <c r="F340" i="3"/>
  <c r="G340" i="3"/>
  <c r="B322" i="6" l="1"/>
  <c r="C321" i="6"/>
  <c r="D490" i="37"/>
  <c r="E490" i="37"/>
  <c r="B490" i="37"/>
  <c r="C490" i="37"/>
  <c r="A491" i="37"/>
  <c r="G469" i="27"/>
  <c r="H468" i="27"/>
  <c r="I468" i="27" s="1"/>
  <c r="E342" i="3"/>
  <c r="F341" i="3"/>
  <c r="G341" i="3"/>
  <c r="B323" i="6" l="1"/>
  <c r="C322" i="6"/>
  <c r="D491" i="37"/>
  <c r="E491" i="37"/>
  <c r="B491" i="37"/>
  <c r="C491" i="37"/>
  <c r="A492" i="37"/>
  <c r="G470" i="27"/>
  <c r="H469" i="27"/>
  <c r="I469" i="27" s="1"/>
  <c r="E343" i="3"/>
  <c r="F342" i="3"/>
  <c r="G342" i="3"/>
  <c r="B324" i="6" l="1"/>
  <c r="C323" i="6"/>
  <c r="D492" i="37"/>
  <c r="E492" i="37"/>
  <c r="C492" i="37"/>
  <c r="A493" i="37"/>
  <c r="B492" i="37"/>
  <c r="G471" i="27"/>
  <c r="H470" i="27"/>
  <c r="I470" i="27" s="1"/>
  <c r="E344" i="3"/>
  <c r="F343" i="3"/>
  <c r="G343" i="3"/>
  <c r="B325" i="6" l="1"/>
  <c r="C324" i="6"/>
  <c r="D493" i="37"/>
  <c r="E493" i="37"/>
  <c r="A494" i="37"/>
  <c r="B493" i="37"/>
  <c r="C493" i="37"/>
  <c r="G472" i="27"/>
  <c r="H471" i="27"/>
  <c r="I471" i="27" s="1"/>
  <c r="E345" i="3"/>
  <c r="F344" i="3"/>
  <c r="G344" i="3"/>
  <c r="B326" i="6" l="1"/>
  <c r="C325" i="6"/>
  <c r="D494" i="37"/>
  <c r="E494" i="37"/>
  <c r="A495" i="37"/>
  <c r="B494" i="37"/>
  <c r="C494" i="37"/>
  <c r="G473" i="27"/>
  <c r="H472" i="27"/>
  <c r="I472" i="27" s="1"/>
  <c r="E346" i="3"/>
  <c r="F345" i="3"/>
  <c r="G345" i="3"/>
  <c r="B327" i="6" l="1"/>
  <c r="C326" i="6"/>
  <c r="D495" i="37"/>
  <c r="E495" i="37"/>
  <c r="B495" i="37"/>
  <c r="C495" i="37"/>
  <c r="A496" i="37"/>
  <c r="G474" i="27"/>
  <c r="H473" i="27"/>
  <c r="I473" i="27" s="1"/>
  <c r="E347" i="3"/>
  <c r="F346" i="3"/>
  <c r="G346" i="3"/>
  <c r="B328" i="6" l="1"/>
  <c r="C327" i="6"/>
  <c r="D496" i="37"/>
  <c r="E496" i="37"/>
  <c r="C496" i="37"/>
  <c r="A497" i="37"/>
  <c r="B496" i="37"/>
  <c r="G475" i="27"/>
  <c r="H474" i="27"/>
  <c r="I474" i="27" s="1"/>
  <c r="E348" i="3"/>
  <c r="F347" i="3"/>
  <c r="G347" i="3"/>
  <c r="B329" i="6" l="1"/>
  <c r="C328" i="6"/>
  <c r="D497" i="37"/>
  <c r="E497" i="37"/>
  <c r="C497" i="37"/>
  <c r="A498" i="37"/>
  <c r="B497" i="37"/>
  <c r="G476" i="27"/>
  <c r="H475" i="27"/>
  <c r="I475" i="27" s="1"/>
  <c r="E349" i="3"/>
  <c r="F348" i="3"/>
  <c r="G348" i="3"/>
  <c r="B330" i="6" l="1"/>
  <c r="C329" i="6"/>
  <c r="D498" i="37"/>
  <c r="E498" i="37"/>
  <c r="B498" i="37"/>
  <c r="C498" i="37"/>
  <c r="A499" i="37"/>
  <c r="G477" i="27"/>
  <c r="H476" i="27"/>
  <c r="I476" i="27" s="1"/>
  <c r="E350" i="3"/>
  <c r="F349" i="3"/>
  <c r="G349" i="3"/>
  <c r="B331" i="6" l="1"/>
  <c r="C330" i="6"/>
  <c r="D499" i="37"/>
  <c r="E499" i="37"/>
  <c r="B499" i="37"/>
  <c r="C499" i="37"/>
  <c r="A500" i="37"/>
  <c r="G478" i="27"/>
  <c r="H477" i="27"/>
  <c r="I477" i="27" s="1"/>
  <c r="E351" i="3"/>
  <c r="F350" i="3"/>
  <c r="G350" i="3"/>
  <c r="B332" i="6" l="1"/>
  <c r="C331" i="6"/>
  <c r="D500" i="37"/>
  <c r="E500" i="37"/>
  <c r="B500" i="37"/>
  <c r="C500" i="37"/>
  <c r="A501" i="37"/>
  <c r="G479" i="27"/>
  <c r="H478" i="27"/>
  <c r="I478" i="27" s="1"/>
  <c r="E352" i="3"/>
  <c r="F351" i="3"/>
  <c r="G351" i="3"/>
  <c r="B333" i="6" l="1"/>
  <c r="C332" i="6"/>
  <c r="D501" i="37"/>
  <c r="E501" i="37"/>
  <c r="A502" i="37"/>
  <c r="B501" i="37"/>
  <c r="C501" i="37"/>
  <c r="G480" i="27"/>
  <c r="H479" i="27"/>
  <c r="I479" i="27" s="1"/>
  <c r="E353" i="3"/>
  <c r="F352" i="3"/>
  <c r="G352" i="3"/>
  <c r="B334" i="6" l="1"/>
  <c r="C333" i="6"/>
  <c r="D502" i="37"/>
  <c r="E502" i="37"/>
  <c r="B502" i="37"/>
  <c r="C502" i="37"/>
  <c r="A503" i="37"/>
  <c r="G481" i="27"/>
  <c r="H480" i="27"/>
  <c r="I480" i="27" s="1"/>
  <c r="E354" i="3"/>
  <c r="F353" i="3"/>
  <c r="G353" i="3"/>
  <c r="B335" i="6" l="1"/>
  <c r="C334" i="6"/>
  <c r="D503" i="37"/>
  <c r="E503" i="37"/>
  <c r="B503" i="37"/>
  <c r="C503" i="37"/>
  <c r="A504" i="37"/>
  <c r="G482" i="27"/>
  <c r="H481" i="27"/>
  <c r="I481" i="27" s="1"/>
  <c r="E355" i="3"/>
  <c r="F354" i="3"/>
  <c r="G354" i="3"/>
  <c r="B336" i="6" l="1"/>
  <c r="C335" i="6"/>
  <c r="D504" i="37"/>
  <c r="E504" i="37"/>
  <c r="B504" i="37"/>
  <c r="C504" i="37"/>
  <c r="A505" i="37"/>
  <c r="G483" i="27"/>
  <c r="H482" i="27"/>
  <c r="I482" i="27" s="1"/>
  <c r="E356" i="3"/>
  <c r="F355" i="3"/>
  <c r="G355" i="3"/>
  <c r="B337" i="6" l="1"/>
  <c r="C336" i="6"/>
  <c r="D505" i="37"/>
  <c r="E505" i="37"/>
  <c r="A506" i="37"/>
  <c r="B505" i="37"/>
  <c r="C505" i="37"/>
  <c r="G484" i="27"/>
  <c r="H483" i="27"/>
  <c r="I483" i="27" s="1"/>
  <c r="E357" i="3"/>
  <c r="F356" i="3"/>
  <c r="G356" i="3"/>
  <c r="B338" i="6" l="1"/>
  <c r="C337" i="6"/>
  <c r="D506" i="37"/>
  <c r="E506" i="37"/>
  <c r="C506" i="37"/>
  <c r="A507" i="37"/>
  <c r="B506" i="37"/>
  <c r="G485" i="27"/>
  <c r="H484" i="27"/>
  <c r="I484" i="27" s="1"/>
  <c r="E358" i="3"/>
  <c r="F357" i="3"/>
  <c r="G357" i="3"/>
  <c r="B339" i="6" l="1"/>
  <c r="C338" i="6"/>
  <c r="D507" i="37"/>
  <c r="E507" i="37"/>
  <c r="B507" i="37"/>
  <c r="C507" i="37"/>
  <c r="A508" i="37"/>
  <c r="G486" i="27"/>
  <c r="H485" i="27"/>
  <c r="I485" i="27" s="1"/>
  <c r="E359" i="3"/>
  <c r="F358" i="3"/>
  <c r="G358" i="3"/>
  <c r="B340" i="6" l="1"/>
  <c r="C339" i="6"/>
  <c r="D508" i="37"/>
  <c r="E508" i="37"/>
  <c r="B508" i="37"/>
  <c r="C508" i="37"/>
  <c r="A509" i="37"/>
  <c r="G487" i="27"/>
  <c r="H486" i="27"/>
  <c r="I486" i="27" s="1"/>
  <c r="E360" i="3"/>
  <c r="F359" i="3"/>
  <c r="G359" i="3"/>
  <c r="B341" i="6" l="1"/>
  <c r="C340" i="6"/>
  <c r="D509" i="37"/>
  <c r="E509" i="37"/>
  <c r="A510" i="37"/>
  <c r="B509" i="37"/>
  <c r="C509" i="37"/>
  <c r="G488" i="27"/>
  <c r="H487" i="27"/>
  <c r="I487" i="27" s="1"/>
  <c r="E361" i="3"/>
  <c r="F360" i="3"/>
  <c r="G360" i="3"/>
  <c r="B342" i="6" l="1"/>
  <c r="C341" i="6"/>
  <c r="D510" i="37"/>
  <c r="E510" i="37"/>
  <c r="C510" i="37"/>
  <c r="A511" i="37"/>
  <c r="B510" i="37"/>
  <c r="G489" i="27"/>
  <c r="H488" i="27"/>
  <c r="I488" i="27" s="1"/>
  <c r="E362" i="3"/>
  <c r="F361" i="3"/>
  <c r="G361" i="3"/>
  <c r="B343" i="6" l="1"/>
  <c r="C342" i="6"/>
  <c r="D511" i="37"/>
  <c r="E511" i="37"/>
  <c r="B511" i="37"/>
  <c r="C511" i="37"/>
  <c r="A512" i="37"/>
  <c r="G490" i="27"/>
  <c r="H489" i="27"/>
  <c r="I489" i="27" s="1"/>
  <c r="E363" i="3"/>
  <c r="F362" i="3"/>
  <c r="G362" i="3"/>
  <c r="B344" i="6" l="1"/>
  <c r="C343" i="6"/>
  <c r="D512" i="37"/>
  <c r="E512" i="37"/>
  <c r="C512" i="37"/>
  <c r="A513" i="37"/>
  <c r="B512" i="37"/>
  <c r="G491" i="27"/>
  <c r="H490" i="27"/>
  <c r="I490" i="27" s="1"/>
  <c r="E364" i="3"/>
  <c r="F363" i="3"/>
  <c r="G363" i="3"/>
  <c r="B345" i="6" l="1"/>
  <c r="C344" i="6"/>
  <c r="D513" i="37"/>
  <c r="E513" i="37"/>
  <c r="A514" i="37"/>
  <c r="B513" i="37"/>
  <c r="C513" i="37"/>
  <c r="G492" i="27"/>
  <c r="H491" i="27"/>
  <c r="I491" i="27" s="1"/>
  <c r="E365" i="3"/>
  <c r="F364" i="3"/>
  <c r="G364" i="3"/>
  <c r="B346" i="6" l="1"/>
  <c r="C345" i="6"/>
  <c r="D514" i="37"/>
  <c r="E514" i="37"/>
  <c r="A515" i="37"/>
  <c r="B514" i="37"/>
  <c r="C514" i="37"/>
  <c r="G493" i="27"/>
  <c r="H492" i="27"/>
  <c r="I492" i="27" s="1"/>
  <c r="E366" i="3"/>
  <c r="F365" i="3"/>
  <c r="G365" i="3"/>
  <c r="B347" i="6" l="1"/>
  <c r="C346" i="6"/>
  <c r="D515" i="37"/>
  <c r="E515" i="37"/>
  <c r="C515" i="37"/>
  <c r="A516" i="37"/>
  <c r="B515" i="37"/>
  <c r="G494" i="27"/>
  <c r="H493" i="27"/>
  <c r="I493" i="27" s="1"/>
  <c r="E367" i="3"/>
  <c r="F366" i="3"/>
  <c r="G366" i="3"/>
  <c r="B348" i="6" l="1"/>
  <c r="C347" i="6"/>
  <c r="D516" i="37"/>
  <c r="E516" i="37"/>
  <c r="C516" i="37"/>
  <c r="A517" i="37"/>
  <c r="B516" i="37"/>
  <c r="G495" i="27"/>
  <c r="H494" i="27"/>
  <c r="I494" i="27" s="1"/>
  <c r="E368" i="3"/>
  <c r="F367" i="3"/>
  <c r="G367" i="3"/>
  <c r="B349" i="6" l="1"/>
  <c r="C348" i="6"/>
  <c r="D517" i="37"/>
  <c r="E517" i="37"/>
  <c r="A518" i="37"/>
  <c r="B517" i="37"/>
  <c r="C517" i="37"/>
  <c r="G496" i="27"/>
  <c r="H495" i="27"/>
  <c r="I495" i="27" s="1"/>
  <c r="E369" i="3"/>
  <c r="F368" i="3"/>
  <c r="G368" i="3"/>
  <c r="B350" i="6" l="1"/>
  <c r="C349" i="6"/>
  <c r="D518" i="37"/>
  <c r="E518" i="37"/>
  <c r="A519" i="37"/>
  <c r="B518" i="37"/>
  <c r="C518" i="37"/>
  <c r="G497" i="27"/>
  <c r="H496" i="27"/>
  <c r="I496" i="27" s="1"/>
  <c r="E370" i="3"/>
  <c r="F369" i="3"/>
  <c r="G369" i="3"/>
  <c r="B351" i="6" l="1"/>
  <c r="C350" i="6"/>
  <c r="D519" i="37"/>
  <c r="E519" i="37"/>
  <c r="B519" i="37"/>
  <c r="C519" i="37"/>
  <c r="A520" i="37"/>
  <c r="G498" i="27"/>
  <c r="H497" i="27"/>
  <c r="I497" i="27" s="1"/>
  <c r="E371" i="3"/>
  <c r="F370" i="3"/>
  <c r="G370" i="3"/>
  <c r="B352" i="6" l="1"/>
  <c r="C351" i="6"/>
  <c r="D520" i="37"/>
  <c r="E520" i="37"/>
  <c r="C520" i="37"/>
  <c r="A521" i="37"/>
  <c r="B520" i="37"/>
  <c r="G499" i="27"/>
  <c r="H498" i="27"/>
  <c r="I498" i="27" s="1"/>
  <c r="E372" i="3"/>
  <c r="F371" i="3"/>
  <c r="G371" i="3"/>
  <c r="B353" i="6" l="1"/>
  <c r="C352" i="6"/>
  <c r="D521" i="37"/>
  <c r="E521" i="37"/>
  <c r="A522" i="37"/>
  <c r="B521" i="37"/>
  <c r="C521" i="37"/>
  <c r="G500" i="27"/>
  <c r="H499" i="27"/>
  <c r="I499" i="27" s="1"/>
  <c r="E373" i="3"/>
  <c r="F372" i="3"/>
  <c r="G372" i="3"/>
  <c r="B354" i="6" l="1"/>
  <c r="C353" i="6"/>
  <c r="D522" i="37"/>
  <c r="E522" i="37"/>
  <c r="B522" i="37"/>
  <c r="C522" i="37"/>
  <c r="A523" i="37"/>
  <c r="G501" i="27"/>
  <c r="H500" i="27"/>
  <c r="I500" i="27" s="1"/>
  <c r="E374" i="3"/>
  <c r="F373" i="3"/>
  <c r="G373" i="3"/>
  <c r="B355" i="6" l="1"/>
  <c r="C354" i="6"/>
  <c r="D523" i="37"/>
  <c r="E523" i="37"/>
  <c r="C523" i="37"/>
  <c r="A524" i="37"/>
  <c r="B523" i="37"/>
  <c r="G502" i="27"/>
  <c r="H501" i="27"/>
  <c r="I501" i="27" s="1"/>
  <c r="E375" i="3"/>
  <c r="F374" i="3"/>
  <c r="G374" i="3"/>
  <c r="B356" i="6" l="1"/>
  <c r="C355" i="6"/>
  <c r="D524" i="37"/>
  <c r="E524" i="37"/>
  <c r="C524" i="37"/>
  <c r="A525" i="37"/>
  <c r="B524" i="37"/>
  <c r="G503" i="27"/>
  <c r="H502" i="27"/>
  <c r="I502" i="27" s="1"/>
  <c r="E376" i="3"/>
  <c r="F375" i="3"/>
  <c r="G375" i="3"/>
  <c r="B357" i="6" l="1"/>
  <c r="C356" i="6"/>
  <c r="D525" i="37"/>
  <c r="E525" i="37"/>
  <c r="B525" i="37"/>
  <c r="C525" i="37"/>
  <c r="A526" i="37"/>
  <c r="G504" i="27"/>
  <c r="H503" i="27"/>
  <c r="I503" i="27" s="1"/>
  <c r="E377" i="3"/>
  <c r="F376" i="3"/>
  <c r="G376" i="3"/>
  <c r="B358" i="6" l="1"/>
  <c r="C357" i="6"/>
  <c r="D526" i="37"/>
  <c r="E526" i="37"/>
  <c r="B526" i="37"/>
  <c r="C526" i="37"/>
  <c r="A527" i="37"/>
  <c r="G505" i="27"/>
  <c r="H504" i="27"/>
  <c r="I504" i="27" s="1"/>
  <c r="E378" i="3"/>
  <c r="F377" i="3"/>
  <c r="G377" i="3"/>
  <c r="B359" i="6" l="1"/>
  <c r="C358" i="6"/>
  <c r="D527" i="37"/>
  <c r="E527" i="37"/>
  <c r="B527" i="37"/>
  <c r="C527" i="37"/>
  <c r="A528" i="37"/>
  <c r="G506" i="27"/>
  <c r="H505" i="27"/>
  <c r="I505" i="27" s="1"/>
  <c r="E379" i="3"/>
  <c r="F378" i="3"/>
  <c r="G378" i="3"/>
  <c r="B360" i="6" l="1"/>
  <c r="C359" i="6"/>
  <c r="D528" i="37"/>
  <c r="E528" i="37"/>
  <c r="C528" i="37"/>
  <c r="A529" i="37"/>
  <c r="B528" i="37"/>
  <c r="G507" i="27"/>
  <c r="H506" i="27"/>
  <c r="I506" i="27" s="1"/>
  <c r="E380" i="3"/>
  <c r="F379" i="3"/>
  <c r="G379" i="3"/>
  <c r="B361" i="6" l="1"/>
  <c r="C360" i="6"/>
  <c r="D529" i="37"/>
  <c r="E529" i="37"/>
  <c r="A530" i="37"/>
  <c r="B529" i="37"/>
  <c r="C529" i="37"/>
  <c r="G508" i="27"/>
  <c r="H507" i="27"/>
  <c r="I507" i="27" s="1"/>
  <c r="E381" i="3"/>
  <c r="F380" i="3"/>
  <c r="G380" i="3"/>
  <c r="B362" i="6" l="1"/>
  <c r="C361" i="6"/>
  <c r="D530" i="37"/>
  <c r="E530" i="37"/>
  <c r="C530" i="37"/>
  <c r="A531" i="37"/>
  <c r="B530" i="37"/>
  <c r="G509" i="27"/>
  <c r="H508" i="27"/>
  <c r="I508" i="27" s="1"/>
  <c r="E382" i="3"/>
  <c r="F381" i="3"/>
  <c r="G381" i="3"/>
  <c r="B363" i="6" l="1"/>
  <c r="C362" i="6"/>
  <c r="D531" i="37"/>
  <c r="E531" i="37"/>
  <c r="A532" i="37"/>
  <c r="B531" i="37"/>
  <c r="C531" i="37"/>
  <c r="G510" i="27"/>
  <c r="H509" i="27"/>
  <c r="I509" i="27" s="1"/>
  <c r="E383" i="3"/>
  <c r="F382" i="3"/>
  <c r="G382" i="3"/>
  <c r="B364" i="6" l="1"/>
  <c r="C363" i="6"/>
  <c r="D532" i="37"/>
  <c r="E532" i="37"/>
  <c r="C532" i="37"/>
  <c r="A533" i="37"/>
  <c r="B532" i="37"/>
  <c r="G511" i="27"/>
  <c r="H510" i="27"/>
  <c r="I510" i="27" s="1"/>
  <c r="E384" i="3"/>
  <c r="F383" i="3"/>
  <c r="G383" i="3"/>
  <c r="B365" i="6" l="1"/>
  <c r="C364" i="6"/>
  <c r="D533" i="37"/>
  <c r="E533" i="37"/>
  <c r="A534" i="37"/>
  <c r="B533" i="37"/>
  <c r="C533" i="37"/>
  <c r="G512" i="27"/>
  <c r="H511" i="27"/>
  <c r="I511" i="27" s="1"/>
  <c r="E385" i="3"/>
  <c r="F384" i="3"/>
  <c r="G384" i="3"/>
  <c r="B366" i="6" l="1"/>
  <c r="C365" i="6"/>
  <c r="A535" i="37"/>
  <c r="D534" i="37"/>
  <c r="E534" i="37"/>
  <c r="C534" i="37"/>
  <c r="B534" i="37"/>
  <c r="G513" i="27"/>
  <c r="H512" i="27"/>
  <c r="I512" i="27" s="1"/>
  <c r="E386" i="3"/>
  <c r="F385" i="3"/>
  <c r="G385" i="3"/>
  <c r="B367" i="6" l="1"/>
  <c r="C366" i="6"/>
  <c r="D535" i="37"/>
  <c r="E535" i="37"/>
  <c r="B535" i="37"/>
  <c r="C535" i="37"/>
  <c r="A536" i="37"/>
  <c r="G514" i="27"/>
  <c r="H513" i="27"/>
  <c r="I513" i="27" s="1"/>
  <c r="E387" i="3"/>
  <c r="F386" i="3"/>
  <c r="G386" i="3"/>
  <c r="B368" i="6" l="1"/>
  <c r="C367" i="6"/>
  <c r="D536" i="37"/>
  <c r="E536" i="37"/>
  <c r="A537" i="37"/>
  <c r="B536" i="37"/>
  <c r="C536" i="37"/>
  <c r="G515" i="27"/>
  <c r="H514" i="27"/>
  <c r="I514" i="27" s="1"/>
  <c r="E388" i="3"/>
  <c r="F387" i="3"/>
  <c r="G387" i="3"/>
  <c r="B369" i="6" l="1"/>
  <c r="C368" i="6"/>
  <c r="D537" i="37"/>
  <c r="E537" i="37"/>
  <c r="B537" i="37"/>
  <c r="C537" i="37"/>
  <c r="A538" i="37"/>
  <c r="G516" i="27"/>
  <c r="H515" i="27"/>
  <c r="I515" i="27" s="1"/>
  <c r="E389" i="3"/>
  <c r="F388" i="3"/>
  <c r="G388" i="3"/>
  <c r="B370" i="6" l="1"/>
  <c r="C369" i="6"/>
  <c r="D538" i="37"/>
  <c r="E538" i="37"/>
  <c r="C538" i="37"/>
  <c r="A539" i="37"/>
  <c r="B538" i="37"/>
  <c r="G517" i="27"/>
  <c r="H516" i="27"/>
  <c r="I516" i="27" s="1"/>
  <c r="E390" i="3"/>
  <c r="F389" i="3"/>
  <c r="G389" i="3"/>
  <c r="B371" i="6" l="1"/>
  <c r="C370" i="6"/>
  <c r="D539" i="37"/>
  <c r="E539" i="37"/>
  <c r="C539" i="37"/>
  <c r="A540" i="37"/>
  <c r="B539" i="37"/>
  <c r="G518" i="27"/>
  <c r="H517" i="27"/>
  <c r="I517" i="27" s="1"/>
  <c r="E391" i="3"/>
  <c r="F390" i="3"/>
  <c r="G390" i="3"/>
  <c r="B372" i="6" l="1"/>
  <c r="C371" i="6"/>
  <c r="D540" i="37"/>
  <c r="E540" i="37"/>
  <c r="A541" i="37"/>
  <c r="B540" i="37"/>
  <c r="C540" i="37"/>
  <c r="G519" i="27"/>
  <c r="H518" i="27"/>
  <c r="I518" i="27" s="1"/>
  <c r="E392" i="3"/>
  <c r="F391" i="3"/>
  <c r="G391" i="3"/>
  <c r="B373" i="6" l="1"/>
  <c r="C372" i="6"/>
  <c r="D541" i="37"/>
  <c r="E541" i="37"/>
  <c r="B541" i="37"/>
  <c r="C541" i="37"/>
  <c r="A542" i="37"/>
  <c r="G520" i="27"/>
  <c r="H519" i="27"/>
  <c r="I519" i="27" s="1"/>
  <c r="E393" i="3"/>
  <c r="F392" i="3"/>
  <c r="G392" i="3"/>
  <c r="B374" i="6" l="1"/>
  <c r="C373" i="6"/>
  <c r="D542" i="37"/>
  <c r="E542" i="37"/>
  <c r="C542" i="37"/>
  <c r="A543" i="37"/>
  <c r="B542" i="37"/>
  <c r="G521" i="27"/>
  <c r="H520" i="27"/>
  <c r="I520" i="27" s="1"/>
  <c r="E394" i="3"/>
  <c r="F393" i="3"/>
  <c r="G393" i="3"/>
  <c r="B375" i="6" l="1"/>
  <c r="C374" i="6"/>
  <c r="D543" i="37"/>
  <c r="E543" i="37"/>
  <c r="C543" i="37"/>
  <c r="A544" i="37"/>
  <c r="B543" i="37"/>
  <c r="G522" i="27"/>
  <c r="H521" i="27"/>
  <c r="I521" i="27" s="1"/>
  <c r="E395" i="3"/>
  <c r="F394" i="3"/>
  <c r="G394" i="3"/>
  <c r="B376" i="6" l="1"/>
  <c r="C375" i="6"/>
  <c r="D544" i="37"/>
  <c r="E544" i="37"/>
  <c r="A545" i="37"/>
  <c r="B544" i="37"/>
  <c r="C544" i="37"/>
  <c r="G523" i="27"/>
  <c r="H522" i="27"/>
  <c r="I522" i="27" s="1"/>
  <c r="E396" i="3"/>
  <c r="F395" i="3"/>
  <c r="G395" i="3"/>
  <c r="B377" i="6" l="1"/>
  <c r="C376" i="6"/>
  <c r="D545" i="37"/>
  <c r="E545" i="37"/>
  <c r="C545" i="37"/>
  <c r="A546" i="37"/>
  <c r="B545" i="37"/>
  <c r="G524" i="27"/>
  <c r="H523" i="27"/>
  <c r="I523" i="27" s="1"/>
  <c r="E397" i="3"/>
  <c r="F396" i="3"/>
  <c r="G396" i="3"/>
  <c r="B378" i="6" l="1"/>
  <c r="C377" i="6"/>
  <c r="D546" i="37"/>
  <c r="E546" i="37"/>
  <c r="A547" i="37"/>
  <c r="C546" i="37"/>
  <c r="B546" i="37"/>
  <c r="G525" i="27"/>
  <c r="H524" i="27"/>
  <c r="I524" i="27" s="1"/>
  <c r="E398" i="3"/>
  <c r="F397" i="3"/>
  <c r="G397" i="3"/>
  <c r="B379" i="6" l="1"/>
  <c r="C378" i="6"/>
  <c r="D547" i="37"/>
  <c r="E547" i="37"/>
  <c r="A548" i="37"/>
  <c r="B547" i="37"/>
  <c r="C547" i="37"/>
  <c r="G526" i="27"/>
  <c r="H525" i="27"/>
  <c r="I525" i="27" s="1"/>
  <c r="E399" i="3"/>
  <c r="F398" i="3"/>
  <c r="G398" i="3"/>
  <c r="B380" i="6" l="1"/>
  <c r="C379" i="6"/>
  <c r="D548" i="37"/>
  <c r="E548" i="37"/>
  <c r="A549" i="37"/>
  <c r="C548" i="37"/>
  <c r="B548" i="37"/>
  <c r="G527" i="27"/>
  <c r="H526" i="27"/>
  <c r="I526" i="27" s="1"/>
  <c r="E400" i="3"/>
  <c r="F399" i="3"/>
  <c r="G399" i="3"/>
  <c r="B381" i="6" l="1"/>
  <c r="C380" i="6"/>
  <c r="D549" i="37"/>
  <c r="E549" i="37"/>
  <c r="A550" i="37"/>
  <c r="B549" i="37"/>
  <c r="C549" i="37"/>
  <c r="G528" i="27"/>
  <c r="H527" i="27"/>
  <c r="I527" i="27" s="1"/>
  <c r="E401" i="3"/>
  <c r="F400" i="3"/>
  <c r="G400" i="3"/>
  <c r="B382" i="6" l="1"/>
  <c r="C381" i="6"/>
  <c r="D550" i="37"/>
  <c r="E550" i="37"/>
  <c r="C550" i="37"/>
  <c r="A551" i="37"/>
  <c r="B550" i="37"/>
  <c r="G529" i="27"/>
  <c r="H528" i="27"/>
  <c r="I528" i="27" s="1"/>
  <c r="E402" i="3"/>
  <c r="F401" i="3"/>
  <c r="G401" i="3"/>
  <c r="B383" i="6" l="1"/>
  <c r="C382" i="6"/>
  <c r="D551" i="37"/>
  <c r="E551" i="37"/>
  <c r="B551" i="37"/>
  <c r="C551" i="37"/>
  <c r="A552" i="37"/>
  <c r="G530" i="27"/>
  <c r="H529" i="27"/>
  <c r="I529" i="27" s="1"/>
  <c r="E403" i="3"/>
  <c r="F402" i="3"/>
  <c r="G402" i="3"/>
  <c r="B384" i="6" l="1"/>
  <c r="C383" i="6"/>
  <c r="D552" i="37"/>
  <c r="E552" i="37"/>
  <c r="A553" i="37"/>
  <c r="B552" i="37"/>
  <c r="C552" i="37"/>
  <c r="G531" i="27"/>
  <c r="H530" i="27"/>
  <c r="I530" i="27" s="1"/>
  <c r="E404" i="3"/>
  <c r="F403" i="3"/>
  <c r="G403" i="3"/>
  <c r="B385" i="6" l="1"/>
  <c r="C384" i="6"/>
  <c r="D553" i="37"/>
  <c r="E553" i="37"/>
  <c r="B553" i="37"/>
  <c r="C553" i="37"/>
  <c r="A554" i="37"/>
  <c r="G532" i="27"/>
  <c r="H531" i="27"/>
  <c r="I531" i="27" s="1"/>
  <c r="E405" i="3"/>
  <c r="F404" i="3"/>
  <c r="G404" i="3"/>
  <c r="B386" i="6" l="1"/>
  <c r="C385" i="6"/>
  <c r="D554" i="37"/>
  <c r="E554" i="37"/>
  <c r="A555" i="37"/>
  <c r="B554" i="37"/>
  <c r="C554" i="37"/>
  <c r="G533" i="27"/>
  <c r="H532" i="27"/>
  <c r="I532" i="27" s="1"/>
  <c r="E406" i="3"/>
  <c r="F405" i="3"/>
  <c r="G405" i="3"/>
  <c r="B387" i="6" l="1"/>
  <c r="C386" i="6"/>
  <c r="D555" i="37"/>
  <c r="E555" i="37"/>
  <c r="B555" i="37"/>
  <c r="C555" i="37"/>
  <c r="A556" i="37"/>
  <c r="G534" i="27"/>
  <c r="H533" i="27"/>
  <c r="I533" i="27" s="1"/>
  <c r="E407" i="3"/>
  <c r="F406" i="3"/>
  <c r="G406" i="3"/>
  <c r="B388" i="6" l="1"/>
  <c r="C387" i="6"/>
  <c r="D556" i="37"/>
  <c r="E556" i="37"/>
  <c r="B556" i="37"/>
  <c r="C556" i="37"/>
  <c r="A557" i="37"/>
  <c r="G535" i="27"/>
  <c r="H534" i="27"/>
  <c r="I534" i="27" s="1"/>
  <c r="E408" i="3"/>
  <c r="F407" i="3"/>
  <c r="G407" i="3"/>
  <c r="B389" i="6" l="1"/>
  <c r="C388" i="6"/>
  <c r="D557" i="37"/>
  <c r="E557" i="37"/>
  <c r="C557" i="37"/>
  <c r="A558" i="37"/>
  <c r="B557" i="37"/>
  <c r="G536" i="27"/>
  <c r="H535" i="27"/>
  <c r="I535" i="27" s="1"/>
  <c r="E409" i="3"/>
  <c r="F408" i="3"/>
  <c r="G408" i="3"/>
  <c r="B390" i="6" l="1"/>
  <c r="C389" i="6"/>
  <c r="D558" i="37"/>
  <c r="E558" i="37"/>
  <c r="C558" i="37"/>
  <c r="A559" i="37"/>
  <c r="B558" i="37"/>
  <c r="G537" i="27"/>
  <c r="H536" i="27"/>
  <c r="I536" i="27" s="1"/>
  <c r="E410" i="3"/>
  <c r="F409" i="3"/>
  <c r="G409" i="3"/>
  <c r="B391" i="6" l="1"/>
  <c r="C390" i="6"/>
  <c r="D559" i="37"/>
  <c r="E559" i="37"/>
  <c r="B559" i="37"/>
  <c r="C559" i="37"/>
  <c r="A560" i="37"/>
  <c r="G538" i="27"/>
  <c r="H537" i="27"/>
  <c r="I537" i="27" s="1"/>
  <c r="E411" i="3"/>
  <c r="F410" i="3"/>
  <c r="G410" i="3"/>
  <c r="B392" i="6" l="1"/>
  <c r="C391" i="6"/>
  <c r="D560" i="37"/>
  <c r="E560" i="37"/>
  <c r="B560" i="37"/>
  <c r="C560" i="37"/>
  <c r="A561" i="37"/>
  <c r="G539" i="27"/>
  <c r="H538" i="27"/>
  <c r="I538" i="27" s="1"/>
  <c r="E412" i="3"/>
  <c r="F411" i="3"/>
  <c r="G411" i="3"/>
  <c r="B393" i="6" l="1"/>
  <c r="C392" i="6"/>
  <c r="D561" i="37"/>
  <c r="E561" i="37"/>
  <c r="A562" i="37"/>
  <c r="B561" i="37"/>
  <c r="C561" i="37"/>
  <c r="G540" i="27"/>
  <c r="H539" i="27"/>
  <c r="I539" i="27" s="1"/>
  <c r="E413" i="3"/>
  <c r="F412" i="3"/>
  <c r="G412" i="3"/>
  <c r="B394" i="6" l="1"/>
  <c r="C393" i="6"/>
  <c r="D562" i="37"/>
  <c r="E562" i="37"/>
  <c r="B562" i="37"/>
  <c r="C562" i="37"/>
  <c r="A563" i="37"/>
  <c r="G541" i="27"/>
  <c r="H540" i="27"/>
  <c r="I540" i="27" s="1"/>
  <c r="E414" i="3"/>
  <c r="F413" i="3"/>
  <c r="G413" i="3"/>
  <c r="B395" i="6" l="1"/>
  <c r="C394" i="6"/>
  <c r="D563" i="37"/>
  <c r="E563" i="37"/>
  <c r="A564" i="37"/>
  <c r="C563" i="37"/>
  <c r="B563" i="37"/>
  <c r="G542" i="27"/>
  <c r="H541" i="27"/>
  <c r="I541" i="27" s="1"/>
  <c r="E415" i="3"/>
  <c r="F414" i="3"/>
  <c r="G414" i="3"/>
  <c r="B396" i="6" l="1"/>
  <c r="C395" i="6"/>
  <c r="D564" i="37"/>
  <c r="E564" i="37"/>
  <c r="C564" i="37"/>
  <c r="A565" i="37"/>
  <c r="B564" i="37"/>
  <c r="G543" i="27"/>
  <c r="H542" i="27"/>
  <c r="I542" i="27" s="1"/>
  <c r="E416" i="3"/>
  <c r="F415" i="3"/>
  <c r="G415" i="3"/>
  <c r="B397" i="6" l="1"/>
  <c r="C396" i="6"/>
  <c r="D565" i="37"/>
  <c r="E565" i="37"/>
  <c r="B565" i="37"/>
  <c r="C565" i="37"/>
  <c r="A566" i="37"/>
  <c r="G544" i="27"/>
  <c r="H543" i="27"/>
  <c r="I543" i="27" s="1"/>
  <c r="E417" i="3"/>
  <c r="F416" i="3"/>
  <c r="G416" i="3"/>
  <c r="B398" i="6" l="1"/>
  <c r="C397" i="6"/>
  <c r="D566" i="37"/>
  <c r="E566" i="37"/>
  <c r="B566" i="37"/>
  <c r="C566" i="37"/>
  <c r="A567" i="37"/>
  <c r="G545" i="27"/>
  <c r="H544" i="27"/>
  <c r="I544" i="27" s="1"/>
  <c r="E418" i="3"/>
  <c r="F417" i="3"/>
  <c r="G417" i="3"/>
  <c r="B399" i="6" l="1"/>
  <c r="C398" i="6"/>
  <c r="D567" i="37"/>
  <c r="E567" i="37"/>
  <c r="C567" i="37"/>
  <c r="B567" i="37"/>
  <c r="A568" i="37"/>
  <c r="G546" i="27"/>
  <c r="H545" i="27"/>
  <c r="I545" i="27" s="1"/>
  <c r="E419" i="3"/>
  <c r="F418" i="3"/>
  <c r="G418" i="3"/>
  <c r="B400" i="6" l="1"/>
  <c r="C399" i="6"/>
  <c r="D568" i="37"/>
  <c r="E568" i="37"/>
  <c r="C568" i="37"/>
  <c r="A569" i="37"/>
  <c r="B568" i="37"/>
  <c r="G547" i="27"/>
  <c r="H546" i="27"/>
  <c r="I546" i="27" s="1"/>
  <c r="E420" i="3"/>
  <c r="F419" i="3"/>
  <c r="G419" i="3"/>
  <c r="B401" i="6" l="1"/>
  <c r="C400" i="6"/>
  <c r="D569" i="37"/>
  <c r="E569" i="37"/>
  <c r="B569" i="37"/>
  <c r="A570" i="37"/>
  <c r="C569" i="37"/>
  <c r="G548" i="27"/>
  <c r="H547" i="27"/>
  <c r="I547" i="27" s="1"/>
  <c r="E421" i="3"/>
  <c r="F420" i="3"/>
  <c r="G420" i="3"/>
  <c r="B402" i="6" l="1"/>
  <c r="C401" i="6"/>
  <c r="D570" i="37"/>
  <c r="E570" i="37"/>
  <c r="B570" i="37"/>
  <c r="C570" i="37"/>
  <c r="A571" i="37"/>
  <c r="G549" i="27"/>
  <c r="H548" i="27"/>
  <c r="I548" i="27" s="1"/>
  <c r="E422" i="3"/>
  <c r="F421" i="3"/>
  <c r="G421" i="3"/>
  <c r="B403" i="6" l="1"/>
  <c r="C402" i="6"/>
  <c r="D571" i="37"/>
  <c r="E571" i="37"/>
  <c r="B571" i="37"/>
  <c r="C571" i="37"/>
  <c r="A572" i="37"/>
  <c r="G550" i="27"/>
  <c r="H549" i="27"/>
  <c r="I549" i="27" s="1"/>
  <c r="E423" i="3"/>
  <c r="F422" i="3"/>
  <c r="G422" i="3"/>
  <c r="B404" i="6" l="1"/>
  <c r="C403" i="6"/>
  <c r="D572" i="37"/>
  <c r="E572" i="37"/>
  <c r="A573" i="37"/>
  <c r="B572" i="37"/>
  <c r="C572" i="37"/>
  <c r="G551" i="27"/>
  <c r="H550" i="27"/>
  <c r="I550" i="27" s="1"/>
  <c r="E424" i="3"/>
  <c r="F423" i="3"/>
  <c r="G423" i="3"/>
  <c r="B405" i="6" l="1"/>
  <c r="C404" i="6"/>
  <c r="D573" i="37"/>
  <c r="E573" i="37"/>
  <c r="C573" i="37"/>
  <c r="A574" i="37"/>
  <c r="B573" i="37"/>
  <c r="G552" i="27"/>
  <c r="H551" i="27"/>
  <c r="I551" i="27" s="1"/>
  <c r="E425" i="3"/>
  <c r="F424" i="3"/>
  <c r="G424" i="3"/>
  <c r="B406" i="6" l="1"/>
  <c r="C405" i="6"/>
  <c r="D574" i="37"/>
  <c r="E574" i="37"/>
  <c r="A575" i="37"/>
  <c r="B574" i="37"/>
  <c r="C574" i="37"/>
  <c r="G553" i="27"/>
  <c r="H552" i="27"/>
  <c r="I552" i="27" s="1"/>
  <c r="E426" i="3"/>
  <c r="F425" i="3"/>
  <c r="G425" i="3"/>
  <c r="B407" i="6" l="1"/>
  <c r="C406" i="6"/>
  <c r="D575" i="37"/>
  <c r="E575" i="37"/>
  <c r="B575" i="37"/>
  <c r="C575" i="37"/>
  <c r="A576" i="37"/>
  <c r="G554" i="27"/>
  <c r="H553" i="27"/>
  <c r="I553" i="27" s="1"/>
  <c r="E427" i="3"/>
  <c r="F426" i="3"/>
  <c r="G426" i="3"/>
  <c r="B408" i="6" l="1"/>
  <c r="C407" i="6"/>
  <c r="D576" i="37"/>
  <c r="E576" i="37"/>
  <c r="C576" i="37"/>
  <c r="A577" i="37"/>
  <c r="B576" i="37"/>
  <c r="G555" i="27"/>
  <c r="H554" i="27"/>
  <c r="I554" i="27" s="1"/>
  <c r="E428" i="3"/>
  <c r="F427" i="3"/>
  <c r="G427" i="3"/>
  <c r="B409" i="6" l="1"/>
  <c r="C408" i="6"/>
  <c r="D577" i="37"/>
  <c r="E577" i="37"/>
  <c r="A578" i="37"/>
  <c r="B577" i="37"/>
  <c r="C577" i="37"/>
  <c r="G556" i="27"/>
  <c r="H555" i="27"/>
  <c r="I555" i="27" s="1"/>
  <c r="E429" i="3"/>
  <c r="F428" i="3"/>
  <c r="G428" i="3"/>
  <c r="B410" i="6" l="1"/>
  <c r="C409" i="6"/>
  <c r="D578" i="37"/>
  <c r="E578" i="37"/>
  <c r="B578" i="37"/>
  <c r="C578" i="37"/>
  <c r="A579" i="37"/>
  <c r="G557" i="27"/>
  <c r="H556" i="27"/>
  <c r="I556" i="27" s="1"/>
  <c r="E430" i="3"/>
  <c r="F429" i="3"/>
  <c r="G429" i="3"/>
  <c r="B411" i="6" l="1"/>
  <c r="C410" i="6"/>
  <c r="D579" i="37"/>
  <c r="E579" i="37"/>
  <c r="B579" i="37"/>
  <c r="C579" i="37"/>
  <c r="A580" i="37"/>
  <c r="G558" i="27"/>
  <c r="H557" i="27"/>
  <c r="I557" i="27" s="1"/>
  <c r="E431" i="3"/>
  <c r="F430" i="3"/>
  <c r="G430" i="3"/>
  <c r="B412" i="6" l="1"/>
  <c r="C411" i="6"/>
  <c r="D580" i="37"/>
  <c r="E580" i="37"/>
  <c r="C580" i="37"/>
  <c r="A581" i="37"/>
  <c r="B580" i="37"/>
  <c r="G559" i="27"/>
  <c r="H558" i="27"/>
  <c r="I558" i="27" s="1"/>
  <c r="E432" i="3"/>
  <c r="F431" i="3"/>
  <c r="G431" i="3"/>
  <c r="B413" i="6" l="1"/>
  <c r="C412" i="6"/>
  <c r="D581" i="37"/>
  <c r="E581" i="37"/>
  <c r="A582" i="37"/>
  <c r="B581" i="37"/>
  <c r="C581" i="37"/>
  <c r="G560" i="27"/>
  <c r="H559" i="27"/>
  <c r="I559" i="27" s="1"/>
  <c r="E433" i="3"/>
  <c r="F432" i="3"/>
  <c r="G432" i="3"/>
  <c r="B414" i="6" l="1"/>
  <c r="C413" i="6"/>
  <c r="D582" i="37"/>
  <c r="E582" i="37"/>
  <c r="C582" i="37"/>
  <c r="A583" i="37"/>
  <c r="B582" i="37"/>
  <c r="G561" i="27"/>
  <c r="H560" i="27"/>
  <c r="I560" i="27" s="1"/>
  <c r="E434" i="3"/>
  <c r="F433" i="3"/>
  <c r="G433" i="3"/>
  <c r="B415" i="6" l="1"/>
  <c r="C414" i="6"/>
  <c r="D583" i="37"/>
  <c r="E583" i="37"/>
  <c r="B583" i="37"/>
  <c r="C583" i="37"/>
  <c r="A584" i="37"/>
  <c r="G562" i="27"/>
  <c r="H561" i="27"/>
  <c r="I561" i="27" s="1"/>
  <c r="E435" i="3"/>
  <c r="F434" i="3"/>
  <c r="G434" i="3"/>
  <c r="B416" i="6" l="1"/>
  <c r="C415" i="6"/>
  <c r="D584" i="37"/>
  <c r="E584" i="37"/>
  <c r="C584" i="37"/>
  <c r="A585" i="37"/>
  <c r="B584" i="37"/>
  <c r="G563" i="27"/>
  <c r="H562" i="27"/>
  <c r="I562" i="27" s="1"/>
  <c r="E436" i="3"/>
  <c r="F435" i="3"/>
  <c r="G435" i="3"/>
  <c r="B417" i="6" l="1"/>
  <c r="C416" i="6"/>
  <c r="D585" i="37"/>
  <c r="E585" i="37"/>
  <c r="A586" i="37"/>
  <c r="C585" i="37"/>
  <c r="B585" i="37"/>
  <c r="G564" i="27"/>
  <c r="H563" i="27"/>
  <c r="I563" i="27" s="1"/>
  <c r="E437" i="3"/>
  <c r="F436" i="3"/>
  <c r="G436" i="3"/>
  <c r="B418" i="6" l="1"/>
  <c r="C417" i="6"/>
  <c r="D586" i="37"/>
  <c r="E586" i="37"/>
  <c r="B586" i="37"/>
  <c r="C586" i="37"/>
  <c r="A587" i="37"/>
  <c r="G565" i="27"/>
  <c r="H564" i="27"/>
  <c r="I564" i="27" s="1"/>
  <c r="E438" i="3"/>
  <c r="F437" i="3"/>
  <c r="G437" i="3"/>
  <c r="B419" i="6" l="1"/>
  <c r="C418" i="6"/>
  <c r="D587" i="37"/>
  <c r="E587" i="37"/>
  <c r="A588" i="37"/>
  <c r="B587" i="37"/>
  <c r="C587" i="37"/>
  <c r="G566" i="27"/>
  <c r="H565" i="27"/>
  <c r="I565" i="27" s="1"/>
  <c r="E439" i="3"/>
  <c r="F438" i="3"/>
  <c r="G438" i="3"/>
  <c r="B420" i="6" l="1"/>
  <c r="C419" i="6"/>
  <c r="D588" i="37"/>
  <c r="E588" i="37"/>
  <c r="C588" i="37"/>
  <c r="A589" i="37"/>
  <c r="B588" i="37"/>
  <c r="G567" i="27"/>
  <c r="H566" i="27"/>
  <c r="I566" i="27" s="1"/>
  <c r="E440" i="3"/>
  <c r="F439" i="3"/>
  <c r="G439" i="3"/>
  <c r="B421" i="6" l="1"/>
  <c r="C420" i="6"/>
  <c r="D589" i="37"/>
  <c r="E589" i="37"/>
  <c r="A590" i="37"/>
  <c r="B589" i="37"/>
  <c r="C589" i="37"/>
  <c r="G568" i="27"/>
  <c r="H567" i="27"/>
  <c r="I567" i="27" s="1"/>
  <c r="E441" i="3"/>
  <c r="F440" i="3"/>
  <c r="G440" i="3"/>
  <c r="B422" i="6" l="1"/>
  <c r="C421" i="6"/>
  <c r="D590" i="37"/>
  <c r="E590" i="37"/>
  <c r="B590" i="37"/>
  <c r="C590" i="37"/>
  <c r="A591" i="37"/>
  <c r="G569" i="27"/>
  <c r="H568" i="27"/>
  <c r="I568" i="27" s="1"/>
  <c r="E442" i="3"/>
  <c r="F441" i="3"/>
  <c r="G441" i="3"/>
  <c r="B423" i="6" l="1"/>
  <c r="C422" i="6"/>
  <c r="D591" i="37"/>
  <c r="E591" i="37"/>
  <c r="C591" i="37"/>
  <c r="A592" i="37"/>
  <c r="B591" i="37"/>
  <c r="G570" i="27"/>
  <c r="H569" i="27"/>
  <c r="I569" i="27" s="1"/>
  <c r="E443" i="3"/>
  <c r="F442" i="3"/>
  <c r="G442" i="3"/>
  <c r="B424" i="6" l="1"/>
  <c r="C423" i="6"/>
  <c r="D592" i="37"/>
  <c r="E592" i="37"/>
  <c r="C592" i="37"/>
  <c r="A593" i="37"/>
  <c r="B592" i="37"/>
  <c r="G571" i="27"/>
  <c r="H570" i="27"/>
  <c r="I570" i="27" s="1"/>
  <c r="E444" i="3"/>
  <c r="F443" i="3"/>
  <c r="G443" i="3"/>
  <c r="B425" i="6" l="1"/>
  <c r="C424" i="6"/>
  <c r="D593" i="37"/>
  <c r="E593" i="37"/>
  <c r="A594" i="37"/>
  <c r="B593" i="37"/>
  <c r="C593" i="37"/>
  <c r="G572" i="27"/>
  <c r="H571" i="27"/>
  <c r="I571" i="27" s="1"/>
  <c r="E445" i="3"/>
  <c r="F444" i="3"/>
  <c r="G444" i="3"/>
  <c r="B426" i="6" l="1"/>
  <c r="C425" i="6"/>
  <c r="D594" i="37"/>
  <c r="E594" i="37"/>
  <c r="B594" i="37"/>
  <c r="C594" i="37"/>
  <c r="A595" i="37"/>
  <c r="G573" i="27"/>
  <c r="H572" i="27"/>
  <c r="I572" i="27" s="1"/>
  <c r="E446" i="3"/>
  <c r="F445" i="3"/>
  <c r="G445" i="3"/>
  <c r="B427" i="6" l="1"/>
  <c r="C426" i="6"/>
  <c r="D595" i="37"/>
  <c r="E595" i="37"/>
  <c r="A596" i="37"/>
  <c r="B595" i="37"/>
  <c r="C595" i="37"/>
  <c r="G574" i="27"/>
  <c r="H573" i="27"/>
  <c r="I573" i="27" s="1"/>
  <c r="E447" i="3"/>
  <c r="F446" i="3"/>
  <c r="G446" i="3"/>
  <c r="B428" i="6" l="1"/>
  <c r="C427" i="6"/>
  <c r="D596" i="37"/>
  <c r="E596" i="37"/>
  <c r="A597" i="37"/>
  <c r="B596" i="37"/>
  <c r="C596" i="37"/>
  <c r="G575" i="27"/>
  <c r="H574" i="27"/>
  <c r="I574" i="27" s="1"/>
  <c r="E448" i="3"/>
  <c r="F447" i="3"/>
  <c r="G447" i="3"/>
  <c r="B429" i="6" l="1"/>
  <c r="C428" i="6"/>
  <c r="D597" i="37"/>
  <c r="E597" i="37"/>
  <c r="A598" i="37"/>
  <c r="B597" i="37"/>
  <c r="C597" i="37"/>
  <c r="G576" i="27"/>
  <c r="H575" i="27"/>
  <c r="I575" i="27" s="1"/>
  <c r="E449" i="3"/>
  <c r="F448" i="3"/>
  <c r="G448" i="3"/>
  <c r="B430" i="6" l="1"/>
  <c r="C429" i="6"/>
  <c r="D598" i="37"/>
  <c r="E598" i="37"/>
  <c r="B598" i="37"/>
  <c r="C598" i="37"/>
  <c r="A599" i="37"/>
  <c r="G577" i="27"/>
  <c r="H576" i="27"/>
  <c r="I576" i="27" s="1"/>
  <c r="E450" i="3"/>
  <c r="F449" i="3"/>
  <c r="G449" i="3"/>
  <c r="B431" i="6" l="1"/>
  <c r="C430" i="6"/>
  <c r="D599" i="37"/>
  <c r="E599" i="37"/>
  <c r="B599" i="37"/>
  <c r="C599" i="37"/>
  <c r="A600" i="37"/>
  <c r="G578" i="27"/>
  <c r="H577" i="27"/>
  <c r="I577" i="27" s="1"/>
  <c r="E451" i="3"/>
  <c r="F450" i="3"/>
  <c r="G450" i="3"/>
  <c r="B432" i="6" l="1"/>
  <c r="C431" i="6"/>
  <c r="D600" i="37"/>
  <c r="E600" i="37"/>
  <c r="A601" i="37"/>
  <c r="B600" i="37"/>
  <c r="C600" i="37"/>
  <c r="G579" i="27"/>
  <c r="H578" i="27"/>
  <c r="I578" i="27" s="1"/>
  <c r="E452" i="3"/>
  <c r="F451" i="3"/>
  <c r="G451" i="3"/>
  <c r="B433" i="6" l="1"/>
  <c r="C432" i="6"/>
  <c r="D601" i="37"/>
  <c r="E601" i="37"/>
  <c r="B601" i="37"/>
  <c r="C601" i="37"/>
  <c r="A602" i="37"/>
  <c r="G580" i="27"/>
  <c r="H579" i="27"/>
  <c r="I579" i="27" s="1"/>
  <c r="E453" i="3"/>
  <c r="F452" i="3"/>
  <c r="G452" i="3"/>
  <c r="B434" i="6" l="1"/>
  <c r="C433" i="6"/>
  <c r="D602" i="37"/>
  <c r="E602" i="37"/>
  <c r="A603" i="37"/>
  <c r="B602" i="37"/>
  <c r="C602" i="37"/>
  <c r="G581" i="27"/>
  <c r="H580" i="27"/>
  <c r="I580" i="27" s="1"/>
  <c r="E454" i="3"/>
  <c r="F453" i="3"/>
  <c r="G453" i="3"/>
  <c r="B435" i="6" l="1"/>
  <c r="C434" i="6"/>
  <c r="D603" i="37"/>
  <c r="E603" i="37"/>
  <c r="C603" i="37"/>
  <c r="A604" i="37"/>
  <c r="B603" i="37"/>
  <c r="G582" i="27"/>
  <c r="H581" i="27"/>
  <c r="I581" i="27" s="1"/>
  <c r="E455" i="3"/>
  <c r="F454" i="3"/>
  <c r="G454" i="3"/>
  <c r="B436" i="6" l="1"/>
  <c r="C435" i="6"/>
  <c r="D604" i="37"/>
  <c r="E604" i="37"/>
  <c r="A605" i="37"/>
  <c r="B604" i="37"/>
  <c r="C604" i="37"/>
  <c r="G583" i="27"/>
  <c r="H582" i="27"/>
  <c r="I582" i="27" s="1"/>
  <c r="E456" i="3"/>
  <c r="F455" i="3"/>
  <c r="G455" i="3"/>
  <c r="B437" i="6" l="1"/>
  <c r="C436" i="6"/>
  <c r="D605" i="37"/>
  <c r="E605" i="37"/>
  <c r="C605" i="37"/>
  <c r="A606" i="37"/>
  <c r="B605" i="37"/>
  <c r="G584" i="27"/>
  <c r="H583" i="27"/>
  <c r="I583" i="27" s="1"/>
  <c r="E457" i="3"/>
  <c r="F456" i="3"/>
  <c r="G456" i="3"/>
  <c r="B438" i="6" l="1"/>
  <c r="C437" i="6"/>
  <c r="D606" i="37"/>
  <c r="E606" i="37"/>
  <c r="B606" i="37"/>
  <c r="C606" i="37"/>
  <c r="A607" i="37"/>
  <c r="G585" i="27"/>
  <c r="H584" i="27"/>
  <c r="I584" i="27" s="1"/>
  <c r="E458" i="3"/>
  <c r="F457" i="3"/>
  <c r="G457" i="3"/>
  <c r="B439" i="6" l="1"/>
  <c r="C438" i="6"/>
  <c r="D607" i="37"/>
  <c r="E607" i="37"/>
  <c r="A608" i="37"/>
  <c r="B607" i="37"/>
  <c r="C607" i="37"/>
  <c r="G586" i="27"/>
  <c r="H585" i="27"/>
  <c r="I585" i="27" s="1"/>
  <c r="E459" i="3"/>
  <c r="F458" i="3"/>
  <c r="G458" i="3"/>
  <c r="B440" i="6" l="1"/>
  <c r="C439" i="6"/>
  <c r="D608" i="37"/>
  <c r="E608" i="37"/>
  <c r="A609" i="37"/>
  <c r="B608" i="37"/>
  <c r="C608" i="37"/>
  <c r="G587" i="27"/>
  <c r="H586" i="27"/>
  <c r="I586" i="27" s="1"/>
  <c r="E460" i="3"/>
  <c r="F459" i="3"/>
  <c r="G459" i="3"/>
  <c r="B441" i="6" l="1"/>
  <c r="C440" i="6"/>
  <c r="D609" i="37"/>
  <c r="E609" i="37"/>
  <c r="A610" i="37"/>
  <c r="B609" i="37"/>
  <c r="C609" i="37"/>
  <c r="G588" i="27"/>
  <c r="H587" i="27"/>
  <c r="I587" i="27" s="1"/>
  <c r="E461" i="3"/>
  <c r="F460" i="3"/>
  <c r="G460" i="3"/>
  <c r="B442" i="6" l="1"/>
  <c r="C441" i="6"/>
  <c r="D610" i="37"/>
  <c r="E610" i="37"/>
  <c r="B610" i="37"/>
  <c r="C610" i="37"/>
  <c r="A611" i="37"/>
  <c r="G589" i="27"/>
  <c r="H588" i="27"/>
  <c r="I588" i="27" s="1"/>
  <c r="E462" i="3"/>
  <c r="F461" i="3"/>
  <c r="G461" i="3"/>
  <c r="B443" i="6" l="1"/>
  <c r="C442" i="6"/>
  <c r="D611" i="37"/>
  <c r="E611" i="37"/>
  <c r="A612" i="37"/>
  <c r="C611" i="37"/>
  <c r="B611" i="37"/>
  <c r="G590" i="27"/>
  <c r="H589" i="27"/>
  <c r="I589" i="27" s="1"/>
  <c r="E463" i="3"/>
  <c r="F462" i="3"/>
  <c r="G462" i="3"/>
  <c r="B444" i="6" l="1"/>
  <c r="C443" i="6"/>
  <c r="D612" i="37"/>
  <c r="E612" i="37"/>
  <c r="C612" i="37"/>
  <c r="A613" i="37"/>
  <c r="B612" i="37"/>
  <c r="G591" i="27"/>
  <c r="H590" i="27"/>
  <c r="I590" i="27" s="1"/>
  <c r="E464" i="3"/>
  <c r="F463" i="3"/>
  <c r="G463" i="3"/>
  <c r="B445" i="6" l="1"/>
  <c r="C444" i="6"/>
  <c r="D613" i="37"/>
  <c r="E613" i="37"/>
  <c r="C613" i="37"/>
  <c r="A614" i="37"/>
  <c r="B613" i="37"/>
  <c r="G592" i="27"/>
  <c r="H591" i="27"/>
  <c r="I591" i="27" s="1"/>
  <c r="E465" i="3"/>
  <c r="F464" i="3"/>
  <c r="G464" i="3"/>
  <c r="B446" i="6" l="1"/>
  <c r="C445" i="6"/>
  <c r="D614" i="37"/>
  <c r="E614" i="37"/>
  <c r="A615" i="37"/>
  <c r="B614" i="37"/>
  <c r="C614" i="37"/>
  <c r="G593" i="27"/>
  <c r="H592" i="27"/>
  <c r="I592" i="27" s="1"/>
  <c r="E466" i="3"/>
  <c r="F465" i="3"/>
  <c r="G465" i="3"/>
  <c r="B447" i="6" l="1"/>
  <c r="C446" i="6"/>
  <c r="D615" i="37"/>
  <c r="E615" i="37"/>
  <c r="B615" i="37"/>
  <c r="C615" i="37"/>
  <c r="A616" i="37"/>
  <c r="G594" i="27"/>
  <c r="H593" i="27"/>
  <c r="I593" i="27" s="1"/>
  <c r="E467" i="3"/>
  <c r="F466" i="3"/>
  <c r="G466" i="3"/>
  <c r="B448" i="6" l="1"/>
  <c r="C447" i="6"/>
  <c r="D616" i="37"/>
  <c r="E616" i="37"/>
  <c r="A617" i="37"/>
  <c r="B616" i="37"/>
  <c r="C616" i="37"/>
  <c r="G595" i="27"/>
  <c r="H594" i="27"/>
  <c r="I594" i="27" s="1"/>
  <c r="E468" i="3"/>
  <c r="F467" i="3"/>
  <c r="G467" i="3"/>
  <c r="B449" i="6" l="1"/>
  <c r="C448" i="6"/>
  <c r="D617" i="37"/>
  <c r="E617" i="37"/>
  <c r="C617" i="37"/>
  <c r="A618" i="37"/>
  <c r="B617" i="37"/>
  <c r="G596" i="27"/>
  <c r="H595" i="27"/>
  <c r="I595" i="27" s="1"/>
  <c r="E469" i="3"/>
  <c r="F468" i="3"/>
  <c r="G468" i="3"/>
  <c r="B450" i="6" l="1"/>
  <c r="C449" i="6"/>
  <c r="D618" i="37"/>
  <c r="E618" i="37"/>
  <c r="C618" i="37"/>
  <c r="A619" i="37"/>
  <c r="B618" i="37"/>
  <c r="G597" i="27"/>
  <c r="H596" i="27"/>
  <c r="I596" i="27" s="1"/>
  <c r="E470" i="3"/>
  <c r="F469" i="3"/>
  <c r="G469" i="3"/>
  <c r="B451" i="6" l="1"/>
  <c r="C450" i="6"/>
  <c r="D619" i="37"/>
  <c r="E619" i="37"/>
  <c r="B619" i="37"/>
  <c r="C619" i="37"/>
  <c r="A620" i="37"/>
  <c r="G598" i="27"/>
  <c r="H597" i="27"/>
  <c r="I597" i="27" s="1"/>
  <c r="E471" i="3"/>
  <c r="F470" i="3"/>
  <c r="G470" i="3"/>
  <c r="B452" i="6" l="1"/>
  <c r="C451" i="6"/>
  <c r="D620" i="37"/>
  <c r="E620" i="37"/>
  <c r="C620" i="37"/>
  <c r="A621" i="37"/>
  <c r="B620" i="37"/>
  <c r="G599" i="27"/>
  <c r="H598" i="27"/>
  <c r="I598" i="27" s="1"/>
  <c r="E472" i="3"/>
  <c r="F471" i="3"/>
  <c r="G471" i="3"/>
  <c r="B453" i="6" l="1"/>
  <c r="C452" i="6"/>
  <c r="D621" i="37"/>
  <c r="E621" i="37"/>
  <c r="A622" i="37"/>
  <c r="B621" i="37"/>
  <c r="C621" i="37"/>
  <c r="G600" i="27"/>
  <c r="H599" i="27"/>
  <c r="I599" i="27" s="1"/>
  <c r="E473" i="3"/>
  <c r="F472" i="3"/>
  <c r="G472" i="3"/>
  <c r="B454" i="6" l="1"/>
  <c r="C453" i="6"/>
  <c r="D622" i="37"/>
  <c r="E622" i="37"/>
  <c r="B622" i="37"/>
  <c r="C622" i="37"/>
  <c r="A623" i="37"/>
  <c r="G601" i="27"/>
  <c r="H600" i="27"/>
  <c r="I600" i="27" s="1"/>
  <c r="E474" i="3"/>
  <c r="F473" i="3"/>
  <c r="G473" i="3"/>
  <c r="B455" i="6" l="1"/>
  <c r="C454" i="6"/>
  <c r="D623" i="37"/>
  <c r="E623" i="37"/>
  <c r="A624" i="37"/>
  <c r="B623" i="37"/>
  <c r="C623" i="37"/>
  <c r="G602" i="27"/>
  <c r="H601" i="27"/>
  <c r="I601" i="27" s="1"/>
  <c r="E475" i="3"/>
  <c r="F474" i="3"/>
  <c r="G474" i="3"/>
  <c r="B456" i="6" l="1"/>
  <c r="C455" i="6"/>
  <c r="D624" i="37"/>
  <c r="E624" i="37"/>
  <c r="A625" i="37"/>
  <c r="B624" i="37"/>
  <c r="C624" i="37"/>
  <c r="G603" i="27"/>
  <c r="H602" i="27"/>
  <c r="I602" i="27" s="1"/>
  <c r="E476" i="3"/>
  <c r="F475" i="3"/>
  <c r="G475" i="3"/>
  <c r="B457" i="6" l="1"/>
  <c r="C456" i="6"/>
  <c r="D625" i="37"/>
  <c r="E625" i="37"/>
  <c r="A626" i="37"/>
  <c r="B625" i="37"/>
  <c r="C625" i="37"/>
  <c r="G604" i="27"/>
  <c r="H603" i="27"/>
  <c r="I603" i="27" s="1"/>
  <c r="E477" i="3"/>
  <c r="F476" i="3"/>
  <c r="G476" i="3"/>
  <c r="B458" i="6" l="1"/>
  <c r="C457" i="6"/>
  <c r="D626" i="37"/>
  <c r="E626" i="37"/>
  <c r="C626" i="37"/>
  <c r="A627" i="37"/>
  <c r="B626" i="37"/>
  <c r="G605" i="27"/>
  <c r="H604" i="27"/>
  <c r="I604" i="27" s="1"/>
  <c r="E478" i="3"/>
  <c r="F477" i="3"/>
  <c r="G477" i="3"/>
  <c r="B459" i="6" l="1"/>
  <c r="C458" i="6"/>
  <c r="D627" i="37"/>
  <c r="E627" i="37"/>
  <c r="A628" i="37"/>
  <c r="B627" i="37"/>
  <c r="C627" i="37"/>
  <c r="G606" i="27"/>
  <c r="H605" i="27"/>
  <c r="I605" i="27" s="1"/>
  <c r="E479" i="3"/>
  <c r="F478" i="3"/>
  <c r="G478" i="3"/>
  <c r="B460" i="6" l="1"/>
  <c r="C459" i="6"/>
  <c r="D628" i="37"/>
  <c r="E628" i="37"/>
  <c r="C628" i="37"/>
  <c r="A629" i="37"/>
  <c r="B628" i="37"/>
  <c r="G607" i="27"/>
  <c r="H606" i="27"/>
  <c r="I606" i="27" s="1"/>
  <c r="E480" i="3"/>
  <c r="F479" i="3"/>
  <c r="G479" i="3"/>
  <c r="B461" i="6" l="1"/>
  <c r="C460" i="6"/>
  <c r="D629" i="37"/>
  <c r="E629" i="37"/>
  <c r="C629" i="37"/>
  <c r="A630" i="37"/>
  <c r="B629" i="37"/>
  <c r="G608" i="27"/>
  <c r="H607" i="27"/>
  <c r="I607" i="27" s="1"/>
  <c r="E481" i="3"/>
  <c r="F480" i="3"/>
  <c r="G480" i="3"/>
  <c r="B462" i="6" l="1"/>
  <c r="C461" i="6"/>
  <c r="D630" i="37"/>
  <c r="E630" i="37"/>
  <c r="B630" i="37"/>
  <c r="C630" i="37"/>
  <c r="A631" i="37"/>
  <c r="G609" i="27"/>
  <c r="H608" i="27"/>
  <c r="I608" i="27" s="1"/>
  <c r="E482" i="3"/>
  <c r="F481" i="3"/>
  <c r="G481" i="3"/>
  <c r="B463" i="6" l="1"/>
  <c r="C462" i="6"/>
  <c r="D631" i="37"/>
  <c r="E631" i="37"/>
  <c r="A632" i="37"/>
  <c r="B631" i="37"/>
  <c r="C631" i="37"/>
  <c r="G610" i="27"/>
  <c r="H609" i="27"/>
  <c r="I609" i="27" s="1"/>
  <c r="E483" i="3"/>
  <c r="F482" i="3"/>
  <c r="G482" i="3"/>
  <c r="B464" i="6" l="1"/>
  <c r="C463" i="6"/>
  <c r="D632" i="37"/>
  <c r="E632" i="37"/>
  <c r="B632" i="37"/>
  <c r="C632" i="37"/>
  <c r="A633" i="37"/>
  <c r="G611" i="27"/>
  <c r="H610" i="27"/>
  <c r="I610" i="27" s="1"/>
  <c r="E484" i="3"/>
  <c r="F483" i="3"/>
  <c r="G483" i="3"/>
  <c r="B465" i="6" l="1"/>
  <c r="C464" i="6"/>
  <c r="D633" i="37"/>
  <c r="E633" i="37"/>
  <c r="C633" i="37"/>
  <c r="A634" i="37"/>
  <c r="B633" i="37"/>
  <c r="G612" i="27"/>
  <c r="H611" i="27"/>
  <c r="I611" i="27" s="1"/>
  <c r="E485" i="3"/>
  <c r="F484" i="3"/>
  <c r="G484" i="3"/>
  <c r="B466" i="6" l="1"/>
  <c r="C465" i="6"/>
  <c r="D634" i="37"/>
  <c r="E634" i="37"/>
  <c r="C634" i="37"/>
  <c r="A635" i="37"/>
  <c r="B634" i="37"/>
  <c r="G613" i="27"/>
  <c r="H612" i="27"/>
  <c r="I612" i="27" s="1"/>
  <c r="E486" i="3"/>
  <c r="F485" i="3"/>
  <c r="G485" i="3"/>
  <c r="B467" i="6" l="1"/>
  <c r="C466" i="6"/>
  <c r="D635" i="37"/>
  <c r="E635" i="37"/>
  <c r="B635" i="37"/>
  <c r="C635" i="37"/>
  <c r="A636" i="37"/>
  <c r="G614" i="27"/>
  <c r="H613" i="27"/>
  <c r="I613" i="27" s="1"/>
  <c r="E487" i="3"/>
  <c r="F486" i="3"/>
  <c r="G486" i="3"/>
  <c r="B468" i="6" l="1"/>
  <c r="C467" i="6"/>
  <c r="D636" i="37"/>
  <c r="E636" i="37"/>
  <c r="B636" i="37"/>
  <c r="C636" i="37"/>
  <c r="A637" i="37"/>
  <c r="G615" i="27"/>
  <c r="H614" i="27"/>
  <c r="I614" i="27" s="1"/>
  <c r="E488" i="3"/>
  <c r="F487" i="3"/>
  <c r="G487" i="3"/>
  <c r="B469" i="6" l="1"/>
  <c r="C468" i="6"/>
  <c r="D637" i="37"/>
  <c r="E637" i="37"/>
  <c r="C637" i="37"/>
  <c r="A638" i="37"/>
  <c r="B637" i="37"/>
  <c r="G616" i="27"/>
  <c r="H615" i="27"/>
  <c r="I615" i="27" s="1"/>
  <c r="E489" i="3"/>
  <c r="F488" i="3"/>
  <c r="G488" i="3"/>
  <c r="B470" i="6" l="1"/>
  <c r="C469" i="6"/>
  <c r="D638" i="37"/>
  <c r="E638" i="37"/>
  <c r="C638" i="37"/>
  <c r="A639" i="37"/>
  <c r="B638" i="37"/>
  <c r="G617" i="27"/>
  <c r="H616" i="27"/>
  <c r="I616" i="27" s="1"/>
  <c r="E490" i="3"/>
  <c r="F489" i="3"/>
  <c r="G489" i="3"/>
  <c r="B471" i="6" l="1"/>
  <c r="C470" i="6"/>
  <c r="D639" i="37"/>
  <c r="E639" i="37"/>
  <c r="B639" i="37"/>
  <c r="C639" i="37"/>
  <c r="A640" i="37"/>
  <c r="G618" i="27"/>
  <c r="H617" i="27"/>
  <c r="I617" i="27" s="1"/>
  <c r="E491" i="3"/>
  <c r="F490" i="3"/>
  <c r="G490" i="3"/>
  <c r="B472" i="6" l="1"/>
  <c r="C471" i="6"/>
  <c r="D640" i="37"/>
  <c r="E640" i="37"/>
  <c r="C640" i="37"/>
  <c r="A641" i="37"/>
  <c r="B640" i="37"/>
  <c r="G619" i="27"/>
  <c r="H618" i="27"/>
  <c r="I618" i="27" s="1"/>
  <c r="E492" i="3"/>
  <c r="F491" i="3"/>
  <c r="G491" i="3"/>
  <c r="B473" i="6" l="1"/>
  <c r="C472" i="6"/>
  <c r="D641" i="37"/>
  <c r="E641" i="37"/>
  <c r="A642" i="37"/>
  <c r="B641" i="37"/>
  <c r="C641" i="37"/>
  <c r="G620" i="27"/>
  <c r="H619" i="27"/>
  <c r="I619" i="27" s="1"/>
  <c r="E493" i="3"/>
  <c r="F492" i="3"/>
  <c r="G492" i="3"/>
  <c r="B474" i="6" l="1"/>
  <c r="C473" i="6"/>
  <c r="D642" i="37"/>
  <c r="E642" i="37"/>
  <c r="B642" i="37"/>
  <c r="C642" i="37"/>
  <c r="A643" i="37"/>
  <c r="G621" i="27"/>
  <c r="H620" i="27"/>
  <c r="I620" i="27" s="1"/>
  <c r="E494" i="3"/>
  <c r="F493" i="3"/>
  <c r="G493" i="3"/>
  <c r="B475" i="6" l="1"/>
  <c r="C474" i="6"/>
  <c r="D643" i="37"/>
  <c r="E643" i="37"/>
  <c r="C643" i="37"/>
  <c r="A644" i="37"/>
  <c r="B643" i="37"/>
  <c r="G622" i="27"/>
  <c r="H621" i="27"/>
  <c r="I621" i="27" s="1"/>
  <c r="E495" i="3"/>
  <c r="F494" i="3"/>
  <c r="G494" i="3"/>
  <c r="B476" i="6" l="1"/>
  <c r="C475" i="6"/>
  <c r="D644" i="37"/>
  <c r="E644" i="37"/>
  <c r="C644" i="37"/>
  <c r="A645" i="37"/>
  <c r="B644" i="37"/>
  <c r="G623" i="27"/>
  <c r="H622" i="27"/>
  <c r="I622" i="27" s="1"/>
  <c r="E496" i="3"/>
  <c r="F495" i="3"/>
  <c r="G495" i="3"/>
  <c r="B477" i="6" l="1"/>
  <c r="C476" i="6"/>
  <c r="D645" i="37"/>
  <c r="E645" i="37"/>
  <c r="C645" i="37"/>
  <c r="A646" i="37"/>
  <c r="B645" i="37"/>
  <c r="G624" i="27"/>
  <c r="H623" i="27"/>
  <c r="I623" i="27" s="1"/>
  <c r="E497" i="3"/>
  <c r="F496" i="3"/>
  <c r="G496" i="3"/>
  <c r="B478" i="6" l="1"/>
  <c r="C477" i="6"/>
  <c r="D646" i="37"/>
  <c r="E646" i="37"/>
  <c r="C646" i="37"/>
  <c r="A647" i="37"/>
  <c r="B646" i="37"/>
  <c r="G625" i="27"/>
  <c r="H624" i="27"/>
  <c r="I624" i="27" s="1"/>
  <c r="E498" i="3"/>
  <c r="F497" i="3"/>
  <c r="G497" i="3"/>
  <c r="B479" i="6" l="1"/>
  <c r="C478" i="6"/>
  <c r="D647" i="37"/>
  <c r="E647" i="37"/>
  <c r="C647" i="37"/>
  <c r="A648" i="37"/>
  <c r="B647" i="37"/>
  <c r="G626" i="27"/>
  <c r="H625" i="27"/>
  <c r="I625" i="27" s="1"/>
  <c r="E499" i="3"/>
  <c r="F498" i="3"/>
  <c r="G498" i="3"/>
  <c r="B480" i="6" l="1"/>
  <c r="C479" i="6"/>
  <c r="D648" i="37"/>
  <c r="E648" i="37"/>
  <c r="C648" i="37"/>
  <c r="A649" i="37"/>
  <c r="B648" i="37"/>
  <c r="G627" i="27"/>
  <c r="H626" i="27"/>
  <c r="I626" i="27" s="1"/>
  <c r="E500" i="3"/>
  <c r="F499" i="3"/>
  <c r="G499" i="3"/>
  <c r="B481" i="6" l="1"/>
  <c r="C480" i="6"/>
  <c r="D649" i="37"/>
  <c r="E649" i="37"/>
  <c r="A650" i="37"/>
  <c r="B649" i="37"/>
  <c r="C649" i="37"/>
  <c r="G628" i="27"/>
  <c r="H627" i="27"/>
  <c r="I627" i="27" s="1"/>
  <c r="E501" i="3"/>
  <c r="F500" i="3"/>
  <c r="G500" i="3"/>
  <c r="B482" i="6" l="1"/>
  <c r="C481" i="6"/>
  <c r="D650" i="37"/>
  <c r="E650" i="37"/>
  <c r="B650" i="37"/>
  <c r="C650" i="37"/>
  <c r="A651" i="37"/>
  <c r="G629" i="27"/>
  <c r="H628" i="27"/>
  <c r="I628" i="27" s="1"/>
  <c r="E502" i="3"/>
  <c r="F501" i="3"/>
  <c r="G501" i="3"/>
  <c r="B483" i="6" l="1"/>
  <c r="C482" i="6"/>
  <c r="D651" i="37"/>
  <c r="E651" i="37"/>
  <c r="A652" i="37"/>
  <c r="B651" i="37"/>
  <c r="C651" i="37"/>
  <c r="G630" i="27"/>
  <c r="H629" i="27"/>
  <c r="I629" i="27" s="1"/>
  <c r="E503" i="3"/>
  <c r="F502" i="3"/>
  <c r="G502" i="3"/>
  <c r="B484" i="6" l="1"/>
  <c r="C483" i="6"/>
  <c r="D652" i="37"/>
  <c r="E652" i="37"/>
  <c r="C652" i="37"/>
  <c r="A653" i="37"/>
  <c r="B652" i="37"/>
  <c r="G631" i="27"/>
  <c r="H630" i="27"/>
  <c r="I630" i="27" s="1"/>
  <c r="E504" i="3"/>
  <c r="F503" i="3"/>
  <c r="G503" i="3"/>
  <c r="B485" i="6" l="1"/>
  <c r="C484" i="6"/>
  <c r="D653" i="37"/>
  <c r="E653" i="37"/>
  <c r="C653" i="37"/>
  <c r="A654" i="37"/>
  <c r="B653" i="37"/>
  <c r="G632" i="27"/>
  <c r="H631" i="27"/>
  <c r="I631" i="27" s="1"/>
  <c r="E505" i="3"/>
  <c r="F504" i="3"/>
  <c r="G504" i="3"/>
  <c r="B486" i="6" l="1"/>
  <c r="C485" i="6"/>
  <c r="D654" i="37"/>
  <c r="E654" i="37"/>
  <c r="C654" i="37"/>
  <c r="A655" i="37"/>
  <c r="B654" i="37"/>
  <c r="G633" i="27"/>
  <c r="H632" i="27"/>
  <c r="I632" i="27" s="1"/>
  <c r="E506" i="3"/>
  <c r="F505" i="3"/>
  <c r="G505" i="3"/>
  <c r="B487" i="6" l="1"/>
  <c r="C486" i="6"/>
  <c r="D655" i="37"/>
  <c r="E655" i="37"/>
  <c r="A656" i="37"/>
  <c r="B655" i="37"/>
  <c r="C655" i="37"/>
  <c r="G634" i="27"/>
  <c r="H633" i="27"/>
  <c r="I633" i="27" s="1"/>
  <c r="E507" i="3"/>
  <c r="F506" i="3"/>
  <c r="G506" i="3"/>
  <c r="B488" i="6" l="1"/>
  <c r="C487" i="6"/>
  <c r="D656" i="37"/>
  <c r="E656" i="37"/>
  <c r="B656" i="37"/>
  <c r="C656" i="37"/>
  <c r="A657" i="37"/>
  <c r="G635" i="27"/>
  <c r="H634" i="27"/>
  <c r="I634" i="27" s="1"/>
  <c r="E508" i="3"/>
  <c r="F507" i="3"/>
  <c r="G507" i="3"/>
  <c r="B489" i="6" l="1"/>
  <c r="C488" i="6"/>
  <c r="D657" i="37"/>
  <c r="E657" i="37"/>
  <c r="C657" i="37"/>
  <c r="A658" i="37"/>
  <c r="B657" i="37"/>
  <c r="G636" i="27"/>
  <c r="H635" i="27"/>
  <c r="I635" i="27" s="1"/>
  <c r="E509" i="3"/>
  <c r="F508" i="3"/>
  <c r="G508" i="3"/>
  <c r="B490" i="6" l="1"/>
  <c r="C489" i="6"/>
  <c r="D658" i="37"/>
  <c r="E658" i="37"/>
  <c r="B658" i="37"/>
  <c r="C658" i="37"/>
  <c r="A659" i="37"/>
  <c r="G637" i="27"/>
  <c r="H636" i="27"/>
  <c r="I636" i="27" s="1"/>
  <c r="E510" i="3"/>
  <c r="F509" i="3"/>
  <c r="G509" i="3"/>
  <c r="B491" i="6" l="1"/>
  <c r="C490" i="6"/>
  <c r="D659" i="37"/>
  <c r="E659" i="37"/>
  <c r="A660" i="37"/>
  <c r="B659" i="37"/>
  <c r="C659" i="37"/>
  <c r="G638" i="27"/>
  <c r="H637" i="27"/>
  <c r="I637" i="27" s="1"/>
  <c r="E511" i="3"/>
  <c r="F510" i="3"/>
  <c r="G510" i="3"/>
  <c r="B492" i="6" l="1"/>
  <c r="C491" i="6"/>
  <c r="D660" i="37"/>
  <c r="E660" i="37"/>
  <c r="B660" i="37"/>
  <c r="C660" i="37"/>
  <c r="A661" i="37"/>
  <c r="G639" i="27"/>
  <c r="H638" i="27"/>
  <c r="I638" i="27" s="1"/>
  <c r="E512" i="3"/>
  <c r="F511" i="3"/>
  <c r="G511" i="3"/>
  <c r="B493" i="6" l="1"/>
  <c r="C492" i="6"/>
  <c r="D661" i="37"/>
  <c r="E661" i="37"/>
  <c r="C661" i="37"/>
  <c r="A662" i="37"/>
  <c r="B661" i="37"/>
  <c r="G640" i="27"/>
  <c r="H639" i="27"/>
  <c r="I639" i="27" s="1"/>
  <c r="E513" i="3"/>
  <c r="F512" i="3"/>
  <c r="G512" i="3"/>
  <c r="B494" i="6" l="1"/>
  <c r="C493" i="6"/>
  <c r="D662" i="37"/>
  <c r="E662" i="37"/>
  <c r="B662" i="37"/>
  <c r="C662" i="37"/>
  <c r="A663" i="37"/>
  <c r="G641" i="27"/>
  <c r="H640" i="27"/>
  <c r="I640" i="27" s="1"/>
  <c r="E514" i="3"/>
  <c r="F513" i="3"/>
  <c r="G513" i="3"/>
  <c r="B495" i="6" l="1"/>
  <c r="C494" i="6"/>
  <c r="D663" i="37"/>
  <c r="E663" i="37"/>
  <c r="B663" i="37"/>
  <c r="C663" i="37"/>
  <c r="A664" i="37"/>
  <c r="G642" i="27"/>
  <c r="H641" i="27"/>
  <c r="I641" i="27" s="1"/>
  <c r="E515" i="3"/>
  <c r="F514" i="3"/>
  <c r="G514" i="3"/>
  <c r="B496" i="6" l="1"/>
  <c r="C495" i="6"/>
  <c r="D664" i="37"/>
  <c r="E664" i="37"/>
  <c r="B664" i="37"/>
  <c r="C664" i="37"/>
  <c r="A665" i="37"/>
  <c r="G643" i="27"/>
  <c r="H642" i="27"/>
  <c r="I642" i="27" s="1"/>
  <c r="E516" i="3"/>
  <c r="F515" i="3"/>
  <c r="G515" i="3"/>
  <c r="B497" i="6" l="1"/>
  <c r="C496" i="6"/>
  <c r="D665" i="37"/>
  <c r="E665" i="37"/>
  <c r="A666" i="37"/>
  <c r="C665" i="37"/>
  <c r="B665" i="37"/>
  <c r="G644" i="27"/>
  <c r="H643" i="27"/>
  <c r="I643" i="27" s="1"/>
  <c r="E517" i="3"/>
  <c r="F516" i="3"/>
  <c r="G516" i="3"/>
  <c r="B498" i="6" l="1"/>
  <c r="C497" i="6"/>
  <c r="D666" i="37"/>
  <c r="E666" i="37"/>
  <c r="B666" i="37"/>
  <c r="C666" i="37"/>
  <c r="A667" i="37"/>
  <c r="G645" i="27"/>
  <c r="H644" i="27"/>
  <c r="I644" i="27" s="1"/>
  <c r="E518" i="3"/>
  <c r="F517" i="3"/>
  <c r="G517" i="3"/>
  <c r="B499" i="6" l="1"/>
  <c r="C498" i="6"/>
  <c r="D667" i="37"/>
  <c r="E667" i="37"/>
  <c r="A668" i="37"/>
  <c r="B667" i="37"/>
  <c r="C667" i="37"/>
  <c r="G646" i="27"/>
  <c r="H645" i="27"/>
  <c r="I645" i="27" s="1"/>
  <c r="E519" i="3"/>
  <c r="F518" i="3"/>
  <c r="G518" i="3"/>
  <c r="B500" i="6" l="1"/>
  <c r="C499" i="6"/>
  <c r="D668" i="37"/>
  <c r="E668" i="37"/>
  <c r="B668" i="37"/>
  <c r="C668" i="37"/>
  <c r="A669" i="37"/>
  <c r="G647" i="27"/>
  <c r="H646" i="27"/>
  <c r="I646" i="27" s="1"/>
  <c r="E520" i="3"/>
  <c r="F519" i="3"/>
  <c r="G519" i="3"/>
  <c r="B501" i="6" l="1"/>
  <c r="C500" i="6"/>
  <c r="D669" i="37"/>
  <c r="E669" i="37"/>
  <c r="A670" i="37"/>
  <c r="B669" i="37"/>
  <c r="C669" i="37"/>
  <c r="G648" i="27"/>
  <c r="H647" i="27"/>
  <c r="I647" i="27" s="1"/>
  <c r="E521" i="3"/>
  <c r="F520" i="3"/>
  <c r="G520" i="3"/>
  <c r="B502" i="6" l="1"/>
  <c r="C501" i="6"/>
  <c r="D670" i="37"/>
  <c r="E670" i="37"/>
  <c r="B670" i="37"/>
  <c r="C670" i="37"/>
  <c r="A671" i="37"/>
  <c r="G649" i="27"/>
  <c r="H648" i="27"/>
  <c r="I648" i="27" s="1"/>
  <c r="E522" i="3"/>
  <c r="F521" i="3"/>
  <c r="G521" i="3"/>
  <c r="B503" i="6" l="1"/>
  <c r="C502" i="6"/>
  <c r="D671" i="37"/>
  <c r="E671" i="37"/>
  <c r="B671" i="37"/>
  <c r="C671" i="37"/>
  <c r="A672" i="37"/>
  <c r="G650" i="27"/>
  <c r="H649" i="27"/>
  <c r="I649" i="27" s="1"/>
  <c r="E523" i="3"/>
  <c r="F522" i="3"/>
  <c r="G522" i="3"/>
  <c r="B504" i="6" l="1"/>
  <c r="C503" i="6"/>
  <c r="D672" i="37"/>
  <c r="E672" i="37"/>
  <c r="B672" i="37"/>
  <c r="C672" i="37"/>
  <c r="A673" i="37"/>
  <c r="G651" i="27"/>
  <c r="H650" i="27"/>
  <c r="I650" i="27" s="1"/>
  <c r="E524" i="3"/>
  <c r="F523" i="3"/>
  <c r="G523" i="3"/>
  <c r="B505" i="6" l="1"/>
  <c r="C504" i="6"/>
  <c r="D673" i="37"/>
  <c r="E673" i="37"/>
  <c r="A674" i="37"/>
  <c r="B673" i="37"/>
  <c r="C673" i="37"/>
  <c r="G652" i="27"/>
  <c r="H651" i="27"/>
  <c r="I651" i="27" s="1"/>
  <c r="E525" i="3"/>
  <c r="F524" i="3"/>
  <c r="G524" i="3"/>
  <c r="B506" i="6" l="1"/>
  <c r="C505" i="6"/>
  <c r="D674" i="37"/>
  <c r="E674" i="37"/>
  <c r="A675" i="37"/>
  <c r="B674" i="37"/>
  <c r="C674" i="37"/>
  <c r="G653" i="27"/>
  <c r="H652" i="27"/>
  <c r="I652" i="27" s="1"/>
  <c r="E526" i="3"/>
  <c r="F525" i="3"/>
  <c r="G525" i="3"/>
  <c r="B507" i="6" l="1"/>
  <c r="C506" i="6"/>
  <c r="D675" i="37"/>
  <c r="E675" i="37"/>
  <c r="A676" i="37"/>
  <c r="B675" i="37"/>
  <c r="C675" i="37"/>
  <c r="G654" i="27"/>
  <c r="H653" i="27"/>
  <c r="I653" i="27" s="1"/>
  <c r="E527" i="3"/>
  <c r="F526" i="3"/>
  <c r="G526" i="3"/>
  <c r="B508" i="6" l="1"/>
  <c r="C507" i="6"/>
  <c r="D676" i="37"/>
  <c r="E676" i="37"/>
  <c r="C676" i="37"/>
  <c r="A677" i="37"/>
  <c r="B676" i="37"/>
  <c r="G655" i="27"/>
  <c r="H654" i="27"/>
  <c r="I654" i="27" s="1"/>
  <c r="E528" i="3"/>
  <c r="F527" i="3"/>
  <c r="G527" i="3"/>
  <c r="B509" i="6" l="1"/>
  <c r="C508" i="6"/>
  <c r="D677" i="37"/>
  <c r="E677" i="37"/>
  <c r="A678" i="37"/>
  <c r="B677" i="37"/>
  <c r="C677" i="37"/>
  <c r="G656" i="27"/>
  <c r="H655" i="27"/>
  <c r="I655" i="27" s="1"/>
  <c r="E529" i="3"/>
  <c r="F528" i="3"/>
  <c r="G528" i="3"/>
  <c r="B510" i="6" l="1"/>
  <c r="C509" i="6"/>
  <c r="D678" i="37"/>
  <c r="E678" i="37"/>
  <c r="B678" i="37"/>
  <c r="C678" i="37"/>
  <c r="A679" i="37"/>
  <c r="G657" i="27"/>
  <c r="H656" i="27"/>
  <c r="I656" i="27" s="1"/>
  <c r="E530" i="3"/>
  <c r="F529" i="3"/>
  <c r="G529" i="3"/>
  <c r="B511" i="6" l="1"/>
  <c r="C510" i="6"/>
  <c r="D679" i="37"/>
  <c r="E679" i="37"/>
  <c r="A680" i="37"/>
  <c r="B679" i="37"/>
  <c r="C679" i="37"/>
  <c r="G658" i="27"/>
  <c r="H657" i="27"/>
  <c r="I657" i="27" s="1"/>
  <c r="E531" i="3"/>
  <c r="F530" i="3"/>
  <c r="G530" i="3"/>
  <c r="B512" i="6" l="1"/>
  <c r="C511" i="6"/>
  <c r="D680" i="37"/>
  <c r="E680" i="37"/>
  <c r="C680" i="37"/>
  <c r="A681" i="37"/>
  <c r="B680" i="37"/>
  <c r="G659" i="27"/>
  <c r="H658" i="27"/>
  <c r="I658" i="27" s="1"/>
  <c r="E532" i="3"/>
  <c r="F531" i="3"/>
  <c r="G531" i="3"/>
  <c r="B513" i="6" l="1"/>
  <c r="C512" i="6"/>
  <c r="D681" i="37"/>
  <c r="E681" i="37"/>
  <c r="A682" i="37"/>
  <c r="B681" i="37"/>
  <c r="C681" i="37"/>
  <c r="G660" i="27"/>
  <c r="H659" i="27"/>
  <c r="I659" i="27" s="1"/>
  <c r="E533" i="3"/>
  <c r="F532" i="3"/>
  <c r="G532" i="3"/>
  <c r="B514" i="6" l="1"/>
  <c r="C513" i="6"/>
  <c r="D682" i="37"/>
  <c r="E682" i="37"/>
  <c r="A683" i="37"/>
  <c r="B682" i="37"/>
  <c r="C682" i="37"/>
  <c r="G661" i="27"/>
  <c r="H660" i="27"/>
  <c r="I660" i="27" s="1"/>
  <c r="E534" i="3"/>
  <c r="F533" i="3"/>
  <c r="G533" i="3"/>
  <c r="B515" i="6" l="1"/>
  <c r="C514" i="6"/>
  <c r="D683" i="37"/>
  <c r="E683" i="37"/>
  <c r="B683" i="37"/>
  <c r="C683" i="37"/>
  <c r="A684" i="37"/>
  <c r="G662" i="27"/>
  <c r="H661" i="27"/>
  <c r="I661" i="27" s="1"/>
  <c r="E535" i="3"/>
  <c r="F534" i="3"/>
  <c r="G534" i="3"/>
  <c r="B516" i="6" l="1"/>
  <c r="C515" i="6"/>
  <c r="D684" i="37"/>
  <c r="E684" i="37"/>
  <c r="C684" i="37"/>
  <c r="A685" i="37"/>
  <c r="B684" i="37"/>
  <c r="G663" i="27"/>
  <c r="H662" i="27"/>
  <c r="I662" i="27" s="1"/>
  <c r="E536" i="3"/>
  <c r="F535" i="3"/>
  <c r="G535" i="3"/>
  <c r="B517" i="6" l="1"/>
  <c r="C516" i="6"/>
  <c r="D685" i="37"/>
  <c r="E685" i="37"/>
  <c r="B685" i="37"/>
  <c r="C685" i="37"/>
  <c r="A686" i="37"/>
  <c r="G664" i="27"/>
  <c r="H663" i="27"/>
  <c r="I663" i="27" s="1"/>
  <c r="E537" i="3"/>
  <c r="F536" i="3"/>
  <c r="G536" i="3"/>
  <c r="B518" i="6" l="1"/>
  <c r="C517" i="6"/>
  <c r="D686" i="37"/>
  <c r="E686" i="37"/>
  <c r="A687" i="37"/>
  <c r="B686" i="37"/>
  <c r="C686" i="37"/>
  <c r="G665" i="27"/>
  <c r="H664" i="27"/>
  <c r="I664" i="27" s="1"/>
  <c r="E538" i="3"/>
  <c r="F537" i="3"/>
  <c r="G537" i="3"/>
  <c r="B519" i="6" l="1"/>
  <c r="C518" i="6"/>
  <c r="D687" i="37"/>
  <c r="E687" i="37"/>
  <c r="B687" i="37"/>
  <c r="C687" i="37"/>
  <c r="A688" i="37"/>
  <c r="G666" i="27"/>
  <c r="H665" i="27"/>
  <c r="I665" i="27" s="1"/>
  <c r="E539" i="3"/>
  <c r="F538" i="3"/>
  <c r="G538" i="3"/>
  <c r="B520" i="6" l="1"/>
  <c r="C519" i="6"/>
  <c r="D688" i="37"/>
  <c r="E688" i="37"/>
  <c r="C688" i="37"/>
  <c r="A689" i="37"/>
  <c r="B688" i="37"/>
  <c r="G667" i="27"/>
  <c r="H666" i="27"/>
  <c r="I666" i="27" s="1"/>
  <c r="E540" i="3"/>
  <c r="F539" i="3"/>
  <c r="G539" i="3"/>
  <c r="B521" i="6" l="1"/>
  <c r="C520" i="6"/>
  <c r="D689" i="37"/>
  <c r="E689" i="37"/>
  <c r="A690" i="37"/>
  <c r="B689" i="37"/>
  <c r="C689" i="37"/>
  <c r="G668" i="27"/>
  <c r="H667" i="27"/>
  <c r="I667" i="27" s="1"/>
  <c r="E541" i="3"/>
  <c r="F540" i="3"/>
  <c r="G540" i="3"/>
  <c r="B522" i="6" l="1"/>
  <c r="C521" i="6"/>
  <c r="D690" i="37"/>
  <c r="E690" i="37"/>
  <c r="A691" i="37"/>
  <c r="B690" i="37"/>
  <c r="C690" i="37"/>
  <c r="G669" i="27"/>
  <c r="H668" i="27"/>
  <c r="I668" i="27" s="1"/>
  <c r="E542" i="3"/>
  <c r="F541" i="3"/>
  <c r="G541" i="3"/>
  <c r="B523" i="6" l="1"/>
  <c r="C522" i="6"/>
  <c r="D691" i="37"/>
  <c r="E691" i="37"/>
  <c r="A692" i="37"/>
  <c r="B691" i="37"/>
  <c r="C691" i="37"/>
  <c r="G670" i="27"/>
  <c r="H669" i="27"/>
  <c r="I669" i="27" s="1"/>
  <c r="E543" i="3"/>
  <c r="F542" i="3"/>
  <c r="G542" i="3"/>
  <c r="B524" i="6" l="1"/>
  <c r="C523" i="6"/>
  <c r="D692" i="37"/>
  <c r="E692" i="37"/>
  <c r="B692" i="37"/>
  <c r="C692" i="37"/>
  <c r="A693" i="37"/>
  <c r="G671" i="27"/>
  <c r="H670" i="27"/>
  <c r="I670" i="27" s="1"/>
  <c r="E544" i="3"/>
  <c r="F543" i="3"/>
  <c r="G543" i="3"/>
  <c r="B525" i="6" l="1"/>
  <c r="C524" i="6"/>
  <c r="D693" i="37"/>
  <c r="E693" i="37"/>
  <c r="C693" i="37"/>
  <c r="A694" i="37"/>
  <c r="B693" i="37"/>
  <c r="G672" i="27"/>
  <c r="H671" i="27"/>
  <c r="I671" i="27" s="1"/>
  <c r="E545" i="3"/>
  <c r="F544" i="3"/>
  <c r="G544" i="3"/>
  <c r="B526" i="6" l="1"/>
  <c r="C525" i="6"/>
  <c r="D694" i="37"/>
  <c r="E694" i="37"/>
  <c r="B694" i="37"/>
  <c r="C694" i="37"/>
  <c r="A695" i="37"/>
  <c r="G673" i="27"/>
  <c r="H672" i="27"/>
  <c r="I672" i="27" s="1"/>
  <c r="E546" i="3"/>
  <c r="F545" i="3"/>
  <c r="G545" i="3"/>
  <c r="B527" i="6" l="1"/>
  <c r="C526" i="6"/>
  <c r="D695" i="37"/>
  <c r="E695" i="37"/>
  <c r="C695" i="37"/>
  <c r="A696" i="37"/>
  <c r="B695" i="37"/>
  <c r="G674" i="27"/>
  <c r="H673" i="27"/>
  <c r="I673" i="27" s="1"/>
  <c r="E547" i="3"/>
  <c r="F546" i="3"/>
  <c r="G546" i="3"/>
  <c r="B528" i="6" l="1"/>
  <c r="C527" i="6"/>
  <c r="D696" i="37"/>
  <c r="E696" i="37"/>
  <c r="A697" i="37"/>
  <c r="B696" i="37"/>
  <c r="C696" i="37"/>
  <c r="G675" i="27"/>
  <c r="H674" i="27"/>
  <c r="I674" i="27" s="1"/>
  <c r="E548" i="3"/>
  <c r="F547" i="3"/>
  <c r="G547" i="3"/>
  <c r="B529" i="6" l="1"/>
  <c r="C528" i="6"/>
  <c r="D697" i="37"/>
  <c r="E697" i="37"/>
  <c r="C697" i="37"/>
  <c r="A698" i="37"/>
  <c r="B697" i="37"/>
  <c r="G676" i="27"/>
  <c r="H675" i="27"/>
  <c r="I675" i="27" s="1"/>
  <c r="E549" i="3"/>
  <c r="F548" i="3"/>
  <c r="G548" i="3"/>
  <c r="B530" i="6" l="1"/>
  <c r="C529" i="6"/>
  <c r="D698" i="37"/>
  <c r="E698" i="37"/>
  <c r="A699" i="37"/>
  <c r="B698" i="37"/>
  <c r="C698" i="37"/>
  <c r="G677" i="27"/>
  <c r="H676" i="27"/>
  <c r="I676" i="27" s="1"/>
  <c r="E550" i="3"/>
  <c r="F549" i="3"/>
  <c r="G549" i="3"/>
  <c r="B531" i="6" l="1"/>
  <c r="C530" i="6"/>
  <c r="D699" i="37"/>
  <c r="E699" i="37"/>
  <c r="C699" i="37"/>
  <c r="A700" i="37"/>
  <c r="B699" i="37"/>
  <c r="G678" i="27"/>
  <c r="H677" i="27"/>
  <c r="I677" i="27" s="1"/>
  <c r="E551" i="3"/>
  <c r="F550" i="3"/>
  <c r="G550" i="3"/>
  <c r="B532" i="6" l="1"/>
  <c r="C531" i="6"/>
  <c r="D700" i="37"/>
  <c r="E700" i="37"/>
  <c r="B700" i="37"/>
  <c r="C700" i="37"/>
  <c r="A701" i="37"/>
  <c r="G679" i="27"/>
  <c r="H678" i="27"/>
  <c r="I678" i="27" s="1"/>
  <c r="E552" i="3"/>
  <c r="F551" i="3"/>
  <c r="G551" i="3"/>
  <c r="B533" i="6" l="1"/>
  <c r="C532" i="6"/>
  <c r="D701" i="37"/>
  <c r="E701" i="37"/>
  <c r="C701" i="37"/>
  <c r="A702" i="37"/>
  <c r="B701" i="37"/>
  <c r="G680" i="27"/>
  <c r="H679" i="27"/>
  <c r="I679" i="27" s="1"/>
  <c r="E553" i="3"/>
  <c r="F552" i="3"/>
  <c r="G552" i="3"/>
  <c r="B534" i="6" l="1"/>
  <c r="C533" i="6"/>
  <c r="D702" i="37"/>
  <c r="E702" i="37"/>
  <c r="C702" i="37"/>
  <c r="A703" i="37"/>
  <c r="B702" i="37"/>
  <c r="G681" i="27"/>
  <c r="H680" i="27"/>
  <c r="I680" i="27" s="1"/>
  <c r="E554" i="3"/>
  <c r="F553" i="3"/>
  <c r="G553" i="3"/>
  <c r="B535" i="6" l="1"/>
  <c r="C534" i="6"/>
  <c r="D703" i="37"/>
  <c r="E703" i="37"/>
  <c r="C703" i="37"/>
  <c r="A704" i="37"/>
  <c r="B703" i="37"/>
  <c r="G682" i="27"/>
  <c r="H681" i="27"/>
  <c r="I681" i="27" s="1"/>
  <c r="E555" i="3"/>
  <c r="F554" i="3"/>
  <c r="G554" i="3"/>
  <c r="B536" i="6" l="1"/>
  <c r="C535" i="6"/>
  <c r="D704" i="37"/>
  <c r="E704" i="37"/>
  <c r="C704" i="37"/>
  <c r="A705" i="37"/>
  <c r="B704" i="37"/>
  <c r="G683" i="27"/>
  <c r="H682" i="27"/>
  <c r="I682" i="27" s="1"/>
  <c r="E556" i="3"/>
  <c r="F555" i="3"/>
  <c r="G555" i="3"/>
  <c r="B537" i="6" l="1"/>
  <c r="C536" i="6"/>
  <c r="D705" i="37"/>
  <c r="E705" i="37"/>
  <c r="C705" i="37"/>
  <c r="A706" i="37"/>
  <c r="B705" i="37"/>
  <c r="G684" i="27"/>
  <c r="H683" i="27"/>
  <c r="I683" i="27" s="1"/>
  <c r="E557" i="3"/>
  <c r="F556" i="3"/>
  <c r="G556" i="3"/>
  <c r="B538" i="6" l="1"/>
  <c r="C537" i="6"/>
  <c r="D706" i="37"/>
  <c r="E706" i="37"/>
  <c r="B706" i="37"/>
  <c r="C706" i="37"/>
  <c r="A707" i="37"/>
  <c r="G685" i="27"/>
  <c r="H684" i="27"/>
  <c r="I684" i="27" s="1"/>
  <c r="E558" i="3"/>
  <c r="F557" i="3"/>
  <c r="G557" i="3"/>
  <c r="B539" i="6" l="1"/>
  <c r="C538" i="6"/>
  <c r="D707" i="37"/>
  <c r="E707" i="37"/>
  <c r="B707" i="37"/>
  <c r="C707" i="37"/>
  <c r="A708" i="37"/>
  <c r="G686" i="27"/>
  <c r="H685" i="27"/>
  <c r="I685" i="27" s="1"/>
  <c r="E559" i="3"/>
  <c r="F558" i="3"/>
  <c r="G558" i="3"/>
  <c r="B540" i="6" l="1"/>
  <c r="C539" i="6"/>
  <c r="D708" i="37"/>
  <c r="E708" i="37"/>
  <c r="A709" i="37"/>
  <c r="B708" i="37"/>
  <c r="C708" i="37"/>
  <c r="G687" i="27"/>
  <c r="H686" i="27"/>
  <c r="I686" i="27" s="1"/>
  <c r="E560" i="3"/>
  <c r="F559" i="3"/>
  <c r="G559" i="3"/>
  <c r="B541" i="6" l="1"/>
  <c r="C540" i="6"/>
  <c r="D709" i="37"/>
  <c r="E709" i="37"/>
  <c r="C709" i="37"/>
  <c r="A710" i="37"/>
  <c r="B709" i="37"/>
  <c r="G688" i="27"/>
  <c r="H687" i="27"/>
  <c r="I687" i="27" s="1"/>
  <c r="E561" i="3"/>
  <c r="F560" i="3"/>
  <c r="G560" i="3"/>
  <c r="B542" i="6" l="1"/>
  <c r="C541" i="6"/>
  <c r="D710" i="37"/>
  <c r="E710" i="37"/>
  <c r="B710" i="37"/>
  <c r="C710" i="37"/>
  <c r="A711" i="37"/>
  <c r="G689" i="27"/>
  <c r="H688" i="27"/>
  <c r="I688" i="27" s="1"/>
  <c r="E562" i="3"/>
  <c r="F561" i="3"/>
  <c r="G561" i="3"/>
  <c r="B543" i="6" l="1"/>
  <c r="C542" i="6"/>
  <c r="D711" i="37"/>
  <c r="E711" i="37"/>
  <c r="B711" i="37"/>
  <c r="C711" i="37"/>
  <c r="A712" i="37"/>
  <c r="G690" i="27"/>
  <c r="H689" i="27"/>
  <c r="I689" i="27" s="1"/>
  <c r="E563" i="3"/>
  <c r="F562" i="3"/>
  <c r="G562" i="3"/>
  <c r="B544" i="6" l="1"/>
  <c r="C543" i="6"/>
  <c r="D712" i="37"/>
  <c r="E712" i="37"/>
  <c r="A713" i="37"/>
  <c r="B712" i="37"/>
  <c r="C712" i="37"/>
  <c r="G691" i="27"/>
  <c r="H690" i="27"/>
  <c r="I690" i="27" s="1"/>
  <c r="E564" i="3"/>
  <c r="F563" i="3"/>
  <c r="G563" i="3"/>
  <c r="B545" i="6" l="1"/>
  <c r="C544" i="6"/>
  <c r="D713" i="37"/>
  <c r="E713" i="37"/>
  <c r="A714" i="37"/>
  <c r="B713" i="37"/>
  <c r="C713" i="37"/>
  <c r="G692" i="27"/>
  <c r="H691" i="27"/>
  <c r="I691" i="27" s="1"/>
  <c r="E565" i="3"/>
  <c r="F564" i="3"/>
  <c r="G564" i="3"/>
  <c r="B546" i="6" l="1"/>
  <c r="C545" i="6"/>
  <c r="D714" i="37"/>
  <c r="E714" i="37"/>
  <c r="B714" i="37"/>
  <c r="C714" i="37"/>
  <c r="A715" i="37"/>
  <c r="G693" i="27"/>
  <c r="H692" i="27"/>
  <c r="I692" i="27" s="1"/>
  <c r="E566" i="3"/>
  <c r="F565" i="3"/>
  <c r="G565" i="3"/>
  <c r="B547" i="6" l="1"/>
  <c r="C546" i="6"/>
  <c r="D715" i="37"/>
  <c r="E715" i="37"/>
  <c r="A716" i="37"/>
  <c r="B715" i="37"/>
  <c r="C715" i="37"/>
  <c r="G694" i="27"/>
  <c r="H693" i="27"/>
  <c r="I693" i="27" s="1"/>
  <c r="E567" i="3"/>
  <c r="F566" i="3"/>
  <c r="G566" i="3"/>
  <c r="B548" i="6" l="1"/>
  <c r="C547" i="6"/>
  <c r="D716" i="37"/>
  <c r="E716" i="37"/>
  <c r="A717" i="37"/>
  <c r="B716" i="37"/>
  <c r="C716" i="37"/>
  <c r="G695" i="27"/>
  <c r="H694" i="27"/>
  <c r="I694" i="27" s="1"/>
  <c r="E568" i="3"/>
  <c r="F567" i="3"/>
  <c r="G567" i="3"/>
  <c r="B549" i="6" l="1"/>
  <c r="C548" i="6"/>
  <c r="D717" i="37"/>
  <c r="E717" i="37"/>
  <c r="A718" i="37"/>
  <c r="B717" i="37"/>
  <c r="C717" i="37"/>
  <c r="G696" i="27"/>
  <c r="H695" i="27"/>
  <c r="I695" i="27" s="1"/>
  <c r="E569" i="3"/>
  <c r="F568" i="3"/>
  <c r="G568" i="3"/>
  <c r="B550" i="6" l="1"/>
  <c r="C549" i="6"/>
  <c r="D718" i="37"/>
  <c r="E718" i="37"/>
  <c r="C718" i="37"/>
  <c r="A719" i="37"/>
  <c r="B718" i="37"/>
  <c r="G697" i="27"/>
  <c r="H696" i="27"/>
  <c r="I696" i="27" s="1"/>
  <c r="E570" i="3"/>
  <c r="F569" i="3"/>
  <c r="G569" i="3"/>
  <c r="B551" i="6" l="1"/>
  <c r="C550" i="6"/>
  <c r="D719" i="37"/>
  <c r="E719" i="37"/>
  <c r="C719" i="37"/>
  <c r="A720" i="37"/>
  <c r="B719" i="37"/>
  <c r="G698" i="27"/>
  <c r="H697" i="27"/>
  <c r="I697" i="27" s="1"/>
  <c r="E571" i="3"/>
  <c r="F570" i="3"/>
  <c r="G570" i="3"/>
  <c r="B552" i="6" l="1"/>
  <c r="C551" i="6"/>
  <c r="D720" i="37"/>
  <c r="E720" i="37"/>
  <c r="C720" i="37"/>
  <c r="A721" i="37"/>
  <c r="B720" i="37"/>
  <c r="G699" i="27"/>
  <c r="H698" i="27"/>
  <c r="I698" i="27" s="1"/>
  <c r="E572" i="3"/>
  <c r="F571" i="3"/>
  <c r="G571" i="3"/>
  <c r="B553" i="6" l="1"/>
  <c r="C552" i="6"/>
  <c r="D721" i="37"/>
  <c r="E721" i="37"/>
  <c r="A722" i="37"/>
  <c r="B721" i="37"/>
  <c r="C721" i="37"/>
  <c r="G700" i="27"/>
  <c r="H699" i="27"/>
  <c r="I699" i="27" s="1"/>
  <c r="E573" i="3"/>
  <c r="F572" i="3"/>
  <c r="G572" i="3"/>
  <c r="B554" i="6" l="1"/>
  <c r="C553" i="6"/>
  <c r="D722" i="37"/>
  <c r="E722" i="37"/>
  <c r="C722" i="37"/>
  <c r="A723" i="37"/>
  <c r="B722" i="37"/>
  <c r="G701" i="27"/>
  <c r="H700" i="27"/>
  <c r="I700" i="27" s="1"/>
  <c r="E574" i="3"/>
  <c r="F573" i="3"/>
  <c r="G573" i="3"/>
  <c r="B555" i="6" l="1"/>
  <c r="C554" i="6"/>
  <c r="D723" i="37"/>
  <c r="E723" i="37"/>
  <c r="C723" i="37"/>
  <c r="A724" i="37"/>
  <c r="B723" i="37"/>
  <c r="G702" i="27"/>
  <c r="H701" i="27"/>
  <c r="I701" i="27" s="1"/>
  <c r="E575" i="3"/>
  <c r="F574" i="3"/>
  <c r="G574" i="3"/>
  <c r="B556" i="6" l="1"/>
  <c r="C555" i="6"/>
  <c r="D724" i="37"/>
  <c r="E724" i="37"/>
  <c r="C724" i="37"/>
  <c r="A725" i="37"/>
  <c r="B724" i="37"/>
  <c r="G703" i="27"/>
  <c r="H702" i="27"/>
  <c r="I702" i="27" s="1"/>
  <c r="E576" i="3"/>
  <c r="F575" i="3"/>
  <c r="G575" i="3"/>
  <c r="B557" i="6" l="1"/>
  <c r="C556" i="6"/>
  <c r="D725" i="37"/>
  <c r="E725" i="37"/>
  <c r="B725" i="37"/>
  <c r="C725" i="37"/>
  <c r="A726" i="37"/>
  <c r="G704" i="27"/>
  <c r="H703" i="27"/>
  <c r="I703" i="27" s="1"/>
  <c r="E577" i="3"/>
  <c r="F576" i="3"/>
  <c r="G576" i="3"/>
  <c r="B558" i="6" l="1"/>
  <c r="C557" i="6"/>
  <c r="D726" i="37"/>
  <c r="E726" i="37"/>
  <c r="B726" i="37"/>
  <c r="C726" i="37"/>
  <c r="A727" i="37"/>
  <c r="G705" i="27"/>
  <c r="H704" i="27"/>
  <c r="I704" i="27" s="1"/>
  <c r="E578" i="3"/>
  <c r="F577" i="3"/>
  <c r="G577" i="3"/>
  <c r="B559" i="6" l="1"/>
  <c r="C558" i="6"/>
  <c r="D727" i="37"/>
  <c r="E727" i="37"/>
  <c r="B727" i="37"/>
  <c r="C727" i="37"/>
  <c r="A728" i="37"/>
  <c r="G706" i="27"/>
  <c r="H705" i="27"/>
  <c r="I705" i="27" s="1"/>
  <c r="E579" i="3"/>
  <c r="F578" i="3"/>
  <c r="G578" i="3"/>
  <c r="B560" i="6" l="1"/>
  <c r="C559" i="6"/>
  <c r="D728" i="37"/>
  <c r="E728" i="37"/>
  <c r="A729" i="37"/>
  <c r="B728" i="37"/>
  <c r="C728" i="37"/>
  <c r="G707" i="27"/>
  <c r="H706" i="27"/>
  <c r="I706" i="27" s="1"/>
  <c r="E580" i="3"/>
  <c r="F579" i="3"/>
  <c r="G579" i="3"/>
  <c r="B561" i="6" l="1"/>
  <c r="C560" i="6"/>
  <c r="D729" i="37"/>
  <c r="E729" i="37"/>
  <c r="A730" i="37"/>
  <c r="B729" i="37"/>
  <c r="C729" i="37"/>
  <c r="G708" i="27"/>
  <c r="H707" i="27"/>
  <c r="I707" i="27" s="1"/>
  <c r="E581" i="3"/>
  <c r="F580" i="3"/>
  <c r="G580" i="3"/>
  <c r="B562" i="6" l="1"/>
  <c r="C561" i="6"/>
  <c r="D730" i="37"/>
  <c r="E730" i="37"/>
  <c r="B730" i="37"/>
  <c r="C730" i="37"/>
  <c r="A731" i="37"/>
  <c r="G709" i="27"/>
  <c r="H708" i="27"/>
  <c r="I708" i="27" s="1"/>
  <c r="E582" i="3"/>
  <c r="F581" i="3"/>
  <c r="G581" i="3"/>
  <c r="B563" i="6" l="1"/>
  <c r="C562" i="6"/>
  <c r="D731" i="37"/>
  <c r="E731" i="37"/>
  <c r="B731" i="37"/>
  <c r="C731" i="37"/>
  <c r="A732" i="37"/>
  <c r="G710" i="27"/>
  <c r="H709" i="27"/>
  <c r="I709" i="27" s="1"/>
  <c r="E583" i="3"/>
  <c r="F582" i="3"/>
  <c r="G582" i="3"/>
  <c r="B564" i="6" l="1"/>
  <c r="C563" i="6"/>
  <c r="D732" i="37"/>
  <c r="E732" i="37"/>
  <c r="C732" i="37"/>
  <c r="A733" i="37"/>
  <c r="B732" i="37"/>
  <c r="G711" i="27"/>
  <c r="H710" i="27"/>
  <c r="I710" i="27" s="1"/>
  <c r="E584" i="3"/>
  <c r="F583" i="3"/>
  <c r="G583" i="3"/>
  <c r="B565" i="6" l="1"/>
  <c r="C564" i="6"/>
  <c r="D733" i="37"/>
  <c r="E733" i="37"/>
  <c r="C733" i="37"/>
  <c r="A734" i="37"/>
  <c r="B733" i="37"/>
  <c r="G712" i="27"/>
  <c r="H711" i="27"/>
  <c r="I711" i="27" s="1"/>
  <c r="E585" i="3"/>
  <c r="F584" i="3"/>
  <c r="G584" i="3"/>
  <c r="B566" i="6" l="1"/>
  <c r="C565" i="6"/>
  <c r="D734" i="37"/>
  <c r="E734" i="37"/>
  <c r="C734" i="37"/>
  <c r="A735" i="37"/>
  <c r="B734" i="37"/>
  <c r="G713" i="27"/>
  <c r="H712" i="27"/>
  <c r="I712" i="27" s="1"/>
  <c r="E586" i="3"/>
  <c r="F585" i="3"/>
  <c r="G585" i="3"/>
  <c r="B567" i="6" l="1"/>
  <c r="C566" i="6"/>
  <c r="D735" i="37"/>
  <c r="E735" i="37"/>
  <c r="B735" i="37"/>
  <c r="C735" i="37"/>
  <c r="A736" i="37"/>
  <c r="G714" i="27"/>
  <c r="H713" i="27"/>
  <c r="I713" i="27" s="1"/>
  <c r="E587" i="3"/>
  <c r="F586" i="3"/>
  <c r="G586" i="3"/>
  <c r="B568" i="6" l="1"/>
  <c r="C567" i="6"/>
  <c r="D736" i="37"/>
  <c r="E736" i="37"/>
  <c r="C736" i="37"/>
  <c r="A737" i="37"/>
  <c r="B736" i="37"/>
  <c r="G715" i="27"/>
  <c r="H714" i="27"/>
  <c r="I714" i="27" s="1"/>
  <c r="E588" i="3"/>
  <c r="F587" i="3"/>
  <c r="G587" i="3"/>
  <c r="B569" i="6" l="1"/>
  <c r="C568" i="6"/>
  <c r="D737" i="37"/>
  <c r="E737" i="37"/>
  <c r="C737" i="37"/>
  <c r="A738" i="37"/>
  <c r="B737" i="37"/>
  <c r="G716" i="27"/>
  <c r="H715" i="27"/>
  <c r="I715" i="27" s="1"/>
  <c r="E589" i="3"/>
  <c r="F588" i="3"/>
  <c r="G588" i="3"/>
  <c r="B570" i="6" l="1"/>
  <c r="C569" i="6"/>
  <c r="D738" i="37"/>
  <c r="E738" i="37"/>
  <c r="C738" i="37"/>
  <c r="A739" i="37"/>
  <c r="B738" i="37"/>
  <c r="G717" i="27"/>
  <c r="H716" i="27"/>
  <c r="I716" i="27" s="1"/>
  <c r="E590" i="3"/>
  <c r="F589" i="3"/>
  <c r="G589" i="3"/>
  <c r="B571" i="6" l="1"/>
  <c r="C570" i="6"/>
  <c r="D739" i="37"/>
  <c r="E739" i="37"/>
  <c r="C739" i="37"/>
  <c r="A740" i="37"/>
  <c r="B739" i="37"/>
  <c r="G718" i="27"/>
  <c r="H717" i="27"/>
  <c r="I717" i="27" s="1"/>
  <c r="E591" i="3"/>
  <c r="F590" i="3"/>
  <c r="G590" i="3"/>
  <c r="B572" i="6" l="1"/>
  <c r="C571" i="6"/>
  <c r="D740" i="37"/>
  <c r="E740" i="37"/>
  <c r="C740" i="37"/>
  <c r="A741" i="37"/>
  <c r="B740" i="37"/>
  <c r="G719" i="27"/>
  <c r="H718" i="27"/>
  <c r="I718" i="27" s="1"/>
  <c r="E592" i="3"/>
  <c r="F591" i="3"/>
  <c r="G591" i="3"/>
  <c r="B573" i="6" l="1"/>
  <c r="C572" i="6"/>
  <c r="D741" i="37"/>
  <c r="E741" i="37"/>
  <c r="A742" i="37"/>
  <c r="B741" i="37"/>
  <c r="C741" i="37"/>
  <c r="G720" i="27"/>
  <c r="H719" i="27"/>
  <c r="I719" i="27" s="1"/>
  <c r="E593" i="3"/>
  <c r="F592" i="3"/>
  <c r="G592" i="3"/>
  <c r="B574" i="6" l="1"/>
  <c r="C573" i="6"/>
  <c r="D742" i="37"/>
  <c r="E742" i="37"/>
  <c r="A743" i="37"/>
  <c r="B742" i="37"/>
  <c r="C742" i="37"/>
  <c r="G721" i="27"/>
  <c r="H720" i="27"/>
  <c r="I720" i="27" s="1"/>
  <c r="E594" i="3"/>
  <c r="F593" i="3"/>
  <c r="G593" i="3"/>
  <c r="B575" i="6" l="1"/>
  <c r="C574" i="6"/>
  <c r="D743" i="37"/>
  <c r="E743" i="37"/>
  <c r="B743" i="37"/>
  <c r="C743" i="37"/>
  <c r="A744" i="37"/>
  <c r="G722" i="27"/>
  <c r="H721" i="27"/>
  <c r="I721" i="27" s="1"/>
  <c r="E595" i="3"/>
  <c r="F594" i="3"/>
  <c r="G594" i="3"/>
  <c r="B576" i="6" l="1"/>
  <c r="C575" i="6"/>
  <c r="D744" i="37"/>
  <c r="E744" i="37"/>
  <c r="A745" i="37"/>
  <c r="B744" i="37"/>
  <c r="C744" i="37"/>
  <c r="G723" i="27"/>
  <c r="H722" i="27"/>
  <c r="I722" i="27" s="1"/>
  <c r="E596" i="3"/>
  <c r="F595" i="3"/>
  <c r="G595" i="3"/>
  <c r="B577" i="6" l="1"/>
  <c r="C576" i="6"/>
  <c r="D745" i="37"/>
  <c r="E745" i="37"/>
  <c r="A746" i="37"/>
  <c r="B745" i="37"/>
  <c r="C745" i="37"/>
  <c r="G724" i="27"/>
  <c r="H723" i="27"/>
  <c r="I723" i="27" s="1"/>
  <c r="E597" i="3"/>
  <c r="F596" i="3"/>
  <c r="G596" i="3"/>
  <c r="B578" i="6" l="1"/>
  <c r="C577" i="6"/>
  <c r="D746" i="37"/>
  <c r="E746" i="37"/>
  <c r="B746" i="37"/>
  <c r="C746" i="37"/>
  <c r="A747" i="37"/>
  <c r="G725" i="27"/>
  <c r="H724" i="27"/>
  <c r="I724" i="27" s="1"/>
  <c r="E598" i="3"/>
  <c r="F597" i="3"/>
  <c r="G597" i="3"/>
  <c r="B579" i="6" l="1"/>
  <c r="C578" i="6"/>
  <c r="D747" i="37"/>
  <c r="E747" i="37"/>
  <c r="C747" i="37"/>
  <c r="A748" i="37"/>
  <c r="B747" i="37"/>
  <c r="G726" i="27"/>
  <c r="H725" i="27"/>
  <c r="I725" i="27" s="1"/>
  <c r="E599" i="3"/>
  <c r="F598" i="3"/>
  <c r="G598" i="3"/>
  <c r="B580" i="6" l="1"/>
  <c r="C579" i="6"/>
  <c r="D748" i="37"/>
  <c r="E748" i="37"/>
  <c r="C748" i="37"/>
  <c r="A749" i="37"/>
  <c r="B748" i="37"/>
  <c r="G727" i="27"/>
  <c r="H726" i="27"/>
  <c r="I726" i="27" s="1"/>
  <c r="E600" i="3"/>
  <c r="F599" i="3"/>
  <c r="G599" i="3"/>
  <c r="B581" i="6" l="1"/>
  <c r="C580" i="6"/>
  <c r="D749" i="37"/>
  <c r="E749" i="37"/>
  <c r="A750" i="37"/>
  <c r="B749" i="37"/>
  <c r="C749" i="37"/>
  <c r="G728" i="27"/>
  <c r="H727" i="27"/>
  <c r="I727" i="27" s="1"/>
  <c r="E601" i="3"/>
  <c r="F600" i="3"/>
  <c r="G600" i="3"/>
  <c r="B582" i="6" l="1"/>
  <c r="C581" i="6"/>
  <c r="D750" i="37"/>
  <c r="E750" i="37"/>
  <c r="A751" i="37"/>
  <c r="B750" i="37"/>
  <c r="C750" i="37"/>
  <c r="G729" i="27"/>
  <c r="H728" i="27"/>
  <c r="I728" i="27" s="1"/>
  <c r="E602" i="3"/>
  <c r="F601" i="3"/>
  <c r="G601" i="3"/>
  <c r="B583" i="6" l="1"/>
  <c r="C582" i="6"/>
  <c r="D751" i="37"/>
  <c r="E751" i="37"/>
  <c r="C751" i="37"/>
  <c r="A752" i="37"/>
  <c r="B751" i="37"/>
  <c r="G730" i="27"/>
  <c r="H729" i="27"/>
  <c r="I729" i="27" s="1"/>
  <c r="E603" i="3"/>
  <c r="F602" i="3"/>
  <c r="G602" i="3"/>
  <c r="B584" i="6" l="1"/>
  <c r="C583" i="6"/>
  <c r="D752" i="37"/>
  <c r="E752" i="37"/>
  <c r="B752" i="37"/>
  <c r="C752" i="37"/>
  <c r="A753" i="37"/>
  <c r="G731" i="27"/>
  <c r="H730" i="27"/>
  <c r="I730" i="27" s="1"/>
  <c r="E604" i="3"/>
  <c r="F603" i="3"/>
  <c r="G603" i="3"/>
  <c r="B585" i="6" l="1"/>
  <c r="C584" i="6"/>
  <c r="D753" i="37"/>
  <c r="E753" i="37"/>
  <c r="B753" i="37"/>
  <c r="C753" i="37"/>
  <c r="A754" i="37"/>
  <c r="G732" i="27"/>
  <c r="H731" i="27"/>
  <c r="I731" i="27" s="1"/>
  <c r="E605" i="3"/>
  <c r="F604" i="3"/>
  <c r="G604" i="3"/>
  <c r="B586" i="6" l="1"/>
  <c r="C585" i="6"/>
  <c r="D754" i="37"/>
  <c r="E754" i="37"/>
  <c r="C754" i="37"/>
  <c r="A755" i="37"/>
  <c r="B754" i="37"/>
  <c r="G733" i="27"/>
  <c r="H732" i="27"/>
  <c r="I732" i="27" s="1"/>
  <c r="E606" i="3"/>
  <c r="F605" i="3"/>
  <c r="G605" i="3"/>
  <c r="B587" i="6" l="1"/>
  <c r="C586" i="6"/>
  <c r="D755" i="37"/>
  <c r="E755" i="37"/>
  <c r="B755" i="37"/>
  <c r="C755" i="37"/>
  <c r="A756" i="37"/>
  <c r="G734" i="27"/>
  <c r="H733" i="27"/>
  <c r="I733" i="27" s="1"/>
  <c r="E607" i="3"/>
  <c r="F606" i="3"/>
  <c r="G606" i="3"/>
  <c r="B588" i="6" l="1"/>
  <c r="C587" i="6"/>
  <c r="D756" i="37"/>
  <c r="E756" i="37"/>
  <c r="C756" i="37"/>
  <c r="A757" i="37"/>
  <c r="B756" i="37"/>
  <c r="G735" i="27"/>
  <c r="H734" i="27"/>
  <c r="I734" i="27" s="1"/>
  <c r="E608" i="3"/>
  <c r="F607" i="3"/>
  <c r="G607" i="3"/>
  <c r="B589" i="6" l="1"/>
  <c r="C588" i="6"/>
  <c r="D757" i="37"/>
  <c r="E757" i="37"/>
  <c r="C757" i="37"/>
  <c r="A758" i="37"/>
  <c r="B757" i="37"/>
  <c r="G736" i="27"/>
  <c r="H735" i="27"/>
  <c r="I735" i="27" s="1"/>
  <c r="E609" i="3"/>
  <c r="F608" i="3"/>
  <c r="G608" i="3"/>
  <c r="B590" i="6" l="1"/>
  <c r="C589" i="6"/>
  <c r="D758" i="37"/>
  <c r="E758" i="37"/>
  <c r="B758" i="37"/>
  <c r="C758" i="37"/>
  <c r="A759" i="37"/>
  <c r="G737" i="27"/>
  <c r="H736" i="27"/>
  <c r="I736" i="27" s="1"/>
  <c r="E610" i="3"/>
  <c r="F609" i="3"/>
  <c r="G609" i="3"/>
  <c r="B591" i="6" l="1"/>
  <c r="C590" i="6"/>
  <c r="D759" i="37"/>
  <c r="E759" i="37"/>
  <c r="C759" i="37"/>
  <c r="A760" i="37"/>
  <c r="B759" i="37"/>
  <c r="G738" i="27"/>
  <c r="H737" i="27"/>
  <c r="I737" i="27" s="1"/>
  <c r="E611" i="3"/>
  <c r="F610" i="3"/>
  <c r="G610" i="3"/>
  <c r="B592" i="6" l="1"/>
  <c r="C591" i="6"/>
  <c r="D760" i="37"/>
  <c r="E760" i="37"/>
  <c r="C760" i="37"/>
  <c r="A761" i="37"/>
  <c r="B760" i="37"/>
  <c r="G739" i="27"/>
  <c r="H738" i="27"/>
  <c r="I738" i="27" s="1"/>
  <c r="E612" i="3"/>
  <c r="F611" i="3"/>
  <c r="G611" i="3"/>
  <c r="B593" i="6" l="1"/>
  <c r="C592" i="6"/>
  <c r="D761" i="37"/>
  <c r="E761" i="37"/>
  <c r="A762" i="37"/>
  <c r="B761" i="37"/>
  <c r="C761" i="37"/>
  <c r="G740" i="27"/>
  <c r="H739" i="27"/>
  <c r="I739" i="27" s="1"/>
  <c r="E613" i="3"/>
  <c r="F612" i="3"/>
  <c r="G612" i="3"/>
  <c r="B594" i="6" l="1"/>
  <c r="C593" i="6"/>
  <c r="D762" i="37"/>
  <c r="E762" i="37"/>
  <c r="B762" i="37"/>
  <c r="C762" i="37"/>
  <c r="A763" i="37"/>
  <c r="G741" i="27"/>
  <c r="H740" i="27"/>
  <c r="I740" i="27" s="1"/>
  <c r="E614" i="3"/>
  <c r="F613" i="3"/>
  <c r="G613" i="3"/>
  <c r="B595" i="6" l="1"/>
  <c r="C594" i="6"/>
  <c r="D763" i="37"/>
  <c r="E763" i="37"/>
  <c r="B763" i="37"/>
  <c r="C763" i="37"/>
  <c r="A764" i="37"/>
  <c r="G742" i="27"/>
  <c r="H741" i="27"/>
  <c r="I741" i="27" s="1"/>
  <c r="E615" i="3"/>
  <c r="F614" i="3"/>
  <c r="G614" i="3"/>
  <c r="B596" i="6" l="1"/>
  <c r="C595" i="6"/>
  <c r="D764" i="37"/>
  <c r="E764" i="37"/>
  <c r="B764" i="37"/>
  <c r="C764" i="37"/>
  <c r="A765" i="37"/>
  <c r="G743" i="27"/>
  <c r="H742" i="27"/>
  <c r="I742" i="27" s="1"/>
  <c r="E616" i="3"/>
  <c r="F615" i="3"/>
  <c r="G615" i="3"/>
  <c r="B597" i="6" l="1"/>
  <c r="C596" i="6"/>
  <c r="D765" i="37"/>
  <c r="E765" i="37"/>
  <c r="A766" i="37"/>
  <c r="B765" i="37"/>
  <c r="C765" i="37"/>
  <c r="G744" i="27"/>
  <c r="H743" i="27"/>
  <c r="I743" i="27" s="1"/>
  <c r="E617" i="3"/>
  <c r="F616" i="3"/>
  <c r="G616" i="3"/>
  <c r="B598" i="6" l="1"/>
  <c r="C597" i="6"/>
  <c r="D766" i="37"/>
  <c r="E766" i="37"/>
  <c r="C766" i="37"/>
  <c r="A767" i="37"/>
  <c r="B766" i="37"/>
  <c r="G745" i="27"/>
  <c r="H744" i="27"/>
  <c r="I744" i="27" s="1"/>
  <c r="E618" i="3"/>
  <c r="F617" i="3"/>
  <c r="G617" i="3"/>
  <c r="B599" i="6" l="1"/>
  <c r="C598" i="6"/>
  <c r="D767" i="37"/>
  <c r="E767" i="37"/>
  <c r="B767" i="37"/>
  <c r="C767" i="37"/>
  <c r="A768" i="37"/>
  <c r="G746" i="27"/>
  <c r="H745" i="27"/>
  <c r="I745" i="27" s="1"/>
  <c r="E619" i="3"/>
  <c r="F618" i="3"/>
  <c r="G618" i="3"/>
  <c r="C599" i="6" l="1"/>
  <c r="B600" i="6"/>
  <c r="D768" i="37"/>
  <c r="E768" i="37"/>
  <c r="C768" i="37"/>
  <c r="A769" i="37"/>
  <c r="B768" i="37"/>
  <c r="G747" i="27"/>
  <c r="H746" i="27"/>
  <c r="I746" i="27" s="1"/>
  <c r="E620" i="3"/>
  <c r="F619" i="3"/>
  <c r="G619" i="3"/>
  <c r="B601" i="6" l="1"/>
  <c r="C600" i="6"/>
  <c r="D769" i="37"/>
  <c r="E769" i="37"/>
  <c r="A770" i="37"/>
  <c r="B769" i="37"/>
  <c r="C769" i="37"/>
  <c r="G748" i="27"/>
  <c r="H747" i="27"/>
  <c r="I747" i="27" s="1"/>
  <c r="E621" i="3"/>
  <c r="F620" i="3"/>
  <c r="G620" i="3"/>
  <c r="B602" i="6" l="1"/>
  <c r="C601" i="6"/>
  <c r="D770" i="37"/>
  <c r="E770" i="37"/>
  <c r="B770" i="37"/>
  <c r="C770" i="37"/>
  <c r="A771" i="37"/>
  <c r="G749" i="27"/>
  <c r="H748" i="27"/>
  <c r="I748" i="27" s="1"/>
  <c r="E622" i="3"/>
  <c r="F621" i="3"/>
  <c r="G621" i="3"/>
  <c r="B603" i="6" l="1"/>
  <c r="C602" i="6"/>
  <c r="D771" i="37"/>
  <c r="E771" i="37"/>
  <c r="B771" i="37"/>
  <c r="C771" i="37"/>
  <c r="A772" i="37"/>
  <c r="G750" i="27"/>
  <c r="H749" i="27"/>
  <c r="I749" i="27" s="1"/>
  <c r="E623" i="3"/>
  <c r="F622" i="3"/>
  <c r="G622" i="3"/>
  <c r="B604" i="6" l="1"/>
  <c r="C603" i="6"/>
  <c r="D772" i="37"/>
  <c r="E772" i="37"/>
  <c r="C772" i="37"/>
  <c r="A773" i="37"/>
  <c r="B772" i="37"/>
  <c r="G751" i="27"/>
  <c r="H750" i="27"/>
  <c r="I750" i="27" s="1"/>
  <c r="E624" i="3"/>
  <c r="F623" i="3"/>
  <c r="G623" i="3"/>
  <c r="B605" i="6" l="1"/>
  <c r="C604" i="6"/>
  <c r="D773" i="37"/>
  <c r="E773" i="37"/>
  <c r="C773" i="37"/>
  <c r="A774" i="37"/>
  <c r="B773" i="37"/>
  <c r="G752" i="27"/>
  <c r="H751" i="27"/>
  <c r="I751" i="27" s="1"/>
  <c r="E625" i="3"/>
  <c r="F624" i="3"/>
  <c r="G624" i="3"/>
  <c r="B606" i="6" l="1"/>
  <c r="C605" i="6"/>
  <c r="D774" i="37"/>
  <c r="E774" i="37"/>
  <c r="C774" i="37"/>
  <c r="A775" i="37"/>
  <c r="B774" i="37"/>
  <c r="G753" i="27"/>
  <c r="H752" i="27"/>
  <c r="I752" i="27" s="1"/>
  <c r="E626" i="3"/>
  <c r="F625" i="3"/>
  <c r="G625" i="3"/>
  <c r="B607" i="6" l="1"/>
  <c r="C606" i="6"/>
  <c r="D775" i="37"/>
  <c r="E775" i="37"/>
  <c r="C775" i="37"/>
  <c r="A776" i="37"/>
  <c r="B775" i="37"/>
  <c r="G754" i="27"/>
  <c r="H753" i="27"/>
  <c r="I753" i="27" s="1"/>
  <c r="E627" i="3"/>
  <c r="F626" i="3"/>
  <c r="G626" i="3"/>
  <c r="B608" i="6" l="1"/>
  <c r="C607" i="6"/>
  <c r="D776" i="37"/>
  <c r="E776" i="37"/>
  <c r="C776" i="37"/>
  <c r="A777" i="37"/>
  <c r="B776" i="37"/>
  <c r="G755" i="27"/>
  <c r="H754" i="27"/>
  <c r="I754" i="27" s="1"/>
  <c r="E628" i="3"/>
  <c r="F627" i="3"/>
  <c r="G627" i="3"/>
  <c r="B609" i="6" l="1"/>
  <c r="C608" i="6"/>
  <c r="D777" i="37"/>
  <c r="E777" i="37"/>
  <c r="B777" i="37"/>
  <c r="C777" i="37"/>
  <c r="A778" i="37"/>
  <c r="G756" i="27"/>
  <c r="H755" i="27"/>
  <c r="I755" i="27" s="1"/>
  <c r="E629" i="3"/>
  <c r="F628" i="3"/>
  <c r="G628" i="3"/>
  <c r="B610" i="6" l="1"/>
  <c r="C609" i="6"/>
  <c r="D778" i="37"/>
  <c r="E778" i="37"/>
  <c r="C778" i="37"/>
  <c r="A779" i="37"/>
  <c r="B778" i="37"/>
  <c r="G757" i="27"/>
  <c r="H756" i="27"/>
  <c r="I756" i="27" s="1"/>
  <c r="E630" i="3"/>
  <c r="F629" i="3"/>
  <c r="G629" i="3"/>
  <c r="B611" i="6" l="1"/>
  <c r="C610" i="6"/>
  <c r="D779" i="37"/>
  <c r="E779" i="37"/>
  <c r="C779" i="37"/>
  <c r="A780" i="37"/>
  <c r="B779" i="37"/>
  <c r="G758" i="27"/>
  <c r="H757" i="27"/>
  <c r="I757" i="27" s="1"/>
  <c r="E631" i="3"/>
  <c r="F630" i="3"/>
  <c r="G630" i="3"/>
  <c r="B612" i="6" l="1"/>
  <c r="C611" i="6"/>
  <c r="D780" i="37"/>
  <c r="E780" i="37"/>
  <c r="B780" i="37"/>
  <c r="C780" i="37"/>
  <c r="A781" i="37"/>
  <c r="G759" i="27"/>
  <c r="H758" i="27"/>
  <c r="I758" i="27" s="1"/>
  <c r="E632" i="3"/>
  <c r="F631" i="3"/>
  <c r="G631" i="3"/>
  <c r="B613" i="6" l="1"/>
  <c r="C612" i="6"/>
  <c r="D781" i="37"/>
  <c r="E781" i="37"/>
  <c r="A782" i="37"/>
  <c r="B781" i="37"/>
  <c r="C781" i="37"/>
  <c r="G760" i="27"/>
  <c r="H759" i="27"/>
  <c r="I759" i="27" s="1"/>
  <c r="E633" i="3"/>
  <c r="F632" i="3"/>
  <c r="G632" i="3"/>
  <c r="B614" i="6" l="1"/>
  <c r="C613" i="6"/>
  <c r="D782" i="37"/>
  <c r="E782" i="37"/>
  <c r="B782" i="37"/>
  <c r="C782" i="37"/>
  <c r="A783" i="37"/>
  <c r="G761" i="27"/>
  <c r="H760" i="27"/>
  <c r="I760" i="27" s="1"/>
  <c r="E634" i="3"/>
  <c r="F633" i="3"/>
  <c r="G633" i="3"/>
  <c r="B615" i="6" l="1"/>
  <c r="C614" i="6"/>
  <c r="D783" i="37"/>
  <c r="E783" i="37"/>
  <c r="A784" i="37"/>
  <c r="B783" i="37"/>
  <c r="C783" i="37"/>
  <c r="G762" i="27"/>
  <c r="H761" i="27"/>
  <c r="I761" i="27" s="1"/>
  <c r="E635" i="3"/>
  <c r="F634" i="3"/>
  <c r="G634" i="3"/>
  <c r="B616" i="6" l="1"/>
  <c r="C615" i="6"/>
  <c r="D784" i="37"/>
  <c r="E784" i="37"/>
  <c r="A785" i="37"/>
  <c r="B784" i="37"/>
  <c r="C784" i="37"/>
  <c r="G763" i="27"/>
  <c r="H762" i="27"/>
  <c r="I762" i="27" s="1"/>
  <c r="E636" i="3"/>
  <c r="F635" i="3"/>
  <c r="G635" i="3"/>
  <c r="B617" i="6" l="1"/>
  <c r="C616" i="6"/>
  <c r="D785" i="37"/>
  <c r="E785" i="37"/>
  <c r="B785" i="37"/>
  <c r="C785" i="37"/>
  <c r="A786" i="37"/>
  <c r="G764" i="27"/>
  <c r="H763" i="27"/>
  <c r="I763" i="27" s="1"/>
  <c r="E637" i="3"/>
  <c r="F636" i="3"/>
  <c r="G636" i="3"/>
  <c r="B618" i="6" l="1"/>
  <c r="C617" i="6"/>
  <c r="D786" i="37"/>
  <c r="E786" i="37"/>
  <c r="B786" i="37"/>
  <c r="C786" i="37"/>
  <c r="A787" i="37"/>
  <c r="G765" i="27"/>
  <c r="H764" i="27"/>
  <c r="I764" i="27" s="1"/>
  <c r="E638" i="3"/>
  <c r="F637" i="3"/>
  <c r="G637" i="3"/>
  <c r="B619" i="6" l="1"/>
  <c r="C618" i="6"/>
  <c r="D787" i="37"/>
  <c r="E787" i="37"/>
  <c r="C787" i="37"/>
  <c r="A788" i="37"/>
  <c r="B787" i="37"/>
  <c r="G766" i="27"/>
  <c r="H765" i="27"/>
  <c r="I765" i="27" s="1"/>
  <c r="E639" i="3"/>
  <c r="F638" i="3"/>
  <c r="G638" i="3"/>
  <c r="B620" i="6" l="1"/>
  <c r="C619" i="6"/>
  <c r="D788" i="37"/>
  <c r="E788" i="37"/>
  <c r="B788" i="37"/>
  <c r="C788" i="37"/>
  <c r="A789" i="37"/>
  <c r="G767" i="27"/>
  <c r="H766" i="27"/>
  <c r="I766" i="27" s="1"/>
  <c r="E640" i="3"/>
  <c r="F639" i="3"/>
  <c r="G639" i="3"/>
  <c r="B621" i="6" l="1"/>
  <c r="C620" i="6"/>
  <c r="D789" i="37"/>
  <c r="E789" i="37"/>
  <c r="A790" i="37"/>
  <c r="B789" i="37"/>
  <c r="C789" i="37"/>
  <c r="G768" i="27"/>
  <c r="H767" i="27"/>
  <c r="I767" i="27" s="1"/>
  <c r="E641" i="3"/>
  <c r="F640" i="3"/>
  <c r="G640" i="3"/>
  <c r="B622" i="6" l="1"/>
  <c r="C621" i="6"/>
  <c r="D790" i="37"/>
  <c r="E790" i="37"/>
  <c r="C790" i="37"/>
  <c r="B790" i="37"/>
  <c r="A791" i="37"/>
  <c r="G769" i="27"/>
  <c r="H768" i="27"/>
  <c r="I768" i="27" s="1"/>
  <c r="E642" i="3"/>
  <c r="F641" i="3"/>
  <c r="G641" i="3"/>
  <c r="B623" i="6" l="1"/>
  <c r="C622" i="6"/>
  <c r="D791" i="37"/>
  <c r="E791" i="37"/>
  <c r="A792" i="37"/>
  <c r="B791" i="37"/>
  <c r="C791" i="37"/>
  <c r="G770" i="27"/>
  <c r="H769" i="27"/>
  <c r="I769" i="27" s="1"/>
  <c r="E643" i="3"/>
  <c r="F642" i="3"/>
  <c r="G642" i="3"/>
  <c r="B624" i="6" l="1"/>
  <c r="C623" i="6"/>
  <c r="D792" i="37"/>
  <c r="E792" i="37"/>
  <c r="A793" i="37"/>
  <c r="B792" i="37"/>
  <c r="C792" i="37"/>
  <c r="G771" i="27"/>
  <c r="H770" i="27"/>
  <c r="I770" i="27" s="1"/>
  <c r="E644" i="3"/>
  <c r="F643" i="3"/>
  <c r="G643" i="3"/>
  <c r="B625" i="6" l="1"/>
  <c r="C624" i="6"/>
  <c r="D793" i="37"/>
  <c r="E793" i="37"/>
  <c r="B793" i="37"/>
  <c r="C793" i="37"/>
  <c r="A794" i="37"/>
  <c r="G772" i="27"/>
  <c r="H771" i="27"/>
  <c r="I771" i="27" s="1"/>
  <c r="E645" i="3"/>
  <c r="F644" i="3"/>
  <c r="G644" i="3"/>
  <c r="B626" i="6" l="1"/>
  <c r="C625" i="6"/>
  <c r="D794" i="37"/>
  <c r="E794" i="37"/>
  <c r="A795" i="37"/>
  <c r="B794" i="37"/>
  <c r="C794" i="37"/>
  <c r="G773" i="27"/>
  <c r="H772" i="27"/>
  <c r="I772" i="27" s="1"/>
  <c r="E646" i="3"/>
  <c r="F645" i="3"/>
  <c r="G645" i="3"/>
  <c r="B627" i="6" l="1"/>
  <c r="C626" i="6"/>
  <c r="D795" i="37"/>
  <c r="E795" i="37"/>
  <c r="A796" i="37"/>
  <c r="B795" i="37"/>
  <c r="C795" i="37"/>
  <c r="G774" i="27"/>
  <c r="H773" i="27"/>
  <c r="I773" i="27" s="1"/>
  <c r="E647" i="3"/>
  <c r="F646" i="3"/>
  <c r="G646" i="3"/>
  <c r="B628" i="6" l="1"/>
  <c r="C627" i="6"/>
  <c r="D796" i="37"/>
  <c r="E796" i="37"/>
  <c r="A797" i="37"/>
  <c r="B796" i="37"/>
  <c r="C796" i="37"/>
  <c r="G775" i="27"/>
  <c r="H774" i="27"/>
  <c r="I774" i="27" s="1"/>
  <c r="E648" i="3"/>
  <c r="F647" i="3"/>
  <c r="G647" i="3"/>
  <c r="B629" i="6" l="1"/>
  <c r="C628" i="6"/>
  <c r="D797" i="37"/>
  <c r="E797" i="37"/>
  <c r="A798" i="37"/>
  <c r="B797" i="37"/>
  <c r="C797" i="37"/>
  <c r="G776" i="27"/>
  <c r="H775" i="27"/>
  <c r="I775" i="27" s="1"/>
  <c r="E649" i="3"/>
  <c r="F648" i="3"/>
  <c r="G648" i="3"/>
  <c r="B630" i="6" l="1"/>
  <c r="C629" i="6"/>
  <c r="D798" i="37"/>
  <c r="E798" i="37"/>
  <c r="B798" i="37"/>
  <c r="C798" i="37"/>
  <c r="A799" i="37"/>
  <c r="G777" i="27"/>
  <c r="H776" i="27"/>
  <c r="I776" i="27" s="1"/>
  <c r="E650" i="3"/>
  <c r="F649" i="3"/>
  <c r="G649" i="3"/>
  <c r="B631" i="6" l="1"/>
  <c r="C630" i="6"/>
  <c r="D799" i="37"/>
  <c r="E799" i="37"/>
  <c r="B799" i="37"/>
  <c r="C799" i="37"/>
  <c r="A800" i="37"/>
  <c r="G778" i="27"/>
  <c r="H777" i="27"/>
  <c r="I777" i="27" s="1"/>
  <c r="E651" i="3"/>
  <c r="F650" i="3"/>
  <c r="G650" i="3"/>
  <c r="B632" i="6" l="1"/>
  <c r="C631" i="6"/>
  <c r="D800" i="37"/>
  <c r="E800" i="37"/>
  <c r="B800" i="37"/>
  <c r="C800" i="37"/>
  <c r="A801" i="37"/>
  <c r="G779" i="27"/>
  <c r="H778" i="27"/>
  <c r="I778" i="27" s="1"/>
  <c r="E652" i="3"/>
  <c r="F651" i="3"/>
  <c r="G651" i="3"/>
  <c r="B633" i="6" l="1"/>
  <c r="C632" i="6"/>
  <c r="D801" i="37"/>
  <c r="E801" i="37"/>
  <c r="C801" i="37"/>
  <c r="B801" i="37"/>
  <c r="A802" i="37"/>
  <c r="G780" i="27"/>
  <c r="H779" i="27"/>
  <c r="I779" i="27" s="1"/>
  <c r="E653" i="3"/>
  <c r="F652" i="3"/>
  <c r="G652" i="3"/>
  <c r="B634" i="6" l="1"/>
  <c r="C633" i="6"/>
  <c r="D802" i="37"/>
  <c r="E802" i="37"/>
  <c r="B802" i="37"/>
  <c r="A803" i="37"/>
  <c r="C802" i="37"/>
  <c r="G781" i="27"/>
  <c r="H780" i="27"/>
  <c r="I780" i="27" s="1"/>
  <c r="E654" i="3"/>
  <c r="F653" i="3"/>
  <c r="G653" i="3"/>
  <c r="B635" i="6" l="1"/>
  <c r="C634" i="6"/>
  <c r="D803" i="37"/>
  <c r="E803" i="37"/>
  <c r="B803" i="37"/>
  <c r="A804" i="37"/>
  <c r="C803" i="37"/>
  <c r="G782" i="27"/>
  <c r="H781" i="27"/>
  <c r="I781" i="27" s="1"/>
  <c r="E655" i="3"/>
  <c r="F654" i="3"/>
  <c r="G654" i="3"/>
  <c r="B636" i="6" l="1"/>
  <c r="C635" i="6"/>
  <c r="D804" i="37"/>
  <c r="E804" i="37"/>
  <c r="B804" i="37"/>
  <c r="A805" i="37"/>
  <c r="C804" i="37"/>
  <c r="G783" i="27"/>
  <c r="H782" i="27"/>
  <c r="I782" i="27" s="1"/>
  <c r="E656" i="3"/>
  <c r="F655" i="3"/>
  <c r="G655" i="3"/>
  <c r="B637" i="6" l="1"/>
  <c r="C636" i="6"/>
  <c r="D805" i="37"/>
  <c r="E805" i="37"/>
  <c r="C805" i="37"/>
  <c r="A806" i="37"/>
  <c r="B805" i="37"/>
  <c r="G784" i="27"/>
  <c r="H783" i="27"/>
  <c r="I783" i="27" s="1"/>
  <c r="E657" i="3"/>
  <c r="F656" i="3"/>
  <c r="G656" i="3"/>
  <c r="B638" i="6" l="1"/>
  <c r="C637" i="6"/>
  <c r="D806" i="37"/>
  <c r="E806" i="37"/>
  <c r="A807" i="37"/>
  <c r="B806" i="37"/>
  <c r="C806" i="37"/>
  <c r="G785" i="27"/>
  <c r="H784" i="27"/>
  <c r="I784" i="27" s="1"/>
  <c r="E658" i="3"/>
  <c r="F657" i="3"/>
  <c r="G657" i="3"/>
  <c r="B639" i="6" l="1"/>
  <c r="C638" i="6"/>
  <c r="D807" i="37"/>
  <c r="E807" i="37"/>
  <c r="A808" i="37"/>
  <c r="B807" i="37"/>
  <c r="C807" i="37"/>
  <c r="G786" i="27"/>
  <c r="H785" i="27"/>
  <c r="I785" i="27" s="1"/>
  <c r="E659" i="3"/>
  <c r="F658" i="3"/>
  <c r="G658" i="3"/>
  <c r="B640" i="6" l="1"/>
  <c r="C639" i="6"/>
  <c r="D808" i="37"/>
  <c r="E808" i="37"/>
  <c r="B808" i="37"/>
  <c r="C808" i="37"/>
  <c r="A809" i="37"/>
  <c r="G787" i="27"/>
  <c r="H786" i="27"/>
  <c r="I786" i="27" s="1"/>
  <c r="E660" i="3"/>
  <c r="F659" i="3"/>
  <c r="G659" i="3"/>
  <c r="B641" i="6" l="1"/>
  <c r="C640" i="6"/>
  <c r="D809" i="37"/>
  <c r="E809" i="37"/>
  <c r="C809" i="37"/>
  <c r="A810" i="37"/>
  <c r="B809" i="37"/>
  <c r="G788" i="27"/>
  <c r="H787" i="27"/>
  <c r="I787" i="27" s="1"/>
  <c r="E661" i="3"/>
  <c r="F660" i="3"/>
  <c r="G660" i="3"/>
  <c r="B642" i="6" l="1"/>
  <c r="C641" i="6"/>
  <c r="D810" i="37"/>
  <c r="E810" i="37"/>
  <c r="B810" i="37"/>
  <c r="C810" i="37"/>
  <c r="A811" i="37"/>
  <c r="G789" i="27"/>
  <c r="H788" i="27"/>
  <c r="I788" i="27" s="1"/>
  <c r="E662" i="3"/>
  <c r="F661" i="3"/>
  <c r="G661" i="3"/>
  <c r="B643" i="6" l="1"/>
  <c r="C642" i="6"/>
  <c r="D811" i="37"/>
  <c r="E811" i="37"/>
  <c r="B811" i="37"/>
  <c r="C811" i="37"/>
  <c r="A812" i="37"/>
  <c r="G790" i="27"/>
  <c r="H789" i="27"/>
  <c r="I789" i="27" s="1"/>
  <c r="E663" i="3"/>
  <c r="F662" i="3"/>
  <c r="G662" i="3"/>
  <c r="B644" i="6" l="1"/>
  <c r="C643" i="6"/>
  <c r="D812" i="37"/>
  <c r="E812" i="37"/>
  <c r="A813" i="37"/>
  <c r="B812" i="37"/>
  <c r="C812" i="37"/>
  <c r="G791" i="27"/>
  <c r="H790" i="27"/>
  <c r="I790" i="27" s="1"/>
  <c r="E664" i="3"/>
  <c r="F663" i="3"/>
  <c r="G663" i="3"/>
  <c r="B645" i="6" l="1"/>
  <c r="C644" i="6"/>
  <c r="D813" i="37"/>
  <c r="E813" i="37"/>
  <c r="B813" i="37"/>
  <c r="C813" i="37"/>
  <c r="A814" i="37"/>
  <c r="G792" i="27"/>
  <c r="H791" i="27"/>
  <c r="I791" i="27" s="1"/>
  <c r="E665" i="3"/>
  <c r="F664" i="3"/>
  <c r="G664" i="3"/>
  <c r="B646" i="6" l="1"/>
  <c r="C645" i="6"/>
  <c r="D814" i="37"/>
  <c r="E814" i="37"/>
  <c r="C814" i="37"/>
  <c r="A815" i="37"/>
  <c r="B814" i="37"/>
  <c r="G793" i="27"/>
  <c r="H792" i="27"/>
  <c r="I792" i="27" s="1"/>
  <c r="E666" i="3"/>
  <c r="F665" i="3"/>
  <c r="G665" i="3"/>
  <c r="B647" i="6" l="1"/>
  <c r="C646" i="6"/>
  <c r="D815" i="37"/>
  <c r="E815" i="37"/>
  <c r="C815" i="37"/>
  <c r="A816" i="37"/>
  <c r="B815" i="37"/>
  <c r="G794" i="27"/>
  <c r="H793" i="27"/>
  <c r="I793" i="27" s="1"/>
  <c r="E667" i="3"/>
  <c r="F666" i="3"/>
  <c r="G666" i="3"/>
  <c r="B648" i="6" l="1"/>
  <c r="C647" i="6"/>
  <c r="D816" i="37"/>
  <c r="E816" i="37"/>
  <c r="A817" i="37"/>
  <c r="B816" i="37"/>
  <c r="C816" i="37"/>
  <c r="G795" i="27"/>
  <c r="H794" i="27"/>
  <c r="I794" i="27" s="1"/>
  <c r="E668" i="3"/>
  <c r="F667" i="3"/>
  <c r="G667" i="3"/>
  <c r="B649" i="6" l="1"/>
  <c r="C648" i="6"/>
  <c r="D817" i="37"/>
  <c r="E817" i="37"/>
  <c r="A818" i="37"/>
  <c r="B817" i="37"/>
  <c r="C817" i="37"/>
  <c r="G796" i="27"/>
  <c r="H795" i="27"/>
  <c r="I795" i="27" s="1"/>
  <c r="E669" i="3"/>
  <c r="F668" i="3"/>
  <c r="G668" i="3"/>
  <c r="B650" i="6" l="1"/>
  <c r="C649" i="6"/>
  <c r="D818" i="37"/>
  <c r="E818" i="37"/>
  <c r="B818" i="37"/>
  <c r="C818" i="37"/>
  <c r="A819" i="37"/>
  <c r="G797" i="27"/>
  <c r="H796" i="27"/>
  <c r="I796" i="27" s="1"/>
  <c r="E670" i="3"/>
  <c r="F669" i="3"/>
  <c r="G669" i="3"/>
  <c r="B651" i="6" l="1"/>
  <c r="C650" i="6"/>
  <c r="D819" i="37"/>
  <c r="E819" i="37"/>
  <c r="A820" i="37"/>
  <c r="B819" i="37"/>
  <c r="C819" i="37"/>
  <c r="G798" i="27"/>
  <c r="H797" i="27"/>
  <c r="I797" i="27" s="1"/>
  <c r="E671" i="3"/>
  <c r="F670" i="3"/>
  <c r="G670" i="3"/>
  <c r="B652" i="6" l="1"/>
  <c r="C651" i="6"/>
  <c r="D820" i="37"/>
  <c r="E820" i="37"/>
  <c r="C820" i="37"/>
  <c r="A821" i="37"/>
  <c r="B820" i="37"/>
  <c r="G799" i="27"/>
  <c r="H798" i="27"/>
  <c r="I798" i="27" s="1"/>
  <c r="E672" i="3"/>
  <c r="F671" i="3"/>
  <c r="G671" i="3"/>
  <c r="B653" i="6" l="1"/>
  <c r="C652" i="6"/>
  <c r="D821" i="37"/>
  <c r="E821" i="37"/>
  <c r="C821" i="37"/>
  <c r="A822" i="37"/>
  <c r="B821" i="37"/>
  <c r="G800" i="27"/>
  <c r="H799" i="27"/>
  <c r="I799" i="27" s="1"/>
  <c r="E673" i="3"/>
  <c r="F672" i="3"/>
  <c r="G672" i="3"/>
  <c r="B654" i="6" l="1"/>
  <c r="C653" i="6"/>
  <c r="D822" i="37"/>
  <c r="E822" i="37"/>
  <c r="C822" i="37"/>
  <c r="A823" i="37"/>
  <c r="B822" i="37"/>
  <c r="G801" i="27"/>
  <c r="H800" i="27"/>
  <c r="I800" i="27" s="1"/>
  <c r="E674" i="3"/>
  <c r="F673" i="3"/>
  <c r="G673" i="3"/>
  <c r="B655" i="6" l="1"/>
  <c r="C654" i="6"/>
  <c r="D823" i="37"/>
  <c r="E823" i="37"/>
  <c r="A824" i="37"/>
  <c r="B823" i="37"/>
  <c r="C823" i="37"/>
  <c r="G802" i="27"/>
  <c r="H801" i="27"/>
  <c r="I801" i="27" s="1"/>
  <c r="E675" i="3"/>
  <c r="F674" i="3"/>
  <c r="G674" i="3"/>
  <c r="B656" i="6" l="1"/>
  <c r="C655" i="6"/>
  <c r="A825" i="37"/>
  <c r="D824" i="37"/>
  <c r="E824" i="37"/>
  <c r="B824" i="37"/>
  <c r="C824" i="37"/>
  <c r="G803" i="27"/>
  <c r="H802" i="27"/>
  <c r="I802" i="27" s="1"/>
  <c r="E676" i="3"/>
  <c r="F675" i="3"/>
  <c r="G675" i="3"/>
  <c r="B657" i="6" l="1"/>
  <c r="C656" i="6"/>
  <c r="D825" i="37"/>
  <c r="E825" i="37"/>
  <c r="B825" i="37"/>
  <c r="C825" i="37"/>
  <c r="A826" i="37"/>
  <c r="G804" i="27"/>
  <c r="H803" i="27"/>
  <c r="I803" i="27" s="1"/>
  <c r="E677" i="3"/>
  <c r="F676" i="3"/>
  <c r="G676" i="3"/>
  <c r="B658" i="6" l="1"/>
  <c r="C657" i="6"/>
  <c r="D826" i="37"/>
  <c r="E826" i="37"/>
  <c r="B826" i="37"/>
  <c r="C826" i="37"/>
  <c r="A827" i="37"/>
  <c r="G805" i="27"/>
  <c r="H804" i="27"/>
  <c r="I804" i="27" s="1"/>
  <c r="E678" i="3"/>
  <c r="F677" i="3"/>
  <c r="G677" i="3"/>
  <c r="B659" i="6" l="1"/>
  <c r="C658" i="6"/>
  <c r="D827" i="37"/>
  <c r="E827" i="37"/>
  <c r="C827" i="37"/>
  <c r="A828" i="37"/>
  <c r="B827" i="37"/>
  <c r="G806" i="27"/>
  <c r="H805" i="27"/>
  <c r="I805" i="27" s="1"/>
  <c r="E679" i="3"/>
  <c r="F678" i="3"/>
  <c r="G678" i="3"/>
  <c r="B660" i="6" l="1"/>
  <c r="C659" i="6"/>
  <c r="D828" i="37"/>
  <c r="E828" i="37"/>
  <c r="A829" i="37"/>
  <c r="B828" i="37"/>
  <c r="C828" i="37"/>
  <c r="G807" i="27"/>
  <c r="H806" i="27"/>
  <c r="I806" i="27" s="1"/>
  <c r="E680" i="3"/>
  <c r="F679" i="3"/>
  <c r="G679" i="3"/>
  <c r="B661" i="6" l="1"/>
  <c r="C660" i="6"/>
  <c r="D829" i="37"/>
  <c r="E829" i="37"/>
  <c r="A830" i="37"/>
  <c r="B829" i="37"/>
  <c r="C829" i="37"/>
  <c r="G808" i="27"/>
  <c r="H807" i="27"/>
  <c r="I807" i="27" s="1"/>
  <c r="E681" i="3"/>
  <c r="F680" i="3"/>
  <c r="G680" i="3"/>
  <c r="B662" i="6" l="1"/>
  <c r="C661" i="6"/>
  <c r="D830" i="37"/>
  <c r="E830" i="37"/>
  <c r="B830" i="37"/>
  <c r="C830" i="37"/>
  <c r="A831" i="37"/>
  <c r="G809" i="27"/>
  <c r="H808" i="27"/>
  <c r="I808" i="27" s="1"/>
  <c r="E682" i="3"/>
  <c r="F681" i="3"/>
  <c r="G681" i="3"/>
  <c r="B663" i="6" l="1"/>
  <c r="C662" i="6"/>
  <c r="D831" i="37"/>
  <c r="E831" i="37"/>
  <c r="C831" i="37"/>
  <c r="A832" i="37"/>
  <c r="B831" i="37"/>
  <c r="G810" i="27"/>
  <c r="H809" i="27"/>
  <c r="I809" i="27" s="1"/>
  <c r="E683" i="3"/>
  <c r="F682" i="3"/>
  <c r="G682" i="3"/>
  <c r="B664" i="6" l="1"/>
  <c r="C663" i="6"/>
  <c r="D832" i="37"/>
  <c r="E832" i="37"/>
  <c r="A833" i="37"/>
  <c r="B832" i="37"/>
  <c r="C832" i="37"/>
  <c r="G811" i="27"/>
  <c r="H810" i="27"/>
  <c r="I810" i="27" s="1"/>
  <c r="E684" i="3"/>
  <c r="F683" i="3"/>
  <c r="G683" i="3"/>
  <c r="B665" i="6" l="1"/>
  <c r="C664" i="6"/>
  <c r="D833" i="37"/>
  <c r="E833" i="37"/>
  <c r="A834" i="37"/>
  <c r="B833" i="37"/>
  <c r="C833" i="37"/>
  <c r="G812" i="27"/>
  <c r="H811" i="27"/>
  <c r="I811" i="27" s="1"/>
  <c r="E685" i="3"/>
  <c r="F684" i="3"/>
  <c r="G684" i="3"/>
  <c r="B666" i="6" l="1"/>
  <c r="C665" i="6"/>
  <c r="D834" i="37"/>
  <c r="E834" i="37"/>
  <c r="B834" i="37"/>
  <c r="C834" i="37"/>
  <c r="A835" i="37"/>
  <c r="G813" i="27"/>
  <c r="H812" i="27"/>
  <c r="I812" i="27" s="1"/>
  <c r="E686" i="3"/>
  <c r="F685" i="3"/>
  <c r="G685" i="3"/>
  <c r="B667" i="6" l="1"/>
  <c r="C666" i="6"/>
  <c r="D835" i="37"/>
  <c r="E835" i="37"/>
  <c r="A836" i="37"/>
  <c r="B835" i="37"/>
  <c r="C835" i="37"/>
  <c r="G814" i="27"/>
  <c r="H813" i="27"/>
  <c r="I813" i="27" s="1"/>
  <c r="E687" i="3"/>
  <c r="F686" i="3"/>
  <c r="G686" i="3"/>
  <c r="B668" i="6" l="1"/>
  <c r="C667" i="6"/>
  <c r="D836" i="37"/>
  <c r="E836" i="37"/>
  <c r="B836" i="37"/>
  <c r="A837" i="37"/>
  <c r="C836" i="37"/>
  <c r="G815" i="27"/>
  <c r="H814" i="27"/>
  <c r="I814" i="27" s="1"/>
  <c r="E688" i="3"/>
  <c r="F687" i="3"/>
  <c r="G687" i="3"/>
  <c r="B669" i="6" l="1"/>
  <c r="C668" i="6"/>
  <c r="D837" i="37"/>
  <c r="E837" i="37"/>
  <c r="A838" i="37"/>
  <c r="B837" i="37"/>
  <c r="C837" i="37"/>
  <c r="G816" i="27"/>
  <c r="H815" i="27"/>
  <c r="I815" i="27" s="1"/>
  <c r="E689" i="3"/>
  <c r="F688" i="3"/>
  <c r="G688" i="3"/>
  <c r="B670" i="6" l="1"/>
  <c r="C669" i="6"/>
  <c r="D838" i="37"/>
  <c r="E838" i="37"/>
  <c r="C838" i="37"/>
  <c r="B838" i="37"/>
  <c r="A839" i="37"/>
  <c r="G817" i="27"/>
  <c r="H816" i="27"/>
  <c r="I816" i="27" s="1"/>
  <c r="E690" i="3"/>
  <c r="F689" i="3"/>
  <c r="G689" i="3"/>
  <c r="B671" i="6" l="1"/>
  <c r="C670" i="6"/>
  <c r="D839" i="37"/>
  <c r="E839" i="37"/>
  <c r="A840" i="37"/>
  <c r="B839" i="37"/>
  <c r="C839" i="37"/>
  <c r="G818" i="27"/>
  <c r="H817" i="27"/>
  <c r="I817" i="27" s="1"/>
  <c r="E691" i="3"/>
  <c r="F690" i="3"/>
  <c r="G690" i="3"/>
  <c r="B672" i="6" l="1"/>
  <c r="C671" i="6"/>
  <c r="D840" i="37"/>
  <c r="E840" i="37"/>
  <c r="A841" i="37"/>
  <c r="B840" i="37"/>
  <c r="C840" i="37"/>
  <c r="G819" i="27"/>
  <c r="H818" i="27"/>
  <c r="I818" i="27" s="1"/>
  <c r="E692" i="3"/>
  <c r="F691" i="3"/>
  <c r="G691" i="3"/>
  <c r="B673" i="6" l="1"/>
  <c r="C672" i="6"/>
  <c r="D841" i="37"/>
  <c r="E841" i="37"/>
  <c r="C841" i="37"/>
  <c r="A842" i="37"/>
  <c r="B841" i="37"/>
  <c r="G820" i="27"/>
  <c r="H819" i="27"/>
  <c r="I819" i="27" s="1"/>
  <c r="E693" i="3"/>
  <c r="F692" i="3"/>
  <c r="G692" i="3"/>
  <c r="B674" i="6" l="1"/>
  <c r="C673" i="6"/>
  <c r="D842" i="37"/>
  <c r="E842" i="37"/>
  <c r="B842" i="37"/>
  <c r="C842" i="37"/>
  <c r="A843" i="37"/>
  <c r="G821" i="27"/>
  <c r="H820" i="27"/>
  <c r="I820" i="27" s="1"/>
  <c r="E694" i="3"/>
  <c r="F693" i="3"/>
  <c r="G693" i="3"/>
  <c r="B675" i="6" l="1"/>
  <c r="C674" i="6"/>
  <c r="D843" i="37"/>
  <c r="E843" i="37"/>
  <c r="C843" i="37"/>
  <c r="A844" i="37"/>
  <c r="B843" i="37"/>
  <c r="G822" i="27"/>
  <c r="H821" i="27"/>
  <c r="I821" i="27" s="1"/>
  <c r="E695" i="3"/>
  <c r="F694" i="3"/>
  <c r="G694" i="3"/>
  <c r="B676" i="6" l="1"/>
  <c r="C675" i="6"/>
  <c r="D844" i="37"/>
  <c r="E844" i="37"/>
  <c r="B844" i="37"/>
  <c r="C844" i="37"/>
  <c r="A845" i="37"/>
  <c r="G823" i="27"/>
  <c r="H822" i="27"/>
  <c r="I822" i="27" s="1"/>
  <c r="E696" i="3"/>
  <c r="F695" i="3"/>
  <c r="G695" i="3"/>
  <c r="B677" i="6" l="1"/>
  <c r="C676" i="6"/>
  <c r="D845" i="37"/>
  <c r="E845" i="37"/>
  <c r="C845" i="37"/>
  <c r="A846" i="37"/>
  <c r="B845" i="37"/>
  <c r="G824" i="27"/>
  <c r="H823" i="27"/>
  <c r="I823" i="27" s="1"/>
  <c r="E697" i="3"/>
  <c r="F696" i="3"/>
  <c r="G696" i="3"/>
  <c r="B678" i="6" l="1"/>
  <c r="C677" i="6"/>
  <c r="D846" i="37"/>
  <c r="E846" i="37"/>
  <c r="C846" i="37"/>
  <c r="A847" i="37"/>
  <c r="B846" i="37"/>
  <c r="G825" i="27"/>
  <c r="H824" i="27"/>
  <c r="I824" i="27" s="1"/>
  <c r="E698" i="3"/>
  <c r="F697" i="3"/>
  <c r="G697" i="3"/>
  <c r="B679" i="6" l="1"/>
  <c r="C678" i="6"/>
  <c r="D847" i="37"/>
  <c r="E847" i="37"/>
  <c r="A848" i="37"/>
  <c r="B847" i="37"/>
  <c r="C847" i="37"/>
  <c r="G826" i="27"/>
  <c r="H825" i="27"/>
  <c r="I825" i="27" s="1"/>
  <c r="E699" i="3"/>
  <c r="F698" i="3"/>
  <c r="G698" i="3"/>
  <c r="B680" i="6" l="1"/>
  <c r="C679" i="6"/>
  <c r="D848" i="37"/>
  <c r="E848" i="37"/>
  <c r="A849" i="37"/>
  <c r="B848" i="37"/>
  <c r="C848" i="37"/>
  <c r="G827" i="27"/>
  <c r="H826" i="27"/>
  <c r="I826" i="27" s="1"/>
  <c r="E700" i="3"/>
  <c r="F699" i="3"/>
  <c r="G699" i="3"/>
  <c r="B681" i="6" l="1"/>
  <c r="C680" i="6"/>
  <c r="D849" i="37"/>
  <c r="E849" i="37"/>
  <c r="C849" i="37"/>
  <c r="A850" i="37"/>
  <c r="B849" i="37"/>
  <c r="G828" i="27"/>
  <c r="H827" i="27"/>
  <c r="I827" i="27" s="1"/>
  <c r="E701" i="3"/>
  <c r="F700" i="3"/>
  <c r="G700" i="3"/>
  <c r="B682" i="6" l="1"/>
  <c r="C681" i="6"/>
  <c r="D850" i="37"/>
  <c r="E850" i="37"/>
  <c r="C850" i="37"/>
  <c r="A851" i="37"/>
  <c r="B850" i="37"/>
  <c r="G829" i="27"/>
  <c r="H828" i="27"/>
  <c r="I828" i="27" s="1"/>
  <c r="E702" i="3"/>
  <c r="F701" i="3"/>
  <c r="G701" i="3"/>
  <c r="B683" i="6" l="1"/>
  <c r="C682" i="6"/>
  <c r="D851" i="37"/>
  <c r="E851" i="37"/>
  <c r="A852" i="37"/>
  <c r="B851" i="37"/>
  <c r="C851" i="37"/>
  <c r="G830" i="27"/>
  <c r="H829" i="27"/>
  <c r="I829" i="27" s="1"/>
  <c r="E703" i="3"/>
  <c r="F702" i="3"/>
  <c r="G702" i="3"/>
  <c r="B684" i="6" l="1"/>
  <c r="C683" i="6"/>
  <c r="D852" i="37"/>
  <c r="E852" i="37"/>
  <c r="C852" i="37"/>
  <c r="A853" i="37"/>
  <c r="B852" i="37"/>
  <c r="G831" i="27"/>
  <c r="H830" i="27"/>
  <c r="I830" i="27" s="1"/>
  <c r="E704" i="3"/>
  <c r="F703" i="3"/>
  <c r="G703" i="3"/>
  <c r="B685" i="6" l="1"/>
  <c r="C684" i="6"/>
  <c r="D853" i="37"/>
  <c r="E853" i="37"/>
  <c r="B853" i="37"/>
  <c r="A854" i="37"/>
  <c r="C853" i="37"/>
  <c r="G832" i="27"/>
  <c r="H831" i="27"/>
  <c r="I831" i="27" s="1"/>
  <c r="E705" i="3"/>
  <c r="F704" i="3"/>
  <c r="G704" i="3"/>
  <c r="B686" i="6" l="1"/>
  <c r="C685" i="6"/>
  <c r="D854" i="37"/>
  <c r="E854" i="37"/>
  <c r="C854" i="37"/>
  <c r="A855" i="37"/>
  <c r="B854" i="37"/>
  <c r="G833" i="27"/>
  <c r="H832" i="27"/>
  <c r="I832" i="27" s="1"/>
  <c r="E706" i="3"/>
  <c r="F705" i="3"/>
  <c r="G705" i="3"/>
  <c r="B687" i="6" l="1"/>
  <c r="C686" i="6"/>
  <c r="D855" i="37"/>
  <c r="E855" i="37"/>
  <c r="C855" i="37"/>
  <c r="A856" i="37"/>
  <c r="B855" i="37"/>
  <c r="G834" i="27"/>
  <c r="H833" i="27"/>
  <c r="I833" i="27" s="1"/>
  <c r="E707" i="3"/>
  <c r="F706" i="3"/>
  <c r="G706" i="3"/>
  <c r="B688" i="6" l="1"/>
  <c r="C687" i="6"/>
  <c r="D856" i="37"/>
  <c r="E856" i="37"/>
  <c r="B856" i="37"/>
  <c r="C856" i="37"/>
  <c r="A857" i="37"/>
  <c r="G835" i="27"/>
  <c r="H834" i="27"/>
  <c r="I834" i="27" s="1"/>
  <c r="E708" i="3"/>
  <c r="F707" i="3"/>
  <c r="G707" i="3"/>
  <c r="B689" i="6" l="1"/>
  <c r="C688" i="6"/>
  <c r="D857" i="37"/>
  <c r="E857" i="37"/>
  <c r="A858" i="37"/>
  <c r="B857" i="37"/>
  <c r="C857" i="37"/>
  <c r="G836" i="27"/>
  <c r="H835" i="27"/>
  <c r="I835" i="27" s="1"/>
  <c r="E709" i="3"/>
  <c r="F708" i="3"/>
  <c r="G708" i="3"/>
  <c r="B690" i="6" l="1"/>
  <c r="C689" i="6"/>
  <c r="D858" i="37"/>
  <c r="E858" i="37"/>
  <c r="A859" i="37"/>
  <c r="B858" i="37"/>
  <c r="C858" i="37"/>
  <c r="G837" i="27"/>
  <c r="H836" i="27"/>
  <c r="I836" i="27" s="1"/>
  <c r="E710" i="3"/>
  <c r="F709" i="3"/>
  <c r="G709" i="3"/>
  <c r="B691" i="6" l="1"/>
  <c r="C690" i="6"/>
  <c r="D859" i="37"/>
  <c r="E859" i="37"/>
  <c r="C859" i="37"/>
  <c r="B859" i="37"/>
  <c r="A860" i="37"/>
  <c r="G838" i="27"/>
  <c r="H837" i="27"/>
  <c r="I837" i="27" s="1"/>
  <c r="E711" i="3"/>
  <c r="F710" i="3"/>
  <c r="G710" i="3"/>
  <c r="B692" i="6" l="1"/>
  <c r="C691" i="6"/>
  <c r="D860" i="37"/>
  <c r="E860" i="37"/>
  <c r="B860" i="37"/>
  <c r="C860" i="37"/>
  <c r="A861" i="37"/>
  <c r="G839" i="27"/>
  <c r="H838" i="27"/>
  <c r="I838" i="27" s="1"/>
  <c r="E712" i="3"/>
  <c r="F711" i="3"/>
  <c r="G711" i="3"/>
  <c r="B693" i="6" l="1"/>
  <c r="C692" i="6"/>
  <c r="D861" i="37"/>
  <c r="E861" i="37"/>
  <c r="B861" i="37"/>
  <c r="A862" i="37"/>
  <c r="C861" i="37"/>
  <c r="G840" i="27"/>
  <c r="H839" i="27"/>
  <c r="I839" i="27" s="1"/>
  <c r="E713" i="3"/>
  <c r="F712" i="3"/>
  <c r="G712" i="3"/>
  <c r="B694" i="6" l="1"/>
  <c r="C693" i="6"/>
  <c r="D862" i="37"/>
  <c r="E862" i="37"/>
  <c r="B862" i="37"/>
  <c r="C862" i="37"/>
  <c r="A863" i="37"/>
  <c r="G841" i="27"/>
  <c r="H840" i="27"/>
  <c r="I840" i="27" s="1"/>
  <c r="E714" i="3"/>
  <c r="F713" i="3"/>
  <c r="G713" i="3"/>
  <c r="B695" i="6" l="1"/>
  <c r="C694" i="6"/>
  <c r="D863" i="37"/>
  <c r="E863" i="37"/>
  <c r="A864" i="37"/>
  <c r="B863" i="37"/>
  <c r="C863" i="37"/>
  <c r="G842" i="27"/>
  <c r="H841" i="27"/>
  <c r="I841" i="27" s="1"/>
  <c r="E715" i="3"/>
  <c r="F714" i="3"/>
  <c r="G714" i="3"/>
  <c r="B696" i="6" l="1"/>
  <c r="C695" i="6"/>
  <c r="D864" i="37"/>
  <c r="E864" i="37"/>
  <c r="B864" i="37"/>
  <c r="C864" i="37"/>
  <c r="A865" i="37"/>
  <c r="G843" i="27"/>
  <c r="H842" i="27"/>
  <c r="I842" i="27" s="1"/>
  <c r="E716" i="3"/>
  <c r="F715" i="3"/>
  <c r="G715" i="3"/>
  <c r="B697" i="6" l="1"/>
  <c r="C696" i="6"/>
  <c r="D865" i="37"/>
  <c r="E865" i="37"/>
  <c r="B865" i="37"/>
  <c r="C865" i="37"/>
  <c r="A866" i="37"/>
  <c r="G844" i="27"/>
  <c r="H843" i="27"/>
  <c r="I843" i="27" s="1"/>
  <c r="E717" i="3"/>
  <c r="F716" i="3"/>
  <c r="G716" i="3"/>
  <c r="B698" i="6" l="1"/>
  <c r="C697" i="6"/>
  <c r="D866" i="37"/>
  <c r="E866" i="37"/>
  <c r="A867" i="37"/>
  <c r="B866" i="37"/>
  <c r="C866" i="37"/>
  <c r="G845" i="27"/>
  <c r="H844" i="27"/>
  <c r="I844" i="27" s="1"/>
  <c r="E718" i="3"/>
  <c r="F717" i="3"/>
  <c r="G717" i="3"/>
  <c r="B699" i="6" l="1"/>
  <c r="C698" i="6"/>
  <c r="D867" i="37"/>
  <c r="E867" i="37"/>
  <c r="A868" i="37"/>
  <c r="B867" i="37"/>
  <c r="C867" i="37"/>
  <c r="G846" i="27"/>
  <c r="H845" i="27"/>
  <c r="I845" i="27" s="1"/>
  <c r="E719" i="3"/>
  <c r="F718" i="3"/>
  <c r="G718" i="3"/>
  <c r="B700" i="6" l="1"/>
  <c r="C699" i="6"/>
  <c r="D868" i="37"/>
  <c r="E868" i="37"/>
  <c r="C868" i="37"/>
  <c r="B868" i="37"/>
  <c r="A869" i="37"/>
  <c r="G847" i="27"/>
  <c r="H846" i="27"/>
  <c r="I846" i="27" s="1"/>
  <c r="E720" i="3"/>
  <c r="F719" i="3"/>
  <c r="G719" i="3"/>
  <c r="B701" i="6" l="1"/>
  <c r="C700" i="6"/>
  <c r="D869" i="37"/>
  <c r="E869" i="37"/>
  <c r="C869" i="37"/>
  <c r="A870" i="37"/>
  <c r="B869" i="37"/>
  <c r="G848" i="27"/>
  <c r="H847" i="27"/>
  <c r="I847" i="27" s="1"/>
  <c r="E721" i="3"/>
  <c r="F720" i="3"/>
  <c r="G720" i="3"/>
  <c r="B702" i="6" l="1"/>
  <c r="C701" i="6"/>
  <c r="D870" i="37"/>
  <c r="E870" i="37"/>
  <c r="A871" i="37"/>
  <c r="C870" i="37"/>
  <c r="B870" i="37"/>
  <c r="G849" i="27"/>
  <c r="H848" i="27"/>
  <c r="I848" i="27" s="1"/>
  <c r="E722" i="3"/>
  <c r="F721" i="3"/>
  <c r="G721" i="3"/>
  <c r="B703" i="6" l="1"/>
  <c r="C702" i="6"/>
  <c r="D871" i="37"/>
  <c r="E871" i="37"/>
  <c r="B871" i="37"/>
  <c r="C871" i="37"/>
  <c r="A872" i="37"/>
  <c r="G850" i="27"/>
  <c r="H849" i="27"/>
  <c r="I849" i="27" s="1"/>
  <c r="E723" i="3"/>
  <c r="F722" i="3"/>
  <c r="G722" i="3"/>
  <c r="B704" i="6" l="1"/>
  <c r="C703" i="6"/>
  <c r="D872" i="37"/>
  <c r="E872" i="37"/>
  <c r="A873" i="37"/>
  <c r="B872" i="37"/>
  <c r="C872" i="37"/>
  <c r="G851" i="27"/>
  <c r="H850" i="27"/>
  <c r="I850" i="27" s="1"/>
  <c r="E724" i="3"/>
  <c r="F723" i="3"/>
  <c r="G723" i="3"/>
  <c r="B705" i="6" l="1"/>
  <c r="C704" i="6"/>
  <c r="D873" i="37"/>
  <c r="E873" i="37"/>
  <c r="B873" i="37"/>
  <c r="C873" i="37"/>
  <c r="A874" i="37"/>
  <c r="G852" i="27"/>
  <c r="H851" i="27"/>
  <c r="I851" i="27" s="1"/>
  <c r="E725" i="3"/>
  <c r="F724" i="3"/>
  <c r="G724" i="3"/>
  <c r="B706" i="6" l="1"/>
  <c r="C705" i="6"/>
  <c r="D874" i="37"/>
  <c r="E874" i="37"/>
  <c r="C874" i="37"/>
  <c r="A875" i="37"/>
  <c r="B874" i="37"/>
  <c r="G853" i="27"/>
  <c r="H852" i="27"/>
  <c r="I852" i="27" s="1"/>
  <c r="E726" i="3"/>
  <c r="F725" i="3"/>
  <c r="G725" i="3"/>
  <c r="B707" i="6" l="1"/>
  <c r="C706" i="6"/>
  <c r="D875" i="37"/>
  <c r="E875" i="37"/>
  <c r="A876" i="37"/>
  <c r="B875" i="37"/>
  <c r="C875" i="37"/>
  <c r="G854" i="27"/>
  <c r="H853" i="27"/>
  <c r="I853" i="27" s="1"/>
  <c r="E727" i="3"/>
  <c r="F726" i="3"/>
  <c r="G726" i="3"/>
  <c r="B708" i="6" l="1"/>
  <c r="C707" i="6"/>
  <c r="D876" i="37"/>
  <c r="E876" i="37"/>
  <c r="C876" i="37"/>
  <c r="A877" i="37"/>
  <c r="B876" i="37"/>
  <c r="G855" i="27"/>
  <c r="H854" i="27"/>
  <c r="I854" i="27" s="1"/>
  <c r="E728" i="3"/>
  <c r="F727" i="3"/>
  <c r="G727" i="3"/>
  <c r="B709" i="6" l="1"/>
  <c r="C708" i="6"/>
  <c r="D877" i="37"/>
  <c r="E877" i="37"/>
  <c r="B877" i="37"/>
  <c r="C877" i="37"/>
  <c r="A878" i="37"/>
  <c r="G856" i="27"/>
  <c r="H855" i="27"/>
  <c r="I855" i="27" s="1"/>
  <c r="E729" i="3"/>
  <c r="F728" i="3"/>
  <c r="G728" i="3"/>
  <c r="B710" i="6" l="1"/>
  <c r="C709" i="6"/>
  <c r="D878" i="37"/>
  <c r="E878" i="37"/>
  <c r="C878" i="37"/>
  <c r="A879" i="37"/>
  <c r="B878" i="37"/>
  <c r="G857" i="27"/>
  <c r="H856" i="27"/>
  <c r="I856" i="27" s="1"/>
  <c r="E730" i="3"/>
  <c r="F729" i="3"/>
  <c r="G729" i="3"/>
  <c r="B711" i="6" l="1"/>
  <c r="C710" i="6"/>
  <c r="D879" i="37"/>
  <c r="E879" i="37"/>
  <c r="A880" i="37"/>
  <c r="B879" i="37"/>
  <c r="C879" i="37"/>
  <c r="G858" i="27"/>
  <c r="H857" i="27"/>
  <c r="I857" i="27" s="1"/>
  <c r="E731" i="3"/>
  <c r="F730" i="3"/>
  <c r="G730" i="3"/>
  <c r="B712" i="6" l="1"/>
  <c r="C711" i="6"/>
  <c r="D880" i="37"/>
  <c r="E880" i="37"/>
  <c r="B880" i="37"/>
  <c r="C880" i="37"/>
  <c r="A881" i="37"/>
  <c r="G859" i="27"/>
  <c r="H858" i="27"/>
  <c r="I858" i="27" s="1"/>
  <c r="E732" i="3"/>
  <c r="F731" i="3"/>
  <c r="G731" i="3"/>
  <c r="B713" i="6" l="1"/>
  <c r="C712" i="6"/>
  <c r="D881" i="37"/>
  <c r="E881" i="37"/>
  <c r="A882" i="37"/>
  <c r="C881" i="37"/>
  <c r="B881" i="37"/>
  <c r="G860" i="27"/>
  <c r="H859" i="27"/>
  <c r="I859" i="27" s="1"/>
  <c r="E733" i="3"/>
  <c r="F732" i="3"/>
  <c r="G732" i="3"/>
  <c r="B714" i="6" l="1"/>
  <c r="C713" i="6"/>
  <c r="D882" i="37"/>
  <c r="E882" i="37"/>
  <c r="C882" i="37"/>
  <c r="A883" i="37"/>
  <c r="B882" i="37"/>
  <c r="G861" i="27"/>
  <c r="H860" i="27"/>
  <c r="I860" i="27" s="1"/>
  <c r="E734" i="3"/>
  <c r="F733" i="3"/>
  <c r="G733" i="3"/>
  <c r="B715" i="6" l="1"/>
  <c r="C714" i="6"/>
  <c r="D883" i="37"/>
  <c r="E883" i="37"/>
  <c r="A884" i="37"/>
  <c r="B883" i="37"/>
  <c r="C883" i="37"/>
  <c r="G862" i="27"/>
  <c r="H861" i="27"/>
  <c r="I861" i="27" s="1"/>
  <c r="E735" i="3"/>
  <c r="F734" i="3"/>
  <c r="G734" i="3"/>
  <c r="B716" i="6" l="1"/>
  <c r="C715" i="6"/>
  <c r="D884" i="37"/>
  <c r="E884" i="37"/>
  <c r="C884" i="37"/>
  <c r="A885" i="37"/>
  <c r="B884" i="37"/>
  <c r="G863" i="27"/>
  <c r="H862" i="27"/>
  <c r="I862" i="27" s="1"/>
  <c r="E736" i="3"/>
  <c r="F735" i="3"/>
  <c r="G735" i="3"/>
  <c r="B717" i="6" l="1"/>
  <c r="C716" i="6"/>
  <c r="D885" i="37"/>
  <c r="E885" i="37"/>
  <c r="B885" i="37"/>
  <c r="C885" i="37"/>
  <c r="A886" i="37"/>
  <c r="G864" i="27"/>
  <c r="H863" i="27"/>
  <c r="I863" i="27" s="1"/>
  <c r="E737" i="3"/>
  <c r="F736" i="3"/>
  <c r="G736" i="3"/>
  <c r="B718" i="6" l="1"/>
  <c r="C717" i="6"/>
  <c r="D886" i="37"/>
  <c r="E886" i="37"/>
  <c r="B886" i="37"/>
  <c r="C886" i="37"/>
  <c r="A887" i="37"/>
  <c r="G865" i="27"/>
  <c r="H864" i="27"/>
  <c r="I864" i="27" s="1"/>
  <c r="E738" i="3"/>
  <c r="F737" i="3"/>
  <c r="G737" i="3"/>
  <c r="B719" i="6" l="1"/>
  <c r="C718" i="6"/>
  <c r="D887" i="37"/>
  <c r="E887" i="37"/>
  <c r="A888" i="37"/>
  <c r="B887" i="37"/>
  <c r="C887" i="37"/>
  <c r="G866" i="27"/>
  <c r="H865" i="27"/>
  <c r="I865" i="27" s="1"/>
  <c r="E739" i="3"/>
  <c r="F738" i="3"/>
  <c r="G738" i="3"/>
  <c r="B720" i="6" l="1"/>
  <c r="C719" i="6"/>
  <c r="D888" i="37"/>
  <c r="E888" i="37"/>
  <c r="B888" i="37"/>
  <c r="C888" i="37"/>
  <c r="A889" i="37"/>
  <c r="G867" i="27"/>
  <c r="H866" i="27"/>
  <c r="I866" i="27" s="1"/>
  <c r="E740" i="3"/>
  <c r="F739" i="3"/>
  <c r="G739" i="3"/>
  <c r="B721" i="6" l="1"/>
  <c r="C720" i="6"/>
  <c r="D889" i="37"/>
  <c r="E889" i="37"/>
  <c r="B889" i="37"/>
  <c r="C889" i="37"/>
  <c r="A890" i="37"/>
  <c r="G868" i="27"/>
  <c r="H867" i="27"/>
  <c r="I867" i="27" s="1"/>
  <c r="E741" i="3"/>
  <c r="F740" i="3"/>
  <c r="G740" i="3"/>
  <c r="B722" i="6" l="1"/>
  <c r="C721" i="6"/>
  <c r="D890" i="37"/>
  <c r="E890" i="37"/>
  <c r="B890" i="37"/>
  <c r="C890" i="37"/>
  <c r="A891" i="37"/>
  <c r="G869" i="27"/>
  <c r="H868" i="27"/>
  <c r="I868" i="27" s="1"/>
  <c r="E742" i="3"/>
  <c r="F741" i="3"/>
  <c r="G741" i="3"/>
  <c r="B723" i="6" l="1"/>
  <c r="C722" i="6"/>
  <c r="D891" i="37"/>
  <c r="E891" i="37"/>
  <c r="C891" i="37"/>
  <c r="A892" i="37"/>
  <c r="B891" i="37"/>
  <c r="G870" i="27"/>
  <c r="H869" i="27"/>
  <c r="I869" i="27" s="1"/>
  <c r="E743" i="3"/>
  <c r="F742" i="3"/>
  <c r="G742" i="3"/>
  <c r="B724" i="6" l="1"/>
  <c r="C723" i="6"/>
  <c r="D892" i="37"/>
  <c r="E892" i="37"/>
  <c r="B892" i="37"/>
  <c r="C892" i="37"/>
  <c r="A893" i="37"/>
  <c r="G871" i="27"/>
  <c r="H870" i="27"/>
  <c r="I870" i="27" s="1"/>
  <c r="E744" i="3"/>
  <c r="F743" i="3"/>
  <c r="G743" i="3"/>
  <c r="B725" i="6" l="1"/>
  <c r="C724" i="6"/>
  <c r="D893" i="37"/>
  <c r="E893" i="37"/>
  <c r="A894" i="37"/>
  <c r="B893" i="37"/>
  <c r="C893" i="37"/>
  <c r="G872" i="27"/>
  <c r="H871" i="27"/>
  <c r="I871" i="27" s="1"/>
  <c r="E745" i="3"/>
  <c r="F744" i="3"/>
  <c r="G744" i="3"/>
  <c r="B726" i="6" l="1"/>
  <c r="C725" i="6"/>
  <c r="D894" i="37"/>
  <c r="E894" i="37"/>
  <c r="B894" i="37"/>
  <c r="C894" i="37"/>
  <c r="A895" i="37"/>
  <c r="G873" i="27"/>
  <c r="H872" i="27"/>
  <c r="I872" i="27" s="1"/>
  <c r="E746" i="3"/>
  <c r="F745" i="3"/>
  <c r="G745" i="3"/>
  <c r="B727" i="6" l="1"/>
  <c r="C726" i="6"/>
  <c r="D895" i="37"/>
  <c r="E895" i="37"/>
  <c r="A896" i="37"/>
  <c r="B895" i="37"/>
  <c r="C895" i="37"/>
  <c r="G874" i="27"/>
  <c r="H873" i="27"/>
  <c r="I873" i="27" s="1"/>
  <c r="E747" i="3"/>
  <c r="F746" i="3"/>
  <c r="G746" i="3"/>
  <c r="B728" i="6" l="1"/>
  <c r="C727" i="6"/>
  <c r="D896" i="37"/>
  <c r="E896" i="37"/>
  <c r="C896" i="37"/>
  <c r="A897" i="37"/>
  <c r="B896" i="37"/>
  <c r="G875" i="27"/>
  <c r="H874" i="27"/>
  <c r="I874" i="27" s="1"/>
  <c r="E748" i="3"/>
  <c r="F747" i="3"/>
  <c r="G747" i="3"/>
  <c r="B729" i="6" l="1"/>
  <c r="C728" i="6"/>
  <c r="D897" i="37"/>
  <c r="E897" i="37"/>
  <c r="B897" i="37"/>
  <c r="C897" i="37"/>
  <c r="A898" i="37"/>
  <c r="G876" i="27"/>
  <c r="H875" i="27"/>
  <c r="I875" i="27" s="1"/>
  <c r="E749" i="3"/>
  <c r="F748" i="3"/>
  <c r="G748" i="3"/>
  <c r="B730" i="6" l="1"/>
  <c r="C729" i="6"/>
  <c r="D898" i="37"/>
  <c r="E898" i="37"/>
  <c r="B898" i="37"/>
  <c r="C898" i="37"/>
  <c r="A899" i="37"/>
  <c r="G877" i="27"/>
  <c r="H876" i="27"/>
  <c r="I876" i="27" s="1"/>
  <c r="E750" i="3"/>
  <c r="F749" i="3"/>
  <c r="G749" i="3"/>
  <c r="B731" i="6" l="1"/>
  <c r="C730" i="6"/>
  <c r="D899" i="37"/>
  <c r="E899" i="37"/>
  <c r="B899" i="37"/>
  <c r="C899" i="37"/>
  <c r="A900" i="37"/>
  <c r="G878" i="27"/>
  <c r="H877" i="27"/>
  <c r="I877" i="27" s="1"/>
  <c r="E751" i="3"/>
  <c r="F750" i="3"/>
  <c r="G750" i="3"/>
  <c r="B732" i="6" l="1"/>
  <c r="C731" i="6"/>
  <c r="D900" i="37"/>
  <c r="E900" i="37"/>
  <c r="C900" i="37"/>
  <c r="A901" i="37"/>
  <c r="B900" i="37"/>
  <c r="G879" i="27"/>
  <c r="H878" i="27"/>
  <c r="I878" i="27" s="1"/>
  <c r="E752" i="3"/>
  <c r="F751" i="3"/>
  <c r="G751" i="3"/>
  <c r="B733" i="6" l="1"/>
  <c r="C732" i="6"/>
  <c r="D901" i="37"/>
  <c r="E901" i="37"/>
  <c r="B901" i="37"/>
  <c r="A902" i="37"/>
  <c r="C901" i="37"/>
  <c r="G880" i="27"/>
  <c r="H879" i="27"/>
  <c r="I879" i="27" s="1"/>
  <c r="E753" i="3"/>
  <c r="F752" i="3"/>
  <c r="G752" i="3"/>
  <c r="B734" i="6" l="1"/>
  <c r="C733" i="6"/>
  <c r="D902" i="37"/>
  <c r="E902" i="37"/>
  <c r="C902" i="37"/>
  <c r="A903" i="37"/>
  <c r="B902" i="37"/>
  <c r="G881" i="27"/>
  <c r="H880" i="27"/>
  <c r="I880" i="27" s="1"/>
  <c r="E754" i="3"/>
  <c r="F753" i="3"/>
  <c r="G753" i="3"/>
  <c r="B735" i="6" l="1"/>
  <c r="C734" i="6"/>
  <c r="D903" i="37"/>
  <c r="E903" i="37"/>
  <c r="A904" i="37"/>
  <c r="B903" i="37"/>
  <c r="C903" i="37"/>
  <c r="G882" i="27"/>
  <c r="H881" i="27"/>
  <c r="I881" i="27" s="1"/>
  <c r="E755" i="3"/>
  <c r="F754" i="3"/>
  <c r="G754" i="3"/>
  <c r="B736" i="6" l="1"/>
  <c r="C735" i="6"/>
  <c r="D904" i="37"/>
  <c r="E904" i="37"/>
  <c r="B904" i="37"/>
  <c r="C904" i="37"/>
  <c r="A905" i="37"/>
  <c r="G883" i="27"/>
  <c r="H882" i="27"/>
  <c r="I882" i="27" s="1"/>
  <c r="E756" i="3"/>
  <c r="F755" i="3"/>
  <c r="G755" i="3"/>
  <c r="B737" i="6" l="1"/>
  <c r="C736" i="6"/>
  <c r="D905" i="37"/>
  <c r="E905" i="37"/>
  <c r="B905" i="37"/>
  <c r="C905" i="37"/>
  <c r="A906" i="37"/>
  <c r="G884" i="27"/>
  <c r="H883" i="27"/>
  <c r="I883" i="27" s="1"/>
  <c r="E757" i="3"/>
  <c r="F756" i="3"/>
  <c r="G756" i="3"/>
  <c r="B738" i="6" l="1"/>
  <c r="C737" i="6"/>
  <c r="D906" i="37"/>
  <c r="E906" i="37"/>
  <c r="B906" i="37"/>
  <c r="C906" i="37"/>
  <c r="A907" i="37"/>
  <c r="G885" i="27"/>
  <c r="H884" i="27"/>
  <c r="I884" i="27" s="1"/>
  <c r="E758" i="3"/>
  <c r="F757" i="3"/>
  <c r="G757" i="3"/>
  <c r="B739" i="6" l="1"/>
  <c r="C738" i="6"/>
  <c r="D907" i="37"/>
  <c r="E907" i="37"/>
  <c r="A908" i="37"/>
  <c r="B907" i="37"/>
  <c r="C907" i="37"/>
  <c r="G886" i="27"/>
  <c r="H885" i="27"/>
  <c r="I885" i="27" s="1"/>
  <c r="E759" i="3"/>
  <c r="F758" i="3"/>
  <c r="G758" i="3"/>
  <c r="B740" i="6" l="1"/>
  <c r="C739" i="6"/>
  <c r="D908" i="37"/>
  <c r="E908" i="37"/>
  <c r="A909" i="37"/>
  <c r="B908" i="37"/>
  <c r="C908" i="37"/>
  <c r="G887" i="27"/>
  <c r="H886" i="27"/>
  <c r="I886" i="27" s="1"/>
  <c r="E760" i="3"/>
  <c r="F759" i="3"/>
  <c r="G759" i="3"/>
  <c r="B741" i="6" l="1"/>
  <c r="C740" i="6"/>
  <c r="D909" i="37"/>
  <c r="E909" i="37"/>
  <c r="B909" i="37"/>
  <c r="C909" i="37"/>
  <c r="A910" i="37"/>
  <c r="G888" i="27"/>
  <c r="H887" i="27"/>
  <c r="I887" i="27" s="1"/>
  <c r="E761" i="3"/>
  <c r="F760" i="3"/>
  <c r="G760" i="3"/>
  <c r="B742" i="6" l="1"/>
  <c r="C741" i="6"/>
  <c r="D910" i="37"/>
  <c r="E910" i="37"/>
  <c r="A911" i="37"/>
  <c r="B910" i="37"/>
  <c r="C910" i="37"/>
  <c r="G889" i="27"/>
  <c r="H888" i="27"/>
  <c r="I888" i="27" s="1"/>
  <c r="E762" i="3"/>
  <c r="F761" i="3"/>
  <c r="G761" i="3"/>
  <c r="B743" i="6" l="1"/>
  <c r="C742" i="6"/>
  <c r="D911" i="37"/>
  <c r="E911" i="37"/>
  <c r="B911" i="37"/>
  <c r="C911" i="37"/>
  <c r="A912" i="37"/>
  <c r="G890" i="27"/>
  <c r="H889" i="27"/>
  <c r="I889" i="27" s="1"/>
  <c r="E763" i="3"/>
  <c r="F762" i="3"/>
  <c r="G762" i="3"/>
  <c r="B744" i="6" l="1"/>
  <c r="C743" i="6"/>
  <c r="D912" i="37"/>
  <c r="E912" i="37"/>
  <c r="B912" i="37"/>
  <c r="C912" i="37"/>
  <c r="A913" i="37"/>
  <c r="G891" i="27"/>
  <c r="H890" i="27"/>
  <c r="I890" i="27" s="1"/>
  <c r="E764" i="3"/>
  <c r="F763" i="3"/>
  <c r="G763" i="3"/>
  <c r="B745" i="6" l="1"/>
  <c r="C744" i="6"/>
  <c r="D913" i="37"/>
  <c r="E913" i="37"/>
  <c r="B913" i="37"/>
  <c r="C913" i="37"/>
  <c r="A914" i="37"/>
  <c r="G892" i="27"/>
  <c r="H891" i="27"/>
  <c r="I891" i="27" s="1"/>
  <c r="E765" i="3"/>
  <c r="F764" i="3"/>
  <c r="G764" i="3"/>
  <c r="B746" i="6" l="1"/>
  <c r="C745" i="6"/>
  <c r="D914" i="37"/>
  <c r="E914" i="37"/>
  <c r="B914" i="37"/>
  <c r="C914" i="37"/>
  <c r="A915" i="37"/>
  <c r="G893" i="27"/>
  <c r="H892" i="27"/>
  <c r="I892" i="27" s="1"/>
  <c r="E766" i="3"/>
  <c r="F765" i="3"/>
  <c r="G765" i="3"/>
  <c r="B747" i="6" l="1"/>
  <c r="C746" i="6"/>
  <c r="D915" i="37"/>
  <c r="E915" i="37"/>
  <c r="B915" i="37"/>
  <c r="C915" i="37"/>
  <c r="A916" i="37"/>
  <c r="G894" i="27"/>
  <c r="H893" i="27"/>
  <c r="I893" i="27" s="1"/>
  <c r="E767" i="3"/>
  <c r="F766" i="3"/>
  <c r="G766" i="3"/>
  <c r="B748" i="6" l="1"/>
  <c r="C747" i="6"/>
  <c r="D916" i="37"/>
  <c r="E916" i="37"/>
  <c r="A917" i="37"/>
  <c r="B916" i="37"/>
  <c r="C916" i="37"/>
  <c r="G895" i="27"/>
  <c r="H894" i="27"/>
  <c r="I894" i="27" s="1"/>
  <c r="E768" i="3"/>
  <c r="F767" i="3"/>
  <c r="G767" i="3"/>
  <c r="B749" i="6" l="1"/>
  <c r="C748" i="6"/>
  <c r="D917" i="37"/>
  <c r="E917" i="37"/>
  <c r="B917" i="37"/>
  <c r="C917" i="37"/>
  <c r="A918" i="37"/>
  <c r="G896" i="27"/>
  <c r="H895" i="27"/>
  <c r="I895" i="27" s="1"/>
  <c r="E769" i="3"/>
  <c r="F768" i="3"/>
  <c r="G768" i="3"/>
  <c r="B750" i="6" l="1"/>
  <c r="C749" i="6"/>
  <c r="D918" i="37"/>
  <c r="E918" i="37"/>
  <c r="C918" i="37"/>
  <c r="A919" i="37"/>
  <c r="B918" i="37"/>
  <c r="G897" i="27"/>
  <c r="H896" i="27"/>
  <c r="I896" i="27" s="1"/>
  <c r="E770" i="3"/>
  <c r="F769" i="3"/>
  <c r="G769" i="3"/>
  <c r="B751" i="6" l="1"/>
  <c r="C750" i="6"/>
  <c r="D919" i="37"/>
  <c r="E919" i="37"/>
  <c r="A920" i="37"/>
  <c r="B919" i="37"/>
  <c r="C919" i="37"/>
  <c r="G898" i="27"/>
  <c r="H897" i="27"/>
  <c r="I897" i="27" s="1"/>
  <c r="E771" i="3"/>
  <c r="F770" i="3"/>
  <c r="G770" i="3"/>
  <c r="B752" i="6" l="1"/>
  <c r="C751" i="6"/>
  <c r="D920" i="37"/>
  <c r="E920" i="37"/>
  <c r="C920" i="37"/>
  <c r="A921" i="37"/>
  <c r="B920" i="37"/>
  <c r="G899" i="27"/>
  <c r="H898" i="27"/>
  <c r="I898" i="27" s="1"/>
  <c r="E772" i="3"/>
  <c r="F771" i="3"/>
  <c r="G771" i="3"/>
  <c r="B753" i="6" l="1"/>
  <c r="C752" i="6"/>
  <c r="D921" i="37"/>
  <c r="E921" i="37"/>
  <c r="B921" i="37"/>
  <c r="C921" i="37"/>
  <c r="A922" i="37"/>
  <c r="G900" i="27"/>
  <c r="H899" i="27"/>
  <c r="I899" i="27" s="1"/>
  <c r="E773" i="3"/>
  <c r="F772" i="3"/>
  <c r="G772" i="3"/>
  <c r="B754" i="6" l="1"/>
  <c r="C753" i="6"/>
  <c r="D922" i="37"/>
  <c r="E922" i="37"/>
  <c r="C922" i="37"/>
  <c r="A923" i="37"/>
  <c r="B922" i="37"/>
  <c r="G901" i="27"/>
  <c r="H900" i="27"/>
  <c r="I900" i="27" s="1"/>
  <c r="E774" i="3"/>
  <c r="F773" i="3"/>
  <c r="G773" i="3"/>
  <c r="B755" i="6" l="1"/>
  <c r="C754" i="6"/>
  <c r="D923" i="37"/>
  <c r="E923" i="37"/>
  <c r="A924" i="37"/>
  <c r="B923" i="37"/>
  <c r="C923" i="37"/>
  <c r="G902" i="27"/>
  <c r="H901" i="27"/>
  <c r="I901" i="27" s="1"/>
  <c r="E775" i="3"/>
  <c r="F774" i="3"/>
  <c r="G774" i="3"/>
  <c r="B756" i="6" l="1"/>
  <c r="C755" i="6"/>
  <c r="D924" i="37"/>
  <c r="E924" i="37"/>
  <c r="A925" i="37"/>
  <c r="C924" i="37"/>
  <c r="B924" i="37"/>
  <c r="G903" i="27"/>
  <c r="H902" i="27"/>
  <c r="I902" i="27" s="1"/>
  <c r="E776" i="3"/>
  <c r="F775" i="3"/>
  <c r="G775" i="3"/>
  <c r="B757" i="6" l="1"/>
  <c r="C756" i="6"/>
  <c r="D925" i="37"/>
  <c r="E925" i="37"/>
  <c r="B925" i="37"/>
  <c r="C925" i="37"/>
  <c r="A926" i="37"/>
  <c r="G904" i="27"/>
  <c r="H903" i="27"/>
  <c r="I903" i="27" s="1"/>
  <c r="E777" i="3"/>
  <c r="F776" i="3"/>
  <c r="G776" i="3"/>
  <c r="B758" i="6" l="1"/>
  <c r="C757" i="6"/>
  <c r="D926" i="37"/>
  <c r="E926" i="37"/>
  <c r="C926" i="37"/>
  <c r="A927" i="37"/>
  <c r="B926" i="37"/>
  <c r="G905" i="27"/>
  <c r="H904" i="27"/>
  <c r="I904" i="27" s="1"/>
  <c r="E778" i="3"/>
  <c r="F777" i="3"/>
  <c r="G777" i="3"/>
  <c r="B759" i="6" l="1"/>
  <c r="C758" i="6"/>
  <c r="D927" i="37"/>
  <c r="E927" i="37"/>
  <c r="A928" i="37"/>
  <c r="B927" i="37"/>
  <c r="C927" i="37"/>
  <c r="G906" i="27"/>
  <c r="H905" i="27"/>
  <c r="I905" i="27" s="1"/>
  <c r="E779" i="3"/>
  <c r="F778" i="3"/>
  <c r="G778" i="3"/>
  <c r="B760" i="6" l="1"/>
  <c r="C759" i="6"/>
  <c r="D928" i="37"/>
  <c r="E928" i="37"/>
  <c r="A929" i="37"/>
  <c r="B928" i="37"/>
  <c r="C928" i="37"/>
  <c r="G907" i="27"/>
  <c r="H906" i="27"/>
  <c r="I906" i="27" s="1"/>
  <c r="E780" i="3"/>
  <c r="F779" i="3"/>
  <c r="G779" i="3"/>
  <c r="B761" i="6" l="1"/>
  <c r="C760" i="6"/>
  <c r="D929" i="37"/>
  <c r="E929" i="37"/>
  <c r="B929" i="37"/>
  <c r="C929" i="37"/>
  <c r="A930" i="37"/>
  <c r="G908" i="27"/>
  <c r="H907" i="27"/>
  <c r="I907" i="27" s="1"/>
  <c r="E781" i="3"/>
  <c r="F780" i="3"/>
  <c r="G780" i="3"/>
  <c r="B762" i="6" l="1"/>
  <c r="C761" i="6"/>
  <c r="D930" i="37"/>
  <c r="E930" i="37"/>
  <c r="A931" i="37"/>
  <c r="B930" i="37"/>
  <c r="C930" i="37"/>
  <c r="G909" i="27"/>
  <c r="H908" i="27"/>
  <c r="I908" i="27" s="1"/>
  <c r="E782" i="3"/>
  <c r="F781" i="3"/>
  <c r="G781" i="3"/>
  <c r="B763" i="6" l="1"/>
  <c r="C762" i="6"/>
  <c r="D931" i="37"/>
  <c r="E931" i="37"/>
  <c r="B931" i="37"/>
  <c r="C931" i="37"/>
  <c r="A932" i="37"/>
  <c r="G910" i="27"/>
  <c r="H909" i="27"/>
  <c r="I909" i="27" s="1"/>
  <c r="E783" i="3"/>
  <c r="F782" i="3"/>
  <c r="G782" i="3"/>
  <c r="B764" i="6" l="1"/>
  <c r="C763" i="6"/>
  <c r="D932" i="37"/>
  <c r="E932" i="37"/>
  <c r="B932" i="37"/>
  <c r="C932" i="37"/>
  <c r="A933" i="37"/>
  <c r="G911" i="27"/>
  <c r="H910" i="27"/>
  <c r="I910" i="27" s="1"/>
  <c r="E784" i="3"/>
  <c r="F783" i="3"/>
  <c r="G783" i="3"/>
  <c r="B765" i="6" l="1"/>
  <c r="C764" i="6"/>
  <c r="D933" i="37"/>
  <c r="E933" i="37"/>
  <c r="A934" i="37"/>
  <c r="B933" i="37"/>
  <c r="C933" i="37"/>
  <c r="G912" i="27"/>
  <c r="H911" i="27"/>
  <c r="I911" i="27" s="1"/>
  <c r="E785" i="3"/>
  <c r="F784" i="3"/>
  <c r="G784" i="3"/>
  <c r="B766" i="6" l="1"/>
  <c r="C765" i="6"/>
  <c r="D934" i="37"/>
  <c r="E934" i="37"/>
  <c r="C934" i="37"/>
  <c r="A935" i="37"/>
  <c r="B934" i="37"/>
  <c r="G913" i="27"/>
  <c r="H912" i="27"/>
  <c r="I912" i="27" s="1"/>
  <c r="E786" i="3"/>
  <c r="F785" i="3"/>
  <c r="G785" i="3"/>
  <c r="B767" i="6" l="1"/>
  <c r="C766" i="6"/>
  <c r="D935" i="37"/>
  <c r="E935" i="37"/>
  <c r="A936" i="37"/>
  <c r="B935" i="37"/>
  <c r="C935" i="37"/>
  <c r="G914" i="27"/>
  <c r="H913" i="27"/>
  <c r="I913" i="27" s="1"/>
  <c r="E787" i="3"/>
  <c r="F786" i="3"/>
  <c r="G786" i="3"/>
  <c r="B768" i="6" l="1"/>
  <c r="C767" i="6"/>
  <c r="D936" i="37"/>
  <c r="E936" i="37"/>
  <c r="A937" i="37"/>
  <c r="B936" i="37"/>
  <c r="C936" i="37"/>
  <c r="G915" i="27"/>
  <c r="H914" i="27"/>
  <c r="I914" i="27" s="1"/>
  <c r="E788" i="3"/>
  <c r="F787" i="3"/>
  <c r="G787" i="3"/>
  <c r="B769" i="6" l="1"/>
  <c r="C768" i="6"/>
  <c r="D937" i="37"/>
  <c r="E937" i="37"/>
  <c r="A938" i="37"/>
  <c r="B937" i="37"/>
  <c r="C937" i="37"/>
  <c r="G916" i="27"/>
  <c r="H915" i="27"/>
  <c r="I915" i="27" s="1"/>
  <c r="E789" i="3"/>
  <c r="F788" i="3"/>
  <c r="G788" i="3"/>
  <c r="B770" i="6" l="1"/>
  <c r="C769" i="6"/>
  <c r="D938" i="37"/>
  <c r="E938" i="37"/>
  <c r="C938" i="37"/>
  <c r="A939" i="37"/>
  <c r="B938" i="37"/>
  <c r="G917" i="27"/>
  <c r="H916" i="27"/>
  <c r="I916" i="27" s="1"/>
  <c r="E790" i="3"/>
  <c r="F789" i="3"/>
  <c r="G789" i="3"/>
  <c r="B771" i="6" l="1"/>
  <c r="C770" i="6"/>
  <c r="D939" i="37"/>
  <c r="E939" i="37"/>
  <c r="B939" i="37"/>
  <c r="C939" i="37"/>
  <c r="A940" i="37"/>
  <c r="G918" i="27"/>
  <c r="H917" i="27"/>
  <c r="I917" i="27" s="1"/>
  <c r="E791" i="3"/>
  <c r="F790" i="3"/>
  <c r="G790" i="3"/>
  <c r="B772" i="6" l="1"/>
  <c r="C771" i="6"/>
  <c r="D940" i="37"/>
  <c r="E940" i="37"/>
  <c r="C940" i="37"/>
  <c r="A941" i="37"/>
  <c r="B940" i="37"/>
  <c r="G919" i="27"/>
  <c r="H918" i="27"/>
  <c r="I918" i="27" s="1"/>
  <c r="E792" i="3"/>
  <c r="F791" i="3"/>
  <c r="G791" i="3"/>
  <c r="B773" i="6" l="1"/>
  <c r="C772" i="6"/>
  <c r="D941" i="37"/>
  <c r="E941" i="37"/>
  <c r="B941" i="37"/>
  <c r="C941" i="37"/>
  <c r="A942" i="37"/>
  <c r="G920" i="27"/>
  <c r="H919" i="27"/>
  <c r="I919" i="27" s="1"/>
  <c r="E793" i="3"/>
  <c r="F792" i="3"/>
  <c r="G792" i="3"/>
  <c r="B774" i="6" l="1"/>
  <c r="C773" i="6"/>
  <c r="D942" i="37"/>
  <c r="E942" i="37"/>
  <c r="C942" i="37"/>
  <c r="A943" i="37"/>
  <c r="B942" i="37"/>
  <c r="G921" i="27"/>
  <c r="H920" i="27"/>
  <c r="I920" i="27" s="1"/>
  <c r="E794" i="3"/>
  <c r="F793" i="3"/>
  <c r="G793" i="3"/>
  <c r="B775" i="6" l="1"/>
  <c r="C774" i="6"/>
  <c r="D943" i="37"/>
  <c r="E943" i="37"/>
  <c r="A944" i="37"/>
  <c r="B943" i="37"/>
  <c r="C943" i="37"/>
  <c r="G922" i="27"/>
  <c r="H921" i="27"/>
  <c r="I921" i="27" s="1"/>
  <c r="E795" i="3"/>
  <c r="F794" i="3"/>
  <c r="G794" i="3"/>
  <c r="B776" i="6" l="1"/>
  <c r="C775" i="6"/>
  <c r="D944" i="37"/>
  <c r="E944" i="37"/>
  <c r="A945" i="37"/>
  <c r="B944" i="37"/>
  <c r="C944" i="37"/>
  <c r="G923" i="27"/>
  <c r="H922" i="27"/>
  <c r="I922" i="27" s="1"/>
  <c r="E796" i="3"/>
  <c r="F795" i="3"/>
  <c r="G795" i="3"/>
  <c r="B777" i="6" l="1"/>
  <c r="C776" i="6"/>
  <c r="D945" i="37"/>
  <c r="E945" i="37"/>
  <c r="B945" i="37"/>
  <c r="C945" i="37"/>
  <c r="A946" i="37"/>
  <c r="G924" i="27"/>
  <c r="H923" i="27"/>
  <c r="I923" i="27" s="1"/>
  <c r="E797" i="3"/>
  <c r="F796" i="3"/>
  <c r="G796" i="3"/>
  <c r="B778" i="6" l="1"/>
  <c r="C777" i="6"/>
  <c r="D946" i="37"/>
  <c r="E946" i="37"/>
  <c r="C946" i="37"/>
  <c r="A947" i="37"/>
  <c r="B946" i="37"/>
  <c r="G925" i="27"/>
  <c r="H924" i="27"/>
  <c r="I924" i="27" s="1"/>
  <c r="E798" i="3"/>
  <c r="F797" i="3"/>
  <c r="G797" i="3"/>
  <c r="B779" i="6" l="1"/>
  <c r="C778" i="6"/>
  <c r="D947" i="37"/>
  <c r="E947" i="37"/>
  <c r="A948" i="37"/>
  <c r="B947" i="37"/>
  <c r="C947" i="37"/>
  <c r="G926" i="27"/>
  <c r="H925" i="27"/>
  <c r="I925" i="27" s="1"/>
  <c r="E799" i="3"/>
  <c r="F798" i="3"/>
  <c r="G798" i="3"/>
  <c r="B780" i="6" l="1"/>
  <c r="C779" i="6"/>
  <c r="D948" i="37"/>
  <c r="E948" i="37"/>
  <c r="B948" i="37"/>
  <c r="C948" i="37"/>
  <c r="A949" i="37"/>
  <c r="G927" i="27"/>
  <c r="H926" i="27"/>
  <c r="I926" i="27" s="1"/>
  <c r="E800" i="3"/>
  <c r="F799" i="3"/>
  <c r="G799" i="3"/>
  <c r="B781" i="6" l="1"/>
  <c r="C780" i="6"/>
  <c r="D949" i="37"/>
  <c r="E949" i="37"/>
  <c r="B949" i="37"/>
  <c r="C949" i="37"/>
  <c r="A950" i="37"/>
  <c r="G928" i="27"/>
  <c r="H927" i="27"/>
  <c r="I927" i="27" s="1"/>
  <c r="E801" i="3"/>
  <c r="F800" i="3"/>
  <c r="G800" i="3"/>
  <c r="B782" i="6" l="1"/>
  <c r="C781" i="6"/>
  <c r="D950" i="37"/>
  <c r="E950" i="37"/>
  <c r="C950" i="37"/>
  <c r="A951" i="37"/>
  <c r="B950" i="37"/>
  <c r="G929" i="27"/>
  <c r="H928" i="27"/>
  <c r="I928" i="27" s="1"/>
  <c r="E802" i="3"/>
  <c r="F801" i="3"/>
  <c r="G801" i="3"/>
  <c r="B783" i="6" l="1"/>
  <c r="C782" i="6"/>
  <c r="D951" i="37"/>
  <c r="E951" i="37"/>
  <c r="A952" i="37"/>
  <c r="B951" i="37"/>
  <c r="C951" i="37"/>
  <c r="G930" i="27"/>
  <c r="H929" i="27"/>
  <c r="I929" i="27" s="1"/>
  <c r="E803" i="3"/>
  <c r="F802" i="3"/>
  <c r="G802" i="3"/>
  <c r="B784" i="6" l="1"/>
  <c r="C783" i="6"/>
  <c r="D952" i="37"/>
  <c r="E952" i="37"/>
  <c r="B952" i="37"/>
  <c r="C952" i="37"/>
  <c r="A953" i="37"/>
  <c r="G931" i="27"/>
  <c r="H930" i="27"/>
  <c r="I930" i="27" s="1"/>
  <c r="E804" i="3"/>
  <c r="F803" i="3"/>
  <c r="G803" i="3"/>
  <c r="B785" i="6" l="1"/>
  <c r="C784" i="6"/>
  <c r="D953" i="37"/>
  <c r="E953" i="37"/>
  <c r="B953" i="37"/>
  <c r="C953" i="37"/>
  <c r="A954" i="37"/>
  <c r="G932" i="27"/>
  <c r="H931" i="27"/>
  <c r="I931" i="27" s="1"/>
  <c r="E805" i="3"/>
  <c r="F804" i="3"/>
  <c r="G804" i="3"/>
  <c r="B786" i="6" l="1"/>
  <c r="C785" i="6"/>
  <c r="D954" i="37"/>
  <c r="E954" i="37"/>
  <c r="C954" i="37"/>
  <c r="A955" i="37"/>
  <c r="B954" i="37"/>
  <c r="G933" i="27"/>
  <c r="H932" i="27"/>
  <c r="I932" i="27" s="1"/>
  <c r="E806" i="3"/>
  <c r="F805" i="3"/>
  <c r="G805" i="3"/>
  <c r="B787" i="6" l="1"/>
  <c r="C786" i="6"/>
  <c r="D955" i="37"/>
  <c r="E955" i="37"/>
  <c r="B955" i="37"/>
  <c r="C955" i="37"/>
  <c r="A956" i="37"/>
  <c r="G934" i="27"/>
  <c r="H933" i="27"/>
  <c r="I933" i="27" s="1"/>
  <c r="E807" i="3"/>
  <c r="F806" i="3"/>
  <c r="G806" i="3"/>
  <c r="B788" i="6" l="1"/>
  <c r="C787" i="6"/>
  <c r="D956" i="37"/>
  <c r="E956" i="37"/>
  <c r="B956" i="37"/>
  <c r="C956" i="37"/>
  <c r="A957" i="37"/>
  <c r="G935" i="27"/>
  <c r="H934" i="27"/>
  <c r="I934" i="27" s="1"/>
  <c r="E808" i="3"/>
  <c r="F807" i="3"/>
  <c r="G807" i="3"/>
  <c r="B789" i="6" l="1"/>
  <c r="C788" i="6"/>
  <c r="D957" i="37"/>
  <c r="E957" i="37"/>
  <c r="B957" i="37"/>
  <c r="C957" i="37"/>
  <c r="A958" i="37"/>
  <c r="G936" i="27"/>
  <c r="H935" i="27"/>
  <c r="I935" i="27" s="1"/>
  <c r="E809" i="3"/>
  <c r="F808" i="3"/>
  <c r="G808" i="3"/>
  <c r="B790" i="6" l="1"/>
  <c r="C789" i="6"/>
  <c r="D958" i="37"/>
  <c r="E958" i="37"/>
  <c r="C958" i="37"/>
  <c r="A959" i="37"/>
  <c r="B958" i="37"/>
  <c r="G937" i="27"/>
  <c r="H936" i="27"/>
  <c r="I936" i="27" s="1"/>
  <c r="E810" i="3"/>
  <c r="F809" i="3"/>
  <c r="G809" i="3"/>
  <c r="B791" i="6" l="1"/>
  <c r="C790" i="6"/>
  <c r="D959" i="37"/>
  <c r="E959" i="37"/>
  <c r="B959" i="37"/>
  <c r="C959" i="37"/>
  <c r="A960" i="37"/>
  <c r="G938" i="27"/>
  <c r="H937" i="27"/>
  <c r="I937" i="27" s="1"/>
  <c r="E811" i="3"/>
  <c r="F810" i="3"/>
  <c r="G810" i="3"/>
  <c r="B792" i="6" l="1"/>
  <c r="C791" i="6"/>
  <c r="D960" i="37"/>
  <c r="E960" i="37"/>
  <c r="C960" i="37"/>
  <c r="A961" i="37"/>
  <c r="B960" i="37"/>
  <c r="G939" i="27"/>
  <c r="H938" i="27"/>
  <c r="I938" i="27" s="1"/>
  <c r="E812" i="3"/>
  <c r="F811" i="3"/>
  <c r="G811" i="3"/>
  <c r="B793" i="6" l="1"/>
  <c r="C792" i="6"/>
  <c r="D961" i="37"/>
  <c r="E961" i="37"/>
  <c r="B961" i="37"/>
  <c r="C961" i="37"/>
  <c r="A962" i="37"/>
  <c r="G940" i="27"/>
  <c r="H939" i="27"/>
  <c r="I939" i="27" s="1"/>
  <c r="E813" i="3"/>
  <c r="F812" i="3"/>
  <c r="G812" i="3"/>
  <c r="B794" i="6" l="1"/>
  <c r="C793" i="6"/>
  <c r="D962" i="37"/>
  <c r="E962" i="37"/>
  <c r="C962" i="37"/>
  <c r="A963" i="37"/>
  <c r="B962" i="37"/>
  <c r="G941" i="27"/>
  <c r="H940" i="27"/>
  <c r="I940" i="27" s="1"/>
  <c r="E814" i="3"/>
  <c r="F813" i="3"/>
  <c r="G813" i="3"/>
  <c r="B795" i="6" l="1"/>
  <c r="C794" i="6"/>
  <c r="D963" i="37"/>
  <c r="E963" i="37"/>
  <c r="A964" i="37"/>
  <c r="B963" i="37"/>
  <c r="C963" i="37"/>
  <c r="G942" i="27"/>
  <c r="H941" i="27"/>
  <c r="I941" i="27" s="1"/>
  <c r="E815" i="3"/>
  <c r="F814" i="3"/>
  <c r="G814" i="3"/>
  <c r="B796" i="6" l="1"/>
  <c r="C795" i="6"/>
  <c r="D964" i="37"/>
  <c r="E964" i="37"/>
  <c r="B964" i="37"/>
  <c r="C964" i="37"/>
  <c r="A965" i="37"/>
  <c r="G943" i="27"/>
  <c r="H942" i="27"/>
  <c r="I942" i="27" s="1"/>
  <c r="E816" i="3"/>
  <c r="F815" i="3"/>
  <c r="G815" i="3"/>
  <c r="B797" i="6" l="1"/>
  <c r="C796" i="6"/>
  <c r="D965" i="37"/>
  <c r="E965" i="37"/>
  <c r="B965" i="37"/>
  <c r="C965" i="37"/>
  <c r="A966" i="37"/>
  <c r="G944" i="27"/>
  <c r="H943" i="27"/>
  <c r="I943" i="27" s="1"/>
  <c r="E817" i="3"/>
  <c r="F816" i="3"/>
  <c r="G816" i="3"/>
  <c r="B798" i="6" l="1"/>
  <c r="C797" i="6"/>
  <c r="D966" i="37"/>
  <c r="E966" i="37"/>
  <c r="C966" i="37"/>
  <c r="A967" i="37"/>
  <c r="B966" i="37"/>
  <c r="G945" i="27"/>
  <c r="H944" i="27"/>
  <c r="I944" i="27" s="1"/>
  <c r="E818" i="3"/>
  <c r="F817" i="3"/>
  <c r="G817" i="3"/>
  <c r="B799" i="6" l="1"/>
  <c r="C798" i="6"/>
  <c r="D967" i="37"/>
  <c r="E967" i="37"/>
  <c r="A968" i="37"/>
  <c r="B967" i="37"/>
  <c r="C967" i="37"/>
  <c r="G946" i="27"/>
  <c r="H945" i="27"/>
  <c r="I945" i="27" s="1"/>
  <c r="E819" i="3"/>
  <c r="F818" i="3"/>
  <c r="G818" i="3"/>
  <c r="B800" i="6" l="1"/>
  <c r="C799" i="6"/>
  <c r="D968" i="37"/>
  <c r="E968" i="37"/>
  <c r="B968" i="37"/>
  <c r="C968" i="37"/>
  <c r="A969" i="37"/>
  <c r="G947" i="27"/>
  <c r="H946" i="27"/>
  <c r="I946" i="27" s="1"/>
  <c r="E820" i="3"/>
  <c r="F819" i="3"/>
  <c r="G819" i="3"/>
  <c r="B801" i="6" l="1"/>
  <c r="C800" i="6"/>
  <c r="D969" i="37"/>
  <c r="E969" i="37"/>
  <c r="B969" i="37"/>
  <c r="C969" i="37"/>
  <c r="A970" i="37"/>
  <c r="G948" i="27"/>
  <c r="H947" i="27"/>
  <c r="I947" i="27" s="1"/>
  <c r="E821" i="3"/>
  <c r="F820" i="3"/>
  <c r="G820" i="3"/>
  <c r="B802" i="6" l="1"/>
  <c r="C801" i="6"/>
  <c r="D970" i="37"/>
  <c r="E970" i="37"/>
  <c r="C970" i="37"/>
  <c r="A971" i="37"/>
  <c r="B970" i="37"/>
  <c r="G949" i="27"/>
  <c r="H948" i="27"/>
  <c r="I948" i="27" s="1"/>
  <c r="E822" i="3"/>
  <c r="F821" i="3"/>
  <c r="G821" i="3"/>
  <c r="B803" i="6" l="1"/>
  <c r="C802" i="6"/>
  <c r="D971" i="37"/>
  <c r="E971" i="37"/>
  <c r="A972" i="37"/>
  <c r="B971" i="37"/>
  <c r="C971" i="37"/>
  <c r="G950" i="27"/>
  <c r="H949" i="27"/>
  <c r="I949" i="27" s="1"/>
  <c r="E823" i="3"/>
  <c r="F822" i="3"/>
  <c r="G822" i="3"/>
  <c r="B804" i="6" l="1"/>
  <c r="C803" i="6"/>
  <c r="D972" i="37"/>
  <c r="E972" i="37"/>
  <c r="B972" i="37"/>
  <c r="C972" i="37"/>
  <c r="A973" i="37"/>
  <c r="G951" i="27"/>
  <c r="H950" i="27"/>
  <c r="I950" i="27" s="1"/>
  <c r="E824" i="3"/>
  <c r="F823" i="3"/>
  <c r="G823" i="3"/>
  <c r="B805" i="6" l="1"/>
  <c r="C804" i="6"/>
  <c r="D973" i="37"/>
  <c r="E973" i="37"/>
  <c r="C973" i="37"/>
  <c r="A974" i="37"/>
  <c r="B973" i="37"/>
  <c r="G952" i="27"/>
  <c r="H951" i="27"/>
  <c r="I951" i="27" s="1"/>
  <c r="E825" i="3"/>
  <c r="F824" i="3"/>
  <c r="G824" i="3"/>
  <c r="B806" i="6" l="1"/>
  <c r="C805" i="6"/>
  <c r="D974" i="37"/>
  <c r="E974" i="37"/>
  <c r="A975" i="37"/>
  <c r="B974" i="37"/>
  <c r="C974" i="37"/>
  <c r="G953" i="27"/>
  <c r="H952" i="27"/>
  <c r="I952" i="27" s="1"/>
  <c r="E826" i="3"/>
  <c r="F825" i="3"/>
  <c r="G825" i="3"/>
  <c r="B807" i="6" l="1"/>
  <c r="C806" i="6"/>
  <c r="D975" i="37"/>
  <c r="E975" i="37"/>
  <c r="C975" i="37"/>
  <c r="A976" i="37"/>
  <c r="B975" i="37"/>
  <c r="G954" i="27"/>
  <c r="H953" i="27"/>
  <c r="I953" i="27" s="1"/>
  <c r="E827" i="3"/>
  <c r="F826" i="3"/>
  <c r="G826" i="3"/>
  <c r="B808" i="6" l="1"/>
  <c r="C807" i="6"/>
  <c r="D976" i="37"/>
  <c r="E976" i="37"/>
  <c r="B976" i="37"/>
  <c r="C976" i="37"/>
  <c r="A977" i="37"/>
  <c r="G955" i="27"/>
  <c r="H954" i="27"/>
  <c r="I954" i="27" s="1"/>
  <c r="E828" i="3"/>
  <c r="F827" i="3"/>
  <c r="G827" i="3"/>
  <c r="B809" i="6" l="1"/>
  <c r="C808" i="6"/>
  <c r="D977" i="37"/>
  <c r="E977" i="37"/>
  <c r="C977" i="37"/>
  <c r="A978" i="37"/>
  <c r="B977" i="37"/>
  <c r="G956" i="27"/>
  <c r="H955" i="27"/>
  <c r="I955" i="27" s="1"/>
  <c r="E829" i="3"/>
  <c r="F828" i="3"/>
  <c r="G828" i="3"/>
  <c r="B810" i="6" l="1"/>
  <c r="C809" i="6"/>
  <c r="D978" i="37"/>
  <c r="E978" i="37"/>
  <c r="A979" i="37"/>
  <c r="B978" i="37"/>
  <c r="C978" i="37"/>
  <c r="G957" i="27"/>
  <c r="H956" i="27"/>
  <c r="I956" i="27" s="1"/>
  <c r="E830" i="3"/>
  <c r="F829" i="3"/>
  <c r="G829" i="3"/>
  <c r="B811" i="6" l="1"/>
  <c r="C810" i="6"/>
  <c r="D979" i="37"/>
  <c r="E979" i="37"/>
  <c r="B979" i="37"/>
  <c r="C979" i="37"/>
  <c r="A980" i="37"/>
  <c r="G958" i="27"/>
  <c r="H957" i="27"/>
  <c r="I957" i="27" s="1"/>
  <c r="E831" i="3"/>
  <c r="F830" i="3"/>
  <c r="G830" i="3"/>
  <c r="B812" i="6" l="1"/>
  <c r="C811" i="6"/>
  <c r="D980" i="37"/>
  <c r="E980" i="37"/>
  <c r="B980" i="37"/>
  <c r="C980" i="37"/>
  <c r="A981" i="37"/>
  <c r="G959" i="27"/>
  <c r="H958" i="27"/>
  <c r="I958" i="27" s="1"/>
  <c r="E832" i="3"/>
  <c r="F831" i="3"/>
  <c r="G831" i="3"/>
  <c r="B813" i="6" l="1"/>
  <c r="C812" i="6"/>
  <c r="D981" i="37"/>
  <c r="E981" i="37"/>
  <c r="B981" i="37"/>
  <c r="C981" i="37"/>
  <c r="A982" i="37"/>
  <c r="G960" i="27"/>
  <c r="H959" i="27"/>
  <c r="I959" i="27" s="1"/>
  <c r="E833" i="3"/>
  <c r="F832" i="3"/>
  <c r="G832" i="3"/>
  <c r="B814" i="6" l="1"/>
  <c r="C813" i="6"/>
  <c r="D982" i="37"/>
  <c r="E982" i="37"/>
  <c r="C982" i="37"/>
  <c r="A983" i="37"/>
  <c r="B982" i="37"/>
  <c r="G961" i="27"/>
  <c r="H960" i="27"/>
  <c r="I960" i="27" s="1"/>
  <c r="E834" i="3"/>
  <c r="F833" i="3"/>
  <c r="G833" i="3"/>
  <c r="B815" i="6" l="1"/>
  <c r="C814" i="6"/>
  <c r="D983" i="37"/>
  <c r="E983" i="37"/>
  <c r="A984" i="37"/>
  <c r="B983" i="37"/>
  <c r="C983" i="37"/>
  <c r="G962" i="27"/>
  <c r="H961" i="27"/>
  <c r="I961" i="27" s="1"/>
  <c r="E835" i="3"/>
  <c r="F834" i="3"/>
  <c r="G834" i="3"/>
  <c r="B816" i="6" l="1"/>
  <c r="C815" i="6"/>
  <c r="D984" i="37"/>
  <c r="E984" i="37"/>
  <c r="B984" i="37"/>
  <c r="C984" i="37"/>
  <c r="A985" i="37"/>
  <c r="G963" i="27"/>
  <c r="H962" i="27"/>
  <c r="I962" i="27" s="1"/>
  <c r="E836" i="3"/>
  <c r="F835" i="3"/>
  <c r="G835" i="3"/>
  <c r="B817" i="6" l="1"/>
  <c r="C816" i="6"/>
  <c r="D985" i="37"/>
  <c r="E985" i="37"/>
  <c r="A986" i="37"/>
  <c r="B985" i="37"/>
  <c r="C985" i="37"/>
  <c r="G964" i="27"/>
  <c r="H963" i="27"/>
  <c r="I963" i="27" s="1"/>
  <c r="E837" i="3"/>
  <c r="F836" i="3"/>
  <c r="G836" i="3"/>
  <c r="B818" i="6" l="1"/>
  <c r="C817" i="6"/>
  <c r="D986" i="37"/>
  <c r="E986" i="37"/>
  <c r="B986" i="37"/>
  <c r="C986" i="37"/>
  <c r="A987" i="37"/>
  <c r="G965" i="27"/>
  <c r="H964" i="27"/>
  <c r="I964" i="27" s="1"/>
  <c r="E838" i="3"/>
  <c r="F837" i="3"/>
  <c r="G837" i="3"/>
  <c r="B819" i="6" l="1"/>
  <c r="C818" i="6"/>
  <c r="D987" i="37"/>
  <c r="E987" i="37"/>
  <c r="A988" i="37"/>
  <c r="B987" i="37"/>
  <c r="C987" i="37"/>
  <c r="G966" i="27"/>
  <c r="H965" i="27"/>
  <c r="I965" i="27" s="1"/>
  <c r="E839" i="3"/>
  <c r="F838" i="3"/>
  <c r="G838" i="3"/>
  <c r="B820" i="6" l="1"/>
  <c r="C819" i="6"/>
  <c r="D988" i="37"/>
  <c r="E988" i="37"/>
  <c r="B988" i="37"/>
  <c r="C988" i="37"/>
  <c r="A989" i="37"/>
  <c r="G967" i="27"/>
  <c r="H966" i="27"/>
  <c r="I966" i="27" s="1"/>
  <c r="E840" i="3"/>
  <c r="F839" i="3"/>
  <c r="G839" i="3"/>
  <c r="B821" i="6" l="1"/>
  <c r="C820" i="6"/>
  <c r="D989" i="37"/>
  <c r="E989" i="37"/>
  <c r="A990" i="37"/>
  <c r="B989" i="37"/>
  <c r="C989" i="37"/>
  <c r="G968" i="27"/>
  <c r="H967" i="27"/>
  <c r="I967" i="27" s="1"/>
  <c r="E841" i="3"/>
  <c r="F840" i="3"/>
  <c r="G840" i="3"/>
  <c r="B822" i="6" l="1"/>
  <c r="C821" i="6"/>
  <c r="D990" i="37"/>
  <c r="E990" i="37"/>
  <c r="C990" i="37"/>
  <c r="A991" i="37"/>
  <c r="B990" i="37"/>
  <c r="G969" i="27"/>
  <c r="H968" i="27"/>
  <c r="I968" i="27" s="1"/>
  <c r="E842" i="3"/>
  <c r="F841" i="3"/>
  <c r="G841" i="3"/>
  <c r="B823" i="6" l="1"/>
  <c r="C822" i="6"/>
  <c r="D991" i="37"/>
  <c r="E991" i="37"/>
  <c r="A992" i="37"/>
  <c r="B991" i="37"/>
  <c r="C991" i="37"/>
  <c r="G970" i="27"/>
  <c r="H969" i="27"/>
  <c r="I969" i="27" s="1"/>
  <c r="E843" i="3"/>
  <c r="F842" i="3"/>
  <c r="G842" i="3"/>
  <c r="B824" i="6" l="1"/>
  <c r="C823" i="6"/>
  <c r="D992" i="37"/>
  <c r="E992" i="37"/>
  <c r="A993" i="37"/>
  <c r="B992" i="37"/>
  <c r="C992" i="37"/>
  <c r="G971" i="27"/>
  <c r="H970" i="27"/>
  <c r="I970" i="27" s="1"/>
  <c r="E844" i="3"/>
  <c r="F843" i="3"/>
  <c r="G843" i="3"/>
  <c r="B825" i="6" l="1"/>
  <c r="C824" i="6"/>
  <c r="D993" i="37"/>
  <c r="E993" i="37"/>
  <c r="A994" i="37"/>
  <c r="B993" i="37"/>
  <c r="C993" i="37"/>
  <c r="G972" i="27"/>
  <c r="H971" i="27"/>
  <c r="I971" i="27" s="1"/>
  <c r="E845" i="3"/>
  <c r="F844" i="3"/>
  <c r="G844" i="3"/>
  <c r="B826" i="6" l="1"/>
  <c r="C825" i="6"/>
  <c r="D994" i="37"/>
  <c r="E994" i="37"/>
  <c r="C994" i="37"/>
  <c r="A995" i="37"/>
  <c r="B994" i="37"/>
  <c r="G973" i="27"/>
  <c r="H972" i="27"/>
  <c r="I972" i="27" s="1"/>
  <c r="E846" i="3"/>
  <c r="F845" i="3"/>
  <c r="G845" i="3"/>
  <c r="B827" i="6" l="1"/>
  <c r="C826" i="6"/>
  <c r="D995" i="37"/>
  <c r="E995" i="37"/>
  <c r="A996" i="37"/>
  <c r="B995" i="37"/>
  <c r="C995" i="37"/>
  <c r="G974" i="27"/>
  <c r="H973" i="27"/>
  <c r="I973" i="27" s="1"/>
  <c r="E847" i="3"/>
  <c r="F846" i="3"/>
  <c r="G846" i="3"/>
  <c r="B828" i="6" l="1"/>
  <c r="C827" i="6"/>
  <c r="D996" i="37"/>
  <c r="E996" i="37"/>
  <c r="C996" i="37"/>
  <c r="A997" i="37"/>
  <c r="B996" i="37"/>
  <c r="G975" i="27"/>
  <c r="H974" i="27"/>
  <c r="I974" i="27" s="1"/>
  <c r="E848" i="3"/>
  <c r="F847" i="3"/>
  <c r="G847" i="3"/>
  <c r="B829" i="6" l="1"/>
  <c r="C828" i="6"/>
  <c r="D997" i="37"/>
  <c r="E997" i="37"/>
  <c r="C997" i="37"/>
  <c r="A998" i="37"/>
  <c r="B997" i="37"/>
  <c r="G976" i="27"/>
  <c r="H975" i="27"/>
  <c r="I975" i="27" s="1"/>
  <c r="E849" i="3"/>
  <c r="F848" i="3"/>
  <c r="G848" i="3"/>
  <c r="B830" i="6" l="1"/>
  <c r="C829" i="6"/>
  <c r="D998" i="37"/>
  <c r="E998" i="37"/>
  <c r="B998" i="37"/>
  <c r="C998" i="37"/>
  <c r="A999" i="37"/>
  <c r="G977" i="27"/>
  <c r="H976" i="27"/>
  <c r="I976" i="27" s="1"/>
  <c r="E850" i="3"/>
  <c r="F849" i="3"/>
  <c r="G849" i="3"/>
  <c r="B831" i="6" l="1"/>
  <c r="C830" i="6"/>
  <c r="D999" i="37"/>
  <c r="E999" i="37"/>
  <c r="A1000" i="37"/>
  <c r="B999" i="37"/>
  <c r="C999" i="37"/>
  <c r="G978" i="27"/>
  <c r="H977" i="27"/>
  <c r="I977" i="27" s="1"/>
  <c r="E851" i="3"/>
  <c r="F850" i="3"/>
  <c r="G850" i="3"/>
  <c r="B832" i="6" l="1"/>
  <c r="C831" i="6"/>
  <c r="D1000" i="37"/>
  <c r="E1000" i="37"/>
  <c r="C1000" i="37"/>
  <c r="A1001" i="37"/>
  <c r="B1000" i="37"/>
  <c r="G979" i="27"/>
  <c r="H978" i="27"/>
  <c r="I978" i="27" s="1"/>
  <c r="E852" i="3"/>
  <c r="F851" i="3"/>
  <c r="G851" i="3"/>
  <c r="B833" i="6" l="1"/>
  <c r="C832" i="6"/>
  <c r="D1001" i="37"/>
  <c r="E1001" i="37"/>
  <c r="B1001" i="37"/>
  <c r="C1001" i="37"/>
  <c r="A1002" i="37"/>
  <c r="G980" i="27"/>
  <c r="H979" i="27"/>
  <c r="I979" i="27" s="1"/>
  <c r="E853" i="3"/>
  <c r="F852" i="3"/>
  <c r="G852" i="3"/>
  <c r="B834" i="6" l="1"/>
  <c r="C833" i="6"/>
  <c r="D1002" i="37"/>
  <c r="E1002" i="37"/>
  <c r="B1002" i="37"/>
  <c r="C1002" i="37"/>
  <c r="A1003" i="37"/>
  <c r="G981" i="27"/>
  <c r="H980" i="27"/>
  <c r="I980" i="27" s="1"/>
  <c r="E854" i="3"/>
  <c r="F853" i="3"/>
  <c r="G853" i="3"/>
  <c r="B835" i="6" l="1"/>
  <c r="C834" i="6"/>
  <c r="D1003" i="37"/>
  <c r="E1003" i="37"/>
  <c r="A1004" i="37"/>
  <c r="B1003" i="37"/>
  <c r="C1003" i="37"/>
  <c r="G982" i="27"/>
  <c r="H981" i="27"/>
  <c r="I981" i="27" s="1"/>
  <c r="E855" i="3"/>
  <c r="F854" i="3"/>
  <c r="G854" i="3"/>
  <c r="B836" i="6" l="1"/>
  <c r="C835" i="6"/>
  <c r="D1004" i="37"/>
  <c r="E1004" i="37"/>
  <c r="B1004" i="37"/>
  <c r="C1004" i="37"/>
  <c r="A1005" i="37"/>
  <c r="G983" i="27"/>
  <c r="H982" i="27"/>
  <c r="I982" i="27" s="1"/>
  <c r="E856" i="3"/>
  <c r="F855" i="3"/>
  <c r="G855" i="3"/>
  <c r="B837" i="6" l="1"/>
  <c r="C836" i="6"/>
  <c r="D1005" i="37"/>
  <c r="E1005" i="37"/>
  <c r="B1005" i="37"/>
  <c r="C1005" i="37"/>
  <c r="A1006" i="37"/>
  <c r="G984" i="27"/>
  <c r="H983" i="27"/>
  <c r="I983" i="27" s="1"/>
  <c r="E857" i="3"/>
  <c r="F856" i="3"/>
  <c r="G856" i="3"/>
  <c r="B838" i="6" l="1"/>
  <c r="C837" i="6"/>
  <c r="D1006" i="37"/>
  <c r="E1006" i="37"/>
  <c r="B1006" i="37"/>
  <c r="C1006" i="37"/>
  <c r="A1007" i="37"/>
  <c r="G985" i="27"/>
  <c r="H984" i="27"/>
  <c r="I984" i="27" s="1"/>
  <c r="E858" i="3"/>
  <c r="F857" i="3"/>
  <c r="G857" i="3"/>
  <c r="B839" i="6" l="1"/>
  <c r="C838" i="6"/>
  <c r="D1007" i="37"/>
  <c r="E1007" i="37"/>
  <c r="B1007" i="37"/>
  <c r="C1007" i="37"/>
  <c r="A1008" i="37"/>
  <c r="G986" i="27"/>
  <c r="H985" i="27"/>
  <c r="I985" i="27" s="1"/>
  <c r="E859" i="3"/>
  <c r="F858" i="3"/>
  <c r="G858" i="3"/>
  <c r="B840" i="6" l="1"/>
  <c r="C839" i="6"/>
  <c r="D1008" i="37"/>
  <c r="E1008" i="37"/>
  <c r="A1009" i="37"/>
  <c r="B1008" i="37"/>
  <c r="C1008" i="37"/>
  <c r="G987" i="27"/>
  <c r="H986" i="27"/>
  <c r="I986" i="27" s="1"/>
  <c r="E860" i="3"/>
  <c r="F859" i="3"/>
  <c r="G859" i="3"/>
  <c r="B841" i="6" l="1"/>
  <c r="C840" i="6"/>
  <c r="D1009" i="37"/>
  <c r="E1009" i="37"/>
  <c r="A1010" i="37"/>
  <c r="B1009" i="37"/>
  <c r="C1009" i="37"/>
  <c r="G988" i="27"/>
  <c r="H987" i="27"/>
  <c r="I987" i="27" s="1"/>
  <c r="E861" i="3"/>
  <c r="F860" i="3"/>
  <c r="G860" i="3"/>
  <c r="B842" i="6" l="1"/>
  <c r="C841" i="6"/>
  <c r="D1010" i="37"/>
  <c r="E1010" i="37"/>
  <c r="A1011" i="37"/>
  <c r="B1010" i="37"/>
  <c r="C1010" i="37"/>
  <c r="G989" i="27"/>
  <c r="H988" i="27"/>
  <c r="I988" i="27" s="1"/>
  <c r="E862" i="3"/>
  <c r="F861" i="3"/>
  <c r="G861" i="3"/>
  <c r="B843" i="6" l="1"/>
  <c r="C842" i="6"/>
  <c r="D1011" i="37"/>
  <c r="E1011" i="37"/>
  <c r="A1012" i="37"/>
  <c r="B1011" i="37"/>
  <c r="C1011" i="37"/>
  <c r="G990" i="27"/>
  <c r="H989" i="27"/>
  <c r="I989" i="27" s="1"/>
  <c r="E863" i="3"/>
  <c r="F862" i="3"/>
  <c r="G862" i="3"/>
  <c r="B844" i="6" l="1"/>
  <c r="C843" i="6"/>
  <c r="D1012" i="37"/>
  <c r="E1012" i="37"/>
  <c r="A1013" i="37"/>
  <c r="B1012" i="37"/>
  <c r="C1012" i="37"/>
  <c r="G991" i="27"/>
  <c r="H990" i="27"/>
  <c r="I990" i="27" s="1"/>
  <c r="E864" i="3"/>
  <c r="F863" i="3"/>
  <c r="G863" i="3"/>
  <c r="B845" i="6" l="1"/>
  <c r="C844" i="6"/>
  <c r="D1013" i="37"/>
  <c r="E1013" i="37"/>
  <c r="A1014" i="37"/>
  <c r="B1013" i="37"/>
  <c r="C1013" i="37"/>
  <c r="G992" i="27"/>
  <c r="H991" i="27"/>
  <c r="I991" i="27" s="1"/>
  <c r="E865" i="3"/>
  <c r="F864" i="3"/>
  <c r="G864" i="3"/>
  <c r="B846" i="6" l="1"/>
  <c r="C845" i="6"/>
  <c r="D1014" i="37"/>
  <c r="E1014" i="37"/>
  <c r="C1014" i="37"/>
  <c r="A1015" i="37"/>
  <c r="B1014" i="37"/>
  <c r="G993" i="27"/>
  <c r="H992" i="27"/>
  <c r="I992" i="27" s="1"/>
  <c r="E866" i="3"/>
  <c r="F865" i="3"/>
  <c r="G865" i="3"/>
  <c r="B847" i="6" l="1"/>
  <c r="C846" i="6"/>
  <c r="D1015" i="37"/>
  <c r="E1015" i="37"/>
  <c r="C1015" i="37"/>
  <c r="A1016" i="37"/>
  <c r="B1015" i="37"/>
  <c r="G994" i="27"/>
  <c r="H993" i="27"/>
  <c r="I993" i="27" s="1"/>
  <c r="E867" i="3"/>
  <c r="F866" i="3"/>
  <c r="G866" i="3"/>
  <c r="B848" i="6" l="1"/>
  <c r="C847" i="6"/>
  <c r="D1016" i="37"/>
  <c r="E1016" i="37"/>
  <c r="C1016" i="37"/>
  <c r="A1017" i="37"/>
  <c r="B1016" i="37"/>
  <c r="G995" i="27"/>
  <c r="H994" i="27"/>
  <c r="I994" i="27" s="1"/>
  <c r="E868" i="3"/>
  <c r="F867" i="3"/>
  <c r="G867" i="3"/>
  <c r="B849" i="6" l="1"/>
  <c r="C848" i="6"/>
  <c r="D1017" i="37"/>
  <c r="E1017" i="37"/>
  <c r="B1017" i="37"/>
  <c r="C1017" i="37"/>
  <c r="A1018" i="37"/>
  <c r="G996" i="27"/>
  <c r="H995" i="27"/>
  <c r="I995" i="27" s="1"/>
  <c r="E869" i="3"/>
  <c r="F868" i="3"/>
  <c r="G868" i="3"/>
  <c r="B850" i="6" l="1"/>
  <c r="C849" i="6"/>
  <c r="D1018" i="37"/>
  <c r="E1018" i="37"/>
  <c r="B1018" i="37"/>
  <c r="C1018" i="37"/>
  <c r="A1019" i="37"/>
  <c r="G997" i="27"/>
  <c r="H996" i="27"/>
  <c r="I996" i="27" s="1"/>
  <c r="E870" i="3"/>
  <c r="F869" i="3"/>
  <c r="G869" i="3"/>
  <c r="B851" i="6" l="1"/>
  <c r="C850" i="6"/>
  <c r="D1019" i="37"/>
  <c r="E1019" i="37"/>
  <c r="B1019" i="37"/>
  <c r="C1019" i="37"/>
  <c r="A1020" i="37"/>
  <c r="G998" i="27"/>
  <c r="H997" i="27"/>
  <c r="I997" i="27" s="1"/>
  <c r="E871" i="3"/>
  <c r="F870" i="3"/>
  <c r="G870" i="3"/>
  <c r="B852" i="6" l="1"/>
  <c r="C851" i="6"/>
  <c r="D1020" i="37"/>
  <c r="E1020" i="37"/>
  <c r="C1020" i="37"/>
  <c r="A1021" i="37"/>
  <c r="B1020" i="37"/>
  <c r="G999" i="27"/>
  <c r="H998" i="27"/>
  <c r="I998" i="27" s="1"/>
  <c r="E872" i="3"/>
  <c r="F871" i="3"/>
  <c r="G871" i="3"/>
  <c r="B853" i="6" l="1"/>
  <c r="C852" i="6"/>
  <c r="D1021" i="37"/>
  <c r="E1021" i="37"/>
  <c r="B1021" i="37"/>
  <c r="C1021" i="37"/>
  <c r="A1022" i="37"/>
  <c r="G1000" i="27"/>
  <c r="H999" i="27"/>
  <c r="I999" i="27" s="1"/>
  <c r="E873" i="3"/>
  <c r="F872" i="3"/>
  <c r="G872" i="3"/>
  <c r="B854" i="6" l="1"/>
  <c r="C853" i="6"/>
  <c r="D1022" i="37"/>
  <c r="E1022" i="37"/>
  <c r="A1023" i="37"/>
  <c r="B1022" i="37"/>
  <c r="C1022" i="37"/>
  <c r="G1001" i="27"/>
  <c r="H1000" i="27"/>
  <c r="I1000" i="27" s="1"/>
  <c r="E874" i="3"/>
  <c r="F873" i="3"/>
  <c r="G873" i="3"/>
  <c r="B855" i="6" l="1"/>
  <c r="C854" i="6"/>
  <c r="D1023" i="37"/>
  <c r="E1023" i="37"/>
  <c r="A1024" i="37"/>
  <c r="B1023" i="37"/>
  <c r="C1023" i="37"/>
  <c r="G1002" i="27"/>
  <c r="H1001" i="27"/>
  <c r="I1001" i="27" s="1"/>
  <c r="E875" i="3"/>
  <c r="F874" i="3"/>
  <c r="G874" i="3"/>
  <c r="B856" i="6" l="1"/>
  <c r="C855" i="6"/>
  <c r="D1024" i="37"/>
  <c r="E1024" i="37"/>
  <c r="A1025" i="37"/>
  <c r="B1024" i="37"/>
  <c r="C1024" i="37"/>
  <c r="G1003" i="27"/>
  <c r="H1002" i="27"/>
  <c r="I1002" i="27" s="1"/>
  <c r="E876" i="3"/>
  <c r="F875" i="3"/>
  <c r="G875" i="3"/>
  <c r="B857" i="6" l="1"/>
  <c r="C856" i="6"/>
  <c r="D1025" i="37"/>
  <c r="E1025" i="37"/>
  <c r="B1025" i="37"/>
  <c r="C1025" i="37"/>
  <c r="A1026" i="37"/>
  <c r="G1004" i="27"/>
  <c r="H1003" i="27"/>
  <c r="I1003" i="27" s="1"/>
  <c r="E877" i="3"/>
  <c r="F876" i="3"/>
  <c r="G876" i="3"/>
  <c r="B858" i="6" l="1"/>
  <c r="C857" i="6"/>
  <c r="D1026" i="37"/>
  <c r="E1026" i="37"/>
  <c r="A1027" i="37"/>
  <c r="B1026" i="37"/>
  <c r="C1026" i="37"/>
  <c r="G1005" i="27"/>
  <c r="H1004" i="27"/>
  <c r="I1004" i="27" s="1"/>
  <c r="E878" i="3"/>
  <c r="F877" i="3"/>
  <c r="G877" i="3"/>
  <c r="B859" i="6" l="1"/>
  <c r="C858" i="6"/>
  <c r="D1027" i="37"/>
  <c r="E1027" i="37"/>
  <c r="A1028" i="37"/>
  <c r="B1027" i="37"/>
  <c r="C1027" i="37"/>
  <c r="G1006" i="27"/>
  <c r="H1005" i="27"/>
  <c r="I1005" i="27" s="1"/>
  <c r="E879" i="3"/>
  <c r="F878" i="3"/>
  <c r="G878" i="3"/>
  <c r="B860" i="6" l="1"/>
  <c r="C859" i="6"/>
  <c r="D1028" i="37"/>
  <c r="E1028" i="37"/>
  <c r="A1029" i="37"/>
  <c r="B1028" i="37"/>
  <c r="C1028" i="37"/>
  <c r="G1007" i="27"/>
  <c r="H1006" i="27"/>
  <c r="I1006" i="27" s="1"/>
  <c r="E880" i="3"/>
  <c r="F879" i="3"/>
  <c r="G879" i="3"/>
  <c r="B861" i="6" l="1"/>
  <c r="C860" i="6"/>
  <c r="D1029" i="37"/>
  <c r="E1029" i="37"/>
  <c r="A1030" i="37"/>
  <c r="B1029" i="37"/>
  <c r="C1029" i="37"/>
  <c r="H1007" i="27"/>
  <c r="I1007" i="27" s="1"/>
  <c r="G1008" i="27"/>
  <c r="E881" i="3"/>
  <c r="F880" i="3"/>
  <c r="G880" i="3"/>
  <c r="B862" i="6" l="1"/>
  <c r="C861" i="6"/>
  <c r="D1030" i="37"/>
  <c r="E1030" i="37"/>
  <c r="A1031" i="37"/>
  <c r="B1030" i="37"/>
  <c r="C1030" i="37"/>
  <c r="H1008" i="27"/>
  <c r="I1008" i="27" s="1"/>
  <c r="G1009" i="27"/>
  <c r="E882" i="3"/>
  <c r="F881" i="3"/>
  <c r="G881" i="3"/>
  <c r="B863" i="6" l="1"/>
  <c r="C862" i="6"/>
  <c r="D1031" i="37"/>
  <c r="E1031" i="37"/>
  <c r="A1032" i="37"/>
  <c r="B1031" i="37"/>
  <c r="C1031" i="37"/>
  <c r="H1009" i="27"/>
  <c r="I1009" i="27" s="1"/>
  <c r="G1010" i="27"/>
  <c r="E883" i="3"/>
  <c r="F882" i="3"/>
  <c r="G882" i="3"/>
  <c r="B864" i="6" l="1"/>
  <c r="C863" i="6"/>
  <c r="D1032" i="37"/>
  <c r="E1032" i="37"/>
  <c r="B1032" i="37"/>
  <c r="C1032" i="37"/>
  <c r="A1033" i="37"/>
  <c r="H1010" i="27"/>
  <c r="I1010" i="27" s="1"/>
  <c r="G1011" i="27"/>
  <c r="E884" i="3"/>
  <c r="F883" i="3"/>
  <c r="G883" i="3"/>
  <c r="B865" i="6" l="1"/>
  <c r="C864" i="6"/>
  <c r="D1033" i="37"/>
  <c r="E1033" i="37"/>
  <c r="C1033" i="37"/>
  <c r="A1034" i="37"/>
  <c r="B1033" i="37"/>
  <c r="H1011" i="27"/>
  <c r="I1011" i="27" s="1"/>
  <c r="G1012" i="27"/>
  <c r="E885" i="3"/>
  <c r="F884" i="3"/>
  <c r="G884" i="3"/>
  <c r="B866" i="6" l="1"/>
  <c r="C865" i="6"/>
  <c r="D1034" i="37"/>
  <c r="E1034" i="37"/>
  <c r="B1034" i="37"/>
  <c r="C1034" i="37"/>
  <c r="A1035" i="37"/>
  <c r="H1012" i="27"/>
  <c r="I1012" i="27" s="1"/>
  <c r="G1013" i="27"/>
  <c r="E886" i="3"/>
  <c r="F885" i="3"/>
  <c r="G885" i="3"/>
  <c r="B867" i="6" l="1"/>
  <c r="C866" i="6"/>
  <c r="D1035" i="37"/>
  <c r="E1035" i="37"/>
  <c r="A1036" i="37"/>
  <c r="B1035" i="37"/>
  <c r="C1035" i="37"/>
  <c r="G1014" i="27"/>
  <c r="H1013" i="27"/>
  <c r="I1013" i="27" s="1"/>
  <c r="E887" i="3"/>
  <c r="F886" i="3"/>
  <c r="G886" i="3"/>
  <c r="B868" i="6" l="1"/>
  <c r="C867" i="6"/>
  <c r="D1036" i="37"/>
  <c r="E1036" i="37"/>
  <c r="C1036" i="37"/>
  <c r="A1037" i="37"/>
  <c r="B1036" i="37"/>
  <c r="H1014" i="27"/>
  <c r="I1014" i="27" s="1"/>
  <c r="G1015" i="27"/>
  <c r="E888" i="3"/>
  <c r="F887" i="3"/>
  <c r="G887" i="3"/>
  <c r="B869" i="6" l="1"/>
  <c r="C868" i="6"/>
  <c r="D1037" i="37"/>
  <c r="E1037" i="37"/>
  <c r="A1038" i="37"/>
  <c r="B1037" i="37"/>
  <c r="C1037" i="37"/>
  <c r="H1015" i="27"/>
  <c r="I1015" i="27" s="1"/>
  <c r="G1016" i="27"/>
  <c r="E889" i="3"/>
  <c r="F888" i="3"/>
  <c r="G888" i="3"/>
  <c r="B870" i="6" l="1"/>
  <c r="C869" i="6"/>
  <c r="D1038" i="37"/>
  <c r="E1038" i="37"/>
  <c r="A1039" i="37"/>
  <c r="B1038" i="37"/>
  <c r="C1038" i="37"/>
  <c r="H1016" i="27"/>
  <c r="I1016" i="27" s="1"/>
  <c r="G1017" i="27"/>
  <c r="E890" i="3"/>
  <c r="F889" i="3"/>
  <c r="G889" i="3"/>
  <c r="B871" i="6" l="1"/>
  <c r="C870" i="6"/>
  <c r="D1039" i="37"/>
  <c r="E1039" i="37"/>
  <c r="B1039" i="37"/>
  <c r="C1039" i="37"/>
  <c r="A1040" i="37"/>
  <c r="H1017" i="27"/>
  <c r="I1017" i="27" s="1"/>
  <c r="G1018" i="27"/>
  <c r="E891" i="3"/>
  <c r="F890" i="3"/>
  <c r="G890" i="3"/>
  <c r="B872" i="6" l="1"/>
  <c r="C871" i="6"/>
  <c r="D1040" i="37"/>
  <c r="E1040" i="37"/>
  <c r="B1040" i="37"/>
  <c r="C1040" i="37"/>
  <c r="A1041" i="37"/>
  <c r="H1018" i="27"/>
  <c r="I1018" i="27" s="1"/>
  <c r="G1019" i="27"/>
  <c r="E892" i="3"/>
  <c r="F891" i="3"/>
  <c r="G891" i="3"/>
  <c r="B873" i="6" l="1"/>
  <c r="C872" i="6"/>
  <c r="D1041" i="37"/>
  <c r="E1041" i="37"/>
  <c r="A1042" i="37"/>
  <c r="B1041" i="37"/>
  <c r="C1041" i="37"/>
  <c r="H1019" i="27"/>
  <c r="I1019" i="27" s="1"/>
  <c r="G1020" i="27"/>
  <c r="E893" i="3"/>
  <c r="F892" i="3"/>
  <c r="G892" i="3"/>
  <c r="B874" i="6" l="1"/>
  <c r="C873" i="6"/>
  <c r="D1042" i="37"/>
  <c r="E1042" i="37"/>
  <c r="C1042" i="37"/>
  <c r="A1043" i="37"/>
  <c r="B1042" i="37"/>
  <c r="H1020" i="27"/>
  <c r="I1020" i="27" s="1"/>
  <c r="G1021" i="27"/>
  <c r="E894" i="3"/>
  <c r="F893" i="3"/>
  <c r="G893" i="3"/>
  <c r="B875" i="6" l="1"/>
  <c r="C874" i="6"/>
  <c r="D1043" i="37"/>
  <c r="E1043" i="37"/>
  <c r="C1043" i="37"/>
  <c r="A1044" i="37"/>
  <c r="B1043" i="37"/>
  <c r="H1021" i="27"/>
  <c r="I1021" i="27" s="1"/>
  <c r="G1022" i="27"/>
  <c r="E895" i="3"/>
  <c r="F894" i="3"/>
  <c r="G894" i="3"/>
  <c r="B876" i="6" l="1"/>
  <c r="C875" i="6"/>
  <c r="D1044" i="37"/>
  <c r="E1044" i="37"/>
  <c r="A1045" i="37"/>
  <c r="B1044" i="37"/>
  <c r="C1044" i="37"/>
  <c r="H1022" i="27"/>
  <c r="I1022" i="27" s="1"/>
  <c r="G1023" i="27"/>
  <c r="E896" i="3"/>
  <c r="F895" i="3"/>
  <c r="G895" i="3"/>
  <c r="B877" i="6" l="1"/>
  <c r="C876" i="6"/>
  <c r="D1045" i="37"/>
  <c r="E1045" i="37"/>
  <c r="C1045" i="37"/>
  <c r="A1046" i="37"/>
  <c r="B1045" i="37"/>
  <c r="H1023" i="27"/>
  <c r="I1023" i="27" s="1"/>
  <c r="G1024" i="27"/>
  <c r="E897" i="3"/>
  <c r="F896" i="3"/>
  <c r="G896" i="3"/>
  <c r="B878" i="6" l="1"/>
  <c r="C877" i="6"/>
  <c r="D1046" i="37"/>
  <c r="E1046" i="37"/>
  <c r="A1047" i="37"/>
  <c r="B1046" i="37"/>
  <c r="C1046" i="37"/>
  <c r="H1024" i="27"/>
  <c r="I1024" i="27" s="1"/>
  <c r="G1025" i="27"/>
  <c r="E898" i="3"/>
  <c r="F897" i="3"/>
  <c r="G897" i="3"/>
  <c r="B879" i="6" l="1"/>
  <c r="C878" i="6"/>
  <c r="D1047" i="37"/>
  <c r="E1047" i="37"/>
  <c r="A1048" i="37"/>
  <c r="B1047" i="37"/>
  <c r="C1047" i="37"/>
  <c r="H1025" i="27"/>
  <c r="I1025" i="27" s="1"/>
  <c r="G1026" i="27"/>
  <c r="E899" i="3"/>
  <c r="F898" i="3"/>
  <c r="G898" i="3"/>
  <c r="B880" i="6" l="1"/>
  <c r="C879" i="6"/>
  <c r="D1048" i="37"/>
  <c r="E1048" i="37"/>
  <c r="B1048" i="37"/>
  <c r="C1048" i="37"/>
  <c r="A1049" i="37"/>
  <c r="H1026" i="27"/>
  <c r="I1026" i="27" s="1"/>
  <c r="G1027" i="27"/>
  <c r="E900" i="3"/>
  <c r="F899" i="3"/>
  <c r="G899" i="3"/>
  <c r="B881" i="6" l="1"/>
  <c r="C880" i="6"/>
  <c r="D1049" i="37"/>
  <c r="E1049" i="37"/>
  <c r="A1050" i="37"/>
  <c r="B1049" i="37"/>
  <c r="C1049" i="37"/>
  <c r="H1027" i="27"/>
  <c r="I1027" i="27" s="1"/>
  <c r="G1028" i="27"/>
  <c r="E901" i="3"/>
  <c r="F900" i="3"/>
  <c r="G900" i="3"/>
  <c r="B882" i="6" l="1"/>
  <c r="C881" i="6"/>
  <c r="D1050" i="37"/>
  <c r="E1050" i="37"/>
  <c r="A1051" i="37"/>
  <c r="B1050" i="37"/>
  <c r="C1050" i="37"/>
  <c r="G1029" i="27"/>
  <c r="H1028" i="27"/>
  <c r="I1028" i="27" s="1"/>
  <c r="E902" i="3"/>
  <c r="F901" i="3"/>
  <c r="G901" i="3"/>
  <c r="B883" i="6" l="1"/>
  <c r="C882" i="6"/>
  <c r="D1051" i="37"/>
  <c r="E1051" i="37"/>
  <c r="A1052" i="37"/>
  <c r="B1051" i="37"/>
  <c r="C1051" i="37"/>
  <c r="G1030" i="27"/>
  <c r="H1029" i="27"/>
  <c r="I1029" i="27" s="1"/>
  <c r="E903" i="3"/>
  <c r="F902" i="3"/>
  <c r="G902" i="3"/>
  <c r="B884" i="6" l="1"/>
  <c r="C883" i="6"/>
  <c r="D1052" i="37"/>
  <c r="E1052" i="37"/>
  <c r="B1052" i="37"/>
  <c r="C1052" i="37"/>
  <c r="A1053" i="37"/>
  <c r="H1030" i="27"/>
  <c r="I1030" i="27" s="1"/>
  <c r="G1031" i="27"/>
  <c r="E904" i="3"/>
  <c r="F903" i="3"/>
  <c r="G903" i="3"/>
  <c r="B885" i="6" l="1"/>
  <c r="C884" i="6"/>
  <c r="D1053" i="37"/>
  <c r="E1053" i="37"/>
  <c r="B1053" i="37"/>
  <c r="C1053" i="37"/>
  <c r="A1054" i="37"/>
  <c r="G1032" i="27"/>
  <c r="H1031" i="27"/>
  <c r="I1031" i="27" s="1"/>
  <c r="E905" i="3"/>
  <c r="F904" i="3"/>
  <c r="G904" i="3"/>
  <c r="B886" i="6" l="1"/>
  <c r="C885" i="6"/>
  <c r="D1054" i="37"/>
  <c r="E1054" i="37"/>
  <c r="C1054" i="37"/>
  <c r="A1055" i="37"/>
  <c r="B1054" i="37"/>
  <c r="H1032" i="27"/>
  <c r="I1032" i="27" s="1"/>
  <c r="G1033" i="27"/>
  <c r="E906" i="3"/>
  <c r="F905" i="3"/>
  <c r="G905" i="3"/>
  <c r="B887" i="6" l="1"/>
  <c r="C886" i="6"/>
  <c r="D1055" i="37"/>
  <c r="E1055" i="37"/>
  <c r="A1056" i="37"/>
  <c r="B1055" i="37"/>
  <c r="C1055" i="37"/>
  <c r="G1034" i="27"/>
  <c r="H1033" i="27"/>
  <c r="I1033" i="27" s="1"/>
  <c r="E907" i="3"/>
  <c r="F906" i="3"/>
  <c r="G906" i="3"/>
  <c r="C887" i="6" l="1"/>
  <c r="B888" i="6"/>
  <c r="D1056" i="37"/>
  <c r="E1056" i="37"/>
  <c r="A1057" i="37"/>
  <c r="B1056" i="37"/>
  <c r="C1056" i="37"/>
  <c r="H1034" i="27"/>
  <c r="I1034" i="27" s="1"/>
  <c r="G1035" i="27"/>
  <c r="E908" i="3"/>
  <c r="F907" i="3"/>
  <c r="G907" i="3"/>
  <c r="C888" i="6" l="1"/>
  <c r="B889" i="6"/>
  <c r="D1057" i="37"/>
  <c r="E1057" i="37"/>
  <c r="B1057" i="37"/>
  <c r="C1057" i="37"/>
  <c r="A1058" i="37"/>
  <c r="G1036" i="27"/>
  <c r="H1035" i="27"/>
  <c r="I1035" i="27" s="1"/>
  <c r="E909" i="3"/>
  <c r="F908" i="3"/>
  <c r="G908" i="3"/>
  <c r="B890" i="6" l="1"/>
  <c r="C889" i="6"/>
  <c r="D1058" i="37"/>
  <c r="E1058" i="37"/>
  <c r="C1058" i="37"/>
  <c r="A1059" i="37"/>
  <c r="B1058" i="37"/>
  <c r="H1036" i="27"/>
  <c r="I1036" i="27" s="1"/>
  <c r="G1037" i="27"/>
  <c r="E910" i="3"/>
  <c r="F909" i="3"/>
  <c r="G909" i="3"/>
  <c r="C890" i="6" l="1"/>
  <c r="B891" i="6"/>
  <c r="D1059" i="37"/>
  <c r="E1059" i="37"/>
  <c r="A1060" i="37"/>
  <c r="B1059" i="37"/>
  <c r="C1059" i="37"/>
  <c r="G1038" i="27"/>
  <c r="H1037" i="27"/>
  <c r="I1037" i="27" s="1"/>
  <c r="E911" i="3"/>
  <c r="F910" i="3"/>
  <c r="G910" i="3"/>
  <c r="B892" i="6" l="1"/>
  <c r="C891" i="6"/>
  <c r="D1060" i="37"/>
  <c r="E1060" i="37"/>
  <c r="C1060" i="37"/>
  <c r="A1061" i="37"/>
  <c r="B1060" i="37"/>
  <c r="G1039" i="27"/>
  <c r="H1038" i="27"/>
  <c r="I1038" i="27" s="1"/>
  <c r="E912" i="3"/>
  <c r="F911" i="3"/>
  <c r="G911" i="3"/>
  <c r="B893" i="6" l="1"/>
  <c r="C892" i="6"/>
  <c r="D1061" i="37"/>
  <c r="E1061" i="37"/>
  <c r="C1061" i="37"/>
  <c r="A1062" i="37"/>
  <c r="B1061" i="37"/>
  <c r="G1040" i="27"/>
  <c r="H1039" i="27"/>
  <c r="I1039" i="27" s="1"/>
  <c r="E913" i="3"/>
  <c r="F912" i="3"/>
  <c r="G912" i="3"/>
  <c r="B894" i="6" l="1"/>
  <c r="C893" i="6"/>
  <c r="D1062" i="37"/>
  <c r="E1062" i="37"/>
  <c r="C1062" i="37"/>
  <c r="A1063" i="37"/>
  <c r="B1062" i="37"/>
  <c r="G1041" i="27"/>
  <c r="H1040" i="27"/>
  <c r="I1040" i="27" s="1"/>
  <c r="E914" i="3"/>
  <c r="F913" i="3"/>
  <c r="G913" i="3"/>
  <c r="B895" i="6" l="1"/>
  <c r="C894" i="6"/>
  <c r="D1063" i="37"/>
  <c r="E1063" i="37"/>
  <c r="A1064" i="37"/>
  <c r="B1063" i="37"/>
  <c r="C1063" i="37"/>
  <c r="H1041" i="27"/>
  <c r="I1041" i="27" s="1"/>
  <c r="G1042" i="27"/>
  <c r="E915" i="3"/>
  <c r="F914" i="3"/>
  <c r="G914" i="3"/>
  <c r="B896" i="6" l="1"/>
  <c r="C895" i="6"/>
  <c r="D1064" i="37"/>
  <c r="E1064" i="37"/>
  <c r="A1065" i="37"/>
  <c r="B1064" i="37"/>
  <c r="C1064" i="37"/>
  <c r="H1042" i="27"/>
  <c r="I1042" i="27" s="1"/>
  <c r="G1043" i="27"/>
  <c r="E916" i="3"/>
  <c r="F915" i="3"/>
  <c r="G915" i="3"/>
  <c r="B897" i="6" l="1"/>
  <c r="C896" i="6"/>
  <c r="D1065" i="37"/>
  <c r="E1065" i="37"/>
  <c r="A1066" i="37"/>
  <c r="B1065" i="37"/>
  <c r="C1065" i="37"/>
  <c r="H1043" i="27"/>
  <c r="I1043" i="27" s="1"/>
  <c r="G1044" i="27"/>
  <c r="E917" i="3"/>
  <c r="F916" i="3"/>
  <c r="G916" i="3"/>
  <c r="B898" i="6" l="1"/>
  <c r="C897" i="6"/>
  <c r="D1066" i="37"/>
  <c r="E1066" i="37"/>
  <c r="A1067" i="37"/>
  <c r="B1066" i="37"/>
  <c r="C1066" i="37"/>
  <c r="H1044" i="27"/>
  <c r="I1044" i="27" s="1"/>
  <c r="G1045" i="27"/>
  <c r="E918" i="3"/>
  <c r="F917" i="3"/>
  <c r="G917" i="3"/>
  <c r="B899" i="6" l="1"/>
  <c r="C898" i="6"/>
  <c r="D1067" i="37"/>
  <c r="E1067" i="37"/>
  <c r="C1067" i="37"/>
  <c r="A1068" i="37"/>
  <c r="B1067" i="37"/>
  <c r="H1045" i="27"/>
  <c r="I1045" i="27" s="1"/>
  <c r="G1046" i="27"/>
  <c r="E919" i="3"/>
  <c r="F918" i="3"/>
  <c r="G918" i="3"/>
  <c r="B900" i="6" l="1"/>
  <c r="C899" i="6"/>
  <c r="D1068" i="37"/>
  <c r="E1068" i="37"/>
  <c r="A1069" i="37"/>
  <c r="B1068" i="37"/>
  <c r="C1068" i="37"/>
  <c r="H1046" i="27"/>
  <c r="I1046" i="27" s="1"/>
  <c r="G1047" i="27"/>
  <c r="E920" i="3"/>
  <c r="F919" i="3"/>
  <c r="G919" i="3"/>
  <c r="B901" i="6" l="1"/>
  <c r="C900" i="6"/>
  <c r="D1069" i="37"/>
  <c r="E1069" i="37"/>
  <c r="A1070" i="37"/>
  <c r="B1069" i="37"/>
  <c r="C1069" i="37"/>
  <c r="G1048" i="27"/>
  <c r="H1047" i="27"/>
  <c r="I1047" i="27" s="1"/>
  <c r="E921" i="3"/>
  <c r="F920" i="3"/>
  <c r="G920" i="3"/>
  <c r="B902" i="6" l="1"/>
  <c r="C901" i="6"/>
  <c r="D1070" i="37"/>
  <c r="E1070" i="37"/>
  <c r="C1070" i="37"/>
  <c r="A1071" i="37"/>
  <c r="B1070" i="37"/>
  <c r="G1049" i="27"/>
  <c r="H1048" i="27"/>
  <c r="I1048" i="27" s="1"/>
  <c r="E922" i="3"/>
  <c r="F921" i="3"/>
  <c r="G921" i="3"/>
  <c r="B903" i="6" l="1"/>
  <c r="C902" i="6"/>
  <c r="D1071" i="37"/>
  <c r="E1071" i="37"/>
  <c r="B1071" i="37"/>
  <c r="C1071" i="37"/>
  <c r="A1072" i="37"/>
  <c r="G1050" i="27"/>
  <c r="H1049" i="27"/>
  <c r="I1049" i="27" s="1"/>
  <c r="E923" i="3"/>
  <c r="F922" i="3"/>
  <c r="G922" i="3"/>
  <c r="B904" i="6" l="1"/>
  <c r="C903" i="6"/>
  <c r="D1072" i="37"/>
  <c r="E1072" i="37"/>
  <c r="C1072" i="37"/>
  <c r="A1073" i="37"/>
  <c r="B1072" i="37"/>
  <c r="G1051" i="27"/>
  <c r="H1050" i="27"/>
  <c r="I1050" i="27" s="1"/>
  <c r="E924" i="3"/>
  <c r="F923" i="3"/>
  <c r="G923" i="3"/>
  <c r="B905" i="6" l="1"/>
  <c r="C904" i="6"/>
  <c r="D1073" i="37"/>
  <c r="E1073" i="37"/>
  <c r="B1073" i="37"/>
  <c r="C1073" i="37"/>
  <c r="A1074" i="37"/>
  <c r="H1051" i="27"/>
  <c r="I1051" i="27" s="1"/>
  <c r="G1052" i="27"/>
  <c r="E925" i="3"/>
  <c r="F924" i="3"/>
  <c r="G924" i="3"/>
  <c r="B906" i="6" l="1"/>
  <c r="C905" i="6"/>
  <c r="D1074" i="37"/>
  <c r="E1074" i="37"/>
  <c r="B1074" i="37"/>
  <c r="C1074" i="37"/>
  <c r="A1075" i="37"/>
  <c r="G1053" i="27"/>
  <c r="H1052" i="27"/>
  <c r="I1052" i="27" s="1"/>
  <c r="E926" i="3"/>
  <c r="F925" i="3"/>
  <c r="G925" i="3"/>
  <c r="B907" i="6" l="1"/>
  <c r="C906" i="6"/>
  <c r="D1075" i="37"/>
  <c r="E1075" i="37"/>
  <c r="C1075" i="37"/>
  <c r="A1076" i="37"/>
  <c r="B1075" i="37"/>
  <c r="G1054" i="27"/>
  <c r="H1053" i="27"/>
  <c r="I1053" i="27" s="1"/>
  <c r="E927" i="3"/>
  <c r="F926" i="3"/>
  <c r="G926" i="3"/>
  <c r="B908" i="6" l="1"/>
  <c r="C907" i="6"/>
  <c r="D1076" i="37"/>
  <c r="E1076" i="37"/>
  <c r="B1076" i="37"/>
  <c r="C1076" i="37"/>
  <c r="A1077" i="37"/>
  <c r="G1055" i="27"/>
  <c r="H1054" i="27"/>
  <c r="I1054" i="27" s="1"/>
  <c r="E928" i="3"/>
  <c r="F927" i="3"/>
  <c r="G927" i="3"/>
  <c r="B909" i="6" l="1"/>
  <c r="C908" i="6"/>
  <c r="D1077" i="37"/>
  <c r="E1077" i="37"/>
  <c r="A1078" i="37"/>
  <c r="B1077" i="37"/>
  <c r="C1077" i="37"/>
  <c r="G1056" i="27"/>
  <c r="H1055" i="27"/>
  <c r="I1055" i="27" s="1"/>
  <c r="E929" i="3"/>
  <c r="F928" i="3"/>
  <c r="G928" i="3"/>
  <c r="B910" i="6" l="1"/>
  <c r="C909" i="6"/>
  <c r="D1078" i="37"/>
  <c r="E1078" i="37"/>
  <c r="B1078" i="37"/>
  <c r="C1078" i="37"/>
  <c r="A1079" i="37"/>
  <c r="G1057" i="27"/>
  <c r="H1056" i="27"/>
  <c r="I1056" i="27" s="1"/>
  <c r="E930" i="3"/>
  <c r="F929" i="3"/>
  <c r="G929" i="3"/>
  <c r="B911" i="6" l="1"/>
  <c r="C910" i="6"/>
  <c r="D1079" i="37"/>
  <c r="E1079" i="37"/>
  <c r="A1080" i="37"/>
  <c r="B1079" i="37"/>
  <c r="C1079" i="37"/>
  <c r="G1058" i="27"/>
  <c r="H1057" i="27"/>
  <c r="I1057" i="27" s="1"/>
  <c r="E931" i="3"/>
  <c r="F930" i="3"/>
  <c r="G930" i="3"/>
  <c r="B912" i="6" l="1"/>
  <c r="C911" i="6"/>
  <c r="D1080" i="37"/>
  <c r="E1080" i="37"/>
  <c r="A1081" i="37"/>
  <c r="B1080" i="37"/>
  <c r="C1080" i="37"/>
  <c r="G1059" i="27"/>
  <c r="H1058" i="27"/>
  <c r="I1058" i="27" s="1"/>
  <c r="E932" i="3"/>
  <c r="F931" i="3"/>
  <c r="G931" i="3"/>
  <c r="B913" i="6" l="1"/>
  <c r="C912" i="6"/>
  <c r="D1081" i="37"/>
  <c r="E1081" i="37"/>
  <c r="B1081" i="37"/>
  <c r="C1081" i="37"/>
  <c r="A1082" i="37"/>
  <c r="G1060" i="27"/>
  <c r="H1059" i="27"/>
  <c r="I1059" i="27" s="1"/>
  <c r="E933" i="3"/>
  <c r="F932" i="3"/>
  <c r="G932" i="3"/>
  <c r="B914" i="6" l="1"/>
  <c r="C913" i="6"/>
  <c r="D1082" i="37"/>
  <c r="E1082" i="37"/>
  <c r="B1082" i="37"/>
  <c r="C1082" i="37"/>
  <c r="A1083" i="37"/>
  <c r="G1061" i="27"/>
  <c r="H1060" i="27"/>
  <c r="I1060" i="27" s="1"/>
  <c r="E934" i="3"/>
  <c r="F933" i="3"/>
  <c r="G933" i="3"/>
  <c r="C914" i="6" l="1"/>
  <c r="B915" i="6"/>
  <c r="D1083" i="37"/>
  <c r="E1083" i="37"/>
  <c r="C1083" i="37"/>
  <c r="A1084" i="37"/>
  <c r="B1083" i="37"/>
  <c r="G1062" i="27"/>
  <c r="H1061" i="27"/>
  <c r="I1061" i="27" s="1"/>
  <c r="E935" i="3"/>
  <c r="F935" i="3" s="1"/>
  <c r="F934" i="3"/>
  <c r="G934" i="3"/>
  <c r="B916" i="6" l="1"/>
  <c r="C915" i="6"/>
  <c r="D1084" i="37"/>
  <c r="E1084" i="37"/>
  <c r="B1084" i="37"/>
  <c r="C1084" i="37"/>
  <c r="A1085" i="37"/>
  <c r="H1062" i="27"/>
  <c r="I1062" i="27" s="1"/>
  <c r="G1063" i="27"/>
  <c r="G935" i="3"/>
  <c r="B917" i="6" l="1"/>
  <c r="C916" i="6"/>
  <c r="D1085" i="37"/>
  <c r="E1085" i="37"/>
  <c r="B1085" i="37"/>
  <c r="C1085" i="37"/>
  <c r="A1086" i="37"/>
  <c r="H1063" i="27"/>
  <c r="I1063" i="27" s="1"/>
  <c r="G1064" i="27"/>
  <c r="C15" i="2"/>
  <c r="I15" i="2"/>
  <c r="G19" i="2"/>
  <c r="G17" i="2"/>
  <c r="G18" i="2" s="1"/>
  <c r="I18" i="2" s="1"/>
  <c r="F9" i="2"/>
  <c r="F8" i="2"/>
  <c r="F7" i="2"/>
  <c r="F4" i="2"/>
  <c r="F3" i="2"/>
  <c r="F2" i="2"/>
  <c r="D11" i="1"/>
  <c r="G11" i="1" s="1"/>
  <c r="H11" i="1" s="1"/>
  <c r="D10" i="1"/>
  <c r="G10" i="1" s="1"/>
  <c r="H10" i="1" s="1"/>
  <c r="F7" i="1"/>
  <c r="G7" i="1" s="1"/>
  <c r="H7" i="1" s="1"/>
  <c r="F4" i="1"/>
  <c r="B918" i="6" l="1"/>
  <c r="C917" i="6"/>
  <c r="G21" i="2"/>
  <c r="D1086" i="37"/>
  <c r="E1086" i="37"/>
  <c r="B1086" i="37"/>
  <c r="C1086" i="37"/>
  <c r="A1087" i="37"/>
  <c r="G1065" i="27"/>
  <c r="H1064" i="27"/>
  <c r="I1064" i="27" s="1"/>
  <c r="G20" i="2"/>
  <c r="H7" i="2"/>
  <c r="H4" i="2"/>
  <c r="I4" i="2" s="1"/>
  <c r="K4" i="2" s="1"/>
  <c r="H2" i="2"/>
  <c r="I2" i="2" s="1"/>
  <c r="C918" i="6" l="1"/>
  <c r="B919" i="6"/>
  <c r="D1087" i="37"/>
  <c r="E1087" i="37"/>
  <c r="B1087" i="37"/>
  <c r="C1087" i="37"/>
  <c r="A1088" i="37"/>
  <c r="G1066" i="27"/>
  <c r="H1065" i="27"/>
  <c r="I1065" i="27" s="1"/>
  <c r="K7" i="2"/>
  <c r="L8" i="2"/>
  <c r="J7" i="2"/>
  <c r="I7" i="2"/>
  <c r="J4" i="2"/>
  <c r="L4" i="2"/>
  <c r="K2" i="2"/>
  <c r="J2" i="2"/>
  <c r="L2" i="2"/>
  <c r="C919" i="6" l="1"/>
  <c r="B920" i="6"/>
  <c r="D1088" i="37"/>
  <c r="E1088" i="37"/>
  <c r="B1088" i="37"/>
  <c r="C1088" i="37"/>
  <c r="A1089" i="37"/>
  <c r="H1066" i="27"/>
  <c r="I1066" i="27" s="1"/>
  <c r="G1067" i="27"/>
  <c r="B921" i="6" l="1"/>
  <c r="C920" i="6"/>
  <c r="D1089" i="37"/>
  <c r="E1089" i="37"/>
  <c r="C1089" i="37"/>
  <c r="A1090" i="37"/>
  <c r="B1089" i="37"/>
  <c r="H1067" i="27"/>
  <c r="I1067" i="27" s="1"/>
  <c r="G1068" i="27"/>
  <c r="B922" i="6" l="1"/>
  <c r="C921" i="6"/>
  <c r="D1090" i="37"/>
  <c r="E1090" i="37"/>
  <c r="C1090" i="37"/>
  <c r="A1091" i="37"/>
  <c r="B1090" i="37"/>
  <c r="H1068" i="27"/>
  <c r="I1068" i="27" s="1"/>
  <c r="G1069" i="27"/>
  <c r="C922" i="6" l="1"/>
  <c r="B923" i="6"/>
  <c r="D1091" i="37"/>
  <c r="E1091" i="37"/>
  <c r="C1091" i="37"/>
  <c r="A1092" i="37"/>
  <c r="B1091" i="37"/>
  <c r="G1070" i="27"/>
  <c r="H1069" i="27"/>
  <c r="I1069" i="27" s="1"/>
  <c r="B924" i="6" l="1"/>
  <c r="C923" i="6"/>
  <c r="D1092" i="37"/>
  <c r="E1092" i="37"/>
  <c r="C1092" i="37"/>
  <c r="B1092" i="37"/>
  <c r="A1093" i="37"/>
  <c r="G1071" i="27"/>
  <c r="H1070" i="27"/>
  <c r="I1070" i="27" s="1"/>
  <c r="B925" i="6" l="1"/>
  <c r="C924" i="6"/>
  <c r="D1093" i="37"/>
  <c r="E1093" i="37"/>
  <c r="C1093" i="37"/>
  <c r="B1093" i="37"/>
  <c r="A1094" i="37"/>
  <c r="G1072" i="27"/>
  <c r="H1071" i="27"/>
  <c r="I1071" i="27" s="1"/>
  <c r="B926" i="6" l="1"/>
  <c r="C925" i="6"/>
  <c r="D1094" i="37"/>
  <c r="E1094" i="37"/>
  <c r="B1094" i="37"/>
  <c r="C1094" i="37"/>
  <c r="A1095" i="37"/>
  <c r="H1072" i="27"/>
  <c r="I1072" i="27" s="1"/>
  <c r="G1073" i="27"/>
  <c r="B927" i="6" l="1"/>
  <c r="C926" i="6"/>
  <c r="D1095" i="37"/>
  <c r="E1095" i="37"/>
  <c r="A1096" i="37"/>
  <c r="B1095" i="37"/>
  <c r="C1095" i="37"/>
  <c r="H1073" i="27"/>
  <c r="I1073" i="27" s="1"/>
  <c r="G1074" i="27"/>
  <c r="B928" i="6" l="1"/>
  <c r="C927" i="6"/>
  <c r="D1096" i="37"/>
  <c r="E1096" i="37"/>
  <c r="B1096" i="37"/>
  <c r="C1096" i="37"/>
  <c r="A1097" i="37"/>
  <c r="H1074" i="27"/>
  <c r="I1074" i="27" s="1"/>
  <c r="G1075" i="27"/>
  <c r="B929" i="6" l="1"/>
  <c r="C928" i="6"/>
  <c r="D1097" i="37"/>
  <c r="E1097" i="37"/>
  <c r="B1097" i="37"/>
  <c r="C1097" i="37"/>
  <c r="A1098" i="37"/>
  <c r="H1075" i="27"/>
  <c r="I1075" i="27" s="1"/>
  <c r="G1076" i="27"/>
  <c r="B930" i="6" l="1"/>
  <c r="C929" i="6"/>
  <c r="D1098" i="37"/>
  <c r="E1098" i="37"/>
  <c r="C1098" i="37"/>
  <c r="A1099" i="37"/>
  <c r="B1098" i="37"/>
  <c r="H1076" i="27"/>
  <c r="I1076" i="27" s="1"/>
  <c r="G1077" i="27"/>
  <c r="B931" i="6" l="1"/>
  <c r="C930" i="6"/>
  <c r="D1099" i="37"/>
  <c r="E1099" i="37"/>
  <c r="A1100" i="37"/>
  <c r="B1099" i="37"/>
  <c r="C1099" i="37"/>
  <c r="G1078" i="27"/>
  <c r="H1077" i="27"/>
  <c r="I1077" i="27" s="1"/>
  <c r="B932" i="6" l="1"/>
  <c r="C931" i="6"/>
  <c r="D1100" i="37"/>
  <c r="E1100" i="37"/>
  <c r="B1100" i="37"/>
  <c r="C1100" i="37"/>
  <c r="A1101" i="37"/>
  <c r="H1078" i="27"/>
  <c r="I1078" i="27" s="1"/>
  <c r="G1079" i="27"/>
  <c r="B933" i="6" l="1"/>
  <c r="C932" i="6"/>
  <c r="D1101" i="37"/>
  <c r="E1101" i="37"/>
  <c r="C1101" i="37"/>
  <c r="A1102" i="37"/>
  <c r="B1101" i="37"/>
  <c r="H1079" i="27"/>
  <c r="I1079" i="27" s="1"/>
  <c r="G1080" i="27"/>
  <c r="C933" i="6" l="1"/>
  <c r="B934" i="6"/>
  <c r="D1102" i="37"/>
  <c r="E1102" i="37"/>
  <c r="C1102" i="37"/>
  <c r="A1103" i="37"/>
  <c r="B1102" i="37"/>
  <c r="H1080" i="27"/>
  <c r="I1080" i="27" s="1"/>
  <c r="G1081" i="27"/>
  <c r="B935" i="6" l="1"/>
  <c r="C934" i="6"/>
  <c r="D1103" i="37"/>
  <c r="E1103" i="37"/>
  <c r="B1103" i="37"/>
  <c r="A1104" i="37"/>
  <c r="C1103" i="37"/>
  <c r="H1081" i="27"/>
  <c r="I1081" i="27" s="1"/>
  <c r="G1082" i="27"/>
  <c r="B936" i="6" l="1"/>
  <c r="C935" i="6"/>
  <c r="D1104" i="37"/>
  <c r="E1104" i="37"/>
  <c r="B1104" i="37"/>
  <c r="C1104" i="37"/>
  <c r="A1105" i="37"/>
  <c r="H1082" i="27"/>
  <c r="I1082" i="27" s="1"/>
  <c r="G1083" i="27"/>
  <c r="B937" i="6" l="1"/>
  <c r="C936" i="6"/>
  <c r="D1105" i="37"/>
  <c r="E1105" i="37"/>
  <c r="B1105" i="37"/>
  <c r="C1105" i="37"/>
  <c r="A1106" i="37"/>
  <c r="H1083" i="27"/>
  <c r="I1083" i="27" s="1"/>
  <c r="G1084" i="27"/>
  <c r="B938" i="6" l="1"/>
  <c r="C937" i="6"/>
  <c r="D1106" i="37"/>
  <c r="E1106" i="37"/>
  <c r="A1107" i="37"/>
  <c r="C1106" i="37"/>
  <c r="B1106" i="37"/>
  <c r="H1084" i="27"/>
  <c r="I1084" i="27" s="1"/>
  <c r="G1085" i="27"/>
  <c r="C938" i="6" l="1"/>
  <c r="B939" i="6"/>
  <c r="D1107" i="37"/>
  <c r="E1107" i="37"/>
  <c r="B1107" i="37"/>
  <c r="A1108" i="37"/>
  <c r="C1107" i="37"/>
  <c r="H1085" i="27"/>
  <c r="I1085" i="27" s="1"/>
  <c r="G1086" i="27"/>
  <c r="B940" i="6" l="1"/>
  <c r="C939" i="6"/>
  <c r="D1108" i="37"/>
  <c r="E1108" i="37"/>
  <c r="C1108" i="37"/>
  <c r="B1108" i="37"/>
  <c r="A1109" i="37"/>
  <c r="H1086" i="27"/>
  <c r="I1086" i="27" s="1"/>
  <c r="G1087" i="27"/>
  <c r="B941" i="6" l="1"/>
  <c r="C940" i="6"/>
  <c r="D1109" i="37"/>
  <c r="E1109" i="37"/>
  <c r="B1109" i="37"/>
  <c r="C1109" i="37"/>
  <c r="A1110" i="37"/>
  <c r="H1087" i="27"/>
  <c r="I1087" i="27" s="1"/>
  <c r="G1088" i="27"/>
  <c r="C941" i="6" l="1"/>
  <c r="B942" i="6"/>
  <c r="D1110" i="37"/>
  <c r="E1110" i="37"/>
  <c r="C1110" i="37"/>
  <c r="A1111" i="37"/>
  <c r="B1110" i="37"/>
  <c r="H1088" i="27"/>
  <c r="I1088" i="27" s="1"/>
  <c r="G1089" i="27"/>
  <c r="B943" i="6" l="1"/>
  <c r="C942" i="6"/>
  <c r="D1111" i="37"/>
  <c r="E1111" i="37"/>
  <c r="B1111" i="37"/>
  <c r="A1112" i="37"/>
  <c r="C1111" i="37"/>
  <c r="H1089" i="27"/>
  <c r="I1089" i="27" s="1"/>
  <c r="G1090" i="27"/>
  <c r="B944" i="6" l="1"/>
  <c r="C943" i="6"/>
  <c r="D1112" i="37"/>
  <c r="E1112" i="37"/>
  <c r="B1112" i="37"/>
  <c r="C1112" i="37"/>
  <c r="A1113" i="37"/>
  <c r="H1090" i="27"/>
  <c r="I1090" i="27" s="1"/>
  <c r="G1091" i="27"/>
  <c r="B945" i="6" l="1"/>
  <c r="C944" i="6"/>
  <c r="D1113" i="37"/>
  <c r="E1113" i="37"/>
  <c r="A1114" i="37"/>
  <c r="B1113" i="37"/>
  <c r="C1113" i="37"/>
  <c r="H1091" i="27"/>
  <c r="I1091" i="27" s="1"/>
  <c r="G1092" i="27"/>
  <c r="B946" i="6" l="1"/>
  <c r="C945" i="6"/>
  <c r="D1114" i="37"/>
  <c r="E1114" i="37"/>
  <c r="A1115" i="37"/>
  <c r="B1114" i="37"/>
  <c r="C1114" i="37"/>
  <c r="H1092" i="27"/>
  <c r="I1092" i="27" s="1"/>
  <c r="G1093" i="27"/>
  <c r="B947" i="6" l="1"/>
  <c r="C946" i="6"/>
  <c r="D1115" i="37"/>
  <c r="E1115" i="37"/>
  <c r="A1116" i="37"/>
  <c r="B1115" i="37"/>
  <c r="C1115" i="37"/>
  <c r="H1093" i="27"/>
  <c r="I1093" i="27" s="1"/>
  <c r="G1094" i="27"/>
  <c r="B948" i="6" l="1"/>
  <c r="C947" i="6"/>
  <c r="D1116" i="37"/>
  <c r="E1116" i="37"/>
  <c r="A1117" i="37"/>
  <c r="B1116" i="37"/>
  <c r="C1116" i="37"/>
  <c r="H1094" i="27"/>
  <c r="I1094" i="27" s="1"/>
  <c r="G1095" i="27"/>
  <c r="B949" i="6" l="1"/>
  <c r="C948" i="6"/>
  <c r="D1117" i="37"/>
  <c r="E1117" i="37"/>
  <c r="C1117" i="37"/>
  <c r="A1118" i="37"/>
  <c r="B1117" i="37"/>
  <c r="H1095" i="27"/>
  <c r="I1095" i="27" s="1"/>
  <c r="G1096" i="27"/>
  <c r="B950" i="6" l="1"/>
  <c r="C949" i="6"/>
  <c r="D1118" i="37"/>
  <c r="E1118" i="37"/>
  <c r="C1118" i="37"/>
  <c r="A1119" i="37"/>
  <c r="B1118" i="37"/>
  <c r="H1096" i="27"/>
  <c r="I1096" i="27" s="1"/>
  <c r="G1097" i="27"/>
  <c r="B951" i="6" l="1"/>
  <c r="C950" i="6"/>
  <c r="D1119" i="37"/>
  <c r="E1119" i="37"/>
  <c r="B1119" i="37"/>
  <c r="A1120" i="37"/>
  <c r="C1119" i="37"/>
  <c r="H1097" i="27"/>
  <c r="I1097" i="27" s="1"/>
  <c r="G1098" i="27"/>
  <c r="B952" i="6" l="1"/>
  <c r="C951" i="6"/>
  <c r="D1120" i="37"/>
  <c r="E1120" i="37"/>
  <c r="A1121" i="37"/>
  <c r="B1120" i="37"/>
  <c r="C1120" i="37"/>
  <c r="H1098" i="27"/>
  <c r="I1098" i="27" s="1"/>
  <c r="G1099" i="27"/>
  <c r="B953" i="6" l="1"/>
  <c r="C952" i="6"/>
  <c r="D1121" i="37"/>
  <c r="E1121" i="37"/>
  <c r="B1121" i="37"/>
  <c r="C1121" i="37"/>
  <c r="A1122" i="37"/>
  <c r="H1099" i="27"/>
  <c r="I1099" i="27" s="1"/>
  <c r="G1100" i="27"/>
  <c r="B954" i="6" l="1"/>
  <c r="C953" i="6"/>
  <c r="D1122" i="37"/>
  <c r="E1122" i="37"/>
  <c r="A1123" i="37"/>
  <c r="C1122" i="37"/>
  <c r="B1122" i="37"/>
  <c r="H1100" i="27"/>
  <c r="I1100" i="27" s="1"/>
  <c r="G1101" i="27"/>
  <c r="B955" i="6" l="1"/>
  <c r="C954" i="6"/>
  <c r="D1123" i="37"/>
  <c r="E1123" i="37"/>
  <c r="B1123" i="37"/>
  <c r="A1124" i="37"/>
  <c r="C1123" i="37"/>
  <c r="H1101" i="27"/>
  <c r="I1101" i="27" s="1"/>
  <c r="G1102" i="27"/>
  <c r="B956" i="6" l="1"/>
  <c r="C955" i="6"/>
  <c r="D1124" i="37"/>
  <c r="E1124" i="37"/>
  <c r="A1125" i="37"/>
  <c r="C1124" i="37"/>
  <c r="B1124" i="37"/>
  <c r="H1102" i="27"/>
  <c r="I1102" i="27" s="1"/>
  <c r="G1103" i="27"/>
  <c r="B957" i="6" l="1"/>
  <c r="C956" i="6"/>
  <c r="D1125" i="37"/>
  <c r="E1125" i="37"/>
  <c r="B1125" i="37"/>
  <c r="C1125" i="37"/>
  <c r="A1126" i="37"/>
  <c r="G1104" i="27"/>
  <c r="H1103" i="27"/>
  <c r="I1103" i="27" s="1"/>
  <c r="B958" i="6" l="1"/>
  <c r="C957" i="6"/>
  <c r="D1126" i="37"/>
  <c r="E1126" i="37"/>
  <c r="B1126" i="37"/>
  <c r="A1127" i="37"/>
  <c r="H1104" i="27"/>
  <c r="I1104" i="27" s="1"/>
  <c r="G1105" i="27"/>
  <c r="B959" i="6" l="1"/>
  <c r="C958" i="6"/>
  <c r="D1127" i="37"/>
  <c r="E1127" i="37"/>
  <c r="B1127" i="37"/>
  <c r="A1128" i="37"/>
  <c r="H1105" i="27"/>
  <c r="I1105" i="27" s="1"/>
  <c r="G1106" i="27"/>
  <c r="B960" i="6" l="1"/>
  <c r="C959" i="6"/>
  <c r="D1128" i="37"/>
  <c r="E1128" i="37"/>
  <c r="B1128" i="37"/>
  <c r="A1129" i="37"/>
  <c r="H1106" i="27"/>
  <c r="I1106" i="27" s="1"/>
  <c r="G1107" i="27"/>
  <c r="B961" i="6" l="1"/>
  <c r="C960" i="6"/>
  <c r="D1129" i="37"/>
  <c r="E1129" i="37"/>
  <c r="B1129" i="37"/>
  <c r="A1130" i="37"/>
  <c r="H1107" i="27"/>
  <c r="I1107" i="27" s="1"/>
  <c r="G1108" i="27"/>
  <c r="B962" i="6" l="1"/>
  <c r="C961" i="6"/>
  <c r="D1130" i="37"/>
  <c r="E1130" i="37"/>
  <c r="A1131" i="37"/>
  <c r="B1130" i="37"/>
  <c r="H1108" i="27"/>
  <c r="I1108" i="27" s="1"/>
  <c r="G1109" i="27"/>
  <c r="B963" i="6" l="1"/>
  <c r="C962" i="6"/>
  <c r="D1131" i="37"/>
  <c r="E1131" i="37"/>
  <c r="B1131" i="37"/>
  <c r="A1132" i="37"/>
  <c r="H1109" i="27"/>
  <c r="I1109" i="27" s="1"/>
  <c r="G1110" i="27"/>
  <c r="B964" i="6" l="1"/>
  <c r="C963" i="6"/>
  <c r="D1132" i="37"/>
  <c r="E1132" i="37"/>
  <c r="B1132" i="37"/>
  <c r="A1133" i="37"/>
  <c r="H1110" i="27"/>
  <c r="I1110" i="27" s="1"/>
  <c r="G1111" i="27"/>
  <c r="B965" i="6" l="1"/>
  <c r="C964" i="6"/>
  <c r="D1133" i="37"/>
  <c r="E1133" i="37"/>
  <c r="A1134" i="37"/>
  <c r="B1133" i="37"/>
  <c r="H1111" i="27"/>
  <c r="I1111" i="27" s="1"/>
  <c r="G1112" i="27"/>
  <c r="B966" i="6" l="1"/>
  <c r="C965" i="6"/>
  <c r="D1134" i="37"/>
  <c r="E1134" i="37"/>
  <c r="A1135" i="37"/>
  <c r="B1134" i="37"/>
  <c r="G1113" i="27"/>
  <c r="H1112" i="27"/>
  <c r="I1112" i="27" s="1"/>
  <c r="B967" i="6" l="1"/>
  <c r="C966" i="6"/>
  <c r="D1135" i="37"/>
  <c r="E1135" i="37"/>
  <c r="A1136" i="37"/>
  <c r="B1135" i="37"/>
  <c r="H1113" i="27"/>
  <c r="I1113" i="27" s="1"/>
  <c r="G1114" i="27"/>
  <c r="B968" i="6" l="1"/>
  <c r="C967" i="6"/>
  <c r="D1136" i="37"/>
  <c r="E1136" i="37"/>
  <c r="A1137" i="37"/>
  <c r="B1136" i="37"/>
  <c r="H1114" i="27"/>
  <c r="I1114" i="27" s="1"/>
  <c r="G1115" i="27"/>
  <c r="B969" i="6" l="1"/>
  <c r="C968" i="6"/>
  <c r="D1137" i="37"/>
  <c r="E1137" i="37"/>
  <c r="B1137" i="37"/>
  <c r="A1138" i="37"/>
  <c r="H1115" i="27"/>
  <c r="I1115" i="27" s="1"/>
  <c r="G1116" i="27"/>
  <c r="B970" i="6" l="1"/>
  <c r="C969" i="6"/>
  <c r="D1138" i="37"/>
  <c r="E1138" i="37"/>
  <c r="A1139" i="37"/>
  <c r="B1138" i="37"/>
  <c r="H1116" i="27"/>
  <c r="I1116" i="27" s="1"/>
  <c r="G1117" i="27"/>
  <c r="B971" i="6" l="1"/>
  <c r="C970" i="6"/>
  <c r="D1139" i="37"/>
  <c r="E1139" i="37"/>
  <c r="B1139" i="37"/>
  <c r="A1140" i="37"/>
  <c r="G1118" i="27"/>
  <c r="H1117" i="27"/>
  <c r="I1117" i="27" s="1"/>
  <c r="B972" i="6" l="1"/>
  <c r="C971" i="6"/>
  <c r="D1140" i="37"/>
  <c r="E1140" i="37"/>
  <c r="A1141" i="37"/>
  <c r="B1140" i="37"/>
  <c r="H1118" i="27"/>
  <c r="I1118" i="27" s="1"/>
  <c r="G1119" i="27"/>
  <c r="B973" i="6" l="1"/>
  <c r="C972" i="6"/>
  <c r="D1141" i="37"/>
  <c r="E1141" i="37"/>
  <c r="B1141" i="37"/>
  <c r="A1142" i="37"/>
  <c r="H1119" i="27"/>
  <c r="I1119" i="27" s="1"/>
  <c r="G1120" i="27"/>
  <c r="B974" i="6" l="1"/>
  <c r="C973" i="6"/>
  <c r="D1142" i="37"/>
  <c r="E1142" i="37"/>
  <c r="B1142" i="37"/>
  <c r="A1143" i="37"/>
  <c r="H1120" i="27"/>
  <c r="I1120" i="27" s="1"/>
  <c r="G1121" i="27"/>
  <c r="B975" i="6" l="1"/>
  <c r="C974" i="6"/>
  <c r="D1143" i="37"/>
  <c r="E1143" i="37"/>
  <c r="A1144" i="37"/>
  <c r="B1143" i="37"/>
  <c r="H1121" i="27"/>
  <c r="I1121" i="27" s="1"/>
  <c r="G1122" i="27"/>
  <c r="B976" i="6" l="1"/>
  <c r="C975" i="6"/>
  <c r="D1144" i="37"/>
  <c r="E1144" i="37"/>
  <c r="B1144" i="37"/>
  <c r="A1145" i="37"/>
  <c r="G1123" i="27"/>
  <c r="H1122" i="27"/>
  <c r="I1122" i="27" s="1"/>
  <c r="B977" i="6" l="1"/>
  <c r="C976" i="6"/>
  <c r="D1145" i="37"/>
  <c r="E1145" i="37"/>
  <c r="A1146" i="37"/>
  <c r="B1145" i="37"/>
  <c r="H1123" i="27"/>
  <c r="I1123" i="27" s="1"/>
  <c r="G1124" i="27"/>
  <c r="B978" i="6" l="1"/>
  <c r="C977" i="6"/>
  <c r="D1146" i="37"/>
  <c r="E1146" i="37"/>
  <c r="A1147" i="37"/>
  <c r="B1146" i="37"/>
  <c r="G1125" i="27"/>
  <c r="H1124" i="27"/>
  <c r="I1124" i="27" s="1"/>
  <c r="B979" i="6" l="1"/>
  <c r="C978" i="6"/>
  <c r="D1147" i="37"/>
  <c r="E1147" i="37"/>
  <c r="A1148" i="37"/>
  <c r="B1147" i="37"/>
  <c r="G1126" i="27"/>
  <c r="H1125" i="27"/>
  <c r="I1125" i="27" s="1"/>
  <c r="B980" i="6" l="1"/>
  <c r="C979" i="6"/>
  <c r="D1148" i="37"/>
  <c r="E1148" i="37"/>
  <c r="A1149" i="37"/>
  <c r="B1148" i="37"/>
  <c r="H1126" i="27"/>
  <c r="I1126" i="27" s="1"/>
  <c r="G1127" i="27"/>
  <c r="B981" i="6" l="1"/>
  <c r="C980" i="6"/>
  <c r="D1149" i="37"/>
  <c r="E1149" i="37"/>
  <c r="B1149" i="37"/>
  <c r="A1150" i="37"/>
  <c r="H1127" i="27"/>
  <c r="I1127" i="27" s="1"/>
  <c r="G1128" i="27"/>
  <c r="B982" i="6" l="1"/>
  <c r="C981" i="6"/>
  <c r="D1150" i="37"/>
  <c r="E1150" i="37"/>
  <c r="B1150" i="37"/>
  <c r="A1151" i="37"/>
  <c r="H1128" i="27"/>
  <c r="I1128" i="27" s="1"/>
  <c r="G1129" i="27"/>
  <c r="B983" i="6" l="1"/>
  <c r="C982" i="6"/>
  <c r="D1151" i="37"/>
  <c r="E1151" i="37"/>
  <c r="B1151" i="37"/>
  <c r="A1152" i="37"/>
  <c r="H1129" i="27"/>
  <c r="I1129" i="27" s="1"/>
  <c r="G1130" i="27"/>
  <c r="B984" i="6" l="1"/>
  <c r="C983" i="6"/>
  <c r="D1152" i="37"/>
  <c r="E1152" i="37"/>
  <c r="B1152" i="37"/>
  <c r="A1153" i="37"/>
  <c r="H1130" i="27"/>
  <c r="I1130" i="27" s="1"/>
  <c r="G1131" i="27"/>
  <c r="B985" i="6" l="1"/>
  <c r="C984" i="6"/>
  <c r="D1153" i="37"/>
  <c r="E1153" i="37"/>
  <c r="A1154" i="37"/>
  <c r="B1153" i="37"/>
  <c r="H1131" i="27"/>
  <c r="I1131" i="27" s="1"/>
  <c r="G1132" i="27"/>
  <c r="B986" i="6" l="1"/>
  <c r="C985" i="6"/>
  <c r="D1154" i="37"/>
  <c r="E1154" i="37"/>
  <c r="B1154" i="37"/>
  <c r="A1155" i="37"/>
  <c r="H1132" i="27"/>
  <c r="I1132" i="27" s="1"/>
  <c r="G1133" i="27"/>
  <c r="B987" i="6" l="1"/>
  <c r="C986" i="6"/>
  <c r="D1155" i="37"/>
  <c r="E1155" i="37"/>
  <c r="A1156" i="37"/>
  <c r="B1155" i="37"/>
  <c r="G1134" i="27"/>
  <c r="H1133" i="27"/>
  <c r="I1133" i="27" s="1"/>
  <c r="B988" i="6" l="1"/>
  <c r="C987" i="6"/>
  <c r="D1156" i="37"/>
  <c r="E1156" i="37"/>
  <c r="B1156" i="37"/>
  <c r="A1157" i="37"/>
  <c r="H1134" i="27"/>
  <c r="I1134" i="27" s="1"/>
  <c r="G1135" i="27"/>
  <c r="B989" i="6" l="1"/>
  <c r="C988" i="6"/>
  <c r="D1157" i="37"/>
  <c r="E1157" i="37"/>
  <c r="A1158" i="37"/>
  <c r="B1157" i="37"/>
  <c r="G1136" i="27"/>
  <c r="H1135" i="27"/>
  <c r="I1135" i="27" s="1"/>
  <c r="B990" i="6" l="1"/>
  <c r="C989" i="6"/>
  <c r="D1158" i="37"/>
  <c r="E1158" i="37"/>
  <c r="B1158" i="37"/>
  <c r="A1159" i="37"/>
  <c r="H1136" i="27"/>
  <c r="I1136" i="27" s="1"/>
  <c r="G1137" i="27"/>
  <c r="B991" i="6" l="1"/>
  <c r="C990" i="6"/>
  <c r="D1159" i="37"/>
  <c r="E1159" i="37"/>
  <c r="A1160" i="37"/>
  <c r="B1159" i="37"/>
  <c r="H1137" i="27"/>
  <c r="I1137" i="27" s="1"/>
  <c r="G1138" i="27"/>
  <c r="B992" i="6" l="1"/>
  <c r="C991" i="6"/>
  <c r="D1160" i="37"/>
  <c r="E1160" i="37"/>
  <c r="B1160" i="37"/>
  <c r="A1161" i="37"/>
  <c r="H1138" i="27"/>
  <c r="I1138" i="27" s="1"/>
  <c r="G1139" i="27"/>
  <c r="B993" i="6" l="1"/>
  <c r="C992" i="6"/>
  <c r="D1161" i="37"/>
  <c r="E1161" i="37"/>
  <c r="A1162" i="37"/>
  <c r="B1161" i="37"/>
  <c r="H1139" i="27"/>
  <c r="I1139" i="27" s="1"/>
  <c r="G1140" i="27"/>
  <c r="B994" i="6" l="1"/>
  <c r="C993" i="6"/>
  <c r="D1162" i="37"/>
  <c r="E1162" i="37"/>
  <c r="B1162" i="37"/>
  <c r="A1163" i="37"/>
  <c r="H1140" i="27"/>
  <c r="I1140" i="27" s="1"/>
  <c r="G1141" i="27"/>
  <c r="B995" i="6" l="1"/>
  <c r="C994" i="6"/>
  <c r="D1163" i="37"/>
  <c r="E1163" i="37"/>
  <c r="B1163" i="37"/>
  <c r="A1164" i="37"/>
  <c r="H1141" i="27"/>
  <c r="I1141" i="27" s="1"/>
  <c r="G1142" i="27"/>
  <c r="B996" i="6" l="1"/>
  <c r="C995" i="6"/>
  <c r="D1164" i="37"/>
  <c r="E1164" i="37"/>
  <c r="A1165" i="37"/>
  <c r="B1164" i="37"/>
  <c r="H1142" i="27"/>
  <c r="I1142" i="27" s="1"/>
  <c r="G1143" i="27"/>
  <c r="B997" i="6" l="1"/>
  <c r="C996" i="6"/>
  <c r="D1165" i="37"/>
  <c r="E1165" i="37"/>
  <c r="A1166" i="37"/>
  <c r="B1165" i="37"/>
  <c r="G1144" i="27"/>
  <c r="H1143" i="27"/>
  <c r="I1143" i="27" s="1"/>
  <c r="B998" i="6" l="1"/>
  <c r="C997" i="6"/>
  <c r="D1166" i="37"/>
  <c r="E1166" i="37"/>
  <c r="A1167" i="37"/>
  <c r="B1166" i="37"/>
  <c r="G1145" i="27"/>
  <c r="H1144" i="27"/>
  <c r="I1144" i="27" s="1"/>
  <c r="B999" i="6" l="1"/>
  <c r="C998" i="6"/>
  <c r="D1167" i="37"/>
  <c r="E1167" i="37"/>
  <c r="B1167" i="37"/>
  <c r="A1168" i="37"/>
  <c r="G1146" i="27"/>
  <c r="H1145" i="27"/>
  <c r="I1145" i="27" s="1"/>
  <c r="B1000" i="6" l="1"/>
  <c r="C999" i="6"/>
  <c r="D1168" i="37"/>
  <c r="E1168" i="37"/>
  <c r="B1168" i="37"/>
  <c r="A1169" i="37"/>
  <c r="G1147" i="27"/>
  <c r="H1146" i="27"/>
  <c r="I1146" i="27" s="1"/>
  <c r="B1001" i="6" l="1"/>
  <c r="C1000" i="6"/>
  <c r="D1169" i="37"/>
  <c r="E1169" i="37"/>
  <c r="B1169" i="37"/>
  <c r="A1170" i="37"/>
  <c r="H1147" i="27"/>
  <c r="I1147" i="27" s="1"/>
  <c r="G1148" i="27"/>
  <c r="B1002" i="6" l="1"/>
  <c r="C1001" i="6"/>
  <c r="D1170" i="37"/>
  <c r="E1170" i="37"/>
  <c r="A1171" i="37"/>
  <c r="B1170" i="37"/>
  <c r="H1148" i="27"/>
  <c r="I1148" i="27" s="1"/>
  <c r="G1149" i="27"/>
  <c r="B1003" i="6" l="1"/>
  <c r="C1002" i="6"/>
  <c r="D1171" i="37"/>
  <c r="E1171" i="37"/>
  <c r="B1171" i="37"/>
  <c r="A1172" i="37"/>
  <c r="H1149" i="27"/>
  <c r="I1149" i="27" s="1"/>
  <c r="G1150" i="27"/>
  <c r="B1004" i="6" l="1"/>
  <c r="C1003" i="6"/>
  <c r="D1172" i="37"/>
  <c r="E1172" i="37"/>
  <c r="B1172" i="37"/>
  <c r="A1173" i="37"/>
  <c r="H1150" i="27"/>
  <c r="I1150" i="27" s="1"/>
  <c r="G1151" i="27"/>
  <c r="B1005" i="6" l="1"/>
  <c r="C1004" i="6"/>
  <c r="D1173" i="37"/>
  <c r="E1173" i="37"/>
  <c r="B1173" i="37"/>
  <c r="A1174" i="37"/>
  <c r="H1151" i="27"/>
  <c r="I1151" i="27" s="1"/>
  <c r="G1152" i="27"/>
  <c r="B1006" i="6" l="1"/>
  <c r="C1005" i="6"/>
  <c r="D1174" i="37"/>
  <c r="E1174" i="37"/>
  <c r="A1175" i="37"/>
  <c r="B1174" i="37"/>
  <c r="H1152" i="27"/>
  <c r="I1152" i="27" s="1"/>
  <c r="G1153" i="27"/>
  <c r="B1007" i="6" l="1"/>
  <c r="C1006" i="6"/>
  <c r="D1175" i="37"/>
  <c r="E1175" i="37"/>
  <c r="B1175" i="37"/>
  <c r="A1176" i="37"/>
  <c r="H1153" i="27"/>
  <c r="I1153" i="27" s="1"/>
  <c r="G1154" i="27"/>
  <c r="B1008" i="6" l="1"/>
  <c r="C1007" i="6"/>
  <c r="D1176" i="37"/>
  <c r="E1176" i="37"/>
  <c r="B1176" i="37"/>
  <c r="A1177" i="37"/>
  <c r="G1155" i="27"/>
  <c r="H1154" i="27"/>
  <c r="I1154" i="27" s="1"/>
  <c r="B1009" i="6" l="1"/>
  <c r="C1008" i="6"/>
  <c r="D1177" i="37"/>
  <c r="E1177" i="37"/>
  <c r="B1177" i="37"/>
  <c r="A1178" i="37"/>
  <c r="H1155" i="27"/>
  <c r="I1155" i="27" s="1"/>
  <c r="G1156" i="27"/>
  <c r="B1010" i="6" l="1"/>
  <c r="C1009" i="6"/>
  <c r="D1178" i="37"/>
  <c r="E1178" i="37"/>
  <c r="A1179" i="37"/>
  <c r="B1178" i="37"/>
  <c r="H1156" i="27"/>
  <c r="I1156" i="27" s="1"/>
  <c r="G1157" i="27"/>
  <c r="B1011" i="6" l="1"/>
  <c r="C1010" i="6"/>
  <c r="D1179" i="37"/>
  <c r="E1179" i="37"/>
  <c r="A1180" i="37"/>
  <c r="B1179" i="37"/>
  <c r="H1157" i="27"/>
  <c r="I1157" i="27" s="1"/>
  <c r="G1158" i="27"/>
  <c r="B1012" i="6" l="1"/>
  <c r="C1011" i="6"/>
  <c r="D1180" i="37"/>
  <c r="E1180" i="37"/>
  <c r="A1181" i="37"/>
  <c r="B1180" i="37"/>
  <c r="H1158" i="27"/>
  <c r="I1158" i="27" s="1"/>
  <c r="G1159" i="27"/>
  <c r="B1013" i="6" l="1"/>
  <c r="C1012" i="6"/>
  <c r="D1181" i="37"/>
  <c r="E1181" i="37"/>
  <c r="A1182" i="37"/>
  <c r="B1181" i="37"/>
  <c r="H1159" i="27"/>
  <c r="I1159" i="27" s="1"/>
  <c r="G1160" i="27"/>
  <c r="B1014" i="6" l="1"/>
  <c r="C1013" i="6"/>
  <c r="D1182" i="37"/>
  <c r="E1182" i="37"/>
  <c r="A1183" i="37"/>
  <c r="B1182" i="37"/>
  <c r="H1160" i="27"/>
  <c r="I1160" i="27" s="1"/>
  <c r="G1161" i="27"/>
  <c r="B1015" i="6" l="1"/>
  <c r="C1014" i="6"/>
  <c r="D1183" i="37"/>
  <c r="E1183" i="37"/>
  <c r="B1183" i="37"/>
  <c r="A1184" i="37"/>
  <c r="H1161" i="27"/>
  <c r="I1161" i="27" s="1"/>
  <c r="G1162" i="27"/>
  <c r="B1016" i="6" l="1"/>
  <c r="C1015" i="6"/>
  <c r="D1184" i="37"/>
  <c r="E1184" i="37"/>
  <c r="A1185" i="37"/>
  <c r="B1184" i="37"/>
  <c r="H1162" i="27"/>
  <c r="I1162" i="27" s="1"/>
  <c r="G1163" i="27"/>
  <c r="B1017" i="6" l="1"/>
  <c r="C1016" i="6"/>
  <c r="D1185" i="37"/>
  <c r="E1185" i="37"/>
  <c r="B1185" i="37"/>
  <c r="A1186" i="37"/>
  <c r="H1163" i="27"/>
  <c r="I1163" i="27" s="1"/>
  <c r="G1164" i="27"/>
  <c r="B1018" i="6" l="1"/>
  <c r="C1017" i="6"/>
  <c r="D1186" i="37"/>
  <c r="E1186" i="37"/>
  <c r="A1187" i="37"/>
  <c r="B1186" i="37"/>
  <c r="H1164" i="27"/>
  <c r="I1164" i="27" s="1"/>
  <c r="G1165" i="27"/>
  <c r="B1019" i="6" l="1"/>
  <c r="C1018" i="6"/>
  <c r="D1187" i="37"/>
  <c r="E1187" i="37"/>
  <c r="A1188" i="37"/>
  <c r="B1187" i="37"/>
  <c r="G1166" i="27"/>
  <c r="H1165" i="27"/>
  <c r="I1165" i="27" s="1"/>
  <c r="B1020" i="6" l="1"/>
  <c r="C1019" i="6"/>
  <c r="D1188" i="37"/>
  <c r="E1188" i="37"/>
  <c r="B1188" i="37"/>
  <c r="A1189" i="37"/>
  <c r="H1166" i="27"/>
  <c r="I1166" i="27" s="1"/>
  <c r="G1167" i="27"/>
  <c r="B1021" i="6" l="1"/>
  <c r="C1020" i="6"/>
  <c r="D1189" i="37"/>
  <c r="E1189" i="37"/>
  <c r="B1189" i="37"/>
  <c r="A1190" i="37"/>
  <c r="H1167" i="27"/>
  <c r="I1167" i="27" s="1"/>
  <c r="G1168" i="27"/>
  <c r="B1022" i="6" l="1"/>
  <c r="C1021" i="6"/>
  <c r="D1190" i="37"/>
  <c r="E1190" i="37"/>
  <c r="A1191" i="37"/>
  <c r="B1190" i="37"/>
  <c r="H1168" i="27"/>
  <c r="I1168" i="27" s="1"/>
  <c r="G1169" i="27"/>
  <c r="B1023" i="6" l="1"/>
  <c r="C1022" i="6"/>
  <c r="D1191" i="37"/>
  <c r="E1191" i="37"/>
  <c r="B1191" i="37"/>
  <c r="A1192" i="37"/>
  <c r="G1170" i="27"/>
  <c r="H1169" i="27"/>
  <c r="I1169" i="27" s="1"/>
  <c r="B1024" i="6" l="1"/>
  <c r="C1023" i="6"/>
  <c r="D1192" i="37"/>
  <c r="E1192" i="37"/>
  <c r="B1192" i="37"/>
  <c r="A1193" i="37"/>
  <c r="H1170" i="27"/>
  <c r="I1170" i="27" s="1"/>
  <c r="G1171" i="27"/>
  <c r="B1025" i="6" l="1"/>
  <c r="C1024" i="6"/>
  <c r="D1193" i="37"/>
  <c r="E1193" i="37"/>
  <c r="B1193" i="37"/>
  <c r="A1194" i="37"/>
  <c r="G1172" i="27"/>
  <c r="H1171" i="27"/>
  <c r="I1171" i="27" s="1"/>
  <c r="B1026" i="6" l="1"/>
  <c r="C1025" i="6"/>
  <c r="D1194" i="37"/>
  <c r="E1194" i="37"/>
  <c r="A1195" i="37"/>
  <c r="B1194" i="37"/>
  <c r="H1172" i="27"/>
  <c r="I1172" i="27" s="1"/>
  <c r="G1173" i="27"/>
  <c r="B1027" i="6" l="1"/>
  <c r="C1026" i="6"/>
  <c r="D1195" i="37"/>
  <c r="E1195" i="37"/>
  <c r="A1196" i="37"/>
  <c r="B1195" i="37"/>
  <c r="H1173" i="27"/>
  <c r="I1173" i="27" s="1"/>
  <c r="G1174" i="27"/>
  <c r="B1028" i="6" l="1"/>
  <c r="C1027" i="6"/>
  <c r="D1196" i="37"/>
  <c r="E1196" i="37"/>
  <c r="B1196" i="37"/>
  <c r="A1197" i="37"/>
  <c r="H1174" i="27"/>
  <c r="I1174" i="27" s="1"/>
  <c r="G1175" i="27"/>
  <c r="B1029" i="6" l="1"/>
  <c r="C1028" i="6"/>
  <c r="D1197" i="37"/>
  <c r="E1197" i="37"/>
  <c r="A1198" i="37"/>
  <c r="B1197" i="37"/>
  <c r="H1175" i="27"/>
  <c r="I1175" i="27" s="1"/>
  <c r="G1176" i="27"/>
  <c r="B1030" i="6" l="1"/>
  <c r="C1029" i="6"/>
  <c r="D1198" i="37"/>
  <c r="E1198" i="37"/>
  <c r="A1199" i="37"/>
  <c r="B1198" i="37"/>
  <c r="H1176" i="27"/>
  <c r="I1176" i="27" s="1"/>
  <c r="G1177" i="27"/>
  <c r="B1031" i="6" l="1"/>
  <c r="C1030" i="6"/>
  <c r="D1199" i="37"/>
  <c r="E1199" i="37"/>
  <c r="B1199" i="37"/>
  <c r="A1200" i="37"/>
  <c r="H1177" i="27"/>
  <c r="I1177" i="27" s="1"/>
  <c r="G1178" i="27"/>
  <c r="B1032" i="6" l="1"/>
  <c r="C1031" i="6"/>
  <c r="D1200" i="37"/>
  <c r="E1200" i="37"/>
  <c r="A1201" i="37"/>
  <c r="B1200" i="37"/>
  <c r="H1178" i="27"/>
  <c r="I1178" i="27" s="1"/>
  <c r="G1179" i="27"/>
  <c r="B1033" i="6" l="1"/>
  <c r="C1032" i="6"/>
  <c r="D1201" i="37"/>
  <c r="E1201" i="37"/>
  <c r="B1201" i="37"/>
  <c r="A1202" i="37"/>
  <c r="H1179" i="27"/>
  <c r="I1179" i="27" s="1"/>
  <c r="G1180" i="27"/>
  <c r="B1034" i="6" l="1"/>
  <c r="C1033" i="6"/>
  <c r="D1202" i="37"/>
  <c r="E1202" i="37"/>
  <c r="A1203" i="37"/>
  <c r="B1202" i="37"/>
  <c r="H1180" i="27"/>
  <c r="I1180" i="27" s="1"/>
  <c r="G1181" i="27"/>
  <c r="B1035" i="6" l="1"/>
  <c r="C1034" i="6"/>
  <c r="D1203" i="37"/>
  <c r="E1203" i="37"/>
  <c r="B1203" i="37"/>
  <c r="A1204" i="37"/>
  <c r="G1182" i="27"/>
  <c r="H1181" i="27"/>
  <c r="I1181" i="27" s="1"/>
  <c r="B1036" i="6" l="1"/>
  <c r="C1035" i="6"/>
  <c r="D1204" i="37"/>
  <c r="E1204" i="37"/>
  <c r="A1205" i="37"/>
  <c r="B1204" i="37"/>
  <c r="H1182" i="27"/>
  <c r="I1182" i="27" s="1"/>
  <c r="G1183" i="27"/>
  <c r="B1037" i="6" l="1"/>
  <c r="C1036" i="6"/>
  <c r="D1205" i="37"/>
  <c r="E1205" i="37"/>
  <c r="B1205" i="37"/>
  <c r="A1206" i="37"/>
  <c r="H1183" i="27"/>
  <c r="I1183" i="27" s="1"/>
  <c r="G1184" i="27"/>
  <c r="B1038" i="6" l="1"/>
  <c r="C1037" i="6"/>
  <c r="D1206" i="37"/>
  <c r="E1206" i="37"/>
  <c r="A1207" i="37"/>
  <c r="B1206" i="37"/>
  <c r="G1185" i="27"/>
  <c r="H1184" i="27"/>
  <c r="I1184" i="27" s="1"/>
  <c r="B1039" i="6" l="1"/>
  <c r="C1038" i="6"/>
  <c r="D1207" i="37"/>
  <c r="E1207" i="37"/>
  <c r="A1208" i="37"/>
  <c r="B1207" i="37"/>
  <c r="H1185" i="27"/>
  <c r="I1185" i="27" s="1"/>
  <c r="G1186" i="27"/>
  <c r="B1040" i="6" l="1"/>
  <c r="C1039" i="6"/>
  <c r="D1208" i="37"/>
  <c r="E1208" i="37"/>
  <c r="B1208" i="37"/>
  <c r="A1209" i="37"/>
  <c r="H1186" i="27"/>
  <c r="I1186" i="27" s="1"/>
  <c r="G1187" i="27"/>
  <c r="B1041" i="6" l="1"/>
  <c r="C1040" i="6"/>
  <c r="D1209" i="37"/>
  <c r="E1209" i="37"/>
  <c r="B1209" i="37"/>
  <c r="A1210" i="37"/>
  <c r="G1188" i="27"/>
  <c r="H1187" i="27"/>
  <c r="I1187" i="27" s="1"/>
  <c r="B1042" i="6" l="1"/>
  <c r="C1041" i="6"/>
  <c r="D1210" i="37"/>
  <c r="E1210" i="37"/>
  <c r="A1211" i="37"/>
  <c r="B1210" i="37"/>
  <c r="G1189" i="27"/>
  <c r="H1188" i="27"/>
  <c r="I1188" i="27" s="1"/>
  <c r="B1043" i="6" l="1"/>
  <c r="C1042" i="6"/>
  <c r="D1211" i="37"/>
  <c r="E1211" i="37"/>
  <c r="A1212" i="37"/>
  <c r="B1211" i="37"/>
  <c r="G1190" i="27"/>
  <c r="H1189" i="27"/>
  <c r="I1189" i="27" s="1"/>
  <c r="B1044" i="6" l="1"/>
  <c r="C1043" i="6"/>
  <c r="D1212" i="37"/>
  <c r="E1212" i="37"/>
  <c r="B1212" i="37"/>
  <c r="A1213" i="37"/>
  <c r="H1190" i="27"/>
  <c r="I1190" i="27" s="1"/>
  <c r="G1191" i="27"/>
  <c r="B1045" i="6" l="1"/>
  <c r="C1044" i="6"/>
  <c r="D1213" i="37"/>
  <c r="E1213" i="37"/>
  <c r="B1213" i="37"/>
  <c r="A1214" i="37"/>
  <c r="H1191" i="27"/>
  <c r="I1191" i="27" s="1"/>
  <c r="G1192" i="27"/>
  <c r="B1046" i="6" l="1"/>
  <c r="C1045" i="6"/>
  <c r="D1214" i="37"/>
  <c r="E1214" i="37"/>
  <c r="A1215" i="37"/>
  <c r="B1214" i="37"/>
  <c r="H1192" i="27"/>
  <c r="I1192" i="27" s="1"/>
  <c r="G1193" i="27"/>
  <c r="B1047" i="6" l="1"/>
  <c r="C1046" i="6"/>
  <c r="D1215" i="37"/>
  <c r="E1215" i="37"/>
  <c r="B1215" i="37"/>
  <c r="A1216" i="37"/>
  <c r="H1193" i="27"/>
  <c r="I1193" i="27" s="1"/>
  <c r="G1194" i="27"/>
  <c r="B1048" i="6" l="1"/>
  <c r="C1047" i="6"/>
  <c r="D1216" i="37"/>
  <c r="E1216" i="37"/>
  <c r="B1216" i="37"/>
  <c r="A1217" i="37"/>
  <c r="H1194" i="27"/>
  <c r="I1194" i="27" s="1"/>
  <c r="G1195" i="27"/>
  <c r="B1049" i="6" l="1"/>
  <c r="C1048" i="6"/>
  <c r="D1217" i="37"/>
  <c r="E1217" i="37"/>
  <c r="A1218" i="37"/>
  <c r="B1217" i="37"/>
  <c r="H1195" i="27"/>
  <c r="I1195" i="27" s="1"/>
  <c r="G1196" i="27"/>
  <c r="B1050" i="6" l="1"/>
  <c r="C1049" i="6"/>
  <c r="D1218" i="37"/>
  <c r="E1218" i="37"/>
  <c r="A1219" i="37"/>
  <c r="B1218" i="37"/>
  <c r="H1196" i="27"/>
  <c r="I1196" i="27" s="1"/>
  <c r="G1197" i="27"/>
  <c r="B1051" i="6" l="1"/>
  <c r="C1050" i="6"/>
  <c r="D1219" i="37"/>
  <c r="E1219" i="37"/>
  <c r="B1219" i="37"/>
  <c r="A1220" i="37"/>
  <c r="G1198" i="27"/>
  <c r="H1197" i="27"/>
  <c r="I1197" i="27" s="1"/>
  <c r="B1052" i="6" l="1"/>
  <c r="C1051" i="6"/>
  <c r="D1220" i="37"/>
  <c r="E1220" i="37"/>
  <c r="B1220" i="37"/>
  <c r="A1221" i="37"/>
  <c r="H1198" i="27"/>
  <c r="I1198" i="27" s="1"/>
  <c r="G1199" i="27"/>
  <c r="B1053" i="6" l="1"/>
  <c r="C1052" i="6"/>
  <c r="D1221" i="37"/>
  <c r="E1221" i="37"/>
  <c r="B1221" i="37"/>
  <c r="A1222" i="37"/>
  <c r="H1199" i="27"/>
  <c r="I1199" i="27" s="1"/>
  <c r="G1200" i="27"/>
  <c r="B1054" i="6" l="1"/>
  <c r="C1053" i="6"/>
  <c r="D1222" i="37"/>
  <c r="E1222" i="37"/>
  <c r="A1223" i="37"/>
  <c r="B1222" i="37"/>
  <c r="G1201" i="27"/>
  <c r="H1200" i="27"/>
  <c r="I1200" i="27" s="1"/>
  <c r="B1055" i="6" l="1"/>
  <c r="C1054" i="6"/>
  <c r="D1223" i="37"/>
  <c r="E1223" i="37"/>
  <c r="A1224" i="37"/>
  <c r="B1223" i="37"/>
  <c r="H1201" i="27"/>
  <c r="I1201" i="27" s="1"/>
  <c r="G1202" i="27"/>
  <c r="B1056" i="6" l="1"/>
  <c r="C1055" i="6"/>
  <c r="D1224" i="37"/>
  <c r="E1224" i="37"/>
  <c r="B1224" i="37"/>
  <c r="A1225" i="37"/>
  <c r="H1202" i="27"/>
  <c r="I1202" i="27" s="1"/>
  <c r="G1203" i="27"/>
  <c r="B1057" i="6" l="1"/>
  <c r="C1056" i="6"/>
  <c r="D1225" i="37"/>
  <c r="E1225" i="37"/>
  <c r="A1226" i="37"/>
  <c r="B1225" i="37"/>
  <c r="H1203" i="27"/>
  <c r="I1203" i="27" s="1"/>
  <c r="G1204" i="27"/>
  <c r="B1058" i="6" l="1"/>
  <c r="C1057" i="6"/>
  <c r="D1226" i="37"/>
  <c r="E1226" i="37"/>
  <c r="A1227" i="37"/>
  <c r="B1226" i="37"/>
  <c r="H1204" i="27"/>
  <c r="I1204" i="27" s="1"/>
  <c r="G1205" i="27"/>
  <c r="B1059" i="6" l="1"/>
  <c r="C1058" i="6"/>
  <c r="D1227" i="37"/>
  <c r="E1227" i="37"/>
  <c r="B1227" i="37"/>
  <c r="A1228" i="37"/>
  <c r="H1205" i="27"/>
  <c r="I1205" i="27" s="1"/>
  <c r="G1206" i="27"/>
  <c r="B1060" i="6" l="1"/>
  <c r="C1059" i="6"/>
  <c r="D1228" i="37"/>
  <c r="E1228" i="37"/>
  <c r="A1229" i="37"/>
  <c r="B1228" i="37"/>
  <c r="H1206" i="27"/>
  <c r="I1206" i="27" s="1"/>
  <c r="G1207" i="27"/>
  <c r="B1061" i="6" l="1"/>
  <c r="C1060" i="6"/>
  <c r="D1229" i="37"/>
  <c r="E1229" i="37"/>
  <c r="A1230" i="37"/>
  <c r="B1229" i="37"/>
  <c r="G1208" i="27"/>
  <c r="H1207" i="27"/>
  <c r="I1207" i="27" s="1"/>
  <c r="B1062" i="6" l="1"/>
  <c r="C1061" i="6"/>
  <c r="D1230" i="37"/>
  <c r="E1230" i="37"/>
  <c r="A1231" i="37"/>
  <c r="B1230" i="37"/>
  <c r="H1208" i="27"/>
  <c r="I1208" i="27" s="1"/>
  <c r="G1209" i="27"/>
  <c r="B1063" i="6" l="1"/>
  <c r="C1062" i="6"/>
  <c r="D1231" i="37"/>
  <c r="E1231" i="37"/>
  <c r="A1232" i="37"/>
  <c r="B1231" i="37"/>
  <c r="H1209" i="27"/>
  <c r="I1209" i="27" s="1"/>
  <c r="G1210" i="27"/>
  <c r="B1064" i="6" l="1"/>
  <c r="C1063" i="6"/>
  <c r="D1232" i="37"/>
  <c r="E1232" i="37"/>
  <c r="B1232" i="37"/>
  <c r="A1233" i="37"/>
  <c r="H1210" i="27"/>
  <c r="I1210" i="27" s="1"/>
  <c r="G1211" i="27"/>
  <c r="B1065" i="6" l="1"/>
  <c r="C1064" i="6"/>
  <c r="D1233" i="37"/>
  <c r="E1233" i="37"/>
  <c r="B1233" i="37"/>
  <c r="A1234" i="37"/>
  <c r="H1211" i="27"/>
  <c r="I1211" i="27" s="1"/>
  <c r="G1212" i="27"/>
  <c r="B1066" i="6" l="1"/>
  <c r="C1065" i="6"/>
  <c r="D1234" i="37"/>
  <c r="E1234" i="37"/>
  <c r="A1235" i="37"/>
  <c r="B1234" i="37"/>
  <c r="H1212" i="27"/>
  <c r="I1212" i="27" s="1"/>
  <c r="G1213" i="27"/>
  <c r="B1067" i="6" l="1"/>
  <c r="C1066" i="6"/>
  <c r="D1235" i="37"/>
  <c r="E1235" i="37"/>
  <c r="B1235" i="37"/>
  <c r="A1236" i="37"/>
  <c r="H1213" i="27"/>
  <c r="I1213" i="27" s="1"/>
  <c r="G1214" i="27"/>
  <c r="B1068" i="6" l="1"/>
  <c r="C1067" i="6"/>
  <c r="D1236" i="37"/>
  <c r="E1236" i="37"/>
  <c r="A1237" i="37"/>
  <c r="B1236" i="37"/>
  <c r="H1214" i="27"/>
  <c r="I1214" i="27" s="1"/>
  <c r="G1215" i="27"/>
  <c r="B1069" i="6" l="1"/>
  <c r="C1068" i="6"/>
  <c r="D1237" i="37"/>
  <c r="E1237" i="37"/>
  <c r="B1237" i="37"/>
  <c r="A1238" i="37"/>
  <c r="H1215" i="27"/>
  <c r="I1215" i="27" s="1"/>
  <c r="G1216" i="27"/>
  <c r="B1070" i="6" l="1"/>
  <c r="C1069" i="6"/>
  <c r="D1238" i="37"/>
  <c r="E1238" i="37"/>
  <c r="B1238" i="37"/>
  <c r="A1239" i="37"/>
  <c r="H1216" i="27"/>
  <c r="I1216" i="27" s="1"/>
  <c r="G1217" i="27"/>
  <c r="B1071" i="6" l="1"/>
  <c r="C1070" i="6"/>
  <c r="D1239" i="37"/>
  <c r="E1239" i="37"/>
  <c r="B1239" i="37"/>
  <c r="A1240" i="37"/>
  <c r="H1217" i="27"/>
  <c r="I1217" i="27" s="1"/>
  <c r="G1218" i="27"/>
  <c r="C1071" i="6" l="1"/>
  <c r="B1072" i="6"/>
  <c r="D1240" i="37"/>
  <c r="E1240" i="37"/>
  <c r="B1240" i="37"/>
  <c r="A1241" i="37"/>
  <c r="H1218" i="27"/>
  <c r="I1218" i="27" s="1"/>
  <c r="G1219" i="27"/>
  <c r="C1072" i="6" l="1"/>
  <c r="B1073" i="6"/>
  <c r="D1241" i="37"/>
  <c r="E1241" i="37"/>
  <c r="B1241" i="37"/>
  <c r="A1242" i="37"/>
  <c r="H1219" i="27"/>
  <c r="I1219" i="27" s="1"/>
  <c r="G1220" i="27"/>
  <c r="B1074" i="6" l="1"/>
  <c r="C1073" i="6"/>
  <c r="D1242" i="37"/>
  <c r="E1242" i="37"/>
  <c r="B1242" i="37"/>
  <c r="A1243" i="37"/>
  <c r="H1220" i="27"/>
  <c r="I1220" i="27" s="1"/>
  <c r="G1221" i="27"/>
  <c r="B1075" i="6" l="1"/>
  <c r="C1074" i="6"/>
  <c r="D1243" i="37"/>
  <c r="E1243" i="37"/>
  <c r="B1243" i="37"/>
  <c r="A1244" i="37"/>
  <c r="H1221" i="27"/>
  <c r="I1221" i="27" s="1"/>
  <c r="G1222" i="27"/>
  <c r="B1076" i="6" l="1"/>
  <c r="C1075" i="6"/>
  <c r="D1244" i="37"/>
  <c r="E1244" i="37"/>
  <c r="B1244" i="37"/>
  <c r="A1245" i="37"/>
  <c r="H1222" i="27"/>
  <c r="I1222" i="27" s="1"/>
  <c r="G1223" i="27"/>
  <c r="B1077" i="6" l="1"/>
  <c r="C1076" i="6"/>
  <c r="D1245" i="37"/>
  <c r="E1245" i="37"/>
  <c r="B1245" i="37"/>
  <c r="A1246" i="37"/>
  <c r="G1224" i="27"/>
  <c r="H1223" i="27"/>
  <c r="I1223" i="27" s="1"/>
  <c r="B1078" i="6" l="1"/>
  <c r="C1077" i="6"/>
  <c r="D1246" i="37"/>
  <c r="E1246" i="37"/>
  <c r="B1246" i="37"/>
  <c r="A1247" i="37"/>
  <c r="H1224" i="27"/>
  <c r="I1224" i="27" s="1"/>
  <c r="G1225" i="27"/>
  <c r="B1079" i="6" l="1"/>
  <c r="C1078" i="6"/>
  <c r="D1247" i="37"/>
  <c r="E1247" i="37"/>
  <c r="B1247" i="37"/>
  <c r="A1248" i="37"/>
  <c r="H1225" i="27"/>
  <c r="I1225" i="27" s="1"/>
  <c r="G1226" i="27"/>
  <c r="B1080" i="6" l="1"/>
  <c r="C1079" i="6"/>
  <c r="D1248" i="37"/>
  <c r="E1248" i="37"/>
  <c r="B1248" i="37"/>
  <c r="A1249" i="37"/>
  <c r="H1226" i="27"/>
  <c r="I1226" i="27" s="1"/>
  <c r="G1227" i="27"/>
  <c r="B1081" i="6" l="1"/>
  <c r="C1080" i="6"/>
  <c r="D1249" i="37"/>
  <c r="E1249" i="37"/>
  <c r="B1249" i="37"/>
  <c r="A1250" i="37"/>
  <c r="H1227" i="27"/>
  <c r="I1227" i="27" s="1"/>
  <c r="G1228" i="27"/>
  <c r="B1082" i="6" l="1"/>
  <c r="C1081" i="6"/>
  <c r="D1250" i="37"/>
  <c r="E1250" i="37"/>
  <c r="A1251" i="37"/>
  <c r="B1250" i="37"/>
  <c r="H1228" i="27"/>
  <c r="I1228" i="27" s="1"/>
  <c r="G1229" i="27"/>
  <c r="B1083" i="6" l="1"/>
  <c r="C1082" i="6"/>
  <c r="D1251" i="37"/>
  <c r="E1251" i="37"/>
  <c r="B1251" i="37"/>
  <c r="A1252" i="37"/>
  <c r="H1229" i="27"/>
  <c r="I1229" i="27" s="1"/>
  <c r="G1230" i="27"/>
  <c r="B1084" i="6" l="1"/>
  <c r="C1083" i="6"/>
  <c r="D1252" i="37"/>
  <c r="E1252" i="37"/>
  <c r="B1252" i="37"/>
  <c r="A1253" i="37"/>
  <c r="H1230" i="27"/>
  <c r="I1230" i="27" s="1"/>
  <c r="G1231" i="27"/>
  <c r="B1085" i="6" l="1"/>
  <c r="C1084" i="6"/>
  <c r="D1253" i="37"/>
  <c r="E1253" i="37"/>
  <c r="B1253" i="37"/>
  <c r="A1254" i="37"/>
  <c r="H1231" i="27"/>
  <c r="I1231" i="27" s="1"/>
  <c r="G1232" i="27"/>
  <c r="B1086" i="6" l="1"/>
  <c r="C1085" i="6"/>
  <c r="D1254" i="37"/>
  <c r="E1254" i="37"/>
  <c r="A1255" i="37"/>
  <c r="B1254" i="37"/>
  <c r="H1232" i="27"/>
  <c r="I1232" i="27" s="1"/>
  <c r="G1233" i="27"/>
  <c r="B1087" i="6" l="1"/>
  <c r="C1086" i="6"/>
  <c r="D1255" i="37"/>
  <c r="E1255" i="37"/>
  <c r="B1255" i="37"/>
  <c r="A1256" i="37"/>
  <c r="G1234" i="27"/>
  <c r="H1233" i="27"/>
  <c r="I1233" i="27" s="1"/>
  <c r="B1088" i="6" l="1"/>
  <c r="C1087" i="6"/>
  <c r="D1256" i="37"/>
  <c r="E1256" i="37"/>
  <c r="B1256" i="37"/>
  <c r="A1257" i="37"/>
  <c r="G1235" i="27"/>
  <c r="H1234" i="27"/>
  <c r="I1234" i="27" s="1"/>
  <c r="B1089" i="6" l="1"/>
  <c r="C1088" i="6"/>
  <c r="D1257" i="37"/>
  <c r="E1257" i="37"/>
  <c r="A1258" i="37"/>
  <c r="B1257" i="37"/>
  <c r="H1235" i="27"/>
  <c r="I1235" i="27" s="1"/>
  <c r="G1236" i="27"/>
  <c r="B1090" i="6" l="1"/>
  <c r="C1089" i="6"/>
  <c r="D1258" i="37"/>
  <c r="E1258" i="37"/>
  <c r="A1259" i="37"/>
  <c r="B1258" i="37"/>
  <c r="H1236" i="27"/>
  <c r="I1236" i="27" s="1"/>
  <c r="G1237" i="27"/>
  <c r="B1091" i="6" l="1"/>
  <c r="C1090" i="6"/>
  <c r="D1259" i="37"/>
  <c r="E1259" i="37"/>
  <c r="B1259" i="37"/>
  <c r="A1260" i="37"/>
  <c r="H1237" i="27"/>
  <c r="I1237" i="27" s="1"/>
  <c r="G1238" i="27"/>
  <c r="B1092" i="6" l="1"/>
  <c r="C1091" i="6"/>
  <c r="D1260" i="37"/>
  <c r="E1260" i="37"/>
  <c r="B1260" i="37"/>
  <c r="A1261" i="37"/>
  <c r="H1238" i="27"/>
  <c r="I1238" i="27" s="1"/>
  <c r="G1239" i="27"/>
  <c r="B1093" i="6" l="1"/>
  <c r="C1092" i="6"/>
  <c r="D1261" i="37"/>
  <c r="E1261" i="37"/>
  <c r="A1262" i="37"/>
  <c r="B1261" i="37"/>
  <c r="H1239" i="27"/>
  <c r="I1239" i="27" s="1"/>
  <c r="G1240" i="27"/>
  <c r="B1094" i="6" l="1"/>
  <c r="C1093" i="6"/>
  <c r="D1262" i="37"/>
  <c r="E1262" i="37"/>
  <c r="A1263" i="37"/>
  <c r="B1262" i="37"/>
  <c r="H1240" i="27"/>
  <c r="I1240" i="27" s="1"/>
  <c r="G1241" i="27"/>
  <c r="B1095" i="6" l="1"/>
  <c r="C1094" i="6"/>
  <c r="D1263" i="37"/>
  <c r="E1263" i="37"/>
  <c r="B1263" i="37"/>
  <c r="A1264" i="37"/>
  <c r="H1241" i="27"/>
  <c r="I1241" i="27" s="1"/>
  <c r="G1242" i="27"/>
  <c r="B1096" i="6" l="1"/>
  <c r="C1095" i="6"/>
  <c r="D1264" i="37"/>
  <c r="E1264" i="37"/>
  <c r="B1264" i="37"/>
  <c r="A1265" i="37"/>
  <c r="H1242" i="27"/>
  <c r="I1242" i="27" s="1"/>
  <c r="G1243" i="27"/>
  <c r="B1097" i="6" l="1"/>
  <c r="C1096" i="6"/>
  <c r="D1265" i="37"/>
  <c r="E1265" i="37"/>
  <c r="B1265" i="37"/>
  <c r="A1266" i="37"/>
  <c r="H1243" i="27"/>
  <c r="I1243" i="27" s="1"/>
  <c r="G1244" i="27"/>
  <c r="B1098" i="6" l="1"/>
  <c r="C1097" i="6"/>
  <c r="D1266" i="37"/>
  <c r="E1266" i="37"/>
  <c r="A1267" i="37"/>
  <c r="B1266" i="37"/>
  <c r="H1244" i="27"/>
  <c r="I1244" i="27" s="1"/>
  <c r="G1245" i="27"/>
  <c r="B1099" i="6" l="1"/>
  <c r="C1098" i="6"/>
  <c r="D1267" i="37"/>
  <c r="E1267" i="37"/>
  <c r="B1267" i="37"/>
  <c r="A1268" i="37"/>
  <c r="H1245" i="27"/>
  <c r="I1245" i="27" s="1"/>
  <c r="G1246" i="27"/>
  <c r="B1100" i="6" l="1"/>
  <c r="C1099" i="6"/>
  <c r="D1268" i="37"/>
  <c r="E1268" i="37"/>
  <c r="B1268" i="37"/>
  <c r="A1269" i="37"/>
  <c r="H1246" i="27"/>
  <c r="I1246" i="27" s="1"/>
  <c r="G1247" i="27"/>
  <c r="B1101" i="6" l="1"/>
  <c r="C1100" i="6"/>
  <c r="D1269" i="37"/>
  <c r="E1269" i="37"/>
  <c r="A1270" i="37"/>
  <c r="B1269" i="37"/>
  <c r="H1247" i="27"/>
  <c r="I1247" i="27" s="1"/>
  <c r="G1248" i="27"/>
  <c r="B1102" i="6" l="1"/>
  <c r="C1101" i="6"/>
  <c r="D1270" i="37"/>
  <c r="E1270" i="37"/>
  <c r="A1271" i="37"/>
  <c r="B1270" i="37"/>
  <c r="H1248" i="27"/>
  <c r="I1248" i="27" s="1"/>
  <c r="G1249" i="27"/>
  <c r="B1103" i="6" l="1"/>
  <c r="C1102" i="6"/>
  <c r="D1271" i="37"/>
  <c r="E1271" i="37"/>
  <c r="B1271" i="37"/>
  <c r="A1272" i="37"/>
  <c r="G1250" i="27"/>
  <c r="H1249" i="27"/>
  <c r="I1249" i="27" s="1"/>
  <c r="B1104" i="6" l="1"/>
  <c r="C1103" i="6"/>
  <c r="D1272" i="37"/>
  <c r="E1272" i="37"/>
  <c r="B1272" i="37"/>
  <c r="A1273" i="37"/>
  <c r="H1250" i="27"/>
  <c r="I1250" i="27" s="1"/>
  <c r="G1251" i="27"/>
  <c r="B1105" i="6" l="1"/>
  <c r="C1104" i="6"/>
  <c r="D1273" i="37"/>
  <c r="E1273" i="37"/>
  <c r="A1274" i="37"/>
  <c r="B1273" i="37"/>
  <c r="H1251" i="27"/>
  <c r="I1251" i="27" s="1"/>
  <c r="G1252" i="27"/>
  <c r="B1106" i="6" l="1"/>
  <c r="C1105" i="6"/>
  <c r="D1274" i="37"/>
  <c r="E1274" i="37"/>
  <c r="A1275" i="37"/>
  <c r="B1274" i="37"/>
  <c r="H1252" i="27"/>
  <c r="I1252" i="27" s="1"/>
  <c r="G1253" i="27"/>
  <c r="B1107" i="6" l="1"/>
  <c r="C1106" i="6"/>
  <c r="D1275" i="37"/>
  <c r="E1275" i="37"/>
  <c r="A1276" i="37"/>
  <c r="B1275" i="37"/>
  <c r="G1254" i="27"/>
  <c r="H1253" i="27"/>
  <c r="I1253" i="27" s="1"/>
  <c r="B1108" i="6" l="1"/>
  <c r="C1107" i="6"/>
  <c r="D1276" i="37"/>
  <c r="E1276" i="37"/>
  <c r="A1277" i="37"/>
  <c r="B1276" i="37"/>
  <c r="H1254" i="27"/>
  <c r="I1254" i="27" s="1"/>
  <c r="G1255" i="27"/>
  <c r="B1109" i="6" l="1"/>
  <c r="C1108" i="6"/>
  <c r="D1277" i="37"/>
  <c r="E1277" i="37"/>
  <c r="A1278" i="37"/>
  <c r="B1277" i="37"/>
  <c r="H1255" i="27"/>
  <c r="I1255" i="27" s="1"/>
  <c r="G1256" i="27"/>
  <c r="B1110" i="6" l="1"/>
  <c r="C1109" i="6"/>
  <c r="D1278" i="37"/>
  <c r="E1278" i="37"/>
  <c r="B1278" i="37"/>
  <c r="A1279" i="37"/>
  <c r="H1256" i="27"/>
  <c r="I1256" i="27" s="1"/>
  <c r="G1257" i="27"/>
  <c r="B1111" i="6" l="1"/>
  <c r="C1110" i="6"/>
  <c r="D1279" i="37"/>
  <c r="E1279" i="37"/>
  <c r="A1280" i="37"/>
  <c r="B1279" i="37"/>
  <c r="H1257" i="27"/>
  <c r="I1257" i="27" s="1"/>
  <c r="G1258" i="27"/>
  <c r="B1112" i="6" l="1"/>
  <c r="C1111" i="6"/>
  <c r="D1280" i="37"/>
  <c r="E1280" i="37"/>
  <c r="B1280" i="37"/>
  <c r="A1281" i="37"/>
  <c r="H1258" i="27"/>
  <c r="I1258" i="27" s="1"/>
  <c r="G1259" i="27"/>
  <c r="B1113" i="6" l="1"/>
  <c r="C1112" i="6"/>
  <c r="D1281" i="37"/>
  <c r="E1281" i="37"/>
  <c r="B1281" i="37"/>
  <c r="A1282" i="37"/>
  <c r="H1259" i="27"/>
  <c r="I1259" i="27" s="1"/>
  <c r="G1260" i="27"/>
  <c r="B1114" i="6" l="1"/>
  <c r="C1113" i="6"/>
  <c r="D1282" i="37"/>
  <c r="E1282" i="37"/>
  <c r="A1283" i="37"/>
  <c r="B1282" i="37"/>
  <c r="H1260" i="27"/>
  <c r="I1260" i="27" s="1"/>
  <c r="G1261" i="27"/>
  <c r="B1115" i="6" l="1"/>
  <c r="C1114" i="6"/>
  <c r="D1283" i="37"/>
  <c r="E1283" i="37"/>
  <c r="B1283" i="37"/>
  <c r="A1284" i="37"/>
  <c r="H1261" i="27"/>
  <c r="I1261" i="27" s="1"/>
  <c r="G1262" i="27"/>
  <c r="B1116" i="6" l="1"/>
  <c r="C1115" i="6"/>
  <c r="D1284" i="37"/>
  <c r="E1284" i="37"/>
  <c r="B1284" i="37"/>
  <c r="A1285" i="37"/>
  <c r="G1263" i="27"/>
  <c r="H1262" i="27"/>
  <c r="I1262" i="27" s="1"/>
  <c r="B1117" i="6" l="1"/>
  <c r="C1116" i="6"/>
  <c r="D1285" i="37"/>
  <c r="E1285" i="37"/>
  <c r="B1285" i="37"/>
  <c r="A1286" i="37"/>
  <c r="G1264" i="27"/>
  <c r="H1263" i="27"/>
  <c r="I1263" i="27" s="1"/>
  <c r="B1118" i="6" l="1"/>
  <c r="C1117" i="6"/>
  <c r="D1286" i="37"/>
  <c r="E1286" i="37"/>
  <c r="B1286" i="37"/>
  <c r="A1287" i="37"/>
  <c r="H1264" i="27"/>
  <c r="I1264" i="27" s="1"/>
  <c r="G1265" i="27"/>
  <c r="B1119" i="6" l="1"/>
  <c r="C1118" i="6"/>
  <c r="D1287" i="37"/>
  <c r="E1287" i="37"/>
  <c r="B1287" i="37"/>
  <c r="A1288" i="37"/>
  <c r="H1265" i="27"/>
  <c r="I1265" i="27" s="1"/>
  <c r="G1266" i="27"/>
  <c r="B1120" i="6" l="1"/>
  <c r="C1119" i="6"/>
  <c r="D1288" i="37"/>
  <c r="E1288" i="37"/>
  <c r="B1288" i="37"/>
  <c r="A1289" i="37"/>
  <c r="G1267" i="27"/>
  <c r="H1266" i="27"/>
  <c r="I1266" i="27" s="1"/>
  <c r="B1121" i="6" l="1"/>
  <c r="C1120" i="6"/>
  <c r="D1289" i="37"/>
  <c r="E1289" i="37"/>
  <c r="B1289" i="37"/>
  <c r="A1290" i="37"/>
  <c r="G1268" i="27"/>
  <c r="H1267" i="27"/>
  <c r="I1267" i="27" s="1"/>
  <c r="B1122" i="6" l="1"/>
  <c r="C1121" i="6"/>
  <c r="D1290" i="37"/>
  <c r="E1290" i="37"/>
  <c r="A1291" i="37"/>
  <c r="B1290" i="37"/>
  <c r="H1268" i="27"/>
  <c r="I1268" i="27" s="1"/>
  <c r="G1269" i="27"/>
  <c r="B1123" i="6" l="1"/>
  <c r="C1122" i="6"/>
  <c r="D1291" i="37"/>
  <c r="E1291" i="37"/>
  <c r="A1292" i="37"/>
  <c r="B1291" i="37"/>
  <c r="H1269" i="27"/>
  <c r="I1269" i="27" s="1"/>
  <c r="G1270" i="27"/>
  <c r="B1124" i="6" l="1"/>
  <c r="C1123" i="6"/>
  <c r="D1292" i="37"/>
  <c r="E1292" i="37"/>
  <c r="A1293" i="37"/>
  <c r="B1292" i="37"/>
  <c r="G1271" i="27"/>
  <c r="H1270" i="27"/>
  <c r="I1270" i="27" s="1"/>
  <c r="B1125" i="6" l="1"/>
  <c r="C1124" i="6"/>
  <c r="D1293" i="37"/>
  <c r="E1293" i="37"/>
  <c r="A1294" i="37"/>
  <c r="B1293" i="37"/>
  <c r="H1271" i="27"/>
  <c r="I1271" i="27" s="1"/>
  <c r="G1272" i="27"/>
  <c r="B1126" i="6" l="1"/>
  <c r="C1125" i="6"/>
  <c r="D1294" i="37"/>
  <c r="E1294" i="37"/>
  <c r="A1295" i="37"/>
  <c r="B1294" i="37"/>
  <c r="H1272" i="27"/>
  <c r="I1272" i="27" s="1"/>
  <c r="G1273" i="27"/>
  <c r="B1127" i="6" l="1"/>
  <c r="C1126" i="6"/>
  <c r="D1295" i="37"/>
  <c r="E1295" i="37"/>
  <c r="B1295" i="37"/>
  <c r="A1296" i="37"/>
  <c r="H1273" i="27"/>
  <c r="I1273" i="27" s="1"/>
  <c r="G1274" i="27"/>
  <c r="B1128" i="6" l="1"/>
  <c r="C1127" i="6"/>
  <c r="D1296" i="37"/>
  <c r="E1296" i="37"/>
  <c r="A1297" i="37"/>
  <c r="B1296" i="37"/>
  <c r="H1274" i="27"/>
  <c r="I1274" i="27" s="1"/>
  <c r="G1275" i="27"/>
  <c r="B1129" i="6" l="1"/>
  <c r="C1128" i="6"/>
  <c r="E1297" i="37"/>
  <c r="D1297" i="37"/>
  <c r="B1297" i="37"/>
  <c r="A1298" i="37"/>
  <c r="H1275" i="27"/>
  <c r="I1275" i="27" s="1"/>
  <c r="G1276" i="27"/>
  <c r="C1129" i="6" l="1"/>
  <c r="B1130" i="6"/>
  <c r="D1298" i="37"/>
  <c r="E1298" i="37"/>
  <c r="A1299" i="37"/>
  <c r="B1298" i="37"/>
  <c r="H1276" i="27"/>
  <c r="I1276" i="27" s="1"/>
  <c r="G1277" i="27"/>
  <c r="B1131" i="6" l="1"/>
  <c r="C1130" i="6"/>
  <c r="E1299" i="37"/>
  <c r="D1299" i="37"/>
  <c r="B1299" i="37"/>
  <c r="A1300" i="37"/>
  <c r="H1277" i="27"/>
  <c r="I1277" i="27" s="1"/>
  <c r="G1278" i="27"/>
  <c r="B1132" i="6" l="1"/>
  <c r="C1131" i="6"/>
  <c r="D1300" i="37"/>
  <c r="E1300" i="37"/>
  <c r="A1301" i="37"/>
  <c r="B1300" i="37"/>
  <c r="G1279" i="27"/>
  <c r="H1278" i="27"/>
  <c r="I1278" i="27" s="1"/>
  <c r="B1133" i="6" l="1"/>
  <c r="C1132" i="6"/>
  <c r="E1301" i="37"/>
  <c r="D1301" i="37"/>
  <c r="B1301" i="37"/>
  <c r="A1302" i="37"/>
  <c r="G1280" i="27"/>
  <c r="H1279" i="27"/>
  <c r="I1279" i="27" s="1"/>
  <c r="B1134" i="6" l="1"/>
  <c r="C1133" i="6"/>
  <c r="D1302" i="37"/>
  <c r="E1302" i="37"/>
  <c r="A1303" i="37"/>
  <c r="B1302" i="37"/>
  <c r="H1280" i="27"/>
  <c r="I1280" i="27" s="1"/>
  <c r="G1281" i="27"/>
  <c r="B1135" i="6" l="1"/>
  <c r="C1134" i="6"/>
  <c r="E1303" i="37"/>
  <c r="D1303" i="37"/>
  <c r="B1303" i="37"/>
  <c r="A1304" i="37"/>
  <c r="G1282" i="27"/>
  <c r="H1281" i="27"/>
  <c r="I1281" i="27" s="1"/>
  <c r="B1136" i="6" l="1"/>
  <c r="C1135" i="6"/>
  <c r="D1304" i="37"/>
  <c r="E1304" i="37"/>
  <c r="B1304" i="37"/>
  <c r="A1305" i="37"/>
  <c r="G1283" i="27"/>
  <c r="H1282" i="27"/>
  <c r="I1282" i="27" s="1"/>
  <c r="B1137" i="6" l="1"/>
  <c r="C1136" i="6"/>
  <c r="E1305" i="37"/>
  <c r="D1305" i="37"/>
  <c r="A1306" i="37"/>
  <c r="B1305" i="37"/>
  <c r="G1284" i="27"/>
  <c r="H1283" i="27"/>
  <c r="I1283" i="27" s="1"/>
  <c r="B1138" i="6" l="1"/>
  <c r="C1137" i="6"/>
  <c r="D1306" i="37"/>
  <c r="E1306" i="37"/>
  <c r="B1306" i="37"/>
  <c r="A1307" i="37"/>
  <c r="H1284" i="27"/>
  <c r="I1284" i="27" s="1"/>
  <c r="G1285" i="27"/>
  <c r="B1139" i="6" l="1"/>
  <c r="C1138" i="6"/>
  <c r="E1307" i="37"/>
  <c r="D1307" i="37"/>
  <c r="A1308" i="37"/>
  <c r="B1307" i="37"/>
  <c r="H1285" i="27"/>
  <c r="I1285" i="27" s="1"/>
  <c r="G1286" i="27"/>
  <c r="B1140" i="6" l="1"/>
  <c r="C1139" i="6"/>
  <c r="D1308" i="37"/>
  <c r="E1308" i="37"/>
  <c r="B1308" i="37"/>
  <c r="A1309" i="37"/>
  <c r="H1286" i="27"/>
  <c r="I1286" i="27" s="1"/>
  <c r="G1287" i="27"/>
  <c r="B1141" i="6" l="1"/>
  <c r="C1140" i="6"/>
  <c r="E1309" i="37"/>
  <c r="D1309" i="37"/>
  <c r="A1310" i="37"/>
  <c r="B1309" i="37"/>
  <c r="H1287" i="27"/>
  <c r="I1287" i="27" s="1"/>
  <c r="G1288" i="27"/>
  <c r="B1142" i="6" l="1"/>
  <c r="C1141" i="6"/>
  <c r="D1310" i="37"/>
  <c r="E1310" i="37"/>
  <c r="B1310" i="37"/>
  <c r="A1311" i="37"/>
  <c r="H1288" i="27"/>
  <c r="I1288" i="27" s="1"/>
  <c r="G1289" i="27"/>
  <c r="B1143" i="6" l="1"/>
  <c r="C1142" i="6"/>
  <c r="E1311" i="37"/>
  <c r="D1311" i="37"/>
  <c r="B1311" i="37"/>
  <c r="A1312" i="37"/>
  <c r="G1290" i="27"/>
  <c r="H1289" i="27"/>
  <c r="I1289" i="27" s="1"/>
  <c r="B1144" i="6" l="1"/>
  <c r="C1143" i="6"/>
  <c r="D1312" i="37"/>
  <c r="E1312" i="37"/>
  <c r="B1312" i="37"/>
  <c r="A1313" i="37"/>
  <c r="G1291" i="27"/>
  <c r="H1290" i="27"/>
  <c r="I1290" i="27" s="1"/>
  <c r="B1145" i="6" l="1"/>
  <c r="C1144" i="6"/>
  <c r="E1313" i="37"/>
  <c r="D1313" i="37"/>
  <c r="B1313" i="37"/>
  <c r="A1314" i="37"/>
  <c r="G1292" i="27"/>
  <c r="H1291" i="27"/>
  <c r="I1291" i="27" s="1"/>
  <c r="B1146" i="6" l="1"/>
  <c r="C1145" i="6"/>
  <c r="D1314" i="37"/>
  <c r="E1314" i="37"/>
  <c r="A1315" i="37"/>
  <c r="B1314" i="37"/>
  <c r="H1292" i="27"/>
  <c r="I1292" i="27" s="1"/>
  <c r="G1293" i="27"/>
  <c r="B1147" i="6" l="1"/>
  <c r="C1146" i="6"/>
  <c r="E1315" i="37"/>
  <c r="D1315" i="37"/>
  <c r="B1315" i="37"/>
  <c r="A1316" i="37"/>
  <c r="H1293" i="27"/>
  <c r="I1293" i="27" s="1"/>
  <c r="G1294" i="27"/>
  <c r="B1148" i="6" l="1"/>
  <c r="C1147" i="6"/>
  <c r="D1316" i="37"/>
  <c r="E1316" i="37"/>
  <c r="B1316" i="37"/>
  <c r="A1317" i="37"/>
  <c r="H1294" i="27"/>
  <c r="I1294" i="27" s="1"/>
  <c r="G1295" i="27"/>
  <c r="B1149" i="6" l="1"/>
  <c r="C1148" i="6"/>
  <c r="E1317" i="37"/>
  <c r="D1317" i="37"/>
  <c r="B1317" i="37"/>
  <c r="A1318" i="37"/>
  <c r="H1295" i="27"/>
  <c r="I1295" i="27" s="1"/>
  <c r="G1296" i="27"/>
  <c r="B1150" i="6" l="1"/>
  <c r="C1149" i="6"/>
  <c r="D1318" i="37"/>
  <c r="E1318" i="37"/>
  <c r="A1319" i="37"/>
  <c r="B1318" i="37"/>
  <c r="H1296" i="27"/>
  <c r="I1296" i="27" s="1"/>
  <c r="G1297" i="27"/>
  <c r="B1151" i="6" l="1"/>
  <c r="C1150" i="6"/>
  <c r="E1319" i="37"/>
  <c r="D1319" i="37"/>
  <c r="B1319" i="37"/>
  <c r="A1320" i="37"/>
  <c r="H1297" i="27"/>
  <c r="I1297" i="27" s="1"/>
  <c r="G1298" i="27"/>
  <c r="B1152" i="6" l="1"/>
  <c r="C1151" i="6"/>
  <c r="D1320" i="37"/>
  <c r="E1320" i="37"/>
  <c r="B1320" i="37"/>
  <c r="A1321" i="37"/>
  <c r="H1298" i="27"/>
  <c r="I1298" i="27" s="1"/>
  <c r="G1299" i="27"/>
  <c r="B1153" i="6" l="1"/>
  <c r="C1152" i="6"/>
  <c r="E1321" i="37"/>
  <c r="D1321" i="37"/>
  <c r="A1322" i="37"/>
  <c r="B1321" i="37"/>
  <c r="H1299" i="27"/>
  <c r="I1299" i="27" s="1"/>
  <c r="G1300" i="27"/>
  <c r="B1154" i="6" l="1"/>
  <c r="C1153" i="6"/>
  <c r="D1322" i="37"/>
  <c r="E1322" i="37"/>
  <c r="A1323" i="37"/>
  <c r="B1322" i="37"/>
  <c r="H1300" i="27"/>
  <c r="I1300" i="27" s="1"/>
  <c r="G1301" i="27"/>
  <c r="B1155" i="6" l="1"/>
  <c r="C1154" i="6"/>
  <c r="E1323" i="37"/>
  <c r="D1323" i="37"/>
  <c r="B1323" i="37"/>
  <c r="A1324" i="37"/>
  <c r="H1301" i="27"/>
  <c r="I1301" i="27" s="1"/>
  <c r="G1302" i="27"/>
  <c r="B1156" i="6" l="1"/>
  <c r="C1155" i="6"/>
  <c r="D1324" i="37"/>
  <c r="E1324" i="37"/>
  <c r="B1324" i="37"/>
  <c r="A1325" i="37"/>
  <c r="H1302" i="27"/>
  <c r="I1302" i="27" s="1"/>
  <c r="G1303" i="27"/>
  <c r="B1157" i="6" l="1"/>
  <c r="C1156" i="6"/>
  <c r="E1325" i="37"/>
  <c r="D1325" i="37"/>
  <c r="A1326" i="37"/>
  <c r="B1325" i="37"/>
  <c r="H1303" i="27"/>
  <c r="I1303" i="27" s="1"/>
  <c r="G1304" i="27"/>
  <c r="B1158" i="6" l="1"/>
  <c r="C1157" i="6"/>
  <c r="D1326" i="37"/>
  <c r="E1326" i="37"/>
  <c r="B1326" i="37"/>
  <c r="A1327" i="37"/>
  <c r="H1304" i="27"/>
  <c r="I1304" i="27" s="1"/>
  <c r="G1305" i="27"/>
  <c r="B1159" i="6" l="1"/>
  <c r="C1158" i="6"/>
  <c r="E1327" i="37"/>
  <c r="D1327" i="37"/>
  <c r="A1328" i="37"/>
  <c r="B1327" i="37"/>
  <c r="H1305" i="27"/>
  <c r="I1305" i="27" s="1"/>
  <c r="G1306" i="27"/>
  <c r="B1160" i="6" l="1"/>
  <c r="C1159" i="6"/>
  <c r="D1328" i="37"/>
  <c r="E1328" i="37"/>
  <c r="A1329" i="37"/>
  <c r="B1328" i="37"/>
  <c r="H1306" i="27"/>
  <c r="I1306" i="27" s="1"/>
  <c r="G1307" i="27"/>
  <c r="B1161" i="6" l="1"/>
  <c r="C1160" i="6"/>
  <c r="E1329" i="37"/>
  <c r="D1329" i="37"/>
  <c r="B1329" i="37"/>
  <c r="A1330" i="37"/>
  <c r="H1307" i="27"/>
  <c r="I1307" i="27" s="1"/>
  <c r="G1308" i="27"/>
  <c r="B1162" i="6" l="1"/>
  <c r="C1161" i="6"/>
  <c r="D1330" i="37"/>
  <c r="E1330" i="37"/>
  <c r="B1330" i="37"/>
  <c r="A1331" i="37"/>
  <c r="H1308" i="27"/>
  <c r="I1308" i="27" s="1"/>
  <c r="G1309" i="27"/>
  <c r="B1163" i="6" l="1"/>
  <c r="C1162" i="6"/>
  <c r="E1331" i="37"/>
  <c r="D1331" i="37"/>
  <c r="B1331" i="37"/>
  <c r="A1332" i="37"/>
  <c r="H1309" i="27"/>
  <c r="I1309" i="27" s="1"/>
  <c r="G1310" i="27"/>
  <c r="B1164" i="6" l="1"/>
  <c r="C1163" i="6"/>
  <c r="D1332" i="37"/>
  <c r="E1332" i="37"/>
  <c r="A1333" i="37"/>
  <c r="B1332" i="37"/>
  <c r="H1310" i="27"/>
  <c r="I1310" i="27" s="1"/>
  <c r="G1311" i="27"/>
  <c r="B1165" i="6" l="1"/>
  <c r="C1164" i="6"/>
  <c r="E1333" i="37"/>
  <c r="D1333" i="37"/>
  <c r="A1334" i="37"/>
  <c r="B1333" i="37"/>
  <c r="H1311" i="27"/>
  <c r="I1311" i="27" s="1"/>
  <c r="G1312" i="27"/>
  <c r="B1166" i="6" l="1"/>
  <c r="C1165" i="6"/>
  <c r="D1334" i="37"/>
  <c r="E1334" i="37"/>
  <c r="B1334" i="37"/>
  <c r="A1335" i="37"/>
  <c r="H1312" i="27"/>
  <c r="I1312" i="27" s="1"/>
  <c r="G1313" i="27"/>
  <c r="B1167" i="6" l="1"/>
  <c r="C1166" i="6"/>
  <c r="E1335" i="37"/>
  <c r="D1335" i="37"/>
  <c r="B1335" i="37"/>
  <c r="A1336" i="37"/>
  <c r="H1313" i="27"/>
  <c r="I1313" i="27" s="1"/>
  <c r="G1314" i="27"/>
  <c r="B1168" i="6" l="1"/>
  <c r="C1167" i="6"/>
  <c r="D1336" i="37"/>
  <c r="E1336" i="37"/>
  <c r="B1336" i="37"/>
  <c r="A1337" i="37"/>
  <c r="H1314" i="27"/>
  <c r="I1314" i="27" s="1"/>
  <c r="G1315" i="27"/>
  <c r="B1169" i="6" l="1"/>
  <c r="C1168" i="6"/>
  <c r="E1337" i="37"/>
  <c r="D1337" i="37"/>
  <c r="B1337" i="37"/>
  <c r="A1338" i="37"/>
  <c r="H1315" i="27"/>
  <c r="I1315" i="27" s="1"/>
  <c r="G1316" i="27"/>
  <c r="B1170" i="6" l="1"/>
  <c r="C1169" i="6"/>
  <c r="D1338" i="37"/>
  <c r="E1338" i="37"/>
  <c r="A1339" i="37"/>
  <c r="B1338" i="37"/>
  <c r="H1316" i="27"/>
  <c r="I1316" i="27" s="1"/>
  <c r="G1317" i="27"/>
  <c r="B1171" i="6" l="1"/>
  <c r="C1170" i="6"/>
  <c r="E1339" i="37"/>
  <c r="D1339" i="37"/>
  <c r="A1340" i="37"/>
  <c r="B1339" i="37"/>
  <c r="H1317" i="27"/>
  <c r="I1317" i="27" s="1"/>
  <c r="G1318" i="27"/>
  <c r="B1172" i="6" l="1"/>
  <c r="C1171" i="6"/>
  <c r="D1340" i="37"/>
  <c r="E1340" i="37"/>
  <c r="B1340" i="37"/>
  <c r="A1341" i="37"/>
  <c r="H1318" i="27"/>
  <c r="I1318" i="27" s="1"/>
  <c r="G1319" i="27"/>
  <c r="B1173" i="6" l="1"/>
  <c r="C1172" i="6"/>
  <c r="E1341" i="37"/>
  <c r="D1341" i="37"/>
  <c r="A1342" i="37"/>
  <c r="B1341" i="37"/>
  <c r="H1319" i="27"/>
  <c r="I1319" i="27" s="1"/>
  <c r="G1320" i="27"/>
  <c r="B1174" i="6" l="1"/>
  <c r="C1173" i="6"/>
  <c r="D1342" i="37"/>
  <c r="E1342" i="37"/>
  <c r="A1343" i="37"/>
  <c r="B1342" i="37"/>
  <c r="H1320" i="27"/>
  <c r="I1320" i="27" s="1"/>
  <c r="G1321" i="27"/>
  <c r="B1175" i="6" l="1"/>
  <c r="C1174" i="6"/>
  <c r="E1343" i="37"/>
  <c r="D1343" i="37"/>
  <c r="B1343" i="37"/>
  <c r="A1344" i="37"/>
  <c r="H1321" i="27"/>
  <c r="I1321" i="27" s="1"/>
  <c r="G1322" i="27"/>
  <c r="B1176" i="6" l="1"/>
  <c r="C1175" i="6"/>
  <c r="D1344" i="37"/>
  <c r="E1344" i="37"/>
  <c r="B1344" i="37"/>
  <c r="A1345" i="37"/>
  <c r="H1322" i="27"/>
  <c r="I1322" i="27" s="1"/>
  <c r="G1323" i="27"/>
  <c r="B1177" i="6" l="1"/>
  <c r="C1176" i="6"/>
  <c r="E1345" i="37"/>
  <c r="D1345" i="37"/>
  <c r="B1345" i="37"/>
  <c r="A1346" i="37"/>
  <c r="H1323" i="27"/>
  <c r="I1323" i="27" s="1"/>
  <c r="G1324" i="27"/>
  <c r="B1178" i="6" l="1"/>
  <c r="C1177" i="6"/>
  <c r="D1346" i="37"/>
  <c r="E1346" i="37"/>
  <c r="A1347" i="37"/>
  <c r="B1346" i="37"/>
  <c r="H1324" i="27"/>
  <c r="I1324" i="27" s="1"/>
  <c r="G1325" i="27"/>
  <c r="B1179" i="6" l="1"/>
  <c r="C1178" i="6"/>
  <c r="E1347" i="37"/>
  <c r="D1347" i="37"/>
  <c r="B1347" i="37"/>
  <c r="A1348" i="37"/>
  <c r="H1325" i="27"/>
  <c r="I1325" i="27" s="1"/>
  <c r="G1326" i="27"/>
  <c r="B1180" i="6" l="1"/>
  <c r="C1179" i="6"/>
  <c r="D1348" i="37"/>
  <c r="E1348" i="37"/>
  <c r="B1348" i="37"/>
  <c r="A1349" i="37"/>
  <c r="G1327" i="27"/>
  <c r="H1326" i="27"/>
  <c r="I1326" i="27" s="1"/>
  <c r="B1181" i="6" l="1"/>
  <c r="C1180" i="6"/>
  <c r="E1349" i="37"/>
  <c r="D1349" i="37"/>
  <c r="B1349" i="37"/>
  <c r="A1350" i="37"/>
  <c r="H1327" i="27"/>
  <c r="I1327" i="27" s="1"/>
  <c r="G1328" i="27"/>
  <c r="B1182" i="6" l="1"/>
  <c r="C1181" i="6"/>
  <c r="D1350" i="37"/>
  <c r="E1350" i="37"/>
  <c r="A1351" i="37"/>
  <c r="B1350" i="37"/>
  <c r="H1328" i="27"/>
  <c r="I1328" i="27" s="1"/>
  <c r="G1329" i="27"/>
  <c r="B1183" i="6" l="1"/>
  <c r="C1182" i="6"/>
  <c r="E1351" i="37"/>
  <c r="D1351" i="37"/>
  <c r="A1352" i="37"/>
  <c r="B1351" i="37"/>
  <c r="H1329" i="27"/>
  <c r="I1329" i="27" s="1"/>
  <c r="G1330" i="27"/>
  <c r="B1184" i="6" l="1"/>
  <c r="C1183" i="6"/>
  <c r="D1352" i="37"/>
  <c r="E1352" i="37"/>
  <c r="B1352" i="37"/>
  <c r="A1353" i="37"/>
  <c r="H1330" i="27"/>
  <c r="I1330" i="27" s="1"/>
  <c r="G1331" i="27"/>
  <c r="B1185" i="6" l="1"/>
  <c r="C1184" i="6"/>
  <c r="E1353" i="37"/>
  <c r="D1353" i="37"/>
  <c r="A1354" i="37"/>
  <c r="B1353" i="37"/>
  <c r="H1331" i="27"/>
  <c r="I1331" i="27" s="1"/>
  <c r="G1332" i="27"/>
  <c r="B1186" i="6" l="1"/>
  <c r="C1185" i="6"/>
  <c r="D1354" i="37"/>
  <c r="E1354" i="37"/>
  <c r="B1354" i="37"/>
  <c r="A1355" i="37"/>
  <c r="H1332" i="27"/>
  <c r="I1332" i="27" s="1"/>
  <c r="G1333" i="27"/>
  <c r="B1187" i="6" l="1"/>
  <c r="C1186" i="6"/>
  <c r="E1355" i="37"/>
  <c r="D1355" i="37"/>
  <c r="B1355" i="37"/>
  <c r="A1356" i="37"/>
  <c r="H1333" i="27"/>
  <c r="I1333" i="27" s="1"/>
  <c r="G1334" i="27"/>
  <c r="B1188" i="6" l="1"/>
  <c r="C1187" i="6"/>
  <c r="D1356" i="37"/>
  <c r="E1356" i="37"/>
  <c r="B1356" i="37"/>
  <c r="A1357" i="37"/>
  <c r="H1334" i="27"/>
  <c r="I1334" i="27" s="1"/>
  <c r="G1335" i="27"/>
  <c r="B1189" i="6" l="1"/>
  <c r="C1188" i="6"/>
  <c r="E1357" i="37"/>
  <c r="D1357" i="37"/>
  <c r="A1358" i="37"/>
  <c r="B1357" i="37"/>
  <c r="H1335" i="27"/>
  <c r="I1335" i="27" s="1"/>
  <c r="G1336" i="27"/>
  <c r="B1190" i="6" l="1"/>
  <c r="C1189" i="6"/>
  <c r="D1358" i="37"/>
  <c r="E1358" i="37"/>
  <c r="A1359" i="37"/>
  <c r="B1358" i="37"/>
  <c r="H1336" i="27"/>
  <c r="I1336" i="27" s="1"/>
  <c r="G1337" i="27"/>
  <c r="B1191" i="6" l="1"/>
  <c r="C1190" i="6"/>
  <c r="E1359" i="37"/>
  <c r="D1359" i="37"/>
  <c r="B1359" i="37"/>
  <c r="A1360" i="37"/>
  <c r="H1337" i="27"/>
  <c r="I1337" i="27" s="1"/>
  <c r="G1338" i="27"/>
  <c r="B1192" i="6" l="1"/>
  <c r="C1191" i="6"/>
  <c r="D1360" i="37"/>
  <c r="E1360" i="37"/>
  <c r="B1360" i="37"/>
  <c r="A1361" i="37"/>
  <c r="H1338" i="27"/>
  <c r="I1338" i="27" s="1"/>
  <c r="G1339" i="27"/>
  <c r="B1193" i="6" l="1"/>
  <c r="C1192" i="6"/>
  <c r="E1361" i="37"/>
  <c r="D1361" i="37"/>
  <c r="B1361" i="37"/>
  <c r="A1362" i="37"/>
  <c r="H1339" i="27"/>
  <c r="I1339" i="27" s="1"/>
  <c r="G1340" i="27"/>
  <c r="B1194" i="6" l="1"/>
  <c r="C1193" i="6"/>
  <c r="D1362" i="37"/>
  <c r="E1362" i="37"/>
  <c r="A1363" i="37"/>
  <c r="B1362" i="37"/>
  <c r="G1341" i="27"/>
  <c r="H1340" i="27"/>
  <c r="I1340" i="27" s="1"/>
  <c r="B1195" i="6" l="1"/>
  <c r="C1194" i="6"/>
  <c r="E1363" i="37"/>
  <c r="D1363" i="37"/>
  <c r="A1364" i="37"/>
  <c r="B1363" i="37"/>
  <c r="H1341" i="27"/>
  <c r="I1341" i="27" s="1"/>
  <c r="G1342" i="27"/>
  <c r="B1196" i="6" l="1"/>
  <c r="C1195" i="6"/>
  <c r="D1364" i="37"/>
  <c r="E1364" i="37"/>
  <c r="B1364" i="37"/>
  <c r="A1365" i="37"/>
  <c r="H1342" i="27"/>
  <c r="I1342" i="27" s="1"/>
  <c r="G1343" i="27"/>
  <c r="B1197" i="6" l="1"/>
  <c r="C1196" i="6"/>
  <c r="E1365" i="37"/>
  <c r="D1365" i="37"/>
  <c r="A1366" i="37"/>
  <c r="B1365" i="37"/>
  <c r="H1343" i="27"/>
  <c r="I1343" i="27" s="1"/>
  <c r="G1344" i="27"/>
  <c r="B1198" i="6" l="1"/>
  <c r="C1197" i="6"/>
  <c r="D1366" i="37"/>
  <c r="E1366" i="37"/>
  <c r="A1367" i="37"/>
  <c r="B1366" i="37"/>
  <c r="H1344" i="27"/>
  <c r="I1344" i="27" s="1"/>
  <c r="G1345" i="27"/>
  <c r="B1199" i="6" l="1"/>
  <c r="C1198" i="6"/>
  <c r="E1367" i="37"/>
  <c r="D1367" i="37"/>
  <c r="B1367" i="37"/>
  <c r="A1368" i="37"/>
  <c r="H1345" i="27"/>
  <c r="I1345" i="27" s="1"/>
  <c r="G1346" i="27"/>
  <c r="B1200" i="6" l="1"/>
  <c r="C1199" i="6"/>
  <c r="D1368" i="37"/>
  <c r="E1368" i="37"/>
  <c r="B1368" i="37"/>
  <c r="A1369" i="37"/>
  <c r="H1346" i="27"/>
  <c r="I1346" i="27" s="1"/>
  <c r="G1347" i="27"/>
  <c r="B1201" i="6" l="1"/>
  <c r="C1200" i="6"/>
  <c r="E1369" i="37"/>
  <c r="D1369" i="37"/>
  <c r="A1370" i="37"/>
  <c r="B1369" i="37"/>
  <c r="H1347" i="27"/>
  <c r="I1347" i="27" s="1"/>
  <c r="G1348" i="27"/>
  <c r="B1202" i="6" l="1"/>
  <c r="C1201" i="6"/>
  <c r="D1370" i="37"/>
  <c r="E1370" i="37"/>
  <c r="A1371" i="37"/>
  <c r="B1370" i="37"/>
  <c r="H1348" i="27"/>
  <c r="I1348" i="27" s="1"/>
  <c r="G1349" i="27"/>
  <c r="B1203" i="6" l="1"/>
  <c r="C1202" i="6"/>
  <c r="E1371" i="37"/>
  <c r="D1371" i="37"/>
  <c r="A1372" i="37"/>
  <c r="B1371" i="37"/>
  <c r="H1349" i="27"/>
  <c r="I1349" i="27" s="1"/>
  <c r="G1350" i="27"/>
  <c r="B1204" i="6" l="1"/>
  <c r="C1203" i="6"/>
  <c r="D1372" i="37"/>
  <c r="E1372" i="37"/>
  <c r="B1372" i="37"/>
  <c r="A1373" i="37"/>
  <c r="H1350" i="27"/>
  <c r="I1350" i="27" s="1"/>
  <c r="G1351" i="27"/>
  <c r="B1205" i="6" l="1"/>
  <c r="C1204" i="6"/>
  <c r="E1373" i="37"/>
  <c r="D1373" i="37"/>
  <c r="A1374" i="37"/>
  <c r="B1373" i="37"/>
  <c r="H1351" i="27"/>
  <c r="I1351" i="27" s="1"/>
  <c r="G1352" i="27"/>
  <c r="B1206" i="6" l="1"/>
  <c r="C1205" i="6"/>
  <c r="D1374" i="37"/>
  <c r="E1374" i="37"/>
  <c r="B1374" i="37"/>
  <c r="A1375" i="37"/>
  <c r="H1352" i="27"/>
  <c r="I1352" i="27" s="1"/>
  <c r="G1353" i="27"/>
  <c r="B1207" i="6" l="1"/>
  <c r="C1206" i="6"/>
  <c r="E1375" i="37"/>
  <c r="D1375" i="37"/>
  <c r="B1375" i="37"/>
  <c r="A1376" i="37"/>
  <c r="H1353" i="27"/>
  <c r="I1353" i="27" s="1"/>
  <c r="G1354" i="27"/>
  <c r="B1208" i="6" l="1"/>
  <c r="C1207" i="6"/>
  <c r="D1376" i="37"/>
  <c r="E1376" i="37"/>
  <c r="B1376" i="37"/>
  <c r="A1377" i="37"/>
  <c r="H1354" i="27"/>
  <c r="I1354" i="27" s="1"/>
  <c r="G1355" i="27"/>
  <c r="B1209" i="6" l="1"/>
  <c r="C1208" i="6"/>
  <c r="E1377" i="37"/>
  <c r="D1377" i="37"/>
  <c r="B1377" i="37"/>
  <c r="A1378" i="37"/>
  <c r="H1355" i="27"/>
  <c r="I1355" i="27" s="1"/>
  <c r="G1356" i="27"/>
  <c r="B1210" i="6" l="1"/>
  <c r="C1209" i="6"/>
  <c r="D1378" i="37"/>
  <c r="E1378" i="37"/>
  <c r="A1379" i="37"/>
  <c r="B1378" i="37"/>
  <c r="H1356" i="27"/>
  <c r="I1356" i="27" s="1"/>
  <c r="G1357" i="27"/>
  <c r="B1211" i="6" l="1"/>
  <c r="C1210" i="6"/>
  <c r="D1379" i="37"/>
  <c r="E1379" i="37"/>
  <c r="B1379" i="37"/>
  <c r="A1380" i="37"/>
  <c r="H1357" i="27"/>
  <c r="I1357" i="27" s="1"/>
  <c r="G1358" i="27"/>
  <c r="B1212" i="6" l="1"/>
  <c r="C1211" i="6"/>
  <c r="D1380" i="37"/>
  <c r="E1380" i="37"/>
  <c r="B1380" i="37"/>
  <c r="A1381" i="37"/>
  <c r="H1358" i="27"/>
  <c r="I1358" i="27" s="1"/>
  <c r="G1359" i="27"/>
  <c r="B1213" i="6" l="1"/>
  <c r="C1212" i="6"/>
  <c r="D1381" i="37"/>
  <c r="E1381" i="37"/>
  <c r="B1381" i="37"/>
  <c r="A1382" i="37"/>
  <c r="H1359" i="27"/>
  <c r="I1359" i="27" s="1"/>
  <c r="G1360" i="27"/>
  <c r="B1214" i="6" l="1"/>
  <c r="C1213" i="6"/>
  <c r="D1382" i="37"/>
  <c r="E1382" i="37"/>
  <c r="B1382" i="37"/>
  <c r="A1383" i="37"/>
  <c r="H1360" i="27"/>
  <c r="I1360" i="27" s="1"/>
  <c r="G1361" i="27"/>
  <c r="B1215" i="6" l="1"/>
  <c r="C1214" i="6"/>
  <c r="D1383" i="37"/>
  <c r="E1383" i="37"/>
  <c r="A1384" i="37"/>
  <c r="B1383" i="37"/>
  <c r="H1361" i="27"/>
  <c r="I1361" i="27" s="1"/>
  <c r="G1362" i="27"/>
  <c r="B1216" i="6" l="1"/>
  <c r="C1215" i="6"/>
  <c r="D1384" i="37"/>
  <c r="E1384" i="37"/>
  <c r="B1384" i="37"/>
  <c r="A1385" i="37"/>
  <c r="H1362" i="27"/>
  <c r="I1362" i="27" s="1"/>
  <c r="G1363" i="27"/>
  <c r="B1217" i="6" l="1"/>
  <c r="C1216" i="6"/>
  <c r="D1385" i="37"/>
  <c r="E1385" i="37"/>
  <c r="B1385" i="37"/>
  <c r="A1386" i="37"/>
  <c r="G1364" i="27"/>
  <c r="H1363" i="27"/>
  <c r="I1363" i="27" s="1"/>
  <c r="B1218" i="6" l="1"/>
  <c r="C1217" i="6"/>
  <c r="D1386" i="37"/>
  <c r="E1386" i="37"/>
  <c r="A1387" i="37"/>
  <c r="B1386" i="37"/>
  <c r="G1365" i="27"/>
  <c r="H1364" i="27"/>
  <c r="I1364" i="27" s="1"/>
  <c r="B1219" i="6" l="1"/>
  <c r="C1218" i="6"/>
  <c r="D1387" i="37"/>
  <c r="E1387" i="37"/>
  <c r="A1388" i="37"/>
  <c r="B1387" i="37"/>
  <c r="G1366" i="27"/>
  <c r="H1365" i="27"/>
  <c r="I1365" i="27" s="1"/>
  <c r="B1220" i="6" l="1"/>
  <c r="C1219" i="6"/>
  <c r="D1388" i="37"/>
  <c r="E1388" i="37"/>
  <c r="B1388" i="37"/>
  <c r="A1389" i="37"/>
  <c r="G1367" i="27"/>
  <c r="H1366" i="27"/>
  <c r="I1366" i="27" s="1"/>
  <c r="B1221" i="6" l="1"/>
  <c r="C1220" i="6"/>
  <c r="D1389" i="37"/>
  <c r="E1389" i="37"/>
  <c r="B1389" i="37"/>
  <c r="A1390" i="37"/>
  <c r="G1368" i="27"/>
  <c r="H1367" i="27"/>
  <c r="I1367" i="27" s="1"/>
  <c r="B1222" i="6" l="1"/>
  <c r="C1221" i="6"/>
  <c r="D1390" i="37"/>
  <c r="E1390" i="37"/>
  <c r="A1391" i="37"/>
  <c r="B1390" i="37"/>
  <c r="G1369" i="27"/>
  <c r="H1368" i="27"/>
  <c r="I1368" i="27" s="1"/>
  <c r="B1223" i="6" l="1"/>
  <c r="C1222" i="6"/>
  <c r="D1391" i="37"/>
  <c r="E1391" i="37"/>
  <c r="A1392" i="37"/>
  <c r="B1391" i="37"/>
  <c r="G1370" i="27"/>
  <c r="H1369" i="27"/>
  <c r="I1369" i="27" s="1"/>
  <c r="B1224" i="6" l="1"/>
  <c r="C1223" i="6"/>
  <c r="D1392" i="37"/>
  <c r="E1392" i="37"/>
  <c r="A1393" i="37"/>
  <c r="B1392" i="37"/>
  <c r="G1371" i="27"/>
  <c r="H1370" i="27"/>
  <c r="I1370" i="27" s="1"/>
  <c r="B1225" i="6" l="1"/>
  <c r="C1224" i="6"/>
  <c r="D1393" i="37"/>
  <c r="E1393" i="37"/>
  <c r="B1393" i="37"/>
  <c r="A1394" i="37"/>
  <c r="G1372" i="27"/>
  <c r="H1371" i="27"/>
  <c r="I1371" i="27" s="1"/>
  <c r="B1226" i="6" l="1"/>
  <c r="C1225" i="6"/>
  <c r="D1394" i="37"/>
  <c r="E1394" i="37"/>
  <c r="A1395" i="37"/>
  <c r="B1394" i="37"/>
  <c r="G1373" i="27"/>
  <c r="H1372" i="27"/>
  <c r="I1372" i="27" s="1"/>
  <c r="B1227" i="6" l="1"/>
  <c r="C1226" i="6"/>
  <c r="D1395" i="37"/>
  <c r="E1395" i="37"/>
  <c r="B1395" i="37"/>
  <c r="A1396" i="37"/>
  <c r="G1374" i="27"/>
  <c r="H1373" i="27"/>
  <c r="I1373" i="27" s="1"/>
  <c r="B1228" i="6" l="1"/>
  <c r="C1227" i="6"/>
  <c r="D1396" i="37"/>
  <c r="E1396" i="37"/>
  <c r="A1397" i="37"/>
  <c r="B1396" i="37"/>
  <c r="G1375" i="27"/>
  <c r="H1374" i="27"/>
  <c r="I1374" i="27" s="1"/>
  <c r="B1229" i="6" l="1"/>
  <c r="C1228" i="6"/>
  <c r="D1397" i="37"/>
  <c r="E1397" i="37"/>
  <c r="A1398" i="37"/>
  <c r="B1397" i="37"/>
  <c r="G1376" i="27"/>
  <c r="H1375" i="27"/>
  <c r="I1375" i="27" s="1"/>
  <c r="B1230" i="6" l="1"/>
  <c r="C1229" i="6"/>
  <c r="D1398" i="37"/>
  <c r="E1398" i="37"/>
  <c r="A1399" i="37"/>
  <c r="B1398" i="37"/>
  <c r="G1377" i="27"/>
  <c r="H1376" i="27"/>
  <c r="I1376" i="27" s="1"/>
  <c r="B1231" i="6" l="1"/>
  <c r="C1230" i="6"/>
  <c r="D1399" i="37"/>
  <c r="E1399" i="37"/>
  <c r="B1399" i="37"/>
  <c r="A1400" i="37"/>
  <c r="G1378" i="27"/>
  <c r="H1377" i="27"/>
  <c r="I1377" i="27" s="1"/>
  <c r="B1232" i="6" l="1"/>
  <c r="C1231" i="6"/>
  <c r="D1400" i="37"/>
  <c r="E1400" i="37"/>
  <c r="A1401" i="37"/>
  <c r="B1400" i="37"/>
  <c r="G1379" i="27"/>
  <c r="H1378" i="27"/>
  <c r="I1378" i="27" s="1"/>
  <c r="B1233" i="6" l="1"/>
  <c r="C1232" i="6"/>
  <c r="D1401" i="37"/>
  <c r="E1401" i="37"/>
  <c r="A1402" i="37"/>
  <c r="B1401" i="37"/>
  <c r="G1380" i="27"/>
  <c r="H1379" i="27"/>
  <c r="I1379" i="27" s="1"/>
  <c r="B1234" i="6" l="1"/>
  <c r="C1233" i="6"/>
  <c r="D1402" i="37"/>
  <c r="E1402" i="37"/>
  <c r="A1403" i="37"/>
  <c r="B1402" i="37"/>
  <c r="G1381" i="27"/>
  <c r="H1380" i="27"/>
  <c r="I1380" i="27" s="1"/>
  <c r="B1235" i="6" l="1"/>
  <c r="C1234" i="6"/>
  <c r="D1403" i="37"/>
  <c r="E1403" i="37"/>
  <c r="B1403" i="37"/>
  <c r="A1404" i="37"/>
  <c r="G1382" i="27"/>
  <c r="H1381" i="27"/>
  <c r="I1381" i="27" s="1"/>
  <c r="B1236" i="6" l="1"/>
  <c r="C1235" i="6"/>
  <c r="D1404" i="37"/>
  <c r="E1404" i="37"/>
  <c r="B1404" i="37"/>
  <c r="A1405" i="37"/>
  <c r="H1382" i="27"/>
  <c r="I1382" i="27" s="1"/>
  <c r="G1383" i="27"/>
  <c r="B1237" i="6" l="1"/>
  <c r="C1236" i="6"/>
  <c r="D1405" i="37"/>
  <c r="E1405" i="37"/>
  <c r="B1405" i="37"/>
  <c r="A1406" i="37"/>
  <c r="G1384" i="27"/>
  <c r="H1383" i="27"/>
  <c r="I1383" i="27" s="1"/>
  <c r="B1238" i="6" l="1"/>
  <c r="C1237" i="6"/>
  <c r="D1406" i="37"/>
  <c r="E1406" i="37"/>
  <c r="A1407" i="37"/>
  <c r="B1406" i="37"/>
  <c r="H1384" i="27"/>
  <c r="I1384" i="27" s="1"/>
  <c r="G1385" i="27"/>
  <c r="B1239" i="6" l="1"/>
  <c r="C1238" i="6"/>
  <c r="D1407" i="37"/>
  <c r="E1407" i="37"/>
  <c r="B1407" i="37"/>
  <c r="A1408" i="37"/>
  <c r="G1386" i="27"/>
  <c r="H1385" i="27"/>
  <c r="I1385" i="27" s="1"/>
  <c r="B1240" i="6" l="1"/>
  <c r="C1239" i="6"/>
  <c r="D1408" i="37"/>
  <c r="E1408" i="37"/>
  <c r="B1408" i="37"/>
  <c r="A1409" i="37"/>
  <c r="G1387" i="27"/>
  <c r="H1386" i="27"/>
  <c r="I1386" i="27" s="1"/>
  <c r="B1241" i="6" l="1"/>
  <c r="C1240" i="6"/>
  <c r="D1409" i="37"/>
  <c r="E1409" i="37"/>
  <c r="B1409" i="37"/>
  <c r="A1410" i="37"/>
  <c r="G1388" i="27"/>
  <c r="H1387" i="27"/>
  <c r="I1387" i="27" s="1"/>
  <c r="B1242" i="6" l="1"/>
  <c r="C1241" i="6"/>
  <c r="D1410" i="37"/>
  <c r="E1410" i="37"/>
  <c r="B1410" i="37"/>
  <c r="A1411" i="37"/>
  <c r="G1389" i="27"/>
  <c r="H1388" i="27"/>
  <c r="I1388" i="27" s="1"/>
  <c r="B1243" i="6" l="1"/>
  <c r="C1242" i="6"/>
  <c r="D1411" i="37"/>
  <c r="E1411" i="37"/>
  <c r="A1412" i="37"/>
  <c r="B1411" i="37"/>
  <c r="G1390" i="27"/>
  <c r="H1389" i="27"/>
  <c r="I1389" i="27" s="1"/>
  <c r="B1244" i="6" l="1"/>
  <c r="C1243" i="6"/>
  <c r="D1412" i="37"/>
  <c r="E1412" i="37"/>
  <c r="A1413" i="37"/>
  <c r="B1412" i="37"/>
  <c r="G1391" i="27"/>
  <c r="H1390" i="27"/>
  <c r="I1390" i="27" s="1"/>
  <c r="B1245" i="6" l="1"/>
  <c r="C1244" i="6"/>
  <c r="D1413" i="37"/>
  <c r="E1413" i="37"/>
  <c r="B1413" i="37"/>
  <c r="A1414" i="37"/>
  <c r="G1392" i="27"/>
  <c r="H1391" i="27"/>
  <c r="I1391" i="27" s="1"/>
  <c r="B1246" i="6" l="1"/>
  <c r="C1245" i="6"/>
  <c r="D1414" i="37"/>
  <c r="E1414" i="37"/>
  <c r="A1415" i="37"/>
  <c r="B1414" i="37"/>
  <c r="G1393" i="27"/>
  <c r="H1392" i="27"/>
  <c r="I1392" i="27" s="1"/>
  <c r="B1247" i="6" l="1"/>
  <c r="C1246" i="6"/>
  <c r="D1415" i="37"/>
  <c r="E1415" i="37"/>
  <c r="B1415" i="37"/>
  <c r="A1416" i="37"/>
  <c r="G1394" i="27"/>
  <c r="H1393" i="27"/>
  <c r="I1393" i="27" s="1"/>
  <c r="B1248" i="6" l="1"/>
  <c r="C1247" i="6"/>
  <c r="D1416" i="37"/>
  <c r="E1416" i="37"/>
  <c r="A1417" i="37"/>
  <c r="B1416" i="37"/>
  <c r="G1395" i="27"/>
  <c r="H1394" i="27"/>
  <c r="I1394" i="27" s="1"/>
  <c r="B1249" i="6" l="1"/>
  <c r="C1248" i="6"/>
  <c r="D1417" i="37"/>
  <c r="E1417" i="37"/>
  <c r="B1417" i="37"/>
  <c r="A1418" i="37"/>
  <c r="G1396" i="27"/>
  <c r="H1395" i="27"/>
  <c r="I1395" i="27" s="1"/>
  <c r="B1250" i="6" l="1"/>
  <c r="C1249" i="6"/>
  <c r="D1418" i="37"/>
  <c r="E1418" i="37"/>
  <c r="B1418" i="37"/>
  <c r="A1419" i="37"/>
  <c r="G1397" i="27"/>
  <c r="H1396" i="27"/>
  <c r="I1396" i="27" s="1"/>
  <c r="B1251" i="6" l="1"/>
  <c r="C1250" i="6"/>
  <c r="D1419" i="37"/>
  <c r="E1419" i="37"/>
  <c r="A1420" i="37"/>
  <c r="B1419" i="37"/>
  <c r="G1398" i="27"/>
  <c r="H1397" i="27"/>
  <c r="I1397" i="27" s="1"/>
  <c r="B1252" i="6" l="1"/>
  <c r="C1251" i="6"/>
  <c r="D1420" i="37"/>
  <c r="E1420" i="37"/>
  <c r="B1420" i="37"/>
  <c r="A1421" i="37"/>
  <c r="G1399" i="27"/>
  <c r="H1398" i="27"/>
  <c r="I1398" i="27" s="1"/>
  <c r="B1253" i="6" l="1"/>
  <c r="C1252" i="6"/>
  <c r="D1421" i="37"/>
  <c r="E1421" i="37"/>
  <c r="A1422" i="37"/>
  <c r="B1421" i="37"/>
  <c r="G1400" i="27"/>
  <c r="H1399" i="27"/>
  <c r="I1399" i="27" s="1"/>
  <c r="B1254" i="6" l="1"/>
  <c r="C1253" i="6"/>
  <c r="D1422" i="37"/>
  <c r="E1422" i="37"/>
  <c r="A1423" i="37"/>
  <c r="B1422" i="37"/>
  <c r="G1401" i="27"/>
  <c r="H1400" i="27"/>
  <c r="I1400" i="27" s="1"/>
  <c r="B1255" i="6" l="1"/>
  <c r="C1254" i="6"/>
  <c r="D1423" i="37"/>
  <c r="E1423" i="37"/>
  <c r="B1423" i="37"/>
  <c r="A1424" i="37"/>
  <c r="G1402" i="27"/>
  <c r="H1401" i="27"/>
  <c r="I1401" i="27" s="1"/>
  <c r="B1256" i="6" l="1"/>
  <c r="C1255" i="6"/>
  <c r="D1424" i="37"/>
  <c r="E1424" i="37"/>
  <c r="B1424" i="37"/>
  <c r="A1425" i="37"/>
  <c r="G1403" i="27"/>
  <c r="H1402" i="27"/>
  <c r="I1402" i="27" s="1"/>
  <c r="B1257" i="6" l="1"/>
  <c r="C1256" i="6"/>
  <c r="D1425" i="37"/>
  <c r="E1425" i="37"/>
  <c r="B1425" i="37"/>
  <c r="A1426" i="37"/>
  <c r="G1404" i="27"/>
  <c r="H1403" i="27"/>
  <c r="I1403" i="27" s="1"/>
  <c r="B1258" i="6" l="1"/>
  <c r="C1257" i="6"/>
  <c r="D1426" i="37"/>
  <c r="E1426" i="37"/>
  <c r="A1427" i="37"/>
  <c r="B1426" i="37"/>
  <c r="G1405" i="27"/>
  <c r="H1404" i="27"/>
  <c r="I1404" i="27" s="1"/>
  <c r="B1259" i="6" l="1"/>
  <c r="C1258" i="6"/>
  <c r="D1427" i="37"/>
  <c r="E1427" i="37"/>
  <c r="B1427" i="37"/>
  <c r="A1428" i="37"/>
  <c r="G1406" i="27"/>
  <c r="H1405" i="27"/>
  <c r="I1405" i="27" s="1"/>
  <c r="B1260" i="6" l="1"/>
  <c r="C1259" i="6"/>
  <c r="D1428" i="37"/>
  <c r="E1428" i="37"/>
  <c r="B1428" i="37"/>
  <c r="A1429" i="37"/>
  <c r="H1406" i="27"/>
  <c r="I1406" i="27" s="1"/>
  <c r="G1407" i="27"/>
  <c r="B1261" i="6" l="1"/>
  <c r="C1260" i="6"/>
  <c r="D1429" i="37"/>
  <c r="E1429" i="37"/>
  <c r="B1429" i="37"/>
  <c r="A1430" i="37"/>
  <c r="G1408" i="27"/>
  <c r="H1407" i="27"/>
  <c r="I1407" i="27" s="1"/>
  <c r="B1262" i="6" l="1"/>
  <c r="C1261" i="6"/>
  <c r="D1430" i="37"/>
  <c r="E1430" i="37"/>
  <c r="A1431" i="37"/>
  <c r="B1430" i="37"/>
  <c r="G1409" i="27"/>
  <c r="H1408" i="27"/>
  <c r="I1408" i="27" s="1"/>
  <c r="B1263" i="6" l="1"/>
  <c r="C1262" i="6"/>
  <c r="D1431" i="37"/>
  <c r="E1431" i="37"/>
  <c r="B1431" i="37"/>
  <c r="A1432" i="37"/>
  <c r="G1410" i="27"/>
  <c r="H1409" i="27"/>
  <c r="I1409" i="27" s="1"/>
  <c r="B1264" i="6" l="1"/>
  <c r="C1263" i="6"/>
  <c r="D1432" i="37"/>
  <c r="E1432" i="37"/>
  <c r="B1432" i="37"/>
  <c r="A1433" i="37"/>
  <c r="G1411" i="27"/>
  <c r="H1410" i="27"/>
  <c r="I1410" i="27" s="1"/>
  <c r="B1265" i="6" l="1"/>
  <c r="C1264" i="6"/>
  <c r="D1433" i="37"/>
  <c r="E1433" i="37"/>
  <c r="A1434" i="37"/>
  <c r="B1433" i="37"/>
  <c r="G1412" i="27"/>
  <c r="H1411" i="27"/>
  <c r="I1411" i="27" s="1"/>
  <c r="B1266" i="6" l="1"/>
  <c r="C1265" i="6"/>
  <c r="D1434" i="37"/>
  <c r="E1434" i="37"/>
  <c r="A1435" i="37"/>
  <c r="B1434" i="37"/>
  <c r="G1413" i="27"/>
  <c r="H1412" i="27"/>
  <c r="I1412" i="27" s="1"/>
  <c r="B1267" i="6" l="1"/>
  <c r="C1266" i="6"/>
  <c r="D1435" i="37"/>
  <c r="E1435" i="37"/>
  <c r="A1436" i="37"/>
  <c r="B1435" i="37"/>
  <c r="H1413" i="27"/>
  <c r="I1413" i="27" s="1"/>
  <c r="G1414" i="27"/>
  <c r="B1268" i="6" l="1"/>
  <c r="C1267" i="6"/>
  <c r="D1436" i="37"/>
  <c r="E1436" i="37"/>
  <c r="B1436" i="37"/>
  <c r="A1437" i="37"/>
  <c r="G1415" i="27"/>
  <c r="H1414" i="27"/>
  <c r="I1414" i="27" s="1"/>
  <c r="B1269" i="6" l="1"/>
  <c r="C1268" i="6"/>
  <c r="D1437" i="37"/>
  <c r="E1437" i="37"/>
  <c r="A1438" i="37"/>
  <c r="B1437" i="37"/>
  <c r="G1416" i="27"/>
  <c r="H1415" i="27"/>
  <c r="I1415" i="27" s="1"/>
  <c r="B1270" i="6" l="1"/>
  <c r="C1269" i="6"/>
  <c r="D1438" i="37"/>
  <c r="E1438" i="37"/>
  <c r="A1439" i="37"/>
  <c r="B1438" i="37"/>
  <c r="G1417" i="27"/>
  <c r="H1416" i="27"/>
  <c r="I1416" i="27" s="1"/>
  <c r="B1271" i="6" l="1"/>
  <c r="C1270" i="6"/>
  <c r="D1439" i="37"/>
  <c r="E1439" i="37"/>
  <c r="B1439" i="37"/>
  <c r="A1440" i="37"/>
  <c r="G1418" i="27"/>
  <c r="H1417" i="27"/>
  <c r="I1417" i="27" s="1"/>
  <c r="B1272" i="6" l="1"/>
  <c r="C1271" i="6"/>
  <c r="D1440" i="37"/>
  <c r="E1440" i="37"/>
  <c r="B1440" i="37"/>
  <c r="A1441" i="37"/>
  <c r="H1418" i="27"/>
  <c r="I1418" i="27" s="1"/>
  <c r="G1419" i="27"/>
  <c r="C1272" i="6" l="1"/>
  <c r="B1273" i="6"/>
  <c r="D1441" i="37"/>
  <c r="E1441" i="37"/>
  <c r="B1441" i="37"/>
  <c r="A1442" i="37"/>
  <c r="H1419" i="27"/>
  <c r="I1419" i="27" s="1"/>
  <c r="G1420" i="27"/>
  <c r="C1273" i="6" l="1"/>
  <c r="B1274" i="6"/>
  <c r="D1442" i="37"/>
  <c r="E1442" i="37"/>
  <c r="A1443" i="37"/>
  <c r="B1442" i="37"/>
  <c r="G1421" i="27"/>
  <c r="H1420" i="27"/>
  <c r="I1420" i="27" s="1"/>
  <c r="B1275" i="6" l="1"/>
  <c r="C1274" i="6"/>
  <c r="A1444" i="37"/>
  <c r="D1443" i="37"/>
  <c r="E1443" i="37"/>
  <c r="B1443" i="37"/>
  <c r="H1421" i="27"/>
  <c r="I1421" i="27" s="1"/>
  <c r="G1422" i="27"/>
  <c r="B1276" i="6" l="1"/>
  <c r="C1275" i="6"/>
  <c r="D1444" i="37"/>
  <c r="E1444" i="37"/>
  <c r="B1444" i="37"/>
  <c r="A1445" i="37"/>
  <c r="G1423" i="27"/>
  <c r="H1422" i="27"/>
  <c r="I1422" i="27" s="1"/>
  <c r="B1277" i="6" l="1"/>
  <c r="C1276" i="6"/>
  <c r="D1445" i="37"/>
  <c r="E1445" i="37"/>
  <c r="A1446" i="37"/>
  <c r="B1445" i="37"/>
  <c r="H1423" i="27"/>
  <c r="I1423" i="27" s="1"/>
  <c r="G1424" i="27"/>
  <c r="B1278" i="6" l="1"/>
  <c r="C1277" i="6"/>
  <c r="D1446" i="37"/>
  <c r="E1446" i="37"/>
  <c r="B1446" i="37"/>
  <c r="A1447" i="37"/>
  <c r="G1425" i="27"/>
  <c r="H1424" i="27"/>
  <c r="I1424" i="27" s="1"/>
  <c r="C1278" i="6" l="1"/>
  <c r="B1279" i="6"/>
  <c r="D1447" i="37"/>
  <c r="E1447" i="37"/>
  <c r="B1447" i="37"/>
  <c r="A1448" i="37"/>
  <c r="G1426" i="27"/>
  <c r="H1425" i="27"/>
  <c r="I1425" i="27" s="1"/>
  <c r="B1280" i="6" l="1"/>
  <c r="C1279" i="6"/>
  <c r="D1448" i="37"/>
  <c r="E1448" i="37"/>
  <c r="A1449" i="37"/>
  <c r="B1448" i="37"/>
  <c r="G1427" i="27"/>
  <c r="H1426" i="27"/>
  <c r="I1426" i="27" s="1"/>
  <c r="C1280" i="6" l="1"/>
  <c r="B1281" i="6"/>
  <c r="D1449" i="37"/>
  <c r="E1449" i="37"/>
  <c r="A1450" i="37"/>
  <c r="B1449" i="37"/>
  <c r="G1428" i="27"/>
  <c r="H1427" i="27"/>
  <c r="I1427" i="27" s="1"/>
  <c r="B1282" i="6" l="1"/>
  <c r="C1281" i="6"/>
  <c r="D1450" i="37"/>
  <c r="E1450" i="37"/>
  <c r="A1451" i="37"/>
  <c r="B1450" i="37"/>
  <c r="H1428" i="27"/>
  <c r="I1428" i="27" s="1"/>
  <c r="G1429" i="27"/>
  <c r="B1283" i="6" l="1"/>
  <c r="C1282" i="6"/>
  <c r="D1451" i="37"/>
  <c r="E1451" i="37"/>
  <c r="B1451" i="37"/>
  <c r="A1452" i="37"/>
  <c r="G1430" i="27"/>
  <c r="H1429" i="27"/>
  <c r="I1429" i="27" s="1"/>
  <c r="B1284" i="6" l="1"/>
  <c r="C1283" i="6"/>
  <c r="D1452" i="37"/>
  <c r="E1452" i="37"/>
  <c r="A1453" i="37"/>
  <c r="B1452" i="37"/>
  <c r="G1431" i="27"/>
  <c r="H1430" i="27"/>
  <c r="I1430" i="27" s="1"/>
  <c r="B1285" i="6" l="1"/>
  <c r="C1284" i="6"/>
  <c r="D1453" i="37"/>
  <c r="E1453" i="37"/>
  <c r="A1454" i="37"/>
  <c r="B1453" i="37"/>
  <c r="G1432" i="27"/>
  <c r="H1431" i="27"/>
  <c r="I1431" i="27" s="1"/>
  <c r="B1286" i="6" l="1"/>
  <c r="C1285" i="6"/>
  <c r="D1454" i="37"/>
  <c r="E1454" i="37"/>
  <c r="B1454" i="37"/>
  <c r="A1455" i="37"/>
  <c r="G1433" i="27"/>
  <c r="H1432" i="27"/>
  <c r="I1432" i="27" s="1"/>
  <c r="B1287" i="6" l="1"/>
  <c r="C1286" i="6"/>
  <c r="D1455" i="37"/>
  <c r="E1455" i="37"/>
  <c r="A1456" i="37"/>
  <c r="B1455" i="37"/>
  <c r="G1434" i="27"/>
  <c r="H1433" i="27"/>
  <c r="I1433" i="27" s="1"/>
  <c r="B1288" i="6" l="1"/>
  <c r="C1287" i="6"/>
  <c r="D1456" i="37"/>
  <c r="E1456" i="37"/>
  <c r="A1457" i="37"/>
  <c r="B1456" i="37"/>
  <c r="G1435" i="27"/>
  <c r="H1434" i="27"/>
  <c r="I1434" i="27" s="1"/>
  <c r="B1289" i="6" l="1"/>
  <c r="C1288" i="6"/>
  <c r="D1457" i="37"/>
  <c r="E1457" i="37"/>
  <c r="A1458" i="37"/>
  <c r="B1457" i="37"/>
  <c r="G1436" i="27"/>
  <c r="H1435" i="27"/>
  <c r="I1435" i="27" s="1"/>
  <c r="B1290" i="6" l="1"/>
  <c r="C1289" i="6"/>
  <c r="D1458" i="37"/>
  <c r="E1458" i="37"/>
  <c r="B1458" i="37"/>
  <c r="A1459" i="37"/>
  <c r="H1436" i="27"/>
  <c r="I1436" i="27" s="1"/>
  <c r="G1437" i="27"/>
  <c r="B1291" i="6" l="1"/>
  <c r="C1290" i="6"/>
  <c r="D1459" i="37"/>
  <c r="E1459" i="37"/>
  <c r="B1459" i="37"/>
  <c r="A1460" i="37"/>
  <c r="G1438" i="27"/>
  <c r="H1437" i="27"/>
  <c r="I1437" i="27" s="1"/>
  <c r="B1292" i="6" l="1"/>
  <c r="C1291" i="6"/>
  <c r="D1460" i="37"/>
  <c r="E1460" i="37"/>
  <c r="A1461" i="37"/>
  <c r="B1460" i="37"/>
  <c r="G1439" i="27"/>
  <c r="H1438" i="27"/>
  <c r="I1438" i="27" s="1"/>
  <c r="B1293" i="6" l="1"/>
  <c r="C1292" i="6"/>
  <c r="D1461" i="37"/>
  <c r="E1461" i="37"/>
  <c r="A1462" i="37"/>
  <c r="B1461" i="37"/>
  <c r="G1440" i="27"/>
  <c r="H1439" i="27"/>
  <c r="I1439" i="27" s="1"/>
  <c r="C1293" i="6" l="1"/>
  <c r="B1294" i="6"/>
  <c r="D1462" i="37"/>
  <c r="E1462" i="37"/>
  <c r="A1463" i="37"/>
  <c r="B1462" i="37"/>
  <c r="G1441" i="27"/>
  <c r="H1440" i="27"/>
  <c r="I1440" i="27" s="1"/>
  <c r="B1295" i="6" l="1"/>
  <c r="C1294" i="6"/>
  <c r="D1463" i="37"/>
  <c r="E1463" i="37"/>
  <c r="A1464" i="37"/>
  <c r="B1463" i="37"/>
  <c r="G1442" i="27"/>
  <c r="H1441" i="27"/>
  <c r="I1441" i="27" s="1"/>
  <c r="B1296" i="6" l="1"/>
  <c r="C1295" i="6"/>
  <c r="D1464" i="37"/>
  <c r="E1464" i="37"/>
  <c r="B1464" i="37"/>
  <c r="A1465" i="37"/>
  <c r="H1442" i="27"/>
  <c r="I1442" i="27" s="1"/>
  <c r="G1443" i="27"/>
  <c r="B1297" i="6" l="1"/>
  <c r="C1296" i="6"/>
  <c r="D1465" i="37"/>
  <c r="E1465" i="37"/>
  <c r="B1465" i="37"/>
  <c r="A1466" i="37"/>
  <c r="G1444" i="27"/>
  <c r="H1443" i="27"/>
  <c r="I1443" i="27" s="1"/>
  <c r="B1298" i="6" l="1"/>
  <c r="C1297" i="6"/>
  <c r="D1466" i="37"/>
  <c r="E1466" i="37"/>
  <c r="A1467" i="37"/>
  <c r="B1466" i="37"/>
  <c r="G1445" i="27"/>
  <c r="H1444" i="27"/>
  <c r="I1444" i="27" s="1"/>
  <c r="B1299" i="6" l="1"/>
  <c r="C1298" i="6"/>
  <c r="D1467" i="37"/>
  <c r="E1467" i="37"/>
  <c r="B1467" i="37"/>
  <c r="A1468" i="37"/>
  <c r="G1446" i="27"/>
  <c r="H1445" i="27"/>
  <c r="I1445" i="27" s="1"/>
  <c r="C1299" i="6" l="1"/>
  <c r="B1300" i="6"/>
  <c r="D1468" i="37"/>
  <c r="E1468" i="37"/>
  <c r="B1468" i="37"/>
  <c r="A1469" i="37"/>
  <c r="G1447" i="27"/>
  <c r="H1446" i="27"/>
  <c r="I1446" i="27" s="1"/>
  <c r="B1301" i="6" l="1"/>
  <c r="C1300" i="6"/>
  <c r="D1469" i="37"/>
  <c r="E1469" i="37"/>
  <c r="B1469" i="37"/>
  <c r="A1470" i="37"/>
  <c r="G1448" i="27"/>
  <c r="H1447" i="27"/>
  <c r="I1447" i="27" s="1"/>
  <c r="B1302" i="6" l="1"/>
  <c r="C1301" i="6"/>
  <c r="D1470" i="37"/>
  <c r="E1470" i="37"/>
  <c r="A1471" i="37"/>
  <c r="B1470" i="37"/>
  <c r="H1448" i="27"/>
  <c r="I1448" i="27" s="1"/>
  <c r="G1449" i="27"/>
  <c r="B1303" i="6" l="1"/>
  <c r="C1302" i="6"/>
  <c r="D1471" i="37"/>
  <c r="E1471" i="37"/>
  <c r="B1471" i="37"/>
  <c r="A1472" i="37"/>
  <c r="G1450" i="27"/>
  <c r="H1449" i="27"/>
  <c r="I1449" i="27" s="1"/>
  <c r="B1304" i="6" l="1"/>
  <c r="C1303" i="6"/>
  <c r="D1472" i="37"/>
  <c r="E1472" i="37"/>
  <c r="A1473" i="37"/>
  <c r="B1472" i="37"/>
  <c r="G1451" i="27"/>
  <c r="H1450" i="27"/>
  <c r="I1450" i="27" s="1"/>
  <c r="B1305" i="6" l="1"/>
  <c r="C1304" i="6"/>
  <c r="D1473" i="37"/>
  <c r="E1473" i="37"/>
  <c r="A1474" i="37"/>
  <c r="B1473" i="37"/>
  <c r="G1452" i="27"/>
  <c r="H1451" i="27"/>
  <c r="I1451" i="27" s="1"/>
  <c r="B1306" i="6" l="1"/>
  <c r="C1305" i="6"/>
  <c r="D1474" i="37"/>
  <c r="E1474" i="37"/>
  <c r="A1475" i="37"/>
  <c r="B1474" i="37"/>
  <c r="G1453" i="27"/>
  <c r="H1452" i="27"/>
  <c r="I1452" i="27" s="1"/>
  <c r="B1307" i="6" l="1"/>
  <c r="C1306" i="6"/>
  <c r="D1475" i="37"/>
  <c r="E1475" i="37"/>
  <c r="B1475" i="37"/>
  <c r="A1476" i="37"/>
  <c r="G1454" i="27"/>
  <c r="H1453" i="27"/>
  <c r="I1453" i="27" s="1"/>
  <c r="B1308" i="6" l="1"/>
  <c r="C1307" i="6"/>
  <c r="D1476" i="37"/>
  <c r="E1476" i="37"/>
  <c r="A1477" i="37"/>
  <c r="B1476" i="37"/>
  <c r="G1455" i="27"/>
  <c r="H1454" i="27"/>
  <c r="I1454" i="27" s="1"/>
  <c r="B1309" i="6" l="1"/>
  <c r="C1308" i="6"/>
  <c r="D1477" i="37"/>
  <c r="E1477" i="37"/>
  <c r="A1478" i="37"/>
  <c r="B1477" i="37"/>
  <c r="H1455" i="27"/>
  <c r="I1455" i="27" s="1"/>
  <c r="G1456" i="27"/>
  <c r="B1310" i="6" l="1"/>
  <c r="C1309" i="6"/>
  <c r="D1478" i="37"/>
  <c r="E1478" i="37"/>
  <c r="A1479" i="37"/>
  <c r="B1478" i="37"/>
  <c r="G1457" i="27"/>
  <c r="H1456" i="27"/>
  <c r="I1456" i="27" s="1"/>
  <c r="B1311" i="6" l="1"/>
  <c r="C1310" i="6"/>
  <c r="D1479" i="37"/>
  <c r="E1479" i="37"/>
  <c r="B1479" i="37"/>
  <c r="A1480" i="37"/>
  <c r="G1458" i="27"/>
  <c r="H1457" i="27"/>
  <c r="I1457" i="27" s="1"/>
  <c r="B1312" i="6" l="1"/>
  <c r="C1311" i="6"/>
  <c r="D1480" i="37"/>
  <c r="E1480" i="37"/>
  <c r="A1481" i="37"/>
  <c r="B1480" i="37"/>
  <c r="G1459" i="27"/>
  <c r="H1458" i="27"/>
  <c r="I1458" i="27" s="1"/>
  <c r="B1313" i="6" l="1"/>
  <c r="C1312" i="6"/>
  <c r="D1481" i="37"/>
  <c r="E1481" i="37"/>
  <c r="B1481" i="37"/>
  <c r="A1482" i="37"/>
  <c r="G1460" i="27"/>
  <c r="H1459" i="27"/>
  <c r="I1459" i="27" s="1"/>
  <c r="B1314" i="6" l="1"/>
  <c r="C1313" i="6"/>
  <c r="D1482" i="37"/>
  <c r="E1482" i="37"/>
  <c r="A1483" i="37"/>
  <c r="B1482" i="37"/>
  <c r="G1461" i="27"/>
  <c r="H1460" i="27"/>
  <c r="I1460" i="27" s="1"/>
  <c r="B1315" i="6" l="1"/>
  <c r="C1314" i="6"/>
  <c r="D1483" i="37"/>
  <c r="E1483" i="37"/>
  <c r="B1483" i="37"/>
  <c r="A1484" i="37"/>
  <c r="G1462" i="27"/>
  <c r="H1461" i="27"/>
  <c r="I1461" i="27" s="1"/>
  <c r="B1316" i="6" l="1"/>
  <c r="C1315" i="6"/>
  <c r="D1484" i="37"/>
  <c r="E1484" i="37"/>
  <c r="A1485" i="37"/>
  <c r="B1484" i="37"/>
  <c r="G1463" i="27"/>
  <c r="H1462" i="27"/>
  <c r="I1462" i="27" s="1"/>
  <c r="B1317" i="6" l="1"/>
  <c r="C1316" i="6"/>
  <c r="D1485" i="37"/>
  <c r="E1485" i="37"/>
  <c r="A1486" i="37"/>
  <c r="B1485" i="37"/>
  <c r="G1464" i="27"/>
  <c r="H1463" i="27"/>
  <c r="I1463" i="27" s="1"/>
  <c r="B1318" i="6" l="1"/>
  <c r="C1317" i="6"/>
  <c r="D1486" i="37"/>
  <c r="E1486" i="37"/>
  <c r="A1487" i="37"/>
  <c r="B1486" i="37"/>
  <c r="H1464" i="27"/>
  <c r="I1464" i="27" s="1"/>
  <c r="G1465" i="27"/>
  <c r="B1319" i="6" l="1"/>
  <c r="C1318" i="6"/>
  <c r="D1487" i="37"/>
  <c r="E1487" i="37"/>
  <c r="B1487" i="37"/>
  <c r="A1488" i="37"/>
  <c r="G1466" i="27"/>
  <c r="H1465" i="27"/>
  <c r="I1465" i="27" s="1"/>
  <c r="B1320" i="6" l="1"/>
  <c r="C1319" i="6"/>
  <c r="D1488" i="37"/>
  <c r="E1488" i="37"/>
  <c r="A1489" i="37"/>
  <c r="B1488" i="37"/>
  <c r="G1467" i="27"/>
  <c r="H1466" i="27"/>
  <c r="I1466" i="27" s="1"/>
  <c r="B1321" i="6" l="1"/>
  <c r="C1320" i="6"/>
  <c r="D1489" i="37"/>
  <c r="E1489" i="37"/>
  <c r="A1490" i="37"/>
  <c r="B1489" i="37"/>
  <c r="H1467" i="27"/>
  <c r="I1467" i="27" s="1"/>
  <c r="G1468" i="27"/>
  <c r="B1322" i="6" l="1"/>
  <c r="C1321" i="6"/>
  <c r="D1490" i="37"/>
  <c r="E1490" i="37"/>
  <c r="A1491" i="37"/>
  <c r="B1490" i="37"/>
  <c r="G1469" i="27"/>
  <c r="H1468" i="27"/>
  <c r="I1468" i="27" s="1"/>
  <c r="B1323" i="6" l="1"/>
  <c r="C1322" i="6"/>
  <c r="D1491" i="37"/>
  <c r="E1491" i="37"/>
  <c r="A1492" i="37"/>
  <c r="B1491" i="37"/>
  <c r="G1470" i="27"/>
  <c r="H1469" i="27"/>
  <c r="I1469" i="27" s="1"/>
  <c r="B1324" i="6" l="1"/>
  <c r="C1323" i="6"/>
  <c r="D1492" i="37"/>
  <c r="E1492" i="37"/>
  <c r="B1492" i="37"/>
  <c r="A1493" i="37"/>
  <c r="G1471" i="27"/>
  <c r="H1470" i="27"/>
  <c r="I1470" i="27" s="1"/>
  <c r="B1325" i="6" l="1"/>
  <c r="C1324" i="6"/>
  <c r="D1493" i="37"/>
  <c r="E1493" i="37"/>
  <c r="A1494" i="37"/>
  <c r="B1493" i="37"/>
  <c r="H1471" i="27"/>
  <c r="I1471" i="27" s="1"/>
  <c r="G1472" i="27"/>
  <c r="B1326" i="6" l="1"/>
  <c r="C1325" i="6"/>
  <c r="D1494" i="37"/>
  <c r="E1494" i="37"/>
  <c r="B1494" i="37"/>
  <c r="A1495" i="37"/>
  <c r="G1473" i="27"/>
  <c r="H1472" i="27"/>
  <c r="I1472" i="27" s="1"/>
  <c r="B1327" i="6" l="1"/>
  <c r="C1326" i="6"/>
  <c r="D1495" i="37"/>
  <c r="E1495" i="37"/>
  <c r="B1495" i="37"/>
  <c r="A1496" i="37"/>
  <c r="G1474" i="27"/>
  <c r="H1473" i="27"/>
  <c r="I1473" i="27" s="1"/>
  <c r="B1328" i="6" l="1"/>
  <c r="C1327" i="6"/>
  <c r="D1496" i="37"/>
  <c r="E1496" i="37"/>
  <c r="A1497" i="37"/>
  <c r="B1496" i="37"/>
  <c r="G1475" i="27"/>
  <c r="H1474" i="27"/>
  <c r="I1474" i="27" s="1"/>
  <c r="B1329" i="6" l="1"/>
  <c r="C1328" i="6"/>
  <c r="D1497" i="37"/>
  <c r="E1497" i="37"/>
  <c r="A1498" i="37"/>
  <c r="B1497" i="37"/>
  <c r="G1476" i="27"/>
  <c r="H1475" i="27"/>
  <c r="I1475" i="27" s="1"/>
  <c r="B1330" i="6" l="1"/>
  <c r="C1329" i="6"/>
  <c r="D1498" i="37"/>
  <c r="E1498" i="37"/>
  <c r="A1499" i="37"/>
  <c r="B1498" i="37"/>
  <c r="H1476" i="27"/>
  <c r="I1476" i="27" s="1"/>
  <c r="G1477" i="27"/>
  <c r="B1331" i="6" l="1"/>
  <c r="C1330" i="6"/>
  <c r="D1499" i="37"/>
  <c r="E1499" i="37"/>
  <c r="B1499" i="37"/>
  <c r="A1500" i="37"/>
  <c r="G1478" i="27"/>
  <c r="H1477" i="27"/>
  <c r="I1477" i="27" s="1"/>
  <c r="B1332" i="6" l="1"/>
  <c r="C1331" i="6"/>
  <c r="D1500" i="37"/>
  <c r="E1500" i="37"/>
  <c r="A1501" i="37"/>
  <c r="B1500" i="37"/>
  <c r="H1478" i="27"/>
  <c r="I1478" i="27" s="1"/>
  <c r="G1479" i="27"/>
  <c r="B1333" i="6" l="1"/>
  <c r="C1332" i="6"/>
  <c r="D1501" i="37"/>
  <c r="E1501" i="37"/>
  <c r="A1502" i="37"/>
  <c r="B1501" i="37"/>
  <c r="G1480" i="27"/>
  <c r="H1479" i="27"/>
  <c r="I1479" i="27" s="1"/>
  <c r="B1334" i="6" l="1"/>
  <c r="C1333" i="6"/>
  <c r="D1502" i="37"/>
  <c r="E1502" i="37"/>
  <c r="A1503" i="37"/>
  <c r="B1502" i="37"/>
  <c r="G1481" i="27"/>
  <c r="H1480" i="27"/>
  <c r="I1480" i="27" s="1"/>
  <c r="B1335" i="6" l="1"/>
  <c r="C1334" i="6"/>
  <c r="D1503" i="37"/>
  <c r="E1503" i="37"/>
  <c r="B1503" i="37"/>
  <c r="A1504" i="37"/>
  <c r="G1482" i="27"/>
  <c r="H1481" i="27"/>
  <c r="I1481" i="27" s="1"/>
  <c r="B1336" i="6" l="1"/>
  <c r="C1335" i="6"/>
  <c r="D1504" i="37"/>
  <c r="E1504" i="37"/>
  <c r="B1504" i="37"/>
  <c r="A1505" i="37"/>
  <c r="G1483" i="27"/>
  <c r="H1482" i="27"/>
  <c r="I1482" i="27" s="1"/>
  <c r="B1337" i="6" l="1"/>
  <c r="C1336" i="6"/>
  <c r="D1505" i="37"/>
  <c r="E1505" i="37"/>
  <c r="B1505" i="37"/>
  <c r="A1506" i="37"/>
  <c r="G1484" i="27"/>
  <c r="H1483" i="27"/>
  <c r="I1483" i="27" s="1"/>
  <c r="B1338" i="6" l="1"/>
  <c r="C1337" i="6"/>
  <c r="D1506" i="37"/>
  <c r="E1506" i="37"/>
  <c r="A1507" i="37"/>
  <c r="B1506" i="37"/>
  <c r="G1485" i="27"/>
  <c r="H1484" i="27"/>
  <c r="I1484" i="27" s="1"/>
  <c r="B1339" i="6" l="1"/>
  <c r="C1338" i="6"/>
  <c r="D1507" i="37"/>
  <c r="E1507" i="37"/>
  <c r="B1507" i="37"/>
  <c r="A1508" i="37"/>
  <c r="G1486" i="27"/>
  <c r="H1485" i="27"/>
  <c r="I1485" i="27" s="1"/>
  <c r="B1340" i="6" l="1"/>
  <c r="C1339" i="6"/>
  <c r="D1508" i="37"/>
  <c r="E1508" i="37"/>
  <c r="B1508" i="37"/>
  <c r="A1509" i="37"/>
  <c r="G1487" i="27"/>
  <c r="H1486" i="27"/>
  <c r="I1486" i="27" s="1"/>
  <c r="B1341" i="6" l="1"/>
  <c r="C1340" i="6"/>
  <c r="D1509" i="37"/>
  <c r="E1509" i="37"/>
  <c r="B1509" i="37"/>
  <c r="A1510" i="37"/>
  <c r="G1488" i="27"/>
  <c r="H1487" i="27"/>
  <c r="I1487" i="27" s="1"/>
  <c r="B1342" i="6" l="1"/>
  <c r="C1341" i="6"/>
  <c r="D1510" i="37"/>
  <c r="E1510" i="37"/>
  <c r="B1510" i="37"/>
  <c r="A1511" i="37"/>
  <c r="G1489" i="27"/>
  <c r="H1488" i="27"/>
  <c r="I1488" i="27" s="1"/>
  <c r="B1343" i="6" l="1"/>
  <c r="C1342" i="6"/>
  <c r="D1511" i="37"/>
  <c r="E1511" i="37"/>
  <c r="B1511" i="37"/>
  <c r="A1512" i="37"/>
  <c r="G1490" i="27"/>
  <c r="H1489" i="27"/>
  <c r="I1489" i="27" s="1"/>
  <c r="B1344" i="6" l="1"/>
  <c r="C1343" i="6"/>
  <c r="D1512" i="37"/>
  <c r="E1512" i="37"/>
  <c r="B1512" i="37"/>
  <c r="A1513" i="37"/>
  <c r="G1491" i="27"/>
  <c r="H1490" i="27"/>
  <c r="I1490" i="27" s="1"/>
  <c r="B1345" i="6" l="1"/>
  <c r="C1344" i="6"/>
  <c r="D1513" i="37"/>
  <c r="E1513" i="37"/>
  <c r="B1513" i="37"/>
  <c r="A1514" i="37"/>
  <c r="G1492" i="27"/>
  <c r="H1491" i="27"/>
  <c r="I1491" i="27" s="1"/>
  <c r="B1346" i="6" l="1"/>
  <c r="C1345" i="6"/>
  <c r="D1514" i="37"/>
  <c r="E1514" i="37"/>
  <c r="A1515" i="37"/>
  <c r="B1514" i="37"/>
  <c r="G1493" i="27"/>
  <c r="H1492" i="27"/>
  <c r="I1492" i="27" s="1"/>
  <c r="B1347" i="6" l="1"/>
  <c r="C1346" i="6"/>
  <c r="D1515" i="37"/>
  <c r="E1515" i="37"/>
  <c r="B1515" i="37"/>
  <c r="A1516" i="37"/>
  <c r="G1494" i="27"/>
  <c r="H1493" i="27"/>
  <c r="I1493" i="27" s="1"/>
  <c r="B1348" i="6" l="1"/>
  <c r="C1347" i="6"/>
  <c r="D1516" i="37"/>
  <c r="E1516" i="37"/>
  <c r="A1517" i="37"/>
  <c r="B1516" i="37"/>
  <c r="G1495" i="27"/>
  <c r="H1494" i="27"/>
  <c r="I1494" i="27" s="1"/>
  <c r="B1349" i="6" l="1"/>
  <c r="C1348" i="6"/>
  <c r="D1517" i="37"/>
  <c r="E1517" i="37"/>
  <c r="B1517" i="37"/>
  <c r="A1518" i="37"/>
  <c r="G1496" i="27"/>
  <c r="H1495" i="27"/>
  <c r="I1495" i="27" s="1"/>
  <c r="B1350" i="6" l="1"/>
  <c r="C1349" i="6"/>
  <c r="D1518" i="37"/>
  <c r="E1518" i="37"/>
  <c r="A1519" i="37"/>
  <c r="B1518" i="37"/>
  <c r="G1497" i="27"/>
  <c r="H1496" i="27"/>
  <c r="I1496" i="27" s="1"/>
  <c r="B1351" i="6" l="1"/>
  <c r="C1350" i="6"/>
  <c r="D1519" i="37"/>
  <c r="E1519" i="37"/>
  <c r="B1519" i="37"/>
  <c r="A1520" i="37"/>
  <c r="G1498" i="27"/>
  <c r="H1497" i="27"/>
  <c r="I1497" i="27" s="1"/>
  <c r="B1352" i="6" l="1"/>
  <c r="C1351" i="6"/>
  <c r="D1520" i="37"/>
  <c r="E1520" i="37"/>
  <c r="A1521" i="37"/>
  <c r="B1520" i="37"/>
  <c r="H1498" i="27"/>
  <c r="I1498" i="27" s="1"/>
  <c r="G1499" i="27"/>
  <c r="B1353" i="6" l="1"/>
  <c r="C1352" i="6"/>
  <c r="D1521" i="37"/>
  <c r="E1521" i="37"/>
  <c r="A1522" i="37"/>
  <c r="B1521" i="37"/>
  <c r="G1500" i="27"/>
  <c r="H1499" i="27"/>
  <c r="I1499" i="27" s="1"/>
  <c r="B1354" i="6" l="1"/>
  <c r="C1353" i="6"/>
  <c r="D1522" i="37"/>
  <c r="E1522" i="37"/>
  <c r="A1523" i="37"/>
  <c r="B1522" i="37"/>
  <c r="G1501" i="27"/>
  <c r="H1500" i="27"/>
  <c r="I1500" i="27" s="1"/>
  <c r="B1355" i="6" l="1"/>
  <c r="C1354" i="6"/>
  <c r="D1523" i="37"/>
  <c r="E1523" i="37"/>
  <c r="B1523" i="37"/>
  <c r="A1524" i="37"/>
  <c r="G1502" i="27"/>
  <c r="H1501" i="27"/>
  <c r="I1501" i="27" s="1"/>
  <c r="B1356" i="6" l="1"/>
  <c r="C1355" i="6"/>
  <c r="D1524" i="37"/>
  <c r="E1524" i="37"/>
  <c r="A1525" i="37"/>
  <c r="B1524" i="37"/>
  <c r="G1503" i="27"/>
  <c r="H1502" i="27"/>
  <c r="I1502" i="27" s="1"/>
  <c r="B1357" i="6" l="1"/>
  <c r="C1356" i="6"/>
  <c r="D1525" i="37"/>
  <c r="E1525" i="37"/>
  <c r="B1525" i="37"/>
  <c r="A1526" i="37"/>
  <c r="G1504" i="27"/>
  <c r="H1503" i="27"/>
  <c r="I1503" i="27" s="1"/>
  <c r="B1358" i="6" l="1"/>
  <c r="C1357" i="6"/>
  <c r="D1526" i="37"/>
  <c r="E1526" i="37"/>
  <c r="A1527" i="37"/>
  <c r="B1526" i="37"/>
  <c r="G1505" i="27"/>
  <c r="H1504" i="27"/>
  <c r="I1504" i="27" s="1"/>
  <c r="B1359" i="6" l="1"/>
  <c r="C1358" i="6"/>
  <c r="D1527" i="37"/>
  <c r="E1527" i="37"/>
  <c r="A1528" i="37"/>
  <c r="B1527" i="37"/>
  <c r="G1506" i="27"/>
  <c r="H1505" i="27"/>
  <c r="I1505" i="27" s="1"/>
  <c r="B1360" i="6" l="1"/>
  <c r="C1359" i="6"/>
  <c r="D1528" i="37"/>
  <c r="E1528" i="37"/>
  <c r="A1529" i="37"/>
  <c r="B1528" i="37"/>
  <c r="G1507" i="27"/>
  <c r="H1506" i="27"/>
  <c r="I1506" i="27" s="1"/>
  <c r="B1361" i="6" l="1"/>
  <c r="C1360" i="6"/>
  <c r="D1529" i="37"/>
  <c r="E1529" i="37"/>
  <c r="A1530" i="37"/>
  <c r="B1529" i="37"/>
  <c r="G1508" i="27"/>
  <c r="H1507" i="27"/>
  <c r="I1507" i="27" s="1"/>
  <c r="B1362" i="6" l="1"/>
  <c r="C1361" i="6"/>
  <c r="D1530" i="37"/>
  <c r="E1530" i="37"/>
  <c r="A1531" i="37"/>
  <c r="B1530" i="37"/>
  <c r="G1509" i="27"/>
  <c r="H1508" i="27"/>
  <c r="I1508" i="27" s="1"/>
  <c r="B1363" i="6" l="1"/>
  <c r="C1362" i="6"/>
  <c r="D1531" i="37"/>
  <c r="E1531" i="37"/>
  <c r="B1531" i="37"/>
  <c r="A1532" i="37"/>
  <c r="H1509" i="27"/>
  <c r="I1509" i="27" s="1"/>
  <c r="G1510" i="27"/>
  <c r="B1364" i="6" l="1"/>
  <c r="C1363" i="6"/>
  <c r="D1532" i="37"/>
  <c r="E1532" i="37"/>
  <c r="B1532" i="37"/>
  <c r="A1533" i="37"/>
  <c r="G1511" i="27"/>
  <c r="H1510" i="27"/>
  <c r="I1510" i="27" s="1"/>
  <c r="B1365" i="6" l="1"/>
  <c r="C1364" i="6"/>
  <c r="D1533" i="37"/>
  <c r="E1533" i="37"/>
  <c r="B1533" i="37"/>
  <c r="A1534" i="37"/>
  <c r="G1512" i="27"/>
  <c r="H1511" i="27"/>
  <c r="I1511" i="27" s="1"/>
  <c r="B1366" i="6" l="1"/>
  <c r="C1365" i="6"/>
  <c r="D1534" i="37"/>
  <c r="E1534" i="37"/>
  <c r="A1535" i="37"/>
  <c r="B1534" i="37"/>
  <c r="G1513" i="27"/>
  <c r="H1512" i="27"/>
  <c r="I1512" i="27" s="1"/>
  <c r="B1367" i="6" l="1"/>
  <c r="C1366" i="6"/>
  <c r="D1535" i="37"/>
  <c r="E1535" i="37"/>
  <c r="A1536" i="37"/>
  <c r="B1535" i="37"/>
  <c r="G1514" i="27"/>
  <c r="H1513" i="27"/>
  <c r="I1513" i="27" s="1"/>
  <c r="B1368" i="6" l="1"/>
  <c r="C1367" i="6"/>
  <c r="D1536" i="37"/>
  <c r="E1536" i="37"/>
  <c r="B1536" i="37"/>
  <c r="A1537" i="37"/>
  <c r="G1515" i="27"/>
  <c r="H1514" i="27"/>
  <c r="I1514" i="27" s="1"/>
  <c r="B1369" i="6" l="1"/>
  <c r="C1368" i="6"/>
  <c r="D1537" i="37"/>
  <c r="E1537" i="37"/>
  <c r="A1538" i="37"/>
  <c r="B1537" i="37"/>
  <c r="G1516" i="27"/>
  <c r="H1515" i="27"/>
  <c r="I1515" i="27" s="1"/>
  <c r="B1370" i="6" l="1"/>
  <c r="C1369" i="6"/>
  <c r="D1538" i="37"/>
  <c r="E1538" i="37"/>
  <c r="A1539" i="37"/>
  <c r="B1538" i="37"/>
  <c r="G1517" i="27"/>
  <c r="H1516" i="27"/>
  <c r="I1516" i="27" s="1"/>
  <c r="B1371" i="6" l="1"/>
  <c r="C1370" i="6"/>
  <c r="D1539" i="37"/>
  <c r="E1539" i="37"/>
  <c r="B1539" i="37"/>
  <c r="A1540" i="37"/>
  <c r="G1518" i="27"/>
  <c r="H1517" i="27"/>
  <c r="I1517" i="27" s="1"/>
  <c r="B1372" i="6" l="1"/>
  <c r="C1371" i="6"/>
  <c r="D1540" i="37"/>
  <c r="E1540" i="37"/>
  <c r="B1540" i="37"/>
  <c r="A1541" i="37"/>
  <c r="G1519" i="27"/>
  <c r="H1518" i="27"/>
  <c r="I1518" i="27" s="1"/>
  <c r="B1373" i="6" l="1"/>
  <c r="C1372" i="6"/>
  <c r="D1541" i="37"/>
  <c r="E1541" i="37"/>
  <c r="A1542" i="37"/>
  <c r="B1541" i="37"/>
  <c r="G1520" i="27"/>
  <c r="H1519" i="27"/>
  <c r="I1519" i="27" s="1"/>
  <c r="B1374" i="6" l="1"/>
  <c r="C1373" i="6"/>
  <c r="D1542" i="37"/>
  <c r="E1542" i="37"/>
  <c r="A1543" i="37"/>
  <c r="B1542" i="37"/>
  <c r="G1521" i="27"/>
  <c r="H1520" i="27"/>
  <c r="I1520" i="27" s="1"/>
  <c r="B1375" i="6" l="1"/>
  <c r="C1374" i="6"/>
  <c r="D1543" i="37"/>
  <c r="E1543" i="37"/>
  <c r="A1544" i="37"/>
  <c r="B1543" i="37"/>
  <c r="H1521" i="27"/>
  <c r="I1521" i="27" s="1"/>
  <c r="G1522" i="27"/>
  <c r="B1376" i="6" l="1"/>
  <c r="C1375" i="6"/>
  <c r="D1544" i="37"/>
  <c r="E1544" i="37"/>
  <c r="A1545" i="37"/>
  <c r="B1544" i="37"/>
  <c r="G1523" i="27"/>
  <c r="H1522" i="27"/>
  <c r="I1522" i="27" s="1"/>
  <c r="B1377" i="6" l="1"/>
  <c r="C1376" i="6"/>
  <c r="D1545" i="37"/>
  <c r="E1545" i="37"/>
  <c r="A1546" i="37"/>
  <c r="B1545" i="37"/>
  <c r="H1523" i="27"/>
  <c r="I1523" i="27" s="1"/>
  <c r="G1524" i="27"/>
  <c r="B1378" i="6" l="1"/>
  <c r="C1377" i="6"/>
  <c r="D1546" i="37"/>
  <c r="E1546" i="37"/>
  <c r="A1547" i="37"/>
  <c r="B1546" i="37"/>
  <c r="G1525" i="27"/>
  <c r="H1524" i="27"/>
  <c r="I1524" i="27" s="1"/>
  <c r="B1379" i="6" l="1"/>
  <c r="C1378" i="6"/>
  <c r="D1547" i="37"/>
  <c r="E1547" i="37"/>
  <c r="A1548" i="37"/>
  <c r="B1547" i="37"/>
  <c r="G1526" i="27"/>
  <c r="H1525" i="27"/>
  <c r="I1525" i="27" s="1"/>
  <c r="B1380" i="6" l="1"/>
  <c r="C1379" i="6"/>
  <c r="D1548" i="37"/>
  <c r="E1548" i="37"/>
  <c r="B1548" i="37"/>
  <c r="A1549" i="37"/>
  <c r="H1526" i="27"/>
  <c r="I1526" i="27" s="1"/>
  <c r="G1527" i="27"/>
  <c r="B1381" i="6" l="1"/>
  <c r="C1380" i="6"/>
  <c r="D1549" i="37"/>
  <c r="E1549" i="37"/>
  <c r="A1550" i="37"/>
  <c r="B1549" i="37"/>
  <c r="H1527" i="27"/>
  <c r="I1527" i="27" s="1"/>
  <c r="G1528" i="27"/>
  <c r="B1382" i="6" l="1"/>
  <c r="C1381" i="6"/>
  <c r="D1550" i="37"/>
  <c r="E1550" i="37"/>
  <c r="A1551" i="37"/>
  <c r="B1550" i="37"/>
  <c r="H1528" i="27"/>
  <c r="I1528" i="27" s="1"/>
  <c r="G1529" i="27"/>
  <c r="B1383" i="6" l="1"/>
  <c r="C1382" i="6"/>
  <c r="D1551" i="37"/>
  <c r="E1551" i="37"/>
  <c r="B1551" i="37"/>
  <c r="A1552" i="37"/>
  <c r="G1530" i="27"/>
  <c r="H1529" i="27"/>
  <c r="I1529" i="27" s="1"/>
  <c r="B1384" i="6" l="1"/>
  <c r="C1383" i="6"/>
  <c r="D1552" i="37"/>
  <c r="E1552" i="37"/>
  <c r="A1553" i="37"/>
  <c r="B1552" i="37"/>
  <c r="H1530" i="27"/>
  <c r="I1530" i="27" s="1"/>
  <c r="G1531" i="27"/>
  <c r="B1385" i="6" l="1"/>
  <c r="C1384" i="6"/>
  <c r="D1553" i="37"/>
  <c r="E1553" i="37"/>
  <c r="A1554" i="37"/>
  <c r="B1553" i="37"/>
  <c r="H1531" i="27"/>
  <c r="I1531" i="27" s="1"/>
  <c r="G1532" i="27"/>
  <c r="B1386" i="6" l="1"/>
  <c r="C1385" i="6"/>
  <c r="D1554" i="37"/>
  <c r="E1554" i="37"/>
  <c r="A1555" i="37"/>
  <c r="B1554" i="37"/>
  <c r="H1532" i="27"/>
  <c r="I1532" i="27" s="1"/>
  <c r="G1533" i="27"/>
  <c r="B1387" i="6" l="1"/>
  <c r="C1386" i="6"/>
  <c r="D1555" i="37"/>
  <c r="E1555" i="37"/>
  <c r="A1556" i="37"/>
  <c r="B1555" i="37"/>
  <c r="H1533" i="27"/>
  <c r="I1533" i="27" s="1"/>
  <c r="G1534" i="27"/>
  <c r="B1388" i="6" l="1"/>
  <c r="C1387" i="6"/>
  <c r="D1556" i="37"/>
  <c r="E1556" i="37"/>
  <c r="A1557" i="37"/>
  <c r="B1556" i="37"/>
  <c r="H1534" i="27"/>
  <c r="I1534" i="27" s="1"/>
  <c r="G1535" i="27"/>
  <c r="B1389" i="6" l="1"/>
  <c r="C1388" i="6"/>
  <c r="D1557" i="37"/>
  <c r="E1557" i="37"/>
  <c r="A1558" i="37"/>
  <c r="B1557" i="37"/>
  <c r="G1536" i="27"/>
  <c r="H1535" i="27"/>
  <c r="I1535" i="27" s="1"/>
  <c r="B1390" i="6" l="1"/>
  <c r="C1389" i="6"/>
  <c r="D1558" i="37"/>
  <c r="E1558" i="37"/>
  <c r="A1559" i="37"/>
  <c r="B1558" i="37"/>
  <c r="G1537" i="27"/>
  <c r="H1537" i="27" s="1"/>
  <c r="I1537" i="27" s="1"/>
  <c r="H1536" i="27"/>
  <c r="I1536" i="27" s="1"/>
  <c r="B1391" i="6" l="1"/>
  <c r="C1390" i="6"/>
  <c r="D1559" i="37"/>
  <c r="E1559" i="37"/>
  <c r="B1559" i="37"/>
  <c r="A1560" i="37"/>
  <c r="B1392" i="6" l="1"/>
  <c r="C1391" i="6"/>
  <c r="D1560" i="37"/>
  <c r="E1560" i="37"/>
  <c r="A1561" i="37"/>
  <c r="B1560" i="37"/>
  <c r="B1393" i="6" l="1"/>
  <c r="C1392" i="6"/>
  <c r="D1561" i="37"/>
  <c r="E1561" i="37"/>
  <c r="A1562" i="37"/>
  <c r="B1561" i="37"/>
  <c r="B1394" i="6" l="1"/>
  <c r="C1393" i="6"/>
  <c r="D1562" i="37"/>
  <c r="E1562" i="37"/>
  <c r="A1563" i="37"/>
  <c r="B1562" i="37"/>
  <c r="B1395" i="6" l="1"/>
  <c r="C1394" i="6"/>
  <c r="D1563" i="37"/>
  <c r="E1563" i="37"/>
  <c r="A1564" i="37"/>
  <c r="B1563" i="37"/>
  <c r="B1396" i="6" l="1"/>
  <c r="C1395" i="6"/>
  <c r="D1564" i="37"/>
  <c r="E1564" i="37"/>
  <c r="B1564" i="37"/>
  <c r="A1565" i="37"/>
  <c r="B1397" i="6" l="1"/>
  <c r="C1396" i="6"/>
  <c r="D1565" i="37"/>
  <c r="E1565" i="37"/>
  <c r="A1566" i="37"/>
  <c r="B1565" i="37"/>
  <c r="B1398" i="6" l="1"/>
  <c r="C1397" i="6"/>
  <c r="D1566" i="37"/>
  <c r="E1566" i="37"/>
  <c r="A1567" i="37"/>
  <c r="B1566" i="37"/>
  <c r="B1399" i="6" l="1"/>
  <c r="C1398" i="6"/>
  <c r="D1567" i="37"/>
  <c r="E1567" i="37"/>
  <c r="B1567" i="37"/>
  <c r="A1568" i="37"/>
  <c r="B1400" i="6" l="1"/>
  <c r="C1399" i="6"/>
  <c r="D1568" i="37"/>
  <c r="E1568" i="37"/>
  <c r="B1568" i="37"/>
  <c r="A1569" i="37"/>
  <c r="B1401" i="6" l="1"/>
  <c r="C1400" i="6"/>
  <c r="D1569" i="37"/>
  <c r="E1569" i="37"/>
  <c r="A1570" i="37"/>
  <c r="B1569" i="37"/>
  <c r="B1402" i="6" l="1"/>
  <c r="C1401" i="6"/>
  <c r="D1570" i="37"/>
  <c r="E1570" i="37"/>
  <c r="A1571" i="37"/>
  <c r="B1570" i="37"/>
  <c r="C1402" i="6" l="1"/>
  <c r="B1403" i="6"/>
  <c r="D1571" i="37"/>
  <c r="E1571" i="37"/>
  <c r="B1571" i="37"/>
  <c r="A1572" i="37"/>
  <c r="B1404" i="6" l="1"/>
  <c r="C1403" i="6"/>
  <c r="D1572" i="37"/>
  <c r="E1572" i="37"/>
  <c r="A1573" i="37"/>
  <c r="B1572" i="37"/>
  <c r="B1405" i="6" l="1"/>
  <c r="C1404" i="6"/>
  <c r="D1573" i="37"/>
  <c r="E1573" i="37"/>
  <c r="A1574" i="37"/>
  <c r="B1573" i="37"/>
  <c r="B1406" i="6" l="1"/>
  <c r="C1405" i="6"/>
  <c r="D1574" i="37"/>
  <c r="E1574" i="37"/>
  <c r="A1575" i="37"/>
  <c r="B1574" i="37"/>
  <c r="B1407" i="6" l="1"/>
  <c r="C1406" i="6"/>
  <c r="D1575" i="37"/>
  <c r="E1575" i="37"/>
  <c r="B1575" i="37"/>
  <c r="A1576" i="37"/>
  <c r="B1408" i="6" l="1"/>
  <c r="C1407" i="6"/>
  <c r="D1576" i="37"/>
  <c r="E1576" i="37"/>
  <c r="A1577" i="37"/>
  <c r="B1576" i="37"/>
  <c r="B1409" i="6" l="1"/>
  <c r="C1408" i="6"/>
  <c r="D1577" i="37"/>
  <c r="E1577" i="37"/>
  <c r="A1578" i="37"/>
  <c r="B1577" i="37"/>
  <c r="B1410" i="6" l="1"/>
  <c r="C1409" i="6"/>
  <c r="D1578" i="37"/>
  <c r="E1578" i="37"/>
  <c r="A1579" i="37"/>
  <c r="B1578" i="37"/>
  <c r="B1411" i="6" l="1"/>
  <c r="C1410" i="6"/>
  <c r="D1579" i="37"/>
  <c r="E1579" i="37"/>
  <c r="B1579" i="37"/>
  <c r="A1580" i="37"/>
  <c r="B1412" i="6" l="1"/>
  <c r="C1411" i="6"/>
  <c r="D1580" i="37"/>
  <c r="E1580" i="37"/>
  <c r="B1580" i="37"/>
  <c r="A1581" i="37"/>
  <c r="B1413" i="6" l="1"/>
  <c r="C1412" i="6"/>
  <c r="D1581" i="37"/>
  <c r="E1581" i="37"/>
  <c r="A1582" i="37"/>
  <c r="B1581" i="37"/>
  <c r="B1414" i="6" l="1"/>
  <c r="C1413" i="6"/>
  <c r="D1582" i="37"/>
  <c r="E1582" i="37"/>
  <c r="A1583" i="37"/>
  <c r="B1582" i="37"/>
  <c r="B1415" i="6" l="1"/>
  <c r="C1414" i="6"/>
  <c r="D1583" i="37"/>
  <c r="E1583" i="37"/>
  <c r="B1583" i="37"/>
  <c r="A1584" i="37"/>
  <c r="B1416" i="6" l="1"/>
  <c r="C1415" i="6"/>
  <c r="D1584" i="37"/>
  <c r="E1584" i="37"/>
  <c r="B1584" i="37"/>
  <c r="A1585" i="37"/>
  <c r="B1417" i="6" l="1"/>
  <c r="C1416" i="6"/>
  <c r="D1585" i="37"/>
  <c r="E1585" i="37"/>
  <c r="A1586" i="37"/>
  <c r="B1585" i="37"/>
  <c r="B1418" i="6" l="1"/>
  <c r="C1417" i="6"/>
  <c r="D1586" i="37"/>
  <c r="E1586" i="37"/>
  <c r="A1587" i="37"/>
  <c r="B1586" i="37"/>
  <c r="B1419" i="6" l="1"/>
  <c r="C1418" i="6"/>
  <c r="D1587" i="37"/>
  <c r="E1587" i="37"/>
  <c r="B1587" i="37"/>
  <c r="A1588" i="37"/>
  <c r="C1419" i="6" l="1"/>
  <c r="B1420" i="6"/>
  <c r="D1588" i="37"/>
  <c r="E1588" i="37"/>
  <c r="B1588" i="37"/>
  <c r="A1589" i="37"/>
  <c r="B1421" i="6" l="1"/>
  <c r="C1420" i="6"/>
  <c r="D1589" i="37"/>
  <c r="E1589" i="37"/>
  <c r="A1590" i="37"/>
  <c r="B1589" i="37"/>
  <c r="B1422" i="6" l="1"/>
  <c r="C1421" i="6"/>
  <c r="D1590" i="37"/>
  <c r="E1590" i="37"/>
  <c r="A1591" i="37"/>
  <c r="B1590" i="37"/>
  <c r="C1422" i="6" l="1"/>
  <c r="B1423" i="6"/>
  <c r="D1591" i="37"/>
  <c r="E1591" i="37"/>
  <c r="B1591" i="37"/>
  <c r="A1592" i="37"/>
  <c r="B1424" i="6" l="1"/>
  <c r="C1423" i="6"/>
  <c r="D1592" i="37"/>
  <c r="E1592" i="37"/>
  <c r="B1592" i="37"/>
  <c r="A1593" i="37"/>
  <c r="B1425" i="6" l="1"/>
  <c r="C1424" i="6"/>
  <c r="D1593" i="37"/>
  <c r="E1593" i="37"/>
  <c r="A1594" i="37"/>
  <c r="B1593" i="37"/>
  <c r="B1426" i="6" l="1"/>
  <c r="C1425" i="6"/>
  <c r="D1594" i="37"/>
  <c r="E1594" i="37"/>
  <c r="B1594" i="37"/>
  <c r="A1595" i="37"/>
  <c r="B1427" i="6" l="1"/>
  <c r="C1426" i="6"/>
  <c r="D1595" i="37"/>
  <c r="E1595" i="37"/>
  <c r="B1595" i="37"/>
  <c r="A1596" i="37"/>
  <c r="B1428" i="6" l="1"/>
  <c r="C1427" i="6"/>
  <c r="D1596" i="37"/>
  <c r="E1596" i="37"/>
  <c r="B1596" i="37"/>
  <c r="A1597" i="37"/>
  <c r="B1429" i="6" l="1"/>
  <c r="C1428" i="6"/>
  <c r="D1597" i="37"/>
  <c r="E1597" i="37"/>
  <c r="A1598" i="37"/>
  <c r="B1597" i="37"/>
  <c r="B1430" i="6" l="1"/>
  <c r="C1429" i="6"/>
  <c r="D1598" i="37"/>
  <c r="E1598" i="37"/>
  <c r="A1599" i="37"/>
  <c r="B1598" i="37"/>
  <c r="B1431" i="6" l="1"/>
  <c r="C1430" i="6"/>
  <c r="D1599" i="37"/>
  <c r="E1599" i="37"/>
  <c r="B1599" i="37"/>
  <c r="A1600" i="37"/>
  <c r="B1432" i="6" l="1"/>
  <c r="C1431" i="6"/>
  <c r="D1600" i="37"/>
  <c r="E1600" i="37"/>
  <c r="B1600" i="37"/>
  <c r="A1601" i="37"/>
  <c r="B1433" i="6" l="1"/>
  <c r="C1432" i="6"/>
  <c r="D1601" i="37"/>
  <c r="E1601" i="37"/>
  <c r="A1602" i="37"/>
  <c r="B1601" i="37"/>
  <c r="B1434" i="6" l="1"/>
  <c r="C1433" i="6"/>
  <c r="D1602" i="37"/>
  <c r="E1602" i="37"/>
  <c r="A1603" i="37"/>
  <c r="B1602" i="37"/>
  <c r="B1435" i="6" l="1"/>
  <c r="C1434" i="6"/>
  <c r="D1603" i="37"/>
  <c r="E1603" i="37"/>
  <c r="B1603" i="37"/>
  <c r="A1604" i="37"/>
  <c r="C1435" i="6" l="1"/>
  <c r="B1436" i="6"/>
  <c r="D1604" i="37"/>
  <c r="E1604" i="37"/>
  <c r="A1605" i="37"/>
  <c r="B1604" i="37"/>
  <c r="B1437" i="6" l="1"/>
  <c r="C1436" i="6"/>
  <c r="D1605" i="37"/>
  <c r="E1605" i="37"/>
  <c r="B1605" i="37"/>
  <c r="A1606" i="37"/>
  <c r="B1438" i="6" l="1"/>
  <c r="C1437" i="6"/>
  <c r="D1606" i="37"/>
  <c r="E1606" i="37"/>
  <c r="A1607" i="37"/>
  <c r="B1606" i="37"/>
  <c r="B1439" i="6" l="1"/>
  <c r="C1438" i="6"/>
  <c r="D1607" i="37"/>
  <c r="E1607" i="37"/>
  <c r="B1607" i="37"/>
  <c r="A1608" i="37"/>
  <c r="B1440" i="6" l="1"/>
  <c r="C1439" i="6"/>
  <c r="D1608" i="37"/>
  <c r="E1608" i="37"/>
  <c r="A1609" i="37"/>
  <c r="B1608" i="37"/>
  <c r="B1441" i="6" l="1"/>
  <c r="C1440" i="6"/>
  <c r="D1609" i="37"/>
  <c r="E1609" i="37"/>
  <c r="A1610" i="37"/>
  <c r="B1609" i="37"/>
  <c r="B1442" i="6" l="1"/>
  <c r="C1441" i="6"/>
  <c r="D1610" i="37"/>
  <c r="E1610" i="37"/>
  <c r="B1610" i="37"/>
  <c r="A1611" i="37"/>
  <c r="B1443" i="6" l="1"/>
  <c r="C1442" i="6"/>
  <c r="D1611" i="37"/>
  <c r="E1611" i="37"/>
  <c r="A1612" i="37"/>
  <c r="B1611" i="37"/>
  <c r="B1444" i="6" l="1"/>
  <c r="C1443" i="6"/>
  <c r="D1612" i="37"/>
  <c r="E1612" i="37"/>
  <c r="A1613" i="37"/>
  <c r="B1612" i="37"/>
  <c r="B1445" i="6" l="1"/>
  <c r="C1444" i="6"/>
  <c r="D1613" i="37"/>
  <c r="E1613" i="37"/>
  <c r="A1614" i="37"/>
  <c r="B1613" i="37"/>
  <c r="B1446" i="6" l="1"/>
  <c r="C1445" i="6"/>
  <c r="D1614" i="37"/>
  <c r="E1614" i="37"/>
  <c r="A1615" i="37"/>
  <c r="B1614" i="37"/>
  <c r="B1447" i="6" l="1"/>
  <c r="C1446" i="6"/>
  <c r="D1615" i="37"/>
  <c r="E1615" i="37"/>
  <c r="B1615" i="37"/>
  <c r="A1616" i="37"/>
  <c r="B1448" i="6" l="1"/>
  <c r="C1447" i="6"/>
  <c r="D1616" i="37"/>
  <c r="E1616" i="37"/>
  <c r="B1616" i="37"/>
  <c r="A1617" i="37"/>
  <c r="B1449" i="6" l="1"/>
  <c r="C1448" i="6"/>
  <c r="D1617" i="37"/>
  <c r="E1617" i="37"/>
  <c r="B1617" i="37"/>
  <c r="A1618" i="37"/>
  <c r="B1450" i="6" l="1"/>
  <c r="C1449" i="6"/>
  <c r="D1618" i="37"/>
  <c r="E1618" i="37"/>
  <c r="A1619" i="37"/>
  <c r="B1618" i="37"/>
  <c r="B1451" i="6" l="1"/>
  <c r="C1450" i="6"/>
  <c r="D1619" i="37"/>
  <c r="E1619" i="37"/>
  <c r="B1619" i="37"/>
  <c r="A1620" i="37"/>
  <c r="B1452" i="6" l="1"/>
  <c r="C1451" i="6"/>
  <c r="D1620" i="37"/>
  <c r="E1620" i="37"/>
  <c r="B1620" i="37"/>
  <c r="A1621" i="37"/>
  <c r="B1453" i="6" l="1"/>
  <c r="C1452" i="6"/>
  <c r="D1621" i="37"/>
  <c r="E1621" i="37"/>
  <c r="B1621" i="37"/>
  <c r="A1622" i="37"/>
  <c r="B1454" i="6" l="1"/>
  <c r="C1453" i="6"/>
  <c r="D1622" i="37"/>
  <c r="E1622" i="37"/>
  <c r="B1622" i="37"/>
  <c r="A1623" i="37"/>
  <c r="B1455" i="6" l="1"/>
  <c r="C1454" i="6"/>
  <c r="D1623" i="37"/>
  <c r="E1623" i="37"/>
  <c r="B1623" i="37"/>
  <c r="A1624" i="37"/>
  <c r="B1456" i="6" l="1"/>
  <c r="C1455" i="6"/>
  <c r="D1624" i="37"/>
  <c r="E1624" i="37"/>
  <c r="B1624" i="37"/>
  <c r="A1625" i="37"/>
  <c r="B1457" i="6" l="1"/>
  <c r="C1456" i="6"/>
  <c r="D1625" i="37"/>
  <c r="E1625" i="37"/>
  <c r="B1625" i="37"/>
  <c r="A1626" i="37"/>
  <c r="B1458" i="6" l="1"/>
  <c r="C1457" i="6"/>
  <c r="D1626" i="37"/>
  <c r="E1626" i="37"/>
  <c r="A1627" i="37"/>
  <c r="B1626" i="37"/>
  <c r="B1459" i="6" l="1"/>
  <c r="C1458" i="6"/>
  <c r="D1627" i="37"/>
  <c r="E1627" i="37"/>
  <c r="A1628" i="37"/>
  <c r="B1627" i="37"/>
  <c r="B1460" i="6" l="1"/>
  <c r="C1459" i="6"/>
  <c r="D1628" i="37"/>
  <c r="E1628" i="37"/>
  <c r="A1629" i="37"/>
  <c r="B1628" i="37"/>
  <c r="B1461" i="6" l="1"/>
  <c r="C1460" i="6"/>
  <c r="D1629" i="37"/>
  <c r="E1629" i="37"/>
  <c r="A1630" i="37"/>
  <c r="B1629" i="37"/>
  <c r="B1462" i="6" l="1"/>
  <c r="C1461" i="6"/>
  <c r="D1630" i="37"/>
  <c r="E1630" i="37"/>
  <c r="A1631" i="37"/>
  <c r="B1630" i="37"/>
  <c r="B1463" i="6" l="1"/>
  <c r="C1462" i="6"/>
  <c r="D1631" i="37"/>
  <c r="E1631" i="37"/>
  <c r="A1632" i="37"/>
  <c r="B1631" i="37"/>
  <c r="B1464" i="6" l="1"/>
  <c r="C1463" i="6"/>
  <c r="D1632" i="37"/>
  <c r="E1632" i="37"/>
  <c r="A1633" i="37"/>
  <c r="B1632" i="37"/>
  <c r="B1465" i="6" l="1"/>
  <c r="C1464" i="6"/>
  <c r="D1633" i="37"/>
  <c r="E1633" i="37"/>
  <c r="A1634" i="37"/>
  <c r="B1633" i="37"/>
  <c r="B1466" i="6" l="1"/>
  <c r="C1465" i="6"/>
  <c r="D1634" i="37"/>
  <c r="E1634" i="37"/>
  <c r="B1634" i="37"/>
  <c r="A1635" i="37"/>
  <c r="B1467" i="6" l="1"/>
  <c r="C1466" i="6"/>
  <c r="D1635" i="37"/>
  <c r="E1635" i="37"/>
  <c r="B1635" i="37"/>
  <c r="A1636" i="37"/>
  <c r="B1468" i="6" l="1"/>
  <c r="C1467" i="6"/>
  <c r="D1636" i="37"/>
  <c r="E1636" i="37"/>
  <c r="B1636" i="37"/>
  <c r="A1637" i="37"/>
  <c r="B1469" i="6" l="1"/>
  <c r="C1468" i="6"/>
  <c r="D1637" i="37"/>
  <c r="E1637" i="37"/>
  <c r="B1637" i="37"/>
  <c r="A1638" i="37"/>
  <c r="B1470" i="6" l="1"/>
  <c r="C1469" i="6"/>
  <c r="D1638" i="37"/>
  <c r="E1638" i="37"/>
  <c r="B1638" i="37"/>
  <c r="A1639" i="37"/>
  <c r="B1471" i="6" l="1"/>
  <c r="C1470" i="6"/>
  <c r="D1639" i="37"/>
  <c r="E1639" i="37"/>
  <c r="B1639" i="37"/>
  <c r="A1640" i="37"/>
  <c r="B1472" i="6" l="1"/>
  <c r="C1471" i="6"/>
  <c r="D1640" i="37"/>
  <c r="E1640" i="37"/>
  <c r="B1640" i="37"/>
  <c r="A1641" i="37"/>
  <c r="B1473" i="6" l="1"/>
  <c r="C1472" i="6"/>
  <c r="D1641" i="37"/>
  <c r="E1641" i="37"/>
  <c r="A1642" i="37"/>
  <c r="B1641" i="37"/>
  <c r="B1474" i="6" l="1"/>
  <c r="C1473" i="6"/>
  <c r="D1642" i="37"/>
  <c r="E1642" i="37"/>
  <c r="B1642" i="37"/>
  <c r="A1643" i="37"/>
  <c r="B1475" i="6" l="1"/>
  <c r="C1474" i="6"/>
  <c r="D1643" i="37"/>
  <c r="E1643" i="37"/>
  <c r="A1644" i="37"/>
  <c r="B1643" i="37"/>
  <c r="B1476" i="6" l="1"/>
  <c r="C1475" i="6"/>
  <c r="D1644" i="37"/>
  <c r="E1644" i="37"/>
  <c r="B1644" i="37"/>
  <c r="A1645" i="37"/>
  <c r="B1477" i="6" l="1"/>
  <c r="C1476" i="6"/>
  <c r="D1645" i="37"/>
  <c r="E1645" i="37"/>
  <c r="A1646" i="37"/>
  <c r="B1645" i="37"/>
  <c r="C1477" i="6" l="1"/>
  <c r="B1478" i="6"/>
  <c r="D1646" i="37"/>
  <c r="E1646" i="37"/>
  <c r="B1646" i="37"/>
  <c r="A1647" i="37"/>
  <c r="B1479" i="6" l="1"/>
  <c r="C1478" i="6"/>
  <c r="D1647" i="37"/>
  <c r="E1647" i="37"/>
  <c r="A1648" i="37"/>
  <c r="B1647" i="37"/>
  <c r="B1480" i="6" l="1"/>
  <c r="C1479" i="6"/>
  <c r="D1648" i="37"/>
  <c r="E1648" i="37"/>
  <c r="A1649" i="37"/>
  <c r="B1648" i="37"/>
  <c r="B1481" i="6" l="1"/>
  <c r="C1480" i="6"/>
  <c r="D1649" i="37"/>
  <c r="E1649" i="37"/>
  <c r="A1650" i="37"/>
  <c r="B1649" i="37"/>
  <c r="B1482" i="6" l="1"/>
  <c r="C1481" i="6"/>
  <c r="D1650" i="37"/>
  <c r="E1650" i="37"/>
  <c r="A1651" i="37"/>
  <c r="B1650" i="37"/>
  <c r="B1483" i="6" l="1"/>
  <c r="C1482" i="6"/>
  <c r="D1651" i="37"/>
  <c r="E1651" i="37"/>
  <c r="B1651" i="37"/>
  <c r="A1652" i="37"/>
  <c r="B1484" i="6" l="1"/>
  <c r="C1483" i="6"/>
  <c r="D1652" i="37"/>
  <c r="E1652" i="37"/>
  <c r="B1652" i="37"/>
  <c r="A1653" i="37"/>
  <c r="B1485" i="6" l="1"/>
  <c r="C1484" i="6"/>
  <c r="D1653" i="37"/>
  <c r="E1653" i="37"/>
  <c r="B1653" i="37"/>
  <c r="A1654" i="37"/>
  <c r="C1485" i="6" l="1"/>
  <c r="B1486" i="6"/>
  <c r="D1654" i="37"/>
  <c r="E1654" i="37"/>
  <c r="B1654" i="37"/>
  <c r="A1655" i="37"/>
  <c r="C1486" i="6" l="1"/>
  <c r="B1487" i="6"/>
  <c r="D1655" i="37"/>
  <c r="E1655" i="37"/>
  <c r="B1655" i="37"/>
  <c r="A1656" i="37"/>
  <c r="B1488" i="6" l="1"/>
  <c r="C1487" i="6"/>
  <c r="D1656" i="37"/>
  <c r="E1656" i="37"/>
  <c r="A1657" i="37"/>
  <c r="B1656" i="37"/>
  <c r="B1489" i="6" l="1"/>
  <c r="C1488" i="6"/>
  <c r="D1657" i="37"/>
  <c r="E1657" i="37"/>
  <c r="A1658" i="37"/>
  <c r="B1657" i="37"/>
  <c r="C1489" i="6" l="1"/>
  <c r="B1490" i="6"/>
  <c r="D1658" i="37"/>
  <c r="E1658" i="37"/>
  <c r="B1658" i="37"/>
  <c r="A1659" i="37"/>
  <c r="B1491" i="6" l="1"/>
  <c r="C1490" i="6"/>
  <c r="D1659" i="37"/>
  <c r="E1659" i="37"/>
  <c r="B1659" i="37"/>
  <c r="A1660" i="37"/>
  <c r="C1491" i="6" l="1"/>
  <c r="B1492" i="6"/>
  <c r="D1660" i="37"/>
  <c r="E1660" i="37"/>
  <c r="A1661" i="37"/>
  <c r="B1660" i="37"/>
  <c r="C1492" i="6" l="1"/>
  <c r="B1493" i="6"/>
  <c r="D1661" i="37"/>
  <c r="E1661" i="37"/>
  <c r="A1662" i="37"/>
  <c r="B1661" i="37"/>
  <c r="B1494" i="6" l="1"/>
  <c r="C1493" i="6"/>
  <c r="D1662" i="37"/>
  <c r="E1662" i="37"/>
  <c r="A1663" i="37"/>
  <c r="B1662" i="37"/>
  <c r="B1495" i="6" l="1"/>
  <c r="C1494" i="6"/>
  <c r="D1663" i="37"/>
  <c r="E1663" i="37"/>
  <c r="A1664" i="37"/>
  <c r="B1663" i="37"/>
  <c r="B1496" i="6" l="1"/>
  <c r="C1495" i="6"/>
  <c r="D1664" i="37"/>
  <c r="E1664" i="37"/>
  <c r="B1664" i="37"/>
  <c r="A1665" i="37"/>
  <c r="B1497" i="6" l="1"/>
  <c r="C1496" i="6"/>
  <c r="D1665" i="37"/>
  <c r="E1665" i="37"/>
  <c r="A1666" i="37"/>
  <c r="B1665" i="37"/>
  <c r="C1497" i="6" l="1"/>
  <c r="B1498" i="6"/>
  <c r="D1666" i="37"/>
  <c r="E1666" i="37"/>
  <c r="B1666" i="37"/>
  <c r="A1667" i="37"/>
  <c r="B1499" i="6" l="1"/>
  <c r="C1498" i="6"/>
  <c r="D1667" i="37"/>
  <c r="E1667" i="37"/>
  <c r="B1667" i="37"/>
  <c r="A1668" i="37"/>
  <c r="B1500" i="6" l="1"/>
  <c r="C1499" i="6"/>
  <c r="D1668" i="37"/>
  <c r="E1668" i="37"/>
  <c r="B1668" i="37"/>
  <c r="A1669" i="37"/>
  <c r="B1501" i="6" l="1"/>
  <c r="C1500" i="6"/>
  <c r="D1669" i="37"/>
  <c r="E1669" i="37"/>
  <c r="A1670" i="37"/>
  <c r="B1669" i="37"/>
  <c r="B1502" i="6" l="1"/>
  <c r="C1501" i="6"/>
  <c r="D1670" i="37"/>
  <c r="E1670" i="37"/>
  <c r="B1670" i="37"/>
  <c r="A1671" i="37"/>
  <c r="B1503" i="6" l="1"/>
  <c r="C1502" i="6"/>
  <c r="D1671" i="37"/>
  <c r="E1671" i="37"/>
  <c r="B1671" i="37"/>
  <c r="A1672" i="37"/>
  <c r="B1504" i="6" l="1"/>
  <c r="C1503" i="6"/>
  <c r="D1672" i="37"/>
  <c r="E1672" i="37"/>
  <c r="A1673" i="37"/>
  <c r="B1672" i="37"/>
  <c r="B1505" i="6" l="1"/>
  <c r="C1504" i="6"/>
  <c r="D1673" i="37"/>
  <c r="E1673" i="37"/>
  <c r="A1674" i="37"/>
  <c r="B1673" i="37"/>
  <c r="B1506" i="6" l="1"/>
  <c r="C1505" i="6"/>
  <c r="D1674" i="37"/>
  <c r="E1674" i="37"/>
  <c r="B1674" i="37"/>
  <c r="A1675" i="37"/>
  <c r="B1507" i="6" l="1"/>
  <c r="C1506" i="6"/>
  <c r="D1675" i="37"/>
  <c r="E1675" i="37"/>
  <c r="A1676" i="37"/>
  <c r="B1675" i="37"/>
  <c r="B1508" i="6" l="1"/>
  <c r="C1507" i="6"/>
  <c r="D1676" i="37"/>
  <c r="E1676" i="37"/>
  <c r="A1677" i="37"/>
  <c r="B1676" i="37"/>
  <c r="C1508" i="6" l="1"/>
  <c r="B1509" i="6"/>
  <c r="D1677" i="37"/>
  <c r="E1677" i="37"/>
  <c r="A1678" i="37"/>
  <c r="B1677" i="37"/>
  <c r="B1510" i="6" l="1"/>
  <c r="C1509" i="6"/>
  <c r="D1678" i="37"/>
  <c r="E1678" i="37"/>
  <c r="B1678" i="37"/>
  <c r="A1679" i="37"/>
  <c r="B1511" i="6" l="1"/>
  <c r="C1510" i="6"/>
  <c r="D1679" i="37"/>
  <c r="E1679" i="37"/>
  <c r="B1679" i="37"/>
  <c r="A1680" i="37"/>
  <c r="B1512" i="6" l="1"/>
  <c r="C1511" i="6"/>
  <c r="D1680" i="37"/>
  <c r="E1680" i="37"/>
  <c r="A1681" i="37"/>
  <c r="B1680" i="37"/>
  <c r="C1512" i="6" l="1"/>
  <c r="B1513" i="6"/>
  <c r="D1681" i="37"/>
  <c r="A1682" i="37"/>
  <c r="B1681" i="37"/>
  <c r="B1514" i="6" l="1"/>
  <c r="C1513" i="6"/>
  <c r="D1682" i="37"/>
  <c r="B1682" i="37"/>
  <c r="A1683" i="37"/>
  <c r="B1515" i="6" l="1"/>
  <c r="C1514" i="6"/>
  <c r="D1683" i="37"/>
  <c r="A1684" i="37"/>
  <c r="B1683" i="37"/>
  <c r="B1516" i="6" l="1"/>
  <c r="C1515" i="6"/>
  <c r="D1684" i="37"/>
  <c r="B1684" i="37"/>
  <c r="A1685" i="37"/>
  <c r="B1517" i="6" l="1"/>
  <c r="C1516" i="6"/>
  <c r="D1685" i="37"/>
  <c r="A1686" i="37"/>
  <c r="B1685" i="37"/>
  <c r="B1518" i="6" l="1"/>
  <c r="C1517" i="6"/>
  <c r="D1686" i="37"/>
  <c r="A1687" i="37"/>
  <c r="B1686" i="37"/>
  <c r="B1519" i="6" l="1"/>
  <c r="C1518" i="6"/>
  <c r="D1687" i="37"/>
  <c r="A1688" i="37"/>
  <c r="B1687" i="37"/>
  <c r="B1520" i="6" l="1"/>
  <c r="C1519" i="6"/>
  <c r="D1688" i="37"/>
  <c r="B1688" i="37"/>
  <c r="A1689" i="37"/>
  <c r="B1521" i="6" l="1"/>
  <c r="C1520" i="6"/>
  <c r="D1689" i="37"/>
  <c r="A1690" i="37"/>
  <c r="B1689" i="37"/>
  <c r="B1522" i="6" l="1"/>
  <c r="C1521" i="6"/>
  <c r="D1690" i="37"/>
  <c r="B1690" i="37"/>
  <c r="A1691" i="37"/>
  <c r="C1522" i="6" l="1"/>
  <c r="B1523" i="6"/>
  <c r="D1691" i="37"/>
  <c r="B1691" i="37"/>
  <c r="A1692" i="37"/>
  <c r="B1524" i="6" l="1"/>
  <c r="C1523" i="6"/>
  <c r="D1692" i="37"/>
  <c r="A1693" i="37"/>
  <c r="B1692" i="37"/>
  <c r="C1524" i="6" l="1"/>
  <c r="B1525" i="6"/>
  <c r="D1693" i="37"/>
  <c r="B1693" i="37"/>
  <c r="A1694" i="37"/>
  <c r="C1525" i="6" l="1"/>
  <c r="B1526" i="6"/>
  <c r="D1694" i="37"/>
  <c r="A1695" i="37"/>
  <c r="B1694" i="37"/>
  <c r="B1527" i="6" l="1"/>
  <c r="C1526" i="6"/>
  <c r="D1695" i="37"/>
  <c r="B1695" i="37"/>
  <c r="A1696" i="37"/>
  <c r="B1528" i="6" l="1"/>
  <c r="C1527" i="6"/>
  <c r="D1696" i="37"/>
  <c r="B1696" i="37"/>
  <c r="A1697" i="37"/>
  <c r="B1529" i="6" l="1"/>
  <c r="C1528" i="6"/>
  <c r="D1697" i="37"/>
  <c r="B1697" i="37"/>
  <c r="A1698" i="37"/>
  <c r="C1529" i="6" l="1"/>
  <c r="B1530" i="6"/>
  <c r="D1698" i="37"/>
  <c r="B1698" i="37"/>
  <c r="A1699" i="37"/>
  <c r="B1531" i="6" l="1"/>
  <c r="C1530" i="6"/>
  <c r="D1699" i="37"/>
  <c r="A1700" i="37"/>
  <c r="B1699" i="37"/>
  <c r="B1532" i="6" l="1"/>
  <c r="C1531" i="6"/>
  <c r="D1700" i="37"/>
  <c r="A1701" i="37"/>
  <c r="B1700" i="37"/>
  <c r="B1533" i="6" l="1"/>
  <c r="C1532" i="6"/>
  <c r="D1701" i="37"/>
  <c r="B1701" i="37"/>
  <c r="A1702" i="37"/>
  <c r="B1534" i="6" l="1"/>
  <c r="C1533" i="6"/>
  <c r="D1702" i="37"/>
  <c r="A1703" i="37"/>
  <c r="B1702" i="37"/>
  <c r="C1534" i="6" l="1"/>
  <c r="B1535" i="6"/>
  <c r="D1703" i="37"/>
  <c r="B1703" i="37"/>
  <c r="A1704" i="37"/>
  <c r="B1536" i="6" l="1"/>
  <c r="C1535" i="6"/>
  <c r="D1704" i="37"/>
  <c r="A1705" i="37"/>
  <c r="B1704" i="37"/>
  <c r="B1537" i="6" l="1"/>
  <c r="C1536" i="6"/>
  <c r="D1705" i="37"/>
  <c r="B1705" i="37"/>
  <c r="A1706" i="37"/>
  <c r="C1537" i="6" l="1"/>
  <c r="B1538" i="6"/>
  <c r="D1706" i="37"/>
  <c r="A1707" i="37"/>
  <c r="B1706" i="37"/>
  <c r="B1539" i="6" l="1"/>
  <c r="C1538" i="6"/>
  <c r="A1708" i="37"/>
  <c r="D1707" i="37"/>
  <c r="B1707" i="37"/>
  <c r="B1540" i="6" l="1"/>
  <c r="C1539" i="6"/>
  <c r="D1708" i="37"/>
  <c r="A1709" i="37"/>
  <c r="B1708" i="37"/>
  <c r="B1541" i="6" l="1"/>
  <c r="C1540" i="6"/>
  <c r="D1709" i="37"/>
  <c r="A1710" i="37"/>
  <c r="B1709" i="37"/>
  <c r="C1541" i="6" l="1"/>
  <c r="B1542" i="6"/>
  <c r="D1710" i="37"/>
  <c r="A1711" i="37"/>
  <c r="B1710" i="37"/>
  <c r="C1542" i="6" l="1"/>
  <c r="B1543" i="6"/>
  <c r="D1711" i="37"/>
  <c r="B1711" i="37"/>
  <c r="A1712" i="37"/>
  <c r="B1544" i="6" l="1"/>
  <c r="C1543" i="6"/>
  <c r="D1712" i="37"/>
  <c r="B1712" i="37"/>
  <c r="A1713" i="37"/>
  <c r="B1545" i="6" l="1"/>
  <c r="C1544" i="6"/>
  <c r="D1713" i="37"/>
  <c r="A1714" i="37"/>
  <c r="B1713" i="37"/>
  <c r="B1546" i="6" l="1"/>
  <c r="C1545" i="6"/>
  <c r="D1714" i="37"/>
  <c r="A1715" i="37"/>
  <c r="B1714" i="37"/>
  <c r="B1547" i="6" l="1"/>
  <c r="C1546" i="6"/>
  <c r="D1715" i="37"/>
  <c r="B1715" i="37"/>
  <c r="A1716" i="37"/>
  <c r="B1548" i="6" l="1"/>
  <c r="C1547" i="6"/>
  <c r="D1716" i="37"/>
  <c r="B1716" i="37"/>
  <c r="A1717" i="37"/>
  <c r="B1549" i="6" l="1"/>
  <c r="C1548" i="6"/>
  <c r="D1717" i="37"/>
  <c r="A1718" i="37"/>
  <c r="B1717" i="37"/>
  <c r="B1550" i="6" l="1"/>
  <c r="C1549" i="6"/>
  <c r="D1718" i="37"/>
  <c r="A1719" i="37"/>
  <c r="B1718" i="37"/>
  <c r="C1550" i="6" l="1"/>
  <c r="B1551" i="6"/>
  <c r="D1719" i="37"/>
  <c r="B1719" i="37"/>
  <c r="A1720" i="37"/>
  <c r="B1552" i="6" l="1"/>
  <c r="C1551" i="6"/>
  <c r="D1720" i="37"/>
  <c r="B1720" i="37"/>
  <c r="A1721" i="37"/>
  <c r="B1553" i="6" l="1"/>
  <c r="C1552" i="6"/>
  <c r="D1721" i="37"/>
  <c r="A1722" i="37"/>
  <c r="B1721" i="37"/>
  <c r="B1554" i="6" l="1"/>
  <c r="C1553" i="6"/>
  <c r="D1722" i="37"/>
  <c r="A1723" i="37"/>
  <c r="B1722" i="37"/>
  <c r="C1554" i="6" l="1"/>
  <c r="B1555" i="6"/>
  <c r="D1723" i="37"/>
  <c r="B1723" i="37"/>
  <c r="A1724" i="37"/>
  <c r="B1556" i="6" l="1"/>
  <c r="C1555" i="6"/>
  <c r="D1724" i="37"/>
  <c r="A1725" i="37"/>
  <c r="B1724" i="37"/>
  <c r="B1557" i="6" l="1"/>
  <c r="C1556" i="6"/>
  <c r="D1725" i="37"/>
  <c r="A1726" i="37"/>
  <c r="B1725" i="37"/>
  <c r="B1558" i="6" l="1"/>
  <c r="C1557" i="6"/>
  <c r="D1726" i="37"/>
  <c r="A1727" i="37"/>
  <c r="B1726" i="37"/>
  <c r="B1559" i="6" l="1"/>
  <c r="C1558" i="6"/>
  <c r="D1727" i="37"/>
  <c r="B1727" i="37"/>
  <c r="A1728" i="37"/>
  <c r="C1559" i="6" l="1"/>
  <c r="B1560" i="6"/>
  <c r="D1728" i="37"/>
  <c r="A1729" i="37"/>
  <c r="B1728" i="37"/>
  <c r="C1560" i="6" l="1"/>
  <c r="B1561" i="6"/>
  <c r="D1729" i="37"/>
  <c r="A1730" i="37"/>
  <c r="B1729" i="37"/>
  <c r="B1562" i="6" l="1"/>
  <c r="C1561" i="6"/>
  <c r="D1730" i="37"/>
  <c r="A1731" i="37"/>
  <c r="B1730" i="37"/>
  <c r="B1563" i="6" l="1"/>
  <c r="C1562" i="6"/>
  <c r="D1731" i="37"/>
  <c r="B1731" i="37"/>
  <c r="A1732" i="37"/>
  <c r="B1564" i="6" l="1"/>
  <c r="C1563" i="6"/>
  <c r="D1732" i="37"/>
  <c r="A1733" i="37"/>
  <c r="B1732" i="37"/>
  <c r="B1565" i="6" l="1"/>
  <c r="C1564" i="6"/>
  <c r="D1733" i="37"/>
  <c r="A1734" i="37"/>
  <c r="B1733" i="37"/>
  <c r="B1566" i="6" l="1"/>
  <c r="C1565" i="6"/>
  <c r="D1734" i="37"/>
  <c r="B1734" i="37"/>
  <c r="A1735" i="37"/>
  <c r="B1567" i="6" l="1"/>
  <c r="C1566" i="6"/>
  <c r="D1735" i="37"/>
  <c r="B1735" i="37"/>
  <c r="A1736" i="37"/>
  <c r="B1568" i="6" l="1"/>
  <c r="C1567" i="6"/>
  <c r="D1736" i="37"/>
  <c r="B1736" i="37"/>
  <c r="A1737" i="37"/>
  <c r="B1569" i="6" l="1"/>
  <c r="C1568" i="6"/>
  <c r="D1737" i="37"/>
  <c r="B1737" i="37"/>
  <c r="A1738" i="37"/>
  <c r="B1570" i="6" l="1"/>
  <c r="C1569" i="6"/>
  <c r="D1738" i="37"/>
  <c r="A1739" i="37"/>
  <c r="B1738" i="37"/>
  <c r="B1571" i="6" l="1"/>
  <c r="C1570" i="6"/>
  <c r="D1739" i="37"/>
  <c r="A1740" i="37"/>
  <c r="B1739" i="37"/>
  <c r="B1572" i="6" l="1"/>
  <c r="C1571" i="6"/>
  <c r="D1740" i="37"/>
  <c r="A1741" i="37"/>
  <c r="B1740" i="37"/>
  <c r="B1573" i="6" l="1"/>
  <c r="C1572" i="6"/>
  <c r="D1741" i="37"/>
  <c r="B1741" i="37"/>
  <c r="A1742" i="37"/>
  <c r="B1574" i="6" l="1"/>
  <c r="C1573" i="6"/>
  <c r="D1742" i="37"/>
  <c r="B1742" i="37"/>
  <c r="A1743" i="37"/>
  <c r="B1575" i="6" l="1"/>
  <c r="C1574" i="6"/>
  <c r="D1743" i="37"/>
  <c r="A1744" i="37"/>
  <c r="B1743" i="37"/>
  <c r="B1576" i="6" l="1"/>
  <c r="C1575" i="6"/>
  <c r="D1744" i="37"/>
  <c r="A1745" i="37"/>
  <c r="B1744" i="37"/>
  <c r="B1577" i="6" l="1"/>
  <c r="C1576" i="6"/>
  <c r="D1745" i="37"/>
  <c r="B1745" i="37"/>
  <c r="A1746" i="37"/>
  <c r="B1578" i="6" l="1"/>
  <c r="C1577" i="6"/>
  <c r="D1746" i="37"/>
  <c r="B1746" i="37"/>
  <c r="A1747" i="37"/>
  <c r="C1578" i="6" l="1"/>
  <c r="B1579" i="6"/>
  <c r="D1747" i="37"/>
  <c r="A1748" i="37"/>
  <c r="B1747" i="37"/>
  <c r="B1580" i="6" l="1"/>
  <c r="C1579" i="6"/>
  <c r="D1748" i="37"/>
  <c r="A1749" i="37"/>
  <c r="B1748" i="37"/>
  <c r="B1581" i="6" l="1"/>
  <c r="C1580" i="6"/>
  <c r="D1749" i="37"/>
  <c r="B1749" i="37"/>
  <c r="A1750" i="37"/>
  <c r="C1581" i="6" l="1"/>
  <c r="B1582" i="6"/>
  <c r="D1750" i="37"/>
  <c r="B1750" i="37"/>
  <c r="A1751" i="37"/>
  <c r="C1582" i="6" l="1"/>
  <c r="B1583" i="6"/>
  <c r="D1751" i="37"/>
  <c r="B1751" i="37"/>
  <c r="A1752" i="37"/>
  <c r="B1584" i="6" l="1"/>
  <c r="C1583" i="6"/>
  <c r="D1752" i="37"/>
  <c r="B1752" i="37"/>
  <c r="A1753" i="37"/>
  <c r="B1585" i="6" l="1"/>
  <c r="C1584" i="6"/>
  <c r="D1753" i="37"/>
  <c r="A1754" i="37"/>
  <c r="B1753" i="37"/>
  <c r="B1586" i="6" l="1"/>
  <c r="C1585" i="6"/>
  <c r="D1754" i="37"/>
  <c r="A1755" i="37"/>
  <c r="B1754" i="37"/>
  <c r="B1587" i="6" l="1"/>
  <c r="C1586" i="6"/>
  <c r="D1755" i="37"/>
  <c r="A1756" i="37"/>
  <c r="B1755" i="37"/>
  <c r="B1588" i="6" l="1"/>
  <c r="C1587" i="6"/>
  <c r="D1756" i="37"/>
  <c r="A1757" i="37"/>
  <c r="B1756" i="37"/>
  <c r="C1588" i="6" l="1"/>
  <c r="B1589" i="6"/>
  <c r="D1757" i="37"/>
  <c r="B1757" i="37"/>
  <c r="A1758" i="37"/>
  <c r="B1590" i="6" l="1"/>
  <c r="C1589" i="6"/>
  <c r="D1758" i="37"/>
  <c r="B1758" i="37"/>
  <c r="A1759" i="37"/>
  <c r="B1591" i="6" l="1"/>
  <c r="C1590" i="6"/>
  <c r="D1759" i="37"/>
  <c r="A1760" i="37"/>
  <c r="B1759" i="37"/>
  <c r="B1592" i="6" l="1"/>
  <c r="C1591" i="6"/>
  <c r="D1760" i="37"/>
  <c r="B1760" i="37"/>
  <c r="A1761" i="37"/>
  <c r="B1593" i="6" l="1"/>
  <c r="C1592" i="6"/>
  <c r="D1761" i="37"/>
  <c r="A1762" i="37"/>
  <c r="B1761" i="37"/>
  <c r="B1594" i="6" l="1"/>
  <c r="C1593" i="6"/>
  <c r="D1762" i="37"/>
  <c r="A1763" i="37"/>
  <c r="B1762" i="37"/>
  <c r="C1594" i="6" l="1"/>
  <c r="B1595" i="6"/>
  <c r="D1763" i="37"/>
  <c r="B1763" i="37"/>
  <c r="A1764" i="37"/>
  <c r="B1596" i="6" l="1"/>
  <c r="C1595" i="6"/>
  <c r="D1764" i="37"/>
  <c r="A1765" i="37"/>
  <c r="B1764" i="37"/>
  <c r="B1597" i="6" l="1"/>
  <c r="C1596" i="6"/>
  <c r="D1765" i="37"/>
  <c r="B1765" i="37"/>
  <c r="A1766" i="37"/>
  <c r="B1598" i="6" l="1"/>
  <c r="C1597" i="6"/>
  <c r="D1766" i="37"/>
  <c r="A1767" i="37"/>
  <c r="B1766" i="37"/>
  <c r="B1599" i="6" l="1"/>
  <c r="C1598" i="6"/>
  <c r="D1767" i="37"/>
  <c r="A1768" i="37"/>
  <c r="B1767" i="37"/>
  <c r="B1600" i="6" l="1"/>
  <c r="C1599" i="6"/>
  <c r="D1768" i="37"/>
  <c r="A1769" i="37"/>
  <c r="B1768" i="37"/>
  <c r="B1601" i="6" l="1"/>
  <c r="C1600" i="6"/>
  <c r="D1769" i="37"/>
  <c r="A1770" i="37"/>
  <c r="B1769" i="37"/>
  <c r="B1602" i="6" l="1"/>
  <c r="C1601" i="6"/>
  <c r="D1770" i="37"/>
  <c r="B1770" i="37"/>
  <c r="A1771" i="37"/>
  <c r="B1603" i="6" l="1"/>
  <c r="C1602" i="6"/>
  <c r="D1771" i="37"/>
  <c r="B1771" i="37"/>
  <c r="A1772" i="37"/>
  <c r="B1604" i="6" l="1"/>
  <c r="C1603" i="6"/>
  <c r="D1772" i="37"/>
  <c r="A1773" i="37"/>
  <c r="B1772" i="37"/>
  <c r="C1604" i="6" l="1"/>
  <c r="B1605" i="6"/>
  <c r="D1773" i="37"/>
  <c r="A1774" i="37"/>
  <c r="B1773" i="37"/>
  <c r="B1606" i="6" l="1"/>
  <c r="C1605" i="6"/>
  <c r="D1774" i="37"/>
  <c r="B1774" i="37"/>
  <c r="A1775" i="37"/>
  <c r="B1607" i="6" l="1"/>
  <c r="C1606" i="6"/>
  <c r="D1775" i="37"/>
  <c r="A1776" i="37"/>
  <c r="B1775" i="37"/>
  <c r="C1607" i="6" l="1"/>
  <c r="B1608" i="6"/>
  <c r="D1776" i="37"/>
  <c r="B1776" i="37"/>
  <c r="A1777" i="37"/>
  <c r="C1608" i="6" l="1"/>
  <c r="B1609" i="6"/>
  <c r="D1777" i="37"/>
  <c r="A1778" i="37"/>
  <c r="B1777" i="37"/>
  <c r="C1609" i="6" l="1"/>
  <c r="B1610" i="6"/>
  <c r="D1778" i="37"/>
  <c r="B1778" i="37"/>
  <c r="A1779" i="37"/>
  <c r="C1610" i="6" l="1"/>
  <c r="B1611" i="6"/>
  <c r="D1779" i="37"/>
  <c r="A1780" i="37"/>
  <c r="B1779" i="37"/>
  <c r="B1612" i="6" l="1"/>
  <c r="C1611" i="6"/>
  <c r="D1780" i="37"/>
  <c r="A1781" i="37"/>
  <c r="B1780" i="37"/>
  <c r="B1613" i="6" l="1"/>
  <c r="C1612" i="6"/>
  <c r="D1781" i="37"/>
  <c r="A1782" i="37"/>
  <c r="B1781" i="37"/>
  <c r="B1614" i="6" l="1"/>
  <c r="C1613" i="6"/>
  <c r="D1782" i="37"/>
  <c r="B1782" i="37"/>
  <c r="A1783" i="37"/>
  <c r="C1614" i="6" l="1"/>
  <c r="B1615" i="6"/>
  <c r="D1783" i="37"/>
  <c r="B1783" i="37"/>
  <c r="A1784" i="37"/>
  <c r="B1616" i="6" l="1"/>
  <c r="C1615" i="6"/>
  <c r="D1784" i="37"/>
  <c r="B1784" i="37"/>
  <c r="A1785" i="37"/>
  <c r="B1617" i="6" l="1"/>
  <c r="C1616" i="6"/>
  <c r="D1785" i="37"/>
  <c r="B1785" i="37"/>
  <c r="A1786" i="37"/>
  <c r="B1618" i="6" l="1"/>
  <c r="C1617" i="6"/>
  <c r="D1786" i="37"/>
  <c r="A1787" i="37"/>
  <c r="B1786" i="37"/>
  <c r="C1618" i="6" l="1"/>
  <c r="B1619" i="6"/>
  <c r="D1787" i="37"/>
  <c r="A1788" i="37"/>
  <c r="B1787" i="37"/>
  <c r="B1620" i="6" l="1"/>
  <c r="C1619" i="6"/>
  <c r="D1788" i="37"/>
  <c r="A1789" i="37"/>
  <c r="B1788" i="37"/>
  <c r="B1621" i="6" l="1"/>
  <c r="C1620" i="6"/>
  <c r="D1789" i="37"/>
  <c r="A1790" i="37"/>
  <c r="B1789" i="37"/>
  <c r="B1622" i="6" l="1"/>
  <c r="C1621" i="6"/>
  <c r="D1790" i="37"/>
  <c r="A1791" i="37"/>
  <c r="B1790" i="37"/>
  <c r="B1623" i="6" l="1"/>
  <c r="C1622" i="6"/>
  <c r="D1791" i="37"/>
  <c r="B1791" i="37"/>
  <c r="A1792" i="37"/>
  <c r="B1624" i="6" l="1"/>
  <c r="C1623" i="6"/>
  <c r="D1792" i="37"/>
  <c r="A1793" i="37"/>
  <c r="B1792" i="37"/>
  <c r="B1625" i="6" l="1"/>
  <c r="C1624" i="6"/>
  <c r="D1793" i="37"/>
  <c r="B1793" i="37"/>
  <c r="A1794" i="37"/>
  <c r="B1626" i="6" l="1"/>
  <c r="C1625" i="6"/>
  <c r="D1794" i="37"/>
  <c r="A1795" i="37"/>
  <c r="B1794" i="37"/>
  <c r="B1627" i="6" l="1"/>
  <c r="C1626" i="6"/>
  <c r="D1795" i="37"/>
  <c r="B1795" i="37"/>
  <c r="A1796" i="37"/>
  <c r="B1628" i="6" l="1"/>
  <c r="C1627" i="6"/>
  <c r="D1796" i="37"/>
  <c r="B1796" i="37"/>
  <c r="A1797" i="37"/>
  <c r="B1629" i="6" l="1"/>
  <c r="C1628" i="6"/>
  <c r="D1797" i="37"/>
  <c r="B1797" i="37"/>
  <c r="A1798" i="37"/>
  <c r="B1630" i="6" l="1"/>
  <c r="C1629" i="6"/>
  <c r="D1798" i="37"/>
  <c r="A1799" i="37"/>
  <c r="B1798" i="37"/>
  <c r="B1631" i="6" l="1"/>
  <c r="C1630" i="6"/>
  <c r="D1799" i="37"/>
  <c r="B1799" i="37"/>
  <c r="A1800" i="37"/>
  <c r="B1632" i="6" l="1"/>
  <c r="C1631" i="6"/>
  <c r="D1800" i="37"/>
  <c r="B1800" i="37"/>
  <c r="A1801" i="37"/>
  <c r="B1633" i="6" l="1"/>
  <c r="C1632" i="6"/>
  <c r="D1801" i="37"/>
  <c r="B1801" i="37"/>
  <c r="A1802" i="37"/>
  <c r="B1634" i="6" l="1"/>
  <c r="C1633" i="6"/>
  <c r="D1802" i="37"/>
  <c r="B1802" i="37"/>
  <c r="A1803" i="37"/>
  <c r="B1635" i="6" l="1"/>
  <c r="C1634" i="6"/>
  <c r="D1803" i="37"/>
  <c r="B1803" i="37"/>
  <c r="A1804" i="37"/>
  <c r="B1636" i="6" l="1"/>
  <c r="C1635" i="6"/>
  <c r="D1804" i="37"/>
  <c r="B1804" i="37"/>
  <c r="A1805" i="37"/>
  <c r="B1637" i="6" l="1"/>
  <c r="C1636" i="6"/>
  <c r="D1805" i="37"/>
  <c r="A1806" i="37"/>
  <c r="B1805" i="37"/>
  <c r="B1638" i="6" l="1"/>
  <c r="C1637" i="6"/>
  <c r="D1806" i="37"/>
  <c r="B1806" i="37"/>
  <c r="A1807" i="37"/>
  <c r="B1639" i="6" l="1"/>
  <c r="C1638" i="6"/>
  <c r="D1807" i="37"/>
  <c r="A1808" i="37"/>
  <c r="B1807" i="37"/>
  <c r="B1640" i="6" l="1"/>
  <c r="C1639" i="6"/>
  <c r="D1808" i="37"/>
  <c r="A1809" i="37"/>
  <c r="B1808" i="37"/>
  <c r="C1640" i="6" l="1"/>
  <c r="B1641" i="6"/>
  <c r="D1809" i="37"/>
  <c r="B1809" i="37"/>
  <c r="A1810" i="37"/>
  <c r="C1641" i="6" l="1"/>
  <c r="B1642" i="6"/>
  <c r="D1810" i="37"/>
  <c r="B1810" i="37"/>
  <c r="A1811" i="37"/>
  <c r="B1643" i="6" l="1"/>
  <c r="C1642" i="6"/>
  <c r="D1811" i="37"/>
  <c r="A1812" i="37"/>
  <c r="B1811" i="37"/>
  <c r="B1644" i="6" l="1"/>
  <c r="C1643" i="6"/>
  <c r="D1812" i="37"/>
  <c r="A1813" i="37"/>
  <c r="B1812" i="37"/>
  <c r="C1644" i="6" l="1"/>
  <c r="B1645" i="6"/>
  <c r="D1813" i="37"/>
  <c r="B1813" i="37"/>
  <c r="A1814" i="37"/>
  <c r="B1646" i="6" l="1"/>
  <c r="C1645" i="6"/>
  <c r="D1814" i="37"/>
  <c r="B1814" i="37"/>
  <c r="A1815" i="37"/>
  <c r="B1647" i="6" l="1"/>
  <c r="C1646" i="6"/>
  <c r="D1815" i="37"/>
  <c r="A1816" i="37"/>
  <c r="B1815" i="37"/>
  <c r="B1648" i="6" l="1"/>
  <c r="C1647" i="6"/>
  <c r="D1816" i="37"/>
  <c r="A1817" i="37"/>
  <c r="B1816" i="37"/>
  <c r="B1649" i="6" l="1"/>
  <c r="C1648" i="6"/>
  <c r="D1817" i="37"/>
  <c r="B1817" i="37"/>
  <c r="A1818" i="37"/>
  <c r="C1649" i="6" l="1"/>
  <c r="B1650" i="6"/>
  <c r="D1818" i="37"/>
  <c r="A1819" i="37"/>
  <c r="B1818" i="37"/>
  <c r="B1651" i="6" l="1"/>
  <c r="C1650" i="6"/>
  <c r="D1819" i="37"/>
  <c r="A1820" i="37"/>
  <c r="B1819" i="37"/>
  <c r="B1652" i="6" l="1"/>
  <c r="C1651" i="6"/>
  <c r="D1820" i="37"/>
  <c r="A1821" i="37"/>
  <c r="B1820" i="37"/>
  <c r="B1653" i="6" l="1"/>
  <c r="C1652" i="6"/>
  <c r="D1821" i="37"/>
  <c r="A1822" i="37"/>
  <c r="B1821" i="37"/>
  <c r="B1654" i="6" l="1"/>
  <c r="C1653" i="6"/>
  <c r="D1822" i="37"/>
  <c r="B1822" i="37"/>
  <c r="A1823" i="37"/>
  <c r="C1654" i="6" l="1"/>
  <c r="B1655" i="6"/>
  <c r="D1823" i="37"/>
  <c r="A1824" i="37"/>
  <c r="B1823" i="37"/>
  <c r="B1656" i="6" l="1"/>
  <c r="C1655" i="6"/>
  <c r="D1824" i="37"/>
  <c r="A1825" i="37"/>
  <c r="B1824" i="37"/>
  <c r="B1657" i="6" l="1"/>
  <c r="C1656" i="6"/>
  <c r="D1825" i="37"/>
  <c r="A1826" i="37"/>
  <c r="B1825" i="37"/>
  <c r="B1658" i="6" l="1"/>
  <c r="C1657" i="6"/>
  <c r="D1826" i="37"/>
  <c r="B1826" i="37"/>
  <c r="A1827" i="37"/>
  <c r="B1659" i="6" l="1"/>
  <c r="C1658" i="6"/>
  <c r="D1827" i="37"/>
  <c r="A1828" i="37"/>
  <c r="B1827" i="37"/>
  <c r="B1660" i="6" l="1"/>
  <c r="C1659" i="6"/>
  <c r="D1828" i="37"/>
  <c r="B1828" i="37"/>
  <c r="A1829" i="37"/>
  <c r="B1661" i="6" l="1"/>
  <c r="C1660" i="6"/>
  <c r="D1829" i="37"/>
  <c r="B1829" i="37"/>
  <c r="A1830" i="37"/>
  <c r="B1662" i="6" l="1"/>
  <c r="C1661" i="6"/>
  <c r="D1830" i="37"/>
  <c r="B1830" i="37"/>
  <c r="A1831" i="37"/>
  <c r="B1663" i="6" l="1"/>
  <c r="C1662" i="6"/>
  <c r="D1831" i="37"/>
  <c r="A1832" i="37"/>
  <c r="B1831" i="37"/>
  <c r="B1664" i="6" l="1"/>
  <c r="C1663" i="6"/>
  <c r="D1832" i="37"/>
  <c r="A1833" i="37"/>
  <c r="B1832" i="37"/>
  <c r="B1665" i="6" l="1"/>
  <c r="C1664" i="6"/>
  <c r="D1833" i="37"/>
  <c r="B1833" i="37"/>
  <c r="A1834" i="37"/>
  <c r="B1666" i="6" l="1"/>
  <c r="C1665" i="6"/>
  <c r="D1834" i="37"/>
  <c r="A1835" i="37"/>
  <c r="B1834" i="37"/>
  <c r="B1667" i="6" l="1"/>
  <c r="C1666" i="6"/>
  <c r="D1835" i="37"/>
  <c r="A1836" i="37"/>
  <c r="B1835" i="37"/>
  <c r="B1668" i="6" l="1"/>
  <c r="C1667" i="6"/>
  <c r="D1836" i="37"/>
  <c r="A1837" i="37"/>
  <c r="B1836" i="37"/>
  <c r="C1668" i="6" l="1"/>
  <c r="B1669" i="6"/>
  <c r="D1837" i="37"/>
  <c r="B1837" i="37"/>
  <c r="A1838" i="37"/>
  <c r="B1670" i="6" l="1"/>
  <c r="C1669" i="6"/>
  <c r="D1838" i="37"/>
  <c r="B1838" i="37"/>
  <c r="A1839" i="37"/>
  <c r="B1671" i="6" l="1"/>
  <c r="C1670" i="6"/>
  <c r="D1839" i="37"/>
  <c r="A1840" i="37"/>
  <c r="B1839" i="37"/>
  <c r="B1672" i="6" l="1"/>
  <c r="C1671" i="6"/>
  <c r="D1840" i="37"/>
  <c r="A1841" i="37"/>
  <c r="B1840" i="37"/>
  <c r="B1673" i="6" l="1"/>
  <c r="C1672" i="6"/>
  <c r="D1841" i="37"/>
  <c r="A1842" i="37"/>
  <c r="B1841" i="37"/>
  <c r="B1674" i="6" l="1"/>
  <c r="C1673" i="6"/>
  <c r="D1842" i="37"/>
  <c r="B1842" i="37"/>
  <c r="A1843" i="37"/>
  <c r="B1675" i="6" l="1"/>
  <c r="C1674" i="6"/>
  <c r="D1843" i="37"/>
  <c r="A1844" i="37"/>
  <c r="B1843" i="37"/>
  <c r="B1676" i="6" l="1"/>
  <c r="C1675" i="6"/>
  <c r="D1844" i="37"/>
  <c r="A1845" i="37"/>
  <c r="B1844" i="37"/>
  <c r="B1677" i="6" l="1"/>
  <c r="C1676" i="6"/>
  <c r="D1845" i="37"/>
  <c r="A1846" i="37"/>
  <c r="B1845" i="37"/>
  <c r="B1678" i="6" l="1"/>
  <c r="C1677" i="6"/>
  <c r="D1846" i="37"/>
  <c r="B1846" i="37"/>
  <c r="A1847" i="37"/>
  <c r="B1679" i="6" l="1"/>
  <c r="C1678" i="6"/>
  <c r="D1847" i="37"/>
  <c r="A1848" i="37"/>
  <c r="B1847" i="37"/>
  <c r="B1680" i="6" l="1"/>
  <c r="C1679" i="6"/>
  <c r="D1848" i="37"/>
  <c r="B1848" i="37"/>
  <c r="A1849" i="37"/>
  <c r="B1681" i="6" l="1"/>
  <c r="C1680" i="6"/>
  <c r="D1849" i="37"/>
  <c r="B1849" i="37"/>
  <c r="A1850" i="37"/>
  <c r="B1682" i="6" l="1"/>
  <c r="C1681" i="6"/>
  <c r="D1850" i="37"/>
  <c r="A1851" i="37"/>
  <c r="B1850" i="37"/>
  <c r="B1683" i="6" l="1"/>
  <c r="C1682" i="6"/>
  <c r="D1851" i="37"/>
  <c r="A1852" i="37"/>
  <c r="B1851" i="37"/>
  <c r="B1684" i="6" l="1"/>
  <c r="C1683" i="6"/>
  <c r="D1852" i="37"/>
  <c r="A1853" i="37"/>
  <c r="B1852" i="37"/>
  <c r="B1685" i="6" l="1"/>
  <c r="C1684" i="6"/>
  <c r="D1853" i="37"/>
  <c r="B1853" i="37"/>
  <c r="A1854" i="37"/>
  <c r="B1686" i="6" l="1"/>
  <c r="C1685" i="6"/>
  <c r="D1854" i="37"/>
  <c r="A1855" i="37"/>
  <c r="B1854" i="37"/>
  <c r="B1687" i="6" l="1"/>
  <c r="C1686" i="6"/>
  <c r="D1855" i="37"/>
  <c r="A1856" i="37"/>
  <c r="B1855" i="37"/>
  <c r="C1687" i="6" l="1"/>
  <c r="B1688" i="6"/>
  <c r="D1856" i="37"/>
  <c r="A1857" i="37"/>
  <c r="B1856" i="37"/>
  <c r="B1689" i="6" l="1"/>
  <c r="C1688" i="6"/>
  <c r="D1857" i="37"/>
  <c r="B1857" i="37"/>
  <c r="A1858" i="37"/>
  <c r="B1690" i="6" l="1"/>
  <c r="C1689" i="6"/>
  <c r="D1858" i="37"/>
  <c r="A1859" i="37"/>
  <c r="B1858" i="37"/>
  <c r="B1691" i="6" l="1"/>
  <c r="C1690" i="6"/>
  <c r="D1859" i="37"/>
  <c r="A1860" i="37"/>
  <c r="B1859" i="37"/>
  <c r="B1692" i="6" l="1"/>
  <c r="C1691" i="6"/>
  <c r="D1860" i="37"/>
  <c r="A1861" i="37"/>
  <c r="B1860" i="37"/>
  <c r="B1693" i="6" l="1"/>
  <c r="C1692" i="6"/>
  <c r="D1861" i="37"/>
  <c r="B1861" i="37"/>
  <c r="A1862" i="37"/>
  <c r="B1694" i="6" l="1"/>
  <c r="C1693" i="6"/>
  <c r="D1862" i="37"/>
  <c r="B1862" i="37"/>
  <c r="A1863" i="37"/>
  <c r="B1695" i="6" l="1"/>
  <c r="C1694" i="6"/>
  <c r="D1863" i="37"/>
  <c r="A1864" i="37"/>
  <c r="B1863" i="37"/>
  <c r="B1696" i="6" l="1"/>
  <c r="C1695" i="6"/>
  <c r="D1864" i="37"/>
  <c r="B1864" i="37"/>
  <c r="A1865" i="37"/>
  <c r="B1697" i="6" l="1"/>
  <c r="C1696" i="6"/>
  <c r="D1865" i="37"/>
  <c r="B1865" i="37"/>
  <c r="A1866" i="37"/>
  <c r="B1698" i="6" l="1"/>
  <c r="C1697" i="6"/>
  <c r="D1866" i="37"/>
  <c r="B1866" i="37"/>
  <c r="A1867" i="37"/>
  <c r="B1699" i="6" l="1"/>
  <c r="C1698" i="6"/>
  <c r="D1867" i="37"/>
  <c r="A1868" i="37"/>
  <c r="B1867" i="37"/>
  <c r="B1700" i="6" l="1"/>
  <c r="C1699" i="6"/>
  <c r="D1868" i="37"/>
  <c r="B1868" i="37"/>
  <c r="A1869" i="37"/>
  <c r="B1701" i="6" l="1"/>
  <c r="C1700" i="6"/>
  <c r="D1869" i="37"/>
  <c r="A1870" i="37"/>
  <c r="B1869" i="37"/>
  <c r="B1702" i="6" l="1"/>
  <c r="C1701" i="6"/>
  <c r="D1870" i="37"/>
  <c r="B1870" i="37"/>
  <c r="A1871" i="37"/>
  <c r="B1703" i="6" l="1"/>
  <c r="C1702" i="6"/>
  <c r="D1871" i="37"/>
  <c r="A1872" i="37"/>
  <c r="B1871" i="37"/>
  <c r="B1704" i="6" l="1"/>
  <c r="C1703" i="6"/>
  <c r="D1872" i="37"/>
  <c r="B1872" i="37"/>
  <c r="A1873" i="37"/>
  <c r="B1705" i="6" l="1"/>
  <c r="C1704" i="6"/>
  <c r="D1873" i="37"/>
  <c r="B1873" i="37"/>
  <c r="A1874" i="37"/>
  <c r="B1706" i="6" l="1"/>
  <c r="C1705" i="6"/>
  <c r="D1874" i="37"/>
  <c r="B1874" i="37"/>
  <c r="A1875" i="37"/>
  <c r="B1707" i="6" l="1"/>
  <c r="C1706" i="6"/>
  <c r="D1875" i="37"/>
  <c r="A1876" i="37"/>
  <c r="B1875" i="37"/>
  <c r="C1707" i="6" l="1"/>
  <c r="B1708" i="6"/>
  <c r="D1876" i="37"/>
  <c r="A1877" i="37"/>
  <c r="B1876" i="37"/>
  <c r="B1709" i="6" l="1"/>
  <c r="C1708" i="6"/>
  <c r="D1877" i="37"/>
  <c r="A1878" i="37"/>
  <c r="B1877" i="37"/>
  <c r="B1710" i="6" l="1"/>
  <c r="C1709" i="6"/>
  <c r="D1878" i="37"/>
  <c r="B1878" i="37"/>
  <c r="A1879" i="37"/>
  <c r="B1711" i="6" l="1"/>
  <c r="C1710" i="6"/>
  <c r="D1879" i="37"/>
  <c r="B1879" i="37"/>
  <c r="A1880" i="37"/>
  <c r="C1711" i="6" l="1"/>
  <c r="B1712" i="6"/>
  <c r="D1880" i="37"/>
  <c r="A1881" i="37"/>
  <c r="B1880" i="37"/>
  <c r="B1713" i="6" l="1"/>
  <c r="C1712" i="6"/>
  <c r="D1881" i="37"/>
  <c r="B1881" i="37"/>
  <c r="A1882" i="37"/>
  <c r="C1713" i="6" l="1"/>
  <c r="B1714" i="6"/>
  <c r="D1882" i="37"/>
  <c r="A1883" i="37"/>
  <c r="B1882" i="37"/>
  <c r="B1715" i="6" l="1"/>
  <c r="C1714" i="6"/>
  <c r="D1883" i="37"/>
  <c r="B1883" i="37"/>
  <c r="A1884" i="37"/>
  <c r="B1716" i="6" l="1"/>
  <c r="C1715" i="6"/>
  <c r="D1884" i="37"/>
  <c r="B1884" i="37"/>
  <c r="A1885" i="37"/>
  <c r="B1717" i="6" l="1"/>
  <c r="C1716" i="6"/>
  <c r="D1885" i="37"/>
  <c r="B1885" i="37"/>
  <c r="A1886" i="37"/>
  <c r="B1718" i="6" l="1"/>
  <c r="C1717" i="6"/>
  <c r="D1886" i="37"/>
  <c r="A1887" i="37"/>
  <c r="B1886" i="37"/>
  <c r="B1719" i="6" l="1"/>
  <c r="C1718" i="6"/>
  <c r="D1887" i="37"/>
  <c r="B1887" i="37"/>
  <c r="A1888" i="37"/>
  <c r="B1720" i="6" l="1"/>
  <c r="C1719" i="6"/>
  <c r="D1888" i="37"/>
  <c r="A1889" i="37"/>
  <c r="B1888" i="37"/>
  <c r="B1721" i="6" l="1"/>
  <c r="C1720" i="6"/>
  <c r="D1889" i="37"/>
  <c r="B1889" i="37"/>
  <c r="A1890" i="37"/>
  <c r="B1722" i="6" l="1"/>
  <c r="C1721" i="6"/>
  <c r="D1890" i="37"/>
  <c r="B1890" i="37"/>
  <c r="A1891" i="37"/>
  <c r="C1722" i="6" l="1"/>
  <c r="B1723" i="6"/>
  <c r="D1891" i="37"/>
  <c r="A1892" i="37"/>
  <c r="B1891" i="37"/>
  <c r="B1724" i="6" l="1"/>
  <c r="C1723" i="6"/>
  <c r="D1892" i="37"/>
  <c r="A1893" i="37"/>
  <c r="B1892" i="37"/>
  <c r="B1725" i="6" l="1"/>
  <c r="C1724" i="6"/>
  <c r="D1893" i="37"/>
  <c r="B1893" i="37"/>
  <c r="A1894" i="37"/>
  <c r="B1726" i="6" l="1"/>
  <c r="C1725" i="6"/>
  <c r="D1894" i="37"/>
  <c r="B1894" i="37"/>
  <c r="A1895" i="37"/>
  <c r="B1727" i="6" l="1"/>
  <c r="C1726" i="6"/>
  <c r="D1895" i="37"/>
  <c r="A1896" i="37"/>
  <c r="B1895" i="37"/>
  <c r="B1728" i="6" l="1"/>
  <c r="C1727" i="6"/>
  <c r="D1896" i="37"/>
  <c r="A1897" i="37"/>
  <c r="B1896" i="37"/>
  <c r="C1728" i="6" l="1"/>
  <c r="B1729" i="6"/>
  <c r="D1897" i="37"/>
  <c r="B1897" i="37"/>
  <c r="A1898" i="37"/>
  <c r="C1729" i="6" l="1"/>
  <c r="B1730" i="6"/>
  <c r="D1898" i="37"/>
  <c r="B1898" i="37"/>
  <c r="A1899" i="37"/>
  <c r="B1731" i="6" l="1"/>
  <c r="C1730" i="6"/>
  <c r="D1899" i="37"/>
  <c r="A1900" i="37"/>
  <c r="B1899" i="37"/>
  <c r="B1732" i="6" l="1"/>
  <c r="C1731" i="6"/>
  <c r="D1900" i="37"/>
  <c r="B1900" i="37"/>
  <c r="A1901" i="37"/>
  <c r="B1733" i="6" l="1"/>
  <c r="C1732" i="6"/>
  <c r="D1901" i="37"/>
  <c r="B1901" i="37"/>
  <c r="A1902" i="37"/>
  <c r="B1734" i="6" l="1"/>
  <c r="C1733" i="6"/>
  <c r="D1902" i="37"/>
  <c r="B1902" i="37"/>
  <c r="A1903" i="37"/>
  <c r="B1735" i="6" l="1"/>
  <c r="C1734" i="6"/>
  <c r="D1903" i="37"/>
  <c r="A1904" i="37"/>
  <c r="B1903" i="37"/>
  <c r="B1736" i="6" l="1"/>
  <c r="C1735" i="6"/>
  <c r="D1904" i="37"/>
  <c r="A1905" i="37"/>
  <c r="B1904" i="37"/>
  <c r="B1737" i="6" l="1"/>
  <c r="C1736" i="6"/>
  <c r="D1905" i="37"/>
  <c r="B1905" i="37"/>
  <c r="A1906" i="37"/>
  <c r="C1737" i="6" l="1"/>
  <c r="B1738" i="6"/>
  <c r="D1906" i="37"/>
  <c r="B1906" i="37"/>
  <c r="A1907" i="37"/>
  <c r="C1738" i="6" l="1"/>
  <c r="B1739" i="6"/>
  <c r="D1907" i="37"/>
  <c r="A1908" i="37"/>
  <c r="B1907" i="37"/>
  <c r="B1740" i="6" l="1"/>
  <c r="C1739" i="6"/>
  <c r="D1908" i="37"/>
  <c r="A1909" i="37"/>
  <c r="B1908" i="37"/>
  <c r="B1741" i="6" l="1"/>
  <c r="C1740" i="6"/>
  <c r="D1909" i="37"/>
  <c r="B1909" i="37"/>
  <c r="A1910" i="37"/>
  <c r="B1742" i="6" l="1"/>
  <c r="C1741" i="6"/>
  <c r="D1910" i="37"/>
  <c r="A1911" i="37"/>
  <c r="B1910" i="37"/>
  <c r="B1743" i="6" l="1"/>
  <c r="C1742" i="6"/>
  <c r="D1911" i="37"/>
  <c r="A1912" i="37"/>
  <c r="B1911" i="37"/>
  <c r="B1744" i="6" l="1"/>
  <c r="C1743" i="6"/>
  <c r="D1912" i="37"/>
  <c r="A1913" i="37"/>
  <c r="B1912" i="37"/>
  <c r="B1745" i="6" l="1"/>
  <c r="C1744" i="6"/>
  <c r="D1913" i="37"/>
  <c r="B1913" i="37"/>
  <c r="A1914" i="37"/>
  <c r="B1746" i="6" l="1"/>
  <c r="C1745" i="6"/>
  <c r="D1914" i="37"/>
  <c r="B1914" i="37"/>
  <c r="A1915" i="37"/>
  <c r="B1747" i="6" l="1"/>
  <c r="C1746" i="6"/>
  <c r="D1915" i="37"/>
  <c r="A1916" i="37"/>
  <c r="B1915" i="37"/>
  <c r="B1748" i="6" l="1"/>
  <c r="C1747" i="6"/>
  <c r="D1916" i="37"/>
  <c r="A1917" i="37"/>
  <c r="B1916" i="37"/>
  <c r="B1749" i="6" l="1"/>
  <c r="C1748" i="6"/>
  <c r="D1917" i="37"/>
  <c r="A1918" i="37"/>
  <c r="B1917" i="37"/>
  <c r="B1750" i="6" l="1"/>
  <c r="C1749" i="6"/>
  <c r="D1918" i="37"/>
  <c r="B1918" i="37"/>
  <c r="A1919" i="37"/>
  <c r="B1751" i="6" l="1"/>
  <c r="C1750" i="6"/>
  <c r="D1919" i="37"/>
  <c r="B1919" i="37"/>
  <c r="A1920" i="37"/>
  <c r="B1752" i="6" l="1"/>
  <c r="C1751" i="6"/>
  <c r="D1920" i="37"/>
  <c r="B1920" i="37"/>
  <c r="A1921" i="37"/>
  <c r="C1752" i="6" l="1"/>
  <c r="B1753" i="6"/>
  <c r="D1921" i="37"/>
  <c r="B1921" i="37"/>
  <c r="A1922" i="37"/>
  <c r="B1754" i="6" l="1"/>
  <c r="C1753" i="6"/>
  <c r="D1922" i="37"/>
  <c r="B1922" i="37"/>
  <c r="A1923" i="37"/>
  <c r="B1755" i="6" l="1"/>
  <c r="C1754" i="6"/>
  <c r="D1923" i="37"/>
  <c r="A1924" i="37"/>
  <c r="B1923" i="37"/>
  <c r="B1756" i="6" l="1"/>
  <c r="C1755" i="6"/>
  <c r="D1924" i="37"/>
  <c r="A1925" i="37"/>
  <c r="B1924" i="37"/>
  <c r="B1757" i="6" l="1"/>
  <c r="C1756" i="6"/>
  <c r="D1925" i="37"/>
  <c r="B1925" i="37"/>
  <c r="A1926" i="37"/>
  <c r="B1758" i="6" l="1"/>
  <c r="C1757" i="6"/>
  <c r="D1926" i="37"/>
  <c r="B1926" i="37"/>
  <c r="A1927" i="37"/>
  <c r="B1759" i="6" l="1"/>
  <c r="C1758" i="6"/>
  <c r="D1927" i="37"/>
  <c r="B1927" i="37"/>
  <c r="A1928" i="37"/>
  <c r="C1759" i="6" l="1"/>
  <c r="B1760" i="6"/>
  <c r="D1928" i="37"/>
  <c r="A1929" i="37"/>
  <c r="B1928" i="37"/>
  <c r="B1761" i="6" l="1"/>
  <c r="C1760" i="6"/>
  <c r="D1929" i="37"/>
  <c r="B1929" i="37"/>
  <c r="A1930" i="37"/>
  <c r="B1762" i="6" l="1"/>
  <c r="C1761" i="6"/>
  <c r="D1930" i="37"/>
  <c r="A1931" i="37"/>
  <c r="B1930" i="37"/>
  <c r="C1762" i="6" l="1"/>
  <c r="B1763" i="6"/>
  <c r="D1931" i="37"/>
  <c r="A1932" i="37"/>
  <c r="B1931" i="37"/>
  <c r="C1763" i="6" l="1"/>
  <c r="B1764" i="6"/>
  <c r="D1932" i="37"/>
  <c r="A1933" i="37"/>
  <c r="B1932" i="37"/>
  <c r="B1765" i="6" l="1"/>
  <c r="C1764" i="6"/>
  <c r="D1933" i="37"/>
  <c r="A1934" i="37"/>
  <c r="B1933" i="37"/>
  <c r="C1765" i="6" l="1"/>
  <c r="B1766" i="6"/>
  <c r="D1934" i="37"/>
  <c r="B1934" i="37"/>
  <c r="A1935" i="37"/>
  <c r="B1767" i="6" l="1"/>
  <c r="C1766" i="6"/>
  <c r="D1935" i="37"/>
  <c r="A1936" i="37"/>
  <c r="B1935" i="37"/>
  <c r="B1768" i="6" l="1"/>
  <c r="C1767" i="6"/>
  <c r="D1936" i="37"/>
  <c r="A1937" i="37"/>
  <c r="B1936" i="37"/>
  <c r="B1769" i="6" l="1"/>
  <c r="C1768" i="6"/>
  <c r="D1937" i="37"/>
  <c r="A1938" i="37"/>
  <c r="B1937" i="37"/>
  <c r="B1770" i="6" l="1"/>
  <c r="C1769" i="6"/>
  <c r="D1938" i="37"/>
  <c r="B1938" i="37"/>
  <c r="A1939" i="37"/>
  <c r="B1771" i="6" l="1"/>
  <c r="C1770" i="6"/>
  <c r="D1939" i="37"/>
  <c r="A1940" i="37"/>
  <c r="B1939" i="37"/>
  <c r="B1772" i="6" l="1"/>
  <c r="C1771" i="6"/>
  <c r="D1940" i="37"/>
  <c r="A1941" i="37"/>
  <c r="B1940" i="37"/>
  <c r="B1773" i="6" l="1"/>
  <c r="C1772" i="6"/>
  <c r="D1941" i="37"/>
  <c r="A1942" i="37"/>
  <c r="B1941" i="37"/>
  <c r="B1774" i="6" l="1"/>
  <c r="C1773" i="6"/>
  <c r="D1942" i="37"/>
  <c r="B1942" i="37"/>
  <c r="A1943" i="37"/>
  <c r="B1775" i="6" l="1"/>
  <c r="C1774" i="6"/>
  <c r="D1943" i="37"/>
  <c r="A1944" i="37"/>
  <c r="B1943" i="37"/>
  <c r="B1776" i="6" l="1"/>
  <c r="C1775" i="6"/>
  <c r="D1944" i="37"/>
  <c r="A1945" i="37"/>
  <c r="B1944" i="37"/>
  <c r="B1777" i="6" l="1"/>
  <c r="C1776" i="6"/>
  <c r="D1945" i="37"/>
  <c r="B1945" i="37"/>
  <c r="A1946" i="37"/>
  <c r="B1778" i="6" l="1"/>
  <c r="C1777" i="6"/>
  <c r="D1946" i="37"/>
  <c r="B1946" i="37"/>
  <c r="A1947" i="37"/>
  <c r="B1779" i="6" l="1"/>
  <c r="C1778" i="6"/>
  <c r="D1947" i="37"/>
  <c r="B1947" i="37"/>
  <c r="A1948" i="37"/>
  <c r="B1780" i="6" l="1"/>
  <c r="C1779" i="6"/>
  <c r="D1948" i="37"/>
  <c r="A1949" i="37"/>
  <c r="B1948" i="37"/>
  <c r="B1781" i="6" l="1"/>
  <c r="C1780" i="6"/>
  <c r="D1949" i="37"/>
  <c r="B1949" i="37"/>
  <c r="A1950" i="37"/>
  <c r="B1782" i="6" l="1"/>
  <c r="C1781" i="6"/>
  <c r="D1950" i="37"/>
  <c r="B1950" i="37"/>
  <c r="A1951" i="37"/>
  <c r="B1783" i="6" l="1"/>
  <c r="C1782" i="6"/>
  <c r="D1951" i="37"/>
  <c r="B1951" i="37"/>
  <c r="A1952" i="37"/>
  <c r="B1784" i="6" l="1"/>
  <c r="C1783" i="6"/>
  <c r="D1952" i="37"/>
  <c r="A1953" i="37"/>
  <c r="B1952" i="37"/>
  <c r="B1785" i="6" l="1"/>
  <c r="C1784" i="6"/>
  <c r="D1953" i="37"/>
  <c r="B1953" i="37"/>
  <c r="A1954" i="37"/>
  <c r="B1786" i="6" l="1"/>
  <c r="C1785" i="6"/>
  <c r="D1954" i="37"/>
  <c r="B1954" i="37"/>
  <c r="A1955" i="37"/>
  <c r="B1787" i="6" l="1"/>
  <c r="C1786" i="6"/>
  <c r="D1955" i="37"/>
  <c r="A1956" i="37"/>
  <c r="B1955" i="37"/>
  <c r="B1788" i="6" l="1"/>
  <c r="C1787" i="6"/>
  <c r="D1956" i="37"/>
  <c r="A1957" i="37"/>
  <c r="B1956" i="37"/>
  <c r="B1789" i="6" l="1"/>
  <c r="C1788" i="6"/>
  <c r="D1957" i="37"/>
  <c r="B1957" i="37"/>
  <c r="A1958" i="37"/>
  <c r="B1790" i="6" l="1"/>
  <c r="C1789" i="6"/>
  <c r="D1958" i="37"/>
  <c r="B1958" i="37"/>
  <c r="A1959" i="37"/>
  <c r="B1791" i="6" l="1"/>
  <c r="C1790" i="6"/>
  <c r="D1959" i="37"/>
  <c r="A1960" i="37"/>
  <c r="B1959" i="37"/>
  <c r="B1792" i="6" l="1"/>
  <c r="C1791" i="6"/>
  <c r="D1960" i="37"/>
  <c r="A1961" i="37"/>
  <c r="B1960" i="37"/>
  <c r="B1793" i="6" l="1"/>
  <c r="C1792" i="6"/>
  <c r="D1961" i="37"/>
  <c r="B1961" i="37"/>
  <c r="A1962" i="37"/>
  <c r="C1793" i="6" l="1"/>
  <c r="B1794" i="6"/>
  <c r="D1962" i="37"/>
  <c r="B1962" i="37"/>
  <c r="A1963" i="37"/>
  <c r="B1795" i="6" l="1"/>
  <c r="C1794" i="6"/>
  <c r="D1963" i="37"/>
  <c r="A1964" i="37"/>
  <c r="B1963" i="37"/>
  <c r="C1795" i="6" l="1"/>
  <c r="B1796" i="6"/>
  <c r="D1964" i="37"/>
  <c r="B1964" i="37"/>
  <c r="A1965" i="37"/>
  <c r="B1797" i="6" l="1"/>
  <c r="C1796" i="6"/>
  <c r="D1965" i="37"/>
  <c r="B1965" i="37"/>
  <c r="A1966" i="37"/>
  <c r="B1798" i="6" l="1"/>
  <c r="C1797" i="6"/>
  <c r="D1966" i="37"/>
  <c r="B1966" i="37"/>
  <c r="A1967" i="37"/>
  <c r="C1798" i="6" l="1"/>
  <c r="B1799" i="6"/>
  <c r="D1967" i="37"/>
  <c r="B1967" i="37"/>
  <c r="A1968" i="37"/>
  <c r="B1800" i="6" l="1"/>
  <c r="C1799" i="6"/>
  <c r="D1968" i="37"/>
  <c r="B1968" i="37"/>
  <c r="A1969" i="37"/>
  <c r="C1800" i="6" l="1"/>
  <c r="B1801" i="6"/>
  <c r="D1969" i="37"/>
  <c r="A1970" i="37"/>
  <c r="B1969" i="37"/>
  <c r="B1802" i="6" l="1"/>
  <c r="C1801" i="6"/>
  <c r="D1970" i="37"/>
  <c r="B1970" i="37"/>
  <c r="A1971" i="37"/>
  <c r="B1803" i="6" l="1"/>
  <c r="C1802" i="6"/>
  <c r="D1971" i="37"/>
  <c r="B1971" i="37"/>
  <c r="A1972" i="37"/>
  <c r="C1803" i="6" l="1"/>
  <c r="B1804" i="6"/>
  <c r="D1972" i="37"/>
  <c r="A1973" i="37"/>
  <c r="B1972" i="37"/>
  <c r="C1804" i="6" l="1"/>
  <c r="B1805" i="6"/>
  <c r="D1973" i="37"/>
  <c r="A1974" i="37"/>
  <c r="B1973" i="37"/>
  <c r="B1806" i="6" l="1"/>
  <c r="C1805" i="6"/>
  <c r="D1974" i="37"/>
  <c r="A1975" i="37"/>
  <c r="B1974" i="37"/>
  <c r="B1807" i="6" l="1"/>
  <c r="C1806" i="6"/>
  <c r="D1975" i="37"/>
  <c r="B1975" i="37"/>
  <c r="A1976" i="37"/>
  <c r="C1807" i="6" l="1"/>
  <c r="B1808" i="6"/>
  <c r="D1976" i="37"/>
  <c r="A1977" i="37"/>
  <c r="B1976" i="37"/>
  <c r="B1809" i="6" l="1"/>
  <c r="C1808" i="6"/>
  <c r="D1977" i="37"/>
  <c r="B1977" i="37"/>
  <c r="A1978" i="37"/>
  <c r="B1810" i="6" l="1"/>
  <c r="C1809" i="6"/>
  <c r="D1978" i="37"/>
  <c r="A1979" i="37"/>
  <c r="B1978" i="37"/>
  <c r="B1811" i="6" l="1"/>
  <c r="C1810" i="6"/>
  <c r="D1979" i="37"/>
  <c r="A1980" i="37"/>
  <c r="B1979" i="37"/>
  <c r="B1812" i="6" l="1"/>
  <c r="C1811" i="6"/>
  <c r="D1980" i="37"/>
  <c r="A1981" i="37"/>
  <c r="B1980" i="37"/>
  <c r="B1813" i="6" l="1"/>
  <c r="C1812" i="6"/>
  <c r="D1981" i="37"/>
  <c r="B1981" i="37"/>
  <c r="A1982" i="37"/>
  <c r="B1814" i="6" l="1"/>
  <c r="C1813" i="6"/>
  <c r="D1982" i="37"/>
  <c r="B1982" i="37"/>
  <c r="A1983" i="37"/>
  <c r="C1814" i="6" l="1"/>
  <c r="B1815" i="6"/>
  <c r="D1983" i="37"/>
  <c r="A1984" i="37"/>
  <c r="B1983" i="37"/>
  <c r="C1815" i="6" l="1"/>
  <c r="B1816" i="6"/>
  <c r="A1985" i="37"/>
  <c r="D1984" i="37"/>
  <c r="B1984" i="37"/>
  <c r="B1817" i="6" l="1"/>
  <c r="C1816" i="6"/>
  <c r="D1985" i="37"/>
  <c r="A1986" i="37"/>
  <c r="B1985" i="37"/>
  <c r="B1818" i="6" l="1"/>
  <c r="C1817" i="6"/>
  <c r="D1986" i="37"/>
  <c r="A1987" i="37"/>
  <c r="B1986" i="37"/>
  <c r="C1818" i="6" l="1"/>
  <c r="B1819" i="6"/>
  <c r="D1987" i="37"/>
  <c r="B1987" i="37"/>
  <c r="A1988" i="37"/>
  <c r="B1820" i="6" l="1"/>
  <c r="C1819" i="6"/>
  <c r="D1988" i="37"/>
  <c r="B1988" i="37"/>
  <c r="A1989" i="37"/>
  <c r="B1821" i="6" l="1"/>
  <c r="C1820" i="6"/>
  <c r="D1989" i="37"/>
  <c r="A1990" i="37"/>
  <c r="B1989" i="37"/>
  <c r="C1821" i="6" l="1"/>
  <c r="B1822" i="6"/>
  <c r="D1990" i="37"/>
  <c r="A1991" i="37"/>
  <c r="B1990" i="37"/>
  <c r="B1823" i="6" l="1"/>
  <c r="C1822" i="6"/>
  <c r="D1991" i="37"/>
  <c r="B1991" i="37"/>
  <c r="A1992" i="37"/>
  <c r="B1824" i="6" l="1"/>
  <c r="C1823" i="6"/>
  <c r="D1992" i="37"/>
  <c r="B1992" i="37"/>
  <c r="A1993" i="37"/>
  <c r="B1825" i="6" l="1"/>
  <c r="C1824" i="6"/>
  <c r="D1993" i="37"/>
  <c r="A1994" i="37"/>
  <c r="B1993" i="37"/>
  <c r="B1826" i="6" l="1"/>
  <c r="C1825" i="6"/>
  <c r="D1994" i="37"/>
  <c r="A1995" i="37"/>
  <c r="B1994" i="37"/>
  <c r="B1827" i="6" l="1"/>
  <c r="C1826" i="6"/>
  <c r="D1995" i="37"/>
  <c r="B1995" i="37"/>
  <c r="A1996" i="37"/>
  <c r="B1828" i="6" l="1"/>
  <c r="C1827" i="6"/>
  <c r="D1996" i="37"/>
  <c r="B1996" i="37"/>
  <c r="A1997" i="37"/>
  <c r="B1829" i="6" l="1"/>
  <c r="C1828" i="6"/>
  <c r="D1997" i="37"/>
  <c r="A1998" i="37"/>
  <c r="B1997" i="37"/>
  <c r="B1830" i="6" l="1"/>
  <c r="C1829" i="6"/>
  <c r="D1998" i="37"/>
  <c r="A1999" i="37"/>
  <c r="B1998" i="37"/>
  <c r="B1831" i="6" l="1"/>
  <c r="C1830" i="6"/>
  <c r="D1999" i="37"/>
  <c r="B1999" i="37"/>
  <c r="A2000" i="37"/>
  <c r="B1832" i="6" l="1"/>
  <c r="C1831" i="6"/>
  <c r="D2000" i="37"/>
  <c r="B2000" i="37"/>
  <c r="A2001" i="37"/>
  <c r="B1833" i="6" l="1"/>
  <c r="C1832" i="6"/>
  <c r="D2001" i="37"/>
  <c r="B2001" i="37"/>
  <c r="A2002" i="37"/>
  <c r="B1834" i="6" l="1"/>
  <c r="C1833" i="6"/>
  <c r="D2002" i="37"/>
  <c r="A2003" i="37"/>
  <c r="B2002" i="37"/>
  <c r="B1835" i="6" l="1"/>
  <c r="C1834" i="6"/>
  <c r="D2003" i="37"/>
  <c r="B2003" i="37"/>
  <c r="A2004" i="37"/>
  <c r="B1836" i="6" l="1"/>
  <c r="C1835" i="6"/>
  <c r="D2004" i="37"/>
  <c r="B2004" i="37"/>
  <c r="A2005" i="37"/>
  <c r="B1837" i="6" l="1"/>
  <c r="C1836" i="6"/>
  <c r="D2005" i="37"/>
  <c r="B2005" i="37"/>
  <c r="A2006" i="37"/>
  <c r="B1838" i="6" l="1"/>
  <c r="C1837" i="6"/>
  <c r="D2006" i="37"/>
  <c r="A2007" i="37"/>
  <c r="B2006" i="37"/>
  <c r="C1838" i="6" l="1"/>
  <c r="B1839" i="6"/>
  <c r="D2007" i="37"/>
  <c r="B2007" i="37"/>
  <c r="A2008" i="37"/>
  <c r="C1839" i="6" l="1"/>
  <c r="B1840" i="6"/>
  <c r="D2008" i="37"/>
  <c r="B2008" i="37"/>
  <c r="A2009" i="37"/>
  <c r="C1840" i="6" l="1"/>
  <c r="B1841" i="6"/>
  <c r="D2009" i="37"/>
  <c r="B2009" i="37"/>
  <c r="A2010" i="37"/>
  <c r="B1842" i="6" l="1"/>
  <c r="C1841" i="6"/>
  <c r="D2010" i="37"/>
  <c r="A2011" i="37"/>
  <c r="B2010" i="37"/>
  <c r="B1843" i="6" l="1"/>
  <c r="C1842" i="6"/>
  <c r="D2011" i="37"/>
  <c r="A2012" i="37"/>
  <c r="B2011" i="37"/>
  <c r="B1844" i="6" l="1"/>
  <c r="C1843" i="6"/>
  <c r="D2012" i="37"/>
  <c r="B2012" i="37"/>
  <c r="A2013" i="37"/>
  <c r="B1845" i="6" l="1"/>
  <c r="C1844" i="6"/>
  <c r="D2013" i="37"/>
  <c r="A2014" i="37"/>
  <c r="B2013" i="37"/>
  <c r="B1846" i="6" l="1"/>
  <c r="C1845" i="6"/>
  <c r="B2014" i="37"/>
  <c r="A2015" i="37"/>
  <c r="B1847" i="6" l="1"/>
  <c r="C1846" i="6"/>
  <c r="B2015" i="37"/>
  <c r="A2016" i="37"/>
  <c r="C1847" i="6" l="1"/>
  <c r="B1848" i="6"/>
  <c r="B2016" i="37"/>
  <c r="A2017" i="37"/>
  <c r="B1849" i="6" l="1"/>
  <c r="C1848" i="6"/>
  <c r="B2017" i="37"/>
  <c r="A2018" i="37"/>
  <c r="B1850" i="6" l="1"/>
  <c r="C1849" i="6"/>
  <c r="A2019" i="37"/>
  <c r="B2018" i="37"/>
  <c r="C1850" i="6" l="1"/>
  <c r="B1851" i="6"/>
  <c r="A2020" i="37"/>
  <c r="B2019" i="37"/>
  <c r="B1852" i="6" l="1"/>
  <c r="C1851" i="6"/>
  <c r="B2020" i="37"/>
  <c r="A2021" i="37"/>
  <c r="B1853" i="6" l="1"/>
  <c r="C1852" i="6"/>
  <c r="B2021" i="37"/>
  <c r="A2022" i="37"/>
  <c r="B1854" i="6" l="1"/>
  <c r="C1853" i="6"/>
  <c r="B2022" i="37"/>
  <c r="A2023" i="37"/>
  <c r="B1855" i="6" l="1"/>
  <c r="C1854" i="6"/>
  <c r="B2023" i="37"/>
  <c r="A2024" i="37"/>
  <c r="B1856" i="6" l="1"/>
  <c r="C1855" i="6"/>
  <c r="B2024" i="37"/>
  <c r="A2025" i="37"/>
  <c r="B1857" i="6" l="1"/>
  <c r="C1856" i="6"/>
  <c r="A2026" i="37"/>
  <c r="B2025" i="37"/>
  <c r="B1858" i="6" l="1"/>
  <c r="C1857" i="6"/>
  <c r="A2027" i="37"/>
  <c r="B2026" i="37"/>
  <c r="B1859" i="6" l="1"/>
  <c r="C1858" i="6"/>
  <c r="B2027" i="37"/>
  <c r="A2028" i="37"/>
  <c r="B1860" i="6" l="1"/>
  <c r="C1859" i="6"/>
  <c r="B2028" i="37"/>
  <c r="A2029" i="37"/>
  <c r="B1861" i="6" l="1"/>
  <c r="C1860" i="6"/>
  <c r="A2030" i="37"/>
  <c r="B2029" i="37"/>
  <c r="B1862" i="6" l="1"/>
  <c r="C1861" i="6"/>
  <c r="A2031" i="37"/>
  <c r="B2030" i="37"/>
  <c r="B1863" i="6" l="1"/>
  <c r="C1862" i="6"/>
  <c r="B2031" i="37"/>
  <c r="A2032" i="37"/>
  <c r="B1864" i="6" l="1"/>
  <c r="C1863" i="6"/>
  <c r="A2033" i="37"/>
  <c r="B2032" i="37"/>
  <c r="C1864" i="6" l="1"/>
  <c r="B1865" i="6"/>
  <c r="A2034" i="37"/>
  <c r="B2033" i="37"/>
  <c r="B1866" i="6" l="1"/>
  <c r="C1865" i="6"/>
  <c r="A2035" i="37"/>
  <c r="B2034" i="37"/>
  <c r="B1867" i="6" l="1"/>
  <c r="C1866" i="6"/>
  <c r="B2035" i="37"/>
  <c r="A2036" i="37"/>
  <c r="B1868" i="6" l="1"/>
  <c r="C1867" i="6"/>
  <c r="B2036" i="37"/>
  <c r="A2037" i="37"/>
  <c r="C1868" i="6" l="1"/>
  <c r="B1869" i="6"/>
  <c r="A2038" i="37"/>
  <c r="B2037" i="37"/>
  <c r="B1870" i="6" l="1"/>
  <c r="C1869" i="6"/>
  <c r="A2039" i="37"/>
  <c r="B2038" i="37"/>
  <c r="B1871" i="6" l="1"/>
  <c r="C1870" i="6"/>
  <c r="B2039" i="37"/>
  <c r="A2040" i="37"/>
  <c r="B1872" i="6" l="1"/>
  <c r="C1871" i="6"/>
  <c r="B2040" i="37"/>
  <c r="A2041" i="37"/>
  <c r="B1873" i="6" l="1"/>
  <c r="C1872" i="6"/>
  <c r="B2041" i="37"/>
  <c r="A2042" i="37"/>
  <c r="B1874" i="6" l="1"/>
  <c r="C1873" i="6"/>
  <c r="A2043" i="37"/>
  <c r="B2042" i="37"/>
  <c r="B1875" i="6" l="1"/>
  <c r="C1874" i="6"/>
  <c r="B2043" i="37"/>
  <c r="A2044" i="37"/>
  <c r="B1876" i="6" l="1"/>
  <c r="C1875" i="6"/>
  <c r="B2044" i="37"/>
  <c r="A2045" i="37"/>
  <c r="C1876" i="6" l="1"/>
  <c r="B1877" i="6"/>
  <c r="A2046" i="37"/>
  <c r="B2045" i="37"/>
  <c r="C1877" i="6" l="1"/>
  <c r="B1878" i="6"/>
  <c r="B2046" i="37"/>
  <c r="A2047" i="37"/>
  <c r="B1879" i="6" l="1"/>
  <c r="C1878" i="6"/>
  <c r="B2047" i="37"/>
  <c r="A2048" i="37"/>
  <c r="B1880" i="6" l="1"/>
  <c r="C1879" i="6"/>
  <c r="B2048" i="37"/>
  <c r="A2049" i="37"/>
  <c r="B1881" i="6" l="1"/>
  <c r="C1880" i="6"/>
  <c r="A2050" i="37"/>
  <c r="B2049" i="37"/>
  <c r="B1882" i="6" l="1"/>
  <c r="C1881" i="6"/>
  <c r="B2050" i="37"/>
  <c r="A2051" i="37"/>
  <c r="B1883" i="6" l="1"/>
  <c r="C1882" i="6"/>
  <c r="A2052" i="37"/>
  <c r="B2051" i="37"/>
  <c r="B1884" i="6" l="1"/>
  <c r="C1883" i="6"/>
  <c r="B2052" i="37"/>
  <c r="A2053" i="37"/>
  <c r="B1885" i="6" l="1"/>
  <c r="C1884" i="6"/>
  <c r="B2053" i="37"/>
  <c r="A2054" i="37"/>
  <c r="B1886" i="6" l="1"/>
  <c r="C1885" i="6"/>
  <c r="B2054" i="37"/>
  <c r="A2055" i="37"/>
  <c r="C1886" i="6" l="1"/>
  <c r="B1887" i="6"/>
  <c r="B2055" i="37"/>
  <c r="A2056" i="37"/>
  <c r="C1887" i="6" l="1"/>
  <c r="B1888" i="6"/>
  <c r="B2056" i="37"/>
  <c r="A2057" i="37"/>
  <c r="B1889" i="6" l="1"/>
  <c r="C1888" i="6"/>
  <c r="A2058" i="37"/>
  <c r="B2057" i="37"/>
  <c r="B1890" i="6" l="1"/>
  <c r="C1889" i="6"/>
  <c r="B2058" i="37"/>
  <c r="A2059" i="37"/>
  <c r="B1891" i="6" l="1"/>
  <c r="C1890" i="6"/>
  <c r="B2059" i="37"/>
  <c r="A2060" i="37"/>
  <c r="C1891" i="6" l="1"/>
  <c r="B1892" i="6"/>
  <c r="B2060" i="37"/>
  <c r="A2061" i="37"/>
  <c r="C1892" i="6" l="1"/>
  <c r="B1893" i="6"/>
  <c r="B2061" i="37"/>
  <c r="A2062" i="37"/>
  <c r="B1894" i="6" l="1"/>
  <c r="C1893" i="6"/>
  <c r="A2063" i="37"/>
  <c r="B2062" i="37"/>
  <c r="B1895" i="6" l="1"/>
  <c r="C1894" i="6"/>
  <c r="B2063" i="37"/>
  <c r="A2064" i="37"/>
  <c r="B1896" i="6" l="1"/>
  <c r="C1895" i="6"/>
  <c r="B2064" i="37"/>
  <c r="A2065" i="37"/>
  <c r="B1897" i="6" l="1"/>
  <c r="C1896" i="6"/>
  <c r="A2066" i="37"/>
  <c r="B2065" i="37"/>
  <c r="C1897" i="6" l="1"/>
  <c r="B1898" i="6"/>
  <c r="B2066" i="37"/>
  <c r="A2067" i="37"/>
  <c r="B1899" i="6" l="1"/>
  <c r="C1898" i="6"/>
  <c r="B2067" i="37"/>
  <c r="A2068" i="37"/>
  <c r="B1900" i="6" l="1"/>
  <c r="C1899" i="6"/>
  <c r="A2069" i="37"/>
  <c r="B2068" i="37"/>
  <c r="B1901" i="6" l="1"/>
  <c r="C1900" i="6"/>
  <c r="A2070" i="37"/>
  <c r="B2069" i="37"/>
  <c r="C1901" i="6" l="1"/>
  <c r="B1902" i="6"/>
  <c r="A2071" i="37"/>
  <c r="B2070" i="37"/>
  <c r="B1903" i="6" l="1"/>
  <c r="C1902" i="6"/>
  <c r="B2071" i="37"/>
  <c r="A2072" i="37"/>
  <c r="B1904" i="6" l="1"/>
  <c r="C1903" i="6"/>
  <c r="B2072" i="37"/>
  <c r="A2073" i="37"/>
  <c r="B1905" i="6" l="1"/>
  <c r="C1904" i="6"/>
  <c r="A2074" i="37"/>
  <c r="B2073" i="37"/>
  <c r="C1905" i="6" l="1"/>
  <c r="B1906" i="6"/>
  <c r="B2074" i="37"/>
  <c r="A2075" i="37"/>
  <c r="C1906" i="6" l="1"/>
  <c r="B1907" i="6"/>
  <c r="B2075" i="37"/>
  <c r="A2076" i="37"/>
  <c r="B1908" i="6" l="1"/>
  <c r="C1907" i="6"/>
  <c r="A2077" i="37"/>
  <c r="B2076" i="37"/>
  <c r="B1909" i="6" l="1"/>
  <c r="C1908" i="6"/>
  <c r="A2078" i="37"/>
  <c r="B2077" i="37"/>
  <c r="B1910" i="6" l="1"/>
  <c r="C1909" i="6"/>
  <c r="A2079" i="37"/>
  <c r="B2078" i="37"/>
  <c r="B1911" i="6" l="1"/>
  <c r="C1910" i="6"/>
  <c r="B2079" i="37"/>
  <c r="A2080" i="37"/>
  <c r="B1912" i="6" l="1"/>
  <c r="C1911" i="6"/>
  <c r="B2080" i="37"/>
  <c r="A2081" i="37"/>
  <c r="B1913" i="6" l="1"/>
  <c r="C1912" i="6"/>
  <c r="A2082" i="37"/>
  <c r="B2081" i="37"/>
  <c r="B1914" i="6" l="1"/>
  <c r="C1913" i="6"/>
  <c r="A2083" i="37"/>
  <c r="B2082" i="37"/>
  <c r="B1915" i="6" l="1"/>
  <c r="C1914" i="6"/>
  <c r="B2083" i="37"/>
  <c r="A2084" i="37"/>
  <c r="B1916" i="6" l="1"/>
  <c r="C1915" i="6"/>
  <c r="A2085" i="37"/>
  <c r="B2084" i="37"/>
  <c r="B1917" i="6" l="1"/>
  <c r="C1916" i="6"/>
  <c r="A2086" i="37"/>
  <c r="B2085" i="37"/>
  <c r="B1918" i="6" l="1"/>
  <c r="C1917" i="6"/>
  <c r="A2087" i="37"/>
  <c r="B2086" i="37"/>
  <c r="B1919" i="6" l="1"/>
  <c r="C1918" i="6"/>
  <c r="B2087" i="37"/>
  <c r="A2088" i="37"/>
  <c r="B1920" i="6" l="1"/>
  <c r="C1919" i="6"/>
  <c r="A2089" i="37"/>
  <c r="B2088" i="37"/>
  <c r="C1920" i="6" l="1"/>
  <c r="B1921" i="6"/>
  <c r="A2090" i="37"/>
  <c r="B2089" i="37"/>
  <c r="B1922" i="6" l="1"/>
  <c r="C1921" i="6"/>
  <c r="A2091" i="37"/>
  <c r="B2090" i="37"/>
  <c r="B1923" i="6" l="1"/>
  <c r="C1922" i="6"/>
  <c r="B2091" i="37"/>
  <c r="A2092" i="37"/>
  <c r="B1924" i="6" l="1"/>
  <c r="C1923" i="6"/>
  <c r="B2092" i="37"/>
  <c r="A2093" i="37"/>
  <c r="B1925" i="6" l="1"/>
  <c r="C1924" i="6"/>
  <c r="A2094" i="37"/>
  <c r="B2093" i="37"/>
  <c r="B1926" i="6" l="1"/>
  <c r="C1925" i="6"/>
  <c r="A2095" i="37"/>
  <c r="B2094" i="37"/>
  <c r="B1927" i="6" l="1"/>
  <c r="C1926" i="6"/>
  <c r="B2095" i="37"/>
  <c r="A2096" i="37"/>
  <c r="C1927" i="6" l="1"/>
  <c r="B1928" i="6"/>
  <c r="A2097" i="37"/>
  <c r="B2096" i="37"/>
  <c r="B1929" i="6" l="1"/>
  <c r="C1928" i="6"/>
  <c r="B2097" i="37"/>
  <c r="A2098" i="37"/>
  <c r="B1930" i="6" l="1"/>
  <c r="C1929" i="6"/>
  <c r="A2099" i="37"/>
  <c r="B2098" i="37"/>
  <c r="B1931" i="6" l="1"/>
  <c r="C1930" i="6"/>
  <c r="B2099" i="37"/>
  <c r="A2100" i="37"/>
  <c r="C1931" i="6" l="1"/>
  <c r="B1932" i="6"/>
  <c r="B2100" i="37"/>
  <c r="A2101" i="37"/>
  <c r="B1933" i="6" l="1"/>
  <c r="C1932" i="6"/>
  <c r="B2101" i="37"/>
  <c r="A2102" i="37"/>
  <c r="B1934" i="6" l="1"/>
  <c r="C1933" i="6"/>
  <c r="A2103" i="37"/>
  <c r="B2102" i="37"/>
  <c r="C1934" i="6" l="1"/>
  <c r="B1935" i="6"/>
  <c r="B2103" i="37"/>
  <c r="A2104" i="37"/>
  <c r="B1936" i="6" l="1"/>
  <c r="C1935" i="6"/>
  <c r="A2105" i="37"/>
  <c r="B2104" i="37"/>
  <c r="B1937" i="6" l="1"/>
  <c r="C1936" i="6"/>
  <c r="A2106" i="37"/>
  <c r="B2105" i="37"/>
  <c r="B1938" i="6" l="1"/>
  <c r="C1937" i="6"/>
  <c r="A2107" i="37"/>
  <c r="B2106" i="37"/>
  <c r="B1939" i="6" l="1"/>
  <c r="C1938" i="6"/>
  <c r="B2107" i="37"/>
  <c r="A2108" i="37"/>
  <c r="B1940" i="6" l="1"/>
  <c r="C1939" i="6"/>
  <c r="B2108" i="37"/>
  <c r="A2109" i="37"/>
  <c r="B1941" i="6" l="1"/>
  <c r="C1940" i="6"/>
  <c r="B2109" i="37"/>
  <c r="A2110" i="37"/>
  <c r="B1942" i="6" l="1"/>
  <c r="C1941" i="6"/>
  <c r="A2111" i="37"/>
  <c r="B2110" i="37"/>
  <c r="B1943" i="6" l="1"/>
  <c r="C1942" i="6"/>
  <c r="B2111" i="37"/>
  <c r="A2112" i="37"/>
  <c r="C1943" i="6" l="1"/>
  <c r="B1944" i="6"/>
  <c r="B2112" i="37"/>
  <c r="A2113" i="37"/>
  <c r="B1945" i="6" l="1"/>
  <c r="C1944" i="6"/>
  <c r="A2114" i="37"/>
  <c r="B2113" i="37"/>
  <c r="B1946" i="6" l="1"/>
  <c r="C1945" i="6"/>
  <c r="A2115" i="37"/>
  <c r="B2114" i="37"/>
  <c r="B1947" i="6" l="1"/>
  <c r="C1946" i="6"/>
  <c r="B2115" i="37"/>
  <c r="A2116" i="37"/>
  <c r="B1948" i="6" l="1"/>
  <c r="C1947" i="6"/>
  <c r="B2116" i="37"/>
  <c r="A2117" i="37"/>
  <c r="B1949" i="6" l="1"/>
  <c r="C1948" i="6"/>
  <c r="B2117" i="37"/>
  <c r="A2118" i="37"/>
  <c r="B1950" i="6" l="1"/>
  <c r="C1949" i="6"/>
  <c r="A2119" i="37"/>
  <c r="B2118" i="37"/>
  <c r="C1950" i="6" l="1"/>
  <c r="B1951" i="6"/>
  <c r="B2119" i="37"/>
  <c r="A2120" i="37"/>
  <c r="B1952" i="6" l="1"/>
  <c r="C1951" i="6"/>
  <c r="B2120" i="37"/>
  <c r="A2121" i="37"/>
  <c r="C1952" i="6" l="1"/>
  <c r="B1953" i="6"/>
  <c r="A2122" i="37"/>
  <c r="B2121" i="37"/>
  <c r="B1954" i="6" l="1"/>
  <c r="C1953" i="6"/>
  <c r="A2123" i="37"/>
  <c r="B2122" i="37"/>
  <c r="B1955" i="6" l="1"/>
  <c r="C1954" i="6"/>
  <c r="B2123" i="37"/>
  <c r="A2124" i="37"/>
  <c r="C1955" i="6" l="1"/>
  <c r="B1956" i="6"/>
  <c r="B2124" i="37"/>
  <c r="A2125" i="37"/>
  <c r="B1957" i="6" l="1"/>
  <c r="C1956" i="6"/>
  <c r="B2125" i="37"/>
  <c r="A2126" i="37"/>
  <c r="B1958" i="6" l="1"/>
  <c r="C1957" i="6"/>
  <c r="A2127" i="37"/>
  <c r="B2126" i="37"/>
  <c r="B1959" i="6" l="1"/>
  <c r="C1958" i="6"/>
  <c r="B2127" i="37"/>
  <c r="A2128" i="37"/>
  <c r="B1960" i="6" l="1"/>
  <c r="C1959" i="6"/>
  <c r="B2128" i="37"/>
  <c r="A2129" i="37"/>
  <c r="B1961" i="6" l="1"/>
  <c r="C1960" i="6"/>
  <c r="A2130" i="37"/>
  <c r="B2129" i="37"/>
  <c r="B1962" i="6" l="1"/>
  <c r="C1961" i="6"/>
  <c r="A2131" i="37"/>
  <c r="B2130" i="37"/>
  <c r="B1963" i="6" l="1"/>
  <c r="C1962" i="6"/>
  <c r="B2131" i="37"/>
  <c r="A2132" i="37"/>
  <c r="C1963" i="6" l="1"/>
  <c r="B1964" i="6"/>
  <c r="B2132" i="37"/>
  <c r="A2133" i="37"/>
  <c r="B1965" i="6" l="1"/>
  <c r="C1964" i="6"/>
  <c r="B2133" i="37"/>
  <c r="A2134" i="37"/>
  <c r="B1966" i="6" l="1"/>
  <c r="C1965" i="6"/>
  <c r="A2135" i="37"/>
  <c r="B2134" i="37"/>
  <c r="B1967" i="6" l="1"/>
  <c r="C1966" i="6"/>
  <c r="A2136" i="37"/>
  <c r="B2135" i="37"/>
  <c r="B1968" i="6" l="1"/>
  <c r="C1967" i="6"/>
  <c r="B2136" i="37"/>
  <c r="A2137" i="37"/>
  <c r="B1969" i="6" l="1"/>
  <c r="C1968" i="6"/>
  <c r="A2138" i="37"/>
  <c r="B2137" i="37"/>
  <c r="B1970" i="6" l="1"/>
  <c r="C1969" i="6"/>
  <c r="A2139" i="37"/>
  <c r="B2138" i="37"/>
  <c r="B1971" i="6" l="1"/>
  <c r="C1970" i="6"/>
  <c r="B2139" i="37"/>
  <c r="A2140" i="37"/>
  <c r="B1972" i="6" l="1"/>
  <c r="C1971" i="6"/>
  <c r="B2140" i="37"/>
  <c r="A2141" i="37"/>
  <c r="B1973" i="6" l="1"/>
  <c r="C1972" i="6"/>
  <c r="B2141" i="37"/>
  <c r="A2142" i="37"/>
  <c r="B1974" i="6" l="1"/>
  <c r="C1973" i="6"/>
  <c r="A2143" i="37"/>
  <c r="B2142" i="37"/>
  <c r="B1975" i="6" l="1"/>
  <c r="C1974" i="6"/>
  <c r="B2143" i="37"/>
  <c r="A2144" i="37"/>
  <c r="B1976" i="6" l="1"/>
  <c r="C1975" i="6"/>
  <c r="B2144" i="37"/>
  <c r="A2145" i="37"/>
  <c r="C1976" i="6" l="1"/>
  <c r="B1977" i="6"/>
  <c r="B2145" i="37"/>
  <c r="A2146" i="37"/>
  <c r="B1978" i="6" l="1"/>
  <c r="C1977" i="6"/>
  <c r="B2146" i="37"/>
  <c r="A2147" i="37"/>
  <c r="B1979" i="6" l="1"/>
  <c r="C1978" i="6"/>
  <c r="B2147" i="37"/>
  <c r="A2148" i="37"/>
  <c r="C1979" i="6" l="1"/>
  <c r="B1980" i="6"/>
  <c r="B2148" i="37"/>
  <c r="A2149" i="37"/>
  <c r="B1981" i="6" l="1"/>
  <c r="C1980" i="6"/>
  <c r="A2150" i="37"/>
  <c r="B2149" i="37"/>
  <c r="B1982" i="6" l="1"/>
  <c r="C1981" i="6"/>
  <c r="A2151" i="37"/>
  <c r="B2150" i="37"/>
  <c r="B1983" i="6" l="1"/>
  <c r="C1982" i="6"/>
  <c r="B2151" i="37"/>
  <c r="A2152" i="37"/>
  <c r="B1984" i="6" l="1"/>
  <c r="C1983" i="6"/>
  <c r="A2153" i="37"/>
  <c r="B2152" i="37"/>
  <c r="B1985" i="6" l="1"/>
  <c r="C1984" i="6"/>
  <c r="B2153" i="37"/>
  <c r="A2154" i="37"/>
  <c r="B1986" i="6" l="1"/>
  <c r="C1985" i="6"/>
  <c r="A2155" i="37"/>
  <c r="B2154" i="37"/>
  <c r="B1987" i="6" l="1"/>
  <c r="C1986" i="6"/>
  <c r="B2155" i="37"/>
  <c r="A2156" i="37"/>
  <c r="B1988" i="6" l="1"/>
  <c r="C1987" i="6"/>
  <c r="B2156" i="37"/>
  <c r="A2157" i="37"/>
  <c r="B1989" i="6" l="1"/>
  <c r="C1988" i="6"/>
  <c r="B2157" i="37"/>
  <c r="A2158" i="37"/>
  <c r="B1990" i="6" l="1"/>
  <c r="C1989" i="6"/>
  <c r="B2158" i="37"/>
  <c r="A2159" i="37"/>
  <c r="B1991" i="6" l="1"/>
  <c r="C1990" i="6"/>
  <c r="B2159" i="37"/>
  <c r="A2160" i="37"/>
  <c r="B1992" i="6" l="1"/>
  <c r="C1991" i="6"/>
  <c r="B2160" i="37"/>
  <c r="A2161" i="37"/>
  <c r="B1993" i="6" l="1"/>
  <c r="C1992" i="6"/>
  <c r="A2162" i="37"/>
  <c r="B2161" i="37"/>
  <c r="C1993" i="6" l="1"/>
  <c r="B1994" i="6"/>
  <c r="B2162" i="37"/>
  <c r="A2163" i="37"/>
  <c r="B1995" i="6" l="1"/>
  <c r="C1994" i="6"/>
  <c r="B2163" i="37"/>
  <c r="A2164" i="37"/>
  <c r="B1996" i="6" l="1"/>
  <c r="C1995" i="6"/>
  <c r="B2164" i="37"/>
  <c r="A2165" i="37"/>
  <c r="B1997" i="6" l="1"/>
  <c r="C1996" i="6"/>
  <c r="B2165" i="37"/>
  <c r="A2166" i="37"/>
  <c r="B1998" i="6" l="1"/>
  <c r="C1997" i="6"/>
  <c r="B2166" i="37"/>
  <c r="A2167" i="37"/>
  <c r="B1999" i="6" l="1"/>
  <c r="C1998" i="6"/>
  <c r="B2167" i="37"/>
  <c r="A2168" i="37"/>
  <c r="B2000" i="6" l="1"/>
  <c r="C1999" i="6"/>
  <c r="A2169" i="37"/>
  <c r="B2168" i="37"/>
  <c r="C2000" i="6" l="1"/>
  <c r="B2001" i="6"/>
  <c r="B2169" i="37"/>
  <c r="A2170" i="37"/>
  <c r="B2002" i="6" l="1"/>
  <c r="C2001" i="6"/>
  <c r="A2171" i="37"/>
  <c r="B2170" i="37"/>
  <c r="B2003" i="6" l="1"/>
  <c r="C2002" i="6"/>
  <c r="B2171" i="37"/>
  <c r="A2172" i="37"/>
  <c r="B2004" i="6" l="1"/>
  <c r="C2003" i="6"/>
  <c r="A2173" i="37"/>
  <c r="B2172" i="37"/>
  <c r="C2004" i="6" l="1"/>
  <c r="B2005" i="6"/>
  <c r="A2174" i="37"/>
  <c r="B2173" i="37"/>
  <c r="B2006" i="6" l="1"/>
  <c r="C2005" i="6"/>
  <c r="A2175" i="37"/>
  <c r="B2174" i="37"/>
  <c r="B2007" i="6" l="1"/>
  <c r="C2006" i="6"/>
  <c r="A2176" i="37"/>
  <c r="B2175" i="37"/>
  <c r="B2008" i="6" l="1"/>
  <c r="C2007" i="6"/>
  <c r="B2176" i="37"/>
  <c r="A2177" i="37"/>
  <c r="B2009" i="6" l="1"/>
  <c r="C2008" i="6"/>
  <c r="A2178" i="37"/>
  <c r="B2177" i="37"/>
  <c r="B2010" i="6" l="1"/>
  <c r="C2009" i="6"/>
  <c r="B2178" i="37"/>
  <c r="A2179" i="37"/>
  <c r="B2011" i="6" l="1"/>
  <c r="C2010" i="6"/>
  <c r="B2179" i="37"/>
  <c r="A2180" i="37"/>
  <c r="B2012" i="6" l="1"/>
  <c r="C2011" i="6"/>
  <c r="B2180" i="37"/>
  <c r="A2181" i="37"/>
  <c r="B2013" i="6" l="1"/>
  <c r="C2012" i="6"/>
  <c r="B2181" i="37"/>
  <c r="A2182" i="37"/>
  <c r="C2013" i="6" l="1"/>
  <c r="B2014" i="6"/>
  <c r="A2183" i="37"/>
  <c r="B2182" i="37"/>
  <c r="B2015" i="6" l="1"/>
  <c r="C2014" i="6"/>
  <c r="B2183" i="37"/>
  <c r="A2184" i="37"/>
  <c r="B2016" i="6" l="1"/>
  <c r="C2015" i="6"/>
  <c r="A2185" i="37"/>
  <c r="B2184" i="37"/>
  <c r="C2016" i="6" l="1"/>
  <c r="B2017" i="6"/>
  <c r="A2186" i="37"/>
  <c r="B2185" i="37"/>
  <c r="B2018" i="6" l="1"/>
  <c r="C2017" i="6"/>
  <c r="A2187" i="37"/>
  <c r="B2186" i="37"/>
  <c r="B2019" i="6" l="1"/>
  <c r="C2018" i="6"/>
  <c r="B2187" i="37"/>
  <c r="A2188" i="37"/>
  <c r="B2020" i="6" l="1"/>
  <c r="C2019" i="6"/>
  <c r="A2189" i="37"/>
  <c r="B2188" i="37"/>
  <c r="B2021" i="6" l="1"/>
  <c r="C2020" i="6"/>
  <c r="A2190" i="37"/>
  <c r="B2189" i="37"/>
  <c r="B2022" i="6" l="1"/>
  <c r="C2021" i="6"/>
  <c r="A2191" i="37"/>
  <c r="B2190" i="37"/>
  <c r="C2022" i="6" l="1"/>
  <c r="B2023" i="6"/>
  <c r="B2191" i="37"/>
  <c r="A2192" i="37"/>
  <c r="C2023" i="6" l="1"/>
  <c r="B2024" i="6"/>
  <c r="B2192" i="37"/>
  <c r="A2193" i="37"/>
  <c r="B2025" i="6" l="1"/>
  <c r="C2024" i="6"/>
  <c r="A2194" i="37"/>
  <c r="B2193" i="37"/>
  <c r="B2026" i="6" l="1"/>
  <c r="C2025" i="6"/>
  <c r="B2194" i="37"/>
  <c r="A2195" i="37"/>
  <c r="B2027" i="6" l="1"/>
  <c r="C2026" i="6"/>
  <c r="B2195" i="37"/>
  <c r="A2196" i="37"/>
  <c r="B2028" i="6" l="1"/>
  <c r="C2027" i="6"/>
  <c r="B2196" i="37"/>
  <c r="A2197" i="37"/>
  <c r="B2029" i="6" l="1"/>
  <c r="C2028" i="6"/>
  <c r="A2198" i="37"/>
  <c r="B2197" i="37"/>
  <c r="B2030" i="6" l="1"/>
  <c r="C2029" i="6"/>
  <c r="A2199" i="37"/>
  <c r="B2198" i="37"/>
  <c r="B2031" i="6" l="1"/>
  <c r="C2030" i="6"/>
  <c r="B2199" i="37"/>
  <c r="A2200" i="37"/>
  <c r="B2032" i="6" l="1"/>
  <c r="C2031" i="6"/>
  <c r="B2200" i="37"/>
  <c r="A2201" i="37"/>
  <c r="B2033" i="6" l="1"/>
  <c r="C2032" i="6"/>
  <c r="B2201" i="37"/>
  <c r="A2202" i="37"/>
  <c r="B2034" i="6" l="1"/>
  <c r="C2033" i="6"/>
  <c r="A2203" i="37"/>
  <c r="B2202" i="37"/>
  <c r="B2035" i="6" l="1"/>
  <c r="C2034" i="6"/>
  <c r="A2204" i="37"/>
  <c r="B2203" i="37"/>
  <c r="B2036" i="6" l="1"/>
  <c r="C2035" i="6"/>
  <c r="A2205" i="37"/>
  <c r="B2204" i="37"/>
  <c r="B2037" i="6" l="1"/>
  <c r="C2036" i="6"/>
  <c r="B2205" i="37"/>
  <c r="A2206" i="37"/>
  <c r="B2038" i="6" l="1"/>
  <c r="C2037" i="6"/>
  <c r="A2207" i="37"/>
  <c r="B2206" i="37"/>
  <c r="C2038" i="6" l="1"/>
  <c r="B2039" i="6"/>
  <c r="B2207" i="37"/>
  <c r="A2208" i="37"/>
  <c r="C2039" i="6" l="1"/>
  <c r="B2040" i="6"/>
  <c r="B2208" i="37"/>
  <c r="A2209" i="37"/>
  <c r="B2041" i="6" l="1"/>
  <c r="C2040" i="6"/>
  <c r="B2209" i="37"/>
  <c r="A2210" i="37"/>
  <c r="B2042" i="6" l="1"/>
  <c r="C2041" i="6"/>
  <c r="A2211" i="37"/>
  <c r="B2210" i="37"/>
  <c r="B2043" i="6" l="1"/>
  <c r="C2042" i="6"/>
  <c r="B2211" i="37"/>
  <c r="A2212" i="37"/>
  <c r="B2044" i="6" l="1"/>
  <c r="C2043" i="6"/>
  <c r="B2212" i="37"/>
  <c r="A2213" i="37"/>
  <c r="B2045" i="6" l="1"/>
  <c r="C2044" i="6"/>
  <c r="B2213" i="37"/>
  <c r="A2214" i="37"/>
  <c r="B2046" i="6" l="1"/>
  <c r="C2045" i="6"/>
  <c r="A2215" i="37"/>
  <c r="B2214" i="37"/>
  <c r="B2047" i="6" l="1"/>
  <c r="C2046" i="6"/>
  <c r="B2215" i="37"/>
  <c r="A2216" i="37"/>
  <c r="B2048" i="6" l="1"/>
  <c r="C2047" i="6"/>
  <c r="A2217" i="37"/>
  <c r="B2216" i="37"/>
  <c r="B2049" i="6" l="1"/>
  <c r="C2048" i="6"/>
  <c r="A2218" i="37"/>
  <c r="B2217" i="37"/>
  <c r="B2050" i="6" l="1"/>
  <c r="C2049" i="6"/>
  <c r="A2219" i="37"/>
  <c r="B2218" i="37"/>
  <c r="B2051" i="6" l="1"/>
  <c r="C2050" i="6"/>
  <c r="B2219" i="37"/>
  <c r="A2220" i="37"/>
  <c r="B2052" i="6" l="1"/>
  <c r="C2051" i="6"/>
  <c r="B2220" i="37"/>
  <c r="A2221" i="37"/>
  <c r="B2053" i="6" l="1"/>
  <c r="C2052" i="6"/>
  <c r="B2221" i="37"/>
  <c r="A2222" i="37"/>
  <c r="B2054" i="6" l="1"/>
  <c r="C2053" i="6"/>
  <c r="A2223" i="37"/>
  <c r="B2222" i="37"/>
  <c r="B2055" i="6" l="1"/>
  <c r="C2054" i="6"/>
  <c r="A2224" i="37"/>
  <c r="B2223" i="37"/>
  <c r="B2056" i="6" l="1"/>
  <c r="C2055" i="6"/>
  <c r="A2225" i="37"/>
  <c r="B2224" i="37"/>
  <c r="C2056" i="6" l="1"/>
  <c r="B2057" i="6"/>
  <c r="A2226" i="37"/>
  <c r="B2225" i="37"/>
  <c r="B2058" i="6" l="1"/>
  <c r="C2057" i="6"/>
  <c r="A2227" i="37"/>
  <c r="B2226" i="37"/>
  <c r="B2059" i="6" l="1"/>
  <c r="C2058" i="6"/>
  <c r="A2228" i="37"/>
  <c r="B2227" i="37"/>
  <c r="B2060" i="6" l="1"/>
  <c r="C2059" i="6"/>
  <c r="B2228" i="37"/>
  <c r="A2229" i="37"/>
  <c r="B2061" i="6" l="1"/>
  <c r="C2060" i="6"/>
  <c r="B2229" i="37"/>
  <c r="A2230" i="37"/>
  <c r="C2061" i="6" l="1"/>
  <c r="B2062" i="6"/>
  <c r="A2231" i="37"/>
  <c r="B2230" i="37"/>
  <c r="B2063" i="6" l="1"/>
  <c r="C2062" i="6"/>
  <c r="A2232" i="37"/>
  <c r="B2231" i="37"/>
  <c r="B2064" i="6" l="1"/>
  <c r="C2063" i="6"/>
  <c r="B2232" i="37"/>
  <c r="A2233" i="37"/>
  <c r="B2065" i="6" l="1"/>
  <c r="C2064" i="6"/>
  <c r="B2233" i="37"/>
  <c r="A2234" i="37"/>
  <c r="B2066" i="6" l="1"/>
  <c r="C2065" i="6"/>
  <c r="A2235" i="37"/>
  <c r="B2234" i="37"/>
  <c r="C2066" i="6" l="1"/>
  <c r="B2067" i="6"/>
  <c r="B2235" i="37"/>
  <c r="A2236" i="37"/>
  <c r="B2068" i="6" l="1"/>
  <c r="C2067" i="6"/>
  <c r="A2237" i="37"/>
  <c r="B2236" i="37"/>
  <c r="B2069" i="6" l="1"/>
  <c r="C2068" i="6"/>
  <c r="A2238" i="37"/>
  <c r="B2237" i="37"/>
  <c r="B2070" i="6" l="1"/>
  <c r="C2069" i="6"/>
  <c r="B2238" i="37"/>
  <c r="A2239" i="37"/>
  <c r="B2071" i="6" l="1"/>
  <c r="C2070" i="6"/>
  <c r="A2240" i="37"/>
  <c r="B2239" i="37"/>
  <c r="C2071" i="6" l="1"/>
  <c r="B2072" i="6"/>
  <c r="B2240" i="37"/>
  <c r="A2241" i="37"/>
  <c r="B2073" i="6" l="1"/>
  <c r="C2072" i="6"/>
  <c r="B2241" i="37"/>
  <c r="A2242" i="37"/>
  <c r="B2074" i="6" l="1"/>
  <c r="C2073" i="6"/>
  <c r="A2243" i="37"/>
  <c r="B2242" i="37"/>
  <c r="B2075" i="6" l="1"/>
  <c r="C2074" i="6"/>
  <c r="A2244" i="37"/>
  <c r="B2243" i="37"/>
  <c r="B2076" i="6" l="1"/>
  <c r="C2075" i="6"/>
  <c r="A2245" i="37"/>
  <c r="B2244" i="37"/>
  <c r="C2076" i="6" l="1"/>
  <c r="B2077" i="6"/>
  <c r="B2245" i="37"/>
  <c r="A2246" i="37"/>
  <c r="C2077" i="6" l="1"/>
  <c r="B2078" i="6"/>
  <c r="B2246" i="37"/>
  <c r="A2247" i="37"/>
  <c r="B2079" i="6" l="1"/>
  <c r="C2078" i="6"/>
  <c r="B2247" i="37"/>
  <c r="A2248" i="37"/>
  <c r="B2080" i="6" l="1"/>
  <c r="C2079" i="6"/>
  <c r="B2248" i="37"/>
  <c r="A2249" i="37"/>
  <c r="B2081" i="6" l="1"/>
  <c r="C2080" i="6"/>
  <c r="B2249" i="37"/>
  <c r="A2250" i="37"/>
  <c r="B2082" i="6" l="1"/>
  <c r="C2081" i="6"/>
  <c r="B2250" i="37"/>
  <c r="A2251" i="37"/>
  <c r="B2083" i="6" l="1"/>
  <c r="C2082" i="6"/>
  <c r="A2252" i="37"/>
  <c r="B2251" i="37"/>
  <c r="B2084" i="6" l="1"/>
  <c r="C2083" i="6"/>
  <c r="B2252" i="37"/>
  <c r="A2253" i="37"/>
  <c r="B2085" i="6" l="1"/>
  <c r="C2084" i="6"/>
  <c r="A2254" i="37"/>
  <c r="B2253" i="37"/>
  <c r="B2086" i="6" l="1"/>
  <c r="C2085" i="6"/>
  <c r="A2255" i="37"/>
  <c r="B2254" i="37"/>
  <c r="C2086" i="6" l="1"/>
  <c r="B2087" i="6"/>
  <c r="B2255" i="37"/>
  <c r="A2256" i="37"/>
  <c r="B2088" i="6" l="1"/>
  <c r="C2087" i="6"/>
  <c r="B2256" i="37"/>
  <c r="A2257" i="37"/>
  <c r="B2089" i="6" l="1"/>
  <c r="C2088" i="6"/>
  <c r="B2257" i="37"/>
  <c r="A2258" i="37"/>
  <c r="B2090" i="6" l="1"/>
  <c r="C2089" i="6"/>
  <c r="A2259" i="37"/>
  <c r="B2258" i="37"/>
  <c r="C2090" i="6" l="1"/>
  <c r="B2091" i="6"/>
  <c r="A2260" i="37"/>
  <c r="B2259" i="37"/>
  <c r="B2092" i="6" l="1"/>
  <c r="C2091" i="6"/>
  <c r="A2261" i="37"/>
  <c r="B2260" i="37"/>
  <c r="B2093" i="6" l="1"/>
  <c r="C2092" i="6"/>
  <c r="A2262" i="37"/>
  <c r="B2261" i="37"/>
  <c r="B2094" i="6" l="1"/>
  <c r="C2093" i="6"/>
  <c r="A2263" i="37"/>
  <c r="B2262" i="37"/>
  <c r="B2095" i="6" l="1"/>
  <c r="C2094" i="6"/>
  <c r="A2264" i="37"/>
  <c r="B2263" i="37"/>
  <c r="B2096" i="6" l="1"/>
  <c r="C2095" i="6"/>
  <c r="B2264" i="37"/>
  <c r="A2265" i="37"/>
  <c r="B2097" i="6" l="1"/>
  <c r="C2096" i="6"/>
  <c r="A2266" i="37"/>
  <c r="B2265" i="37"/>
  <c r="B2098" i="6" l="1"/>
  <c r="C2097" i="6"/>
  <c r="A2267" i="37"/>
  <c r="B2266" i="37"/>
  <c r="B2099" i="6" l="1"/>
  <c r="C2098" i="6"/>
  <c r="B2267" i="37"/>
  <c r="A2268" i="37"/>
  <c r="B2100" i="6" l="1"/>
  <c r="C2099" i="6"/>
  <c r="A2269" i="37"/>
  <c r="B2268" i="37"/>
  <c r="B2101" i="6" l="1"/>
  <c r="C2100" i="6"/>
  <c r="B2269" i="37"/>
  <c r="A2270" i="37"/>
  <c r="B2102" i="6" l="1"/>
  <c r="C2101" i="6"/>
  <c r="A2271" i="37"/>
  <c r="B2270" i="37"/>
  <c r="B2103" i="6" l="1"/>
  <c r="C2102" i="6"/>
  <c r="A2272" i="37"/>
  <c r="B2271" i="37"/>
  <c r="B2104" i="6" l="1"/>
  <c r="C2103" i="6"/>
  <c r="B2272" i="37"/>
  <c r="A2273" i="37"/>
  <c r="B2105" i="6" l="1"/>
  <c r="C2104" i="6"/>
  <c r="A2274" i="37"/>
  <c r="B2273" i="37"/>
  <c r="B2106" i="6" l="1"/>
  <c r="C2105" i="6"/>
  <c r="B2274" i="37"/>
  <c r="A2275" i="37"/>
  <c r="B2107" i="6" l="1"/>
  <c r="C2106" i="6"/>
  <c r="B2275" i="37"/>
  <c r="A2276" i="37"/>
  <c r="B2108" i="6" l="1"/>
  <c r="C2107" i="6"/>
  <c r="B2276" i="37"/>
  <c r="A2277" i="37"/>
  <c r="B2109" i="6" l="1"/>
  <c r="C2108" i="6"/>
  <c r="B2277" i="37"/>
  <c r="A2278" i="37"/>
  <c r="C2109" i="6" l="1"/>
  <c r="B2110" i="6"/>
  <c r="B2278" i="37"/>
  <c r="A2279" i="37"/>
  <c r="B2111" i="6" l="1"/>
  <c r="C2110" i="6"/>
  <c r="B2279" i="37"/>
  <c r="A2280" i="37"/>
  <c r="B2112" i="6" l="1"/>
  <c r="C2111" i="6"/>
  <c r="A2281" i="37"/>
  <c r="B2280" i="37"/>
  <c r="B2113" i="6" l="1"/>
  <c r="C2112" i="6"/>
  <c r="B2281" i="37"/>
  <c r="A2282" i="37"/>
  <c r="B2114" i="6" l="1"/>
  <c r="C2113" i="6"/>
  <c r="B2282" i="37"/>
  <c r="A2283" i="37"/>
  <c r="B2115" i="6" l="1"/>
  <c r="C2114" i="6"/>
  <c r="B2283" i="37"/>
  <c r="A2284" i="37"/>
  <c r="B2116" i="6" l="1"/>
  <c r="C2115" i="6"/>
  <c r="A2285" i="37"/>
  <c r="B2284" i="37"/>
  <c r="B2117" i="6" l="1"/>
  <c r="C2116" i="6"/>
  <c r="B2285" i="37"/>
  <c r="A2286" i="37"/>
  <c r="C2117" i="6" l="1"/>
  <c r="B2118" i="6"/>
  <c r="A2287" i="37"/>
  <c r="B2286" i="37"/>
  <c r="B2119" i="6" l="1"/>
  <c r="C2118" i="6"/>
  <c r="B2287" i="37"/>
  <c r="A2288" i="37"/>
  <c r="B2120" i="6" l="1"/>
  <c r="C2119" i="6"/>
  <c r="A2289" i="37"/>
  <c r="B2288" i="37"/>
  <c r="B2121" i="6" l="1"/>
  <c r="C2120" i="6"/>
  <c r="A2290" i="37"/>
  <c r="B2289" i="37"/>
  <c r="B2122" i="6" l="1"/>
  <c r="C2121" i="6"/>
  <c r="A2291" i="37"/>
  <c r="B2290" i="37"/>
  <c r="B2123" i="6" l="1"/>
  <c r="C2122" i="6"/>
  <c r="A2292" i="37"/>
  <c r="B2291" i="37"/>
  <c r="B2124" i="6" l="1"/>
  <c r="C2123" i="6"/>
  <c r="B2292" i="37"/>
  <c r="A2293" i="37"/>
  <c r="B2125" i="6" l="1"/>
  <c r="C2124" i="6"/>
  <c r="B2293" i="37"/>
  <c r="A2294" i="37"/>
  <c r="B2126" i="6" l="1"/>
  <c r="C2125" i="6"/>
  <c r="A2295" i="37"/>
  <c r="B2294" i="37"/>
  <c r="B2127" i="6" l="1"/>
  <c r="C2126" i="6"/>
  <c r="A2296" i="37"/>
  <c r="B2295" i="37"/>
  <c r="B2128" i="6" l="1"/>
  <c r="C2127" i="6"/>
  <c r="B2296" i="37"/>
  <c r="A2297" i="37"/>
  <c r="B2129" i="6" l="1"/>
  <c r="C2128" i="6"/>
  <c r="B2297" i="37"/>
  <c r="A2298" i="37"/>
  <c r="B2130" i="6" l="1"/>
  <c r="C2129" i="6"/>
  <c r="A2299" i="37"/>
  <c r="B2298" i="37"/>
  <c r="B2131" i="6" l="1"/>
  <c r="C2130" i="6"/>
  <c r="A2300" i="37"/>
  <c r="B2299" i="37"/>
  <c r="B2132" i="6" l="1"/>
  <c r="C2131" i="6"/>
  <c r="B2300" i="37"/>
  <c r="A2301" i="37"/>
  <c r="B2133" i="6" l="1"/>
  <c r="C2132" i="6"/>
  <c r="B2301" i="37"/>
  <c r="A2302" i="37"/>
  <c r="B2134" i="6" l="1"/>
  <c r="C2133" i="6"/>
  <c r="B2302" i="37"/>
  <c r="A2303" i="37"/>
  <c r="B2135" i="6" l="1"/>
  <c r="C2134" i="6"/>
  <c r="A2304" i="37"/>
  <c r="B2303" i="37"/>
  <c r="B2136" i="6" l="1"/>
  <c r="C2135" i="6"/>
  <c r="B2304" i="37"/>
  <c r="A2305" i="37"/>
  <c r="B2137" i="6" l="1"/>
  <c r="C2136" i="6"/>
  <c r="A2306" i="37"/>
  <c r="B2305" i="37"/>
  <c r="B2138" i="6" l="1"/>
  <c r="C2137" i="6"/>
  <c r="A2307" i="37"/>
  <c r="B2306" i="37"/>
  <c r="B2139" i="6" l="1"/>
  <c r="C2138" i="6"/>
  <c r="A2308" i="37"/>
  <c r="B2307" i="37"/>
  <c r="B2140" i="6" l="1"/>
  <c r="C2139" i="6"/>
  <c r="B2308" i="37"/>
  <c r="A2309" i="37"/>
  <c r="B2141" i="6" l="1"/>
  <c r="C2140" i="6"/>
  <c r="A2310" i="37"/>
  <c r="B2309" i="37"/>
  <c r="C2141" i="6" l="1"/>
  <c r="B2142" i="6"/>
  <c r="A2311" i="37"/>
  <c r="B2310" i="37"/>
  <c r="B2143" i="6" l="1"/>
  <c r="C2142" i="6"/>
  <c r="A2312" i="37"/>
  <c r="B2311" i="37"/>
  <c r="B2144" i="6" l="1"/>
  <c r="C2143" i="6"/>
  <c r="A2313" i="37"/>
  <c r="B2312" i="37"/>
  <c r="B2145" i="6" l="1"/>
  <c r="C2144" i="6"/>
  <c r="B2313" i="37"/>
  <c r="A2314" i="37"/>
  <c r="B2146" i="6" l="1"/>
  <c r="C2145" i="6"/>
  <c r="A2315" i="37"/>
  <c r="B2314" i="37"/>
  <c r="B2147" i="6" l="1"/>
  <c r="C2146" i="6"/>
  <c r="A2316" i="37"/>
  <c r="B2315" i="37"/>
  <c r="C2147" i="6" l="1"/>
  <c r="B2148" i="6"/>
  <c r="B2316" i="37"/>
  <c r="A2317" i="37"/>
  <c r="B2149" i="6" l="1"/>
  <c r="C2148" i="6"/>
  <c r="B2317" i="37"/>
  <c r="A2318" i="37"/>
  <c r="B2150" i="6" l="1"/>
  <c r="C2149" i="6"/>
  <c r="B2318" i="37"/>
  <c r="A2319" i="37"/>
  <c r="B2151" i="6" l="1"/>
  <c r="C2150" i="6"/>
  <c r="A2320" i="37"/>
  <c r="B2319" i="37"/>
  <c r="B2152" i="6" l="1"/>
  <c r="C2151" i="6"/>
  <c r="B2320" i="37"/>
  <c r="A2321" i="37"/>
  <c r="B2153" i="6" l="1"/>
  <c r="C2152" i="6"/>
  <c r="B2321" i="37"/>
  <c r="A2322" i="37"/>
  <c r="C2153" i="6" l="1"/>
  <c r="B2154" i="6"/>
  <c r="A2323" i="37"/>
  <c r="B2322" i="37"/>
  <c r="B2155" i="6" l="1"/>
  <c r="C2154" i="6"/>
  <c r="A2324" i="37"/>
  <c r="B2323" i="37"/>
  <c r="B2156" i="6" l="1"/>
  <c r="C2155" i="6"/>
  <c r="B2324" i="37"/>
  <c r="A2325" i="37"/>
  <c r="B2157" i="6" l="1"/>
  <c r="C2156" i="6"/>
  <c r="A2326" i="37"/>
  <c r="B2325" i="37"/>
  <c r="B2158" i="6" l="1"/>
  <c r="C2157" i="6"/>
  <c r="A2327" i="37"/>
  <c r="B2326" i="37"/>
  <c r="B2159" i="6" l="1"/>
  <c r="C2158" i="6"/>
  <c r="A2328" i="37"/>
  <c r="B2327" i="37"/>
  <c r="B2160" i="6" l="1"/>
  <c r="C2159" i="6"/>
  <c r="B2328" i="37"/>
  <c r="A2329" i="37"/>
  <c r="B2161" i="6" l="1"/>
  <c r="C2160" i="6"/>
  <c r="A2330" i="37"/>
  <c r="B2329" i="37"/>
  <c r="C2161" i="6" l="1"/>
  <c r="B2162" i="6"/>
  <c r="A2331" i="37"/>
  <c r="B2330" i="37"/>
  <c r="B2163" i="6" l="1"/>
  <c r="C2162" i="6"/>
  <c r="A2332" i="37"/>
  <c r="B2331" i="37"/>
  <c r="B2164" i="6" l="1"/>
  <c r="C2163" i="6"/>
  <c r="A2333" i="37"/>
  <c r="B2332" i="37"/>
  <c r="C2164" i="6" l="1"/>
  <c r="B2165" i="6"/>
  <c r="B2333" i="37"/>
  <c r="A2334" i="37"/>
  <c r="B2166" i="6" l="1"/>
  <c r="C2165" i="6"/>
  <c r="B2334" i="37"/>
  <c r="A2335" i="37"/>
  <c r="B2167" i="6" l="1"/>
  <c r="C2166" i="6"/>
  <c r="A2336" i="37"/>
  <c r="B2335" i="37"/>
  <c r="B2168" i="6" l="1"/>
  <c r="C2167" i="6"/>
  <c r="B2336" i="37"/>
  <c r="A2337" i="37"/>
  <c r="B2169" i="6" l="1"/>
  <c r="C2168" i="6"/>
  <c r="B2337" i="37"/>
  <c r="A2338" i="37"/>
  <c r="B2170" i="6" l="1"/>
  <c r="C2169" i="6"/>
  <c r="B2338" i="37"/>
  <c r="A2339" i="37"/>
  <c r="B2171" i="6" l="1"/>
  <c r="C2170" i="6"/>
  <c r="A2340" i="37"/>
  <c r="B2339" i="37"/>
  <c r="B2172" i="6" l="1"/>
  <c r="C2171" i="6"/>
  <c r="B2340" i="37"/>
  <c r="A2341" i="37"/>
  <c r="B2173" i="6" l="1"/>
  <c r="C2172" i="6"/>
  <c r="B2341" i="37"/>
  <c r="A2342" i="37"/>
  <c r="C2173" i="6" l="1"/>
  <c r="B2174" i="6"/>
  <c r="B2342" i="37"/>
  <c r="A2343" i="37"/>
  <c r="B2175" i="6" l="1"/>
  <c r="C2174" i="6"/>
  <c r="A2344" i="37"/>
  <c r="B2343" i="37"/>
  <c r="B2176" i="6" l="1"/>
  <c r="C2175" i="6"/>
  <c r="B2344" i="37"/>
  <c r="A2345" i="37"/>
  <c r="B2177" i="6" l="1"/>
  <c r="C2176" i="6"/>
  <c r="B2345" i="37"/>
  <c r="A2346" i="37"/>
  <c r="C2177" i="6" l="1"/>
  <c r="B2178" i="6"/>
  <c r="A2347" i="37"/>
  <c r="B2346" i="37"/>
  <c r="B2179" i="6" l="1"/>
  <c r="C2178" i="6"/>
  <c r="A2348" i="37"/>
  <c r="B2347" i="37"/>
  <c r="B2180" i="6" l="1"/>
  <c r="C2179" i="6"/>
  <c r="A2349" i="37"/>
  <c r="B2348" i="37"/>
  <c r="C2180" i="6" l="1"/>
  <c r="B2181" i="6"/>
  <c r="B2349" i="37"/>
  <c r="A2350" i="37"/>
  <c r="B2182" i="6" l="1"/>
  <c r="C2181" i="6"/>
  <c r="A2351" i="37"/>
  <c r="B2350" i="37"/>
  <c r="B2183" i="6" l="1"/>
  <c r="C2182" i="6"/>
  <c r="A2352" i="37"/>
  <c r="B2351" i="37"/>
  <c r="C2183" i="6" l="1"/>
  <c r="B2184" i="6"/>
  <c r="A2353" i="37"/>
  <c r="B2352" i="37"/>
  <c r="B2185" i="6" l="1"/>
  <c r="C2184" i="6"/>
  <c r="A2354" i="37"/>
  <c r="B2353" i="37"/>
  <c r="B2186" i="6" l="1"/>
  <c r="C2185" i="6"/>
  <c r="A2355" i="37"/>
  <c r="B2354" i="37"/>
  <c r="B2187" i="6" l="1"/>
  <c r="C2186" i="6"/>
  <c r="A2356" i="37"/>
  <c r="B2355" i="37"/>
  <c r="C2187" i="6" l="1"/>
  <c r="B2188" i="6"/>
  <c r="A2357" i="37"/>
  <c r="B2356" i="37"/>
  <c r="B2189" i="6" l="1"/>
  <c r="C2188" i="6"/>
  <c r="B2357" i="37"/>
  <c r="A2358" i="37"/>
  <c r="B2190" i="6" l="1"/>
  <c r="C2189" i="6"/>
  <c r="A2359" i="37"/>
  <c r="B2358" i="37"/>
  <c r="B2191" i="6" l="1"/>
  <c r="C2190" i="6"/>
  <c r="A2360" i="37"/>
  <c r="B2359" i="37"/>
  <c r="B2192" i="6" l="1"/>
  <c r="C2191" i="6"/>
  <c r="B2360" i="37"/>
  <c r="A2361" i="37"/>
  <c r="B2193" i="6" l="1"/>
  <c r="C2192" i="6"/>
  <c r="A2362" i="37"/>
  <c r="B2361" i="37"/>
  <c r="B2194" i="6" l="1"/>
  <c r="C2193" i="6"/>
  <c r="A2363" i="37"/>
  <c r="B2362" i="37"/>
  <c r="C2194" i="6" l="1"/>
  <c r="B2195" i="6"/>
  <c r="B2363" i="37"/>
  <c r="A2364" i="37"/>
  <c r="B2196" i="6" l="1"/>
  <c r="C2195" i="6"/>
  <c r="B2364" i="37"/>
  <c r="A2365" i="37"/>
  <c r="B2197" i="6" l="1"/>
  <c r="C2196" i="6"/>
  <c r="B2365" i="37"/>
  <c r="A2366" i="37"/>
  <c r="B2198" i="6" l="1"/>
  <c r="C2197" i="6"/>
  <c r="B2366" i="37"/>
  <c r="A2367" i="37"/>
  <c r="B2199" i="6" l="1"/>
  <c r="C2198" i="6"/>
  <c r="B2367" i="37"/>
  <c r="A2368" i="37"/>
  <c r="B2200" i="6" l="1"/>
  <c r="C2199" i="6"/>
  <c r="A2369" i="37"/>
  <c r="B2368" i="37"/>
  <c r="B2201" i="6" l="1"/>
  <c r="C2200" i="6"/>
  <c r="B2369" i="37"/>
  <c r="A2370" i="37"/>
  <c r="B2202" i="6" l="1"/>
  <c r="C2201" i="6"/>
  <c r="B2370" i="37"/>
  <c r="A2371" i="37"/>
  <c r="B2203" i="6" l="1"/>
  <c r="C2202" i="6"/>
  <c r="B2371" i="37"/>
  <c r="A2372" i="37"/>
  <c r="C2203" i="6" l="1"/>
  <c r="B2204" i="6"/>
  <c r="B2372" i="37"/>
  <c r="A2373" i="37"/>
  <c r="B2205" i="6" l="1"/>
  <c r="C2204" i="6"/>
  <c r="B2373" i="37"/>
  <c r="A2374" i="37"/>
  <c r="B2206" i="6" l="1"/>
  <c r="C2205" i="6"/>
  <c r="A2375" i="37"/>
  <c r="B2374" i="37"/>
  <c r="B2207" i="6" l="1"/>
  <c r="C2206" i="6"/>
  <c r="A2376" i="37"/>
  <c r="B2375" i="37"/>
  <c r="B2208" i="6" l="1"/>
  <c r="C2207" i="6"/>
  <c r="B2376" i="37"/>
  <c r="A2377" i="37"/>
  <c r="B2209" i="6" l="1"/>
  <c r="C2208" i="6"/>
  <c r="B2377" i="37"/>
  <c r="A2378" i="37"/>
  <c r="B2210" i="6" l="1"/>
  <c r="C2209" i="6"/>
  <c r="A2379" i="37"/>
  <c r="B2378" i="37"/>
  <c r="B2211" i="6" l="1"/>
  <c r="C2210" i="6"/>
  <c r="A2380" i="37"/>
  <c r="B2379" i="37"/>
  <c r="C2211" i="6" l="1"/>
  <c r="B2212" i="6"/>
  <c r="B2380" i="37"/>
  <c r="A2381" i="37"/>
  <c r="B2213" i="6" l="1"/>
  <c r="C2212" i="6"/>
  <c r="B2381" i="37"/>
  <c r="A2382" i="37"/>
  <c r="B2214" i="6" l="1"/>
  <c r="C2213" i="6"/>
  <c r="A2383" i="37"/>
  <c r="B2382" i="37"/>
  <c r="C2214" i="6" l="1"/>
  <c r="B2215" i="6"/>
  <c r="A2384" i="37"/>
  <c r="B2383" i="37"/>
  <c r="B2216" i="6" l="1"/>
  <c r="C2215" i="6"/>
  <c r="A2385" i="37"/>
  <c r="B2384" i="37"/>
  <c r="B2217" i="6" l="1"/>
  <c r="C2216" i="6"/>
  <c r="B2385" i="37"/>
  <c r="A2386" i="37"/>
  <c r="B2218" i="6" l="1"/>
  <c r="C2217" i="6"/>
  <c r="A2387" i="37"/>
  <c r="B2386" i="37"/>
  <c r="B2219" i="6" l="1"/>
  <c r="C2218" i="6"/>
  <c r="A2388" i="37"/>
  <c r="B2387" i="37"/>
  <c r="B2220" i="6" l="1"/>
  <c r="C2219" i="6"/>
  <c r="B2388" i="37"/>
  <c r="A2389" i="37"/>
  <c r="C2220" i="6" l="1"/>
  <c r="B2221" i="6"/>
  <c r="B2389" i="37"/>
  <c r="A2390" i="37"/>
  <c r="C2221" i="6" l="1"/>
  <c r="B2222" i="6"/>
  <c r="A2391" i="37"/>
  <c r="B2390" i="37"/>
  <c r="B2223" i="6" l="1"/>
  <c r="C2222" i="6"/>
  <c r="A2392" i="37"/>
  <c r="B2391" i="37"/>
  <c r="B2224" i="6" l="1"/>
  <c r="C2223" i="6"/>
  <c r="B2392" i="37"/>
  <c r="A2393" i="37"/>
  <c r="B2225" i="6" l="1"/>
  <c r="C2224" i="6"/>
  <c r="B2393" i="37"/>
  <c r="A2394" i="37"/>
  <c r="B2226" i="6" l="1"/>
  <c r="C2225" i="6"/>
  <c r="B2394" i="37"/>
  <c r="A2395" i="37"/>
  <c r="B2227" i="6" l="1"/>
  <c r="C2226" i="6"/>
  <c r="A2396" i="37"/>
  <c r="B2395" i="37"/>
  <c r="B2228" i="6" l="1"/>
  <c r="C2227" i="6"/>
  <c r="B2396" i="37"/>
  <c r="A2397" i="37"/>
  <c r="B2229" i="6" l="1"/>
  <c r="C2228" i="6"/>
  <c r="B2397" i="37"/>
  <c r="A2398" i="37"/>
  <c r="B2230" i="6" l="1"/>
  <c r="C2229" i="6"/>
  <c r="A2399" i="37"/>
  <c r="B2398" i="37"/>
  <c r="B2231" i="6" l="1"/>
  <c r="C2230" i="6"/>
  <c r="A2400" i="37"/>
  <c r="B2399" i="37"/>
  <c r="B2232" i="6" l="1"/>
  <c r="C2231" i="6"/>
  <c r="B2400" i="37"/>
  <c r="A2401" i="37"/>
  <c r="B2233" i="6" l="1"/>
  <c r="C2232" i="6"/>
  <c r="A2402" i="37"/>
  <c r="B2401" i="37"/>
  <c r="B2234" i="6" l="1"/>
  <c r="C2233" i="6"/>
  <c r="A2403" i="37"/>
  <c r="B2402" i="37"/>
  <c r="B2235" i="6" l="1"/>
  <c r="C2234" i="6"/>
  <c r="B2403" i="37"/>
  <c r="A2404" i="37"/>
  <c r="B2236" i="6" l="1"/>
  <c r="C2235" i="6"/>
  <c r="A2405" i="37"/>
  <c r="B2404" i="37"/>
  <c r="C2236" i="6" l="1"/>
  <c r="B2237" i="6"/>
  <c r="B2405" i="37"/>
  <c r="A2406" i="37"/>
  <c r="B2238" i="6" l="1"/>
  <c r="C2237" i="6"/>
  <c r="A2407" i="37"/>
  <c r="B2406" i="37"/>
  <c r="B2239" i="6" l="1"/>
  <c r="C2238" i="6"/>
  <c r="A2408" i="37"/>
  <c r="B2407" i="37"/>
  <c r="B2240" i="6" l="1"/>
  <c r="C2239" i="6"/>
  <c r="B2408" i="37"/>
  <c r="A2409" i="37"/>
  <c r="B2241" i="6" l="1"/>
  <c r="C2240" i="6"/>
  <c r="B2409" i="37"/>
  <c r="A2410" i="37"/>
  <c r="B2242" i="6" l="1"/>
  <c r="C2241" i="6"/>
  <c r="A2411" i="37"/>
  <c r="B2410" i="37"/>
  <c r="B2243" i="6" l="1"/>
  <c r="C2242" i="6"/>
  <c r="B2411" i="37"/>
  <c r="A2412" i="37"/>
  <c r="B2244" i="6" l="1"/>
  <c r="C2243" i="6"/>
  <c r="B2412" i="37"/>
  <c r="A2413" i="37"/>
  <c r="C2244" i="6" l="1"/>
  <c r="B2245" i="6"/>
  <c r="B2413" i="37"/>
  <c r="A2414" i="37"/>
  <c r="B2246" i="6" l="1"/>
  <c r="C2245" i="6"/>
  <c r="B2414" i="37"/>
  <c r="A2415" i="37"/>
  <c r="B2247" i="6" l="1"/>
  <c r="C2246" i="6"/>
  <c r="A2416" i="37"/>
  <c r="B2415" i="37"/>
  <c r="C2247" i="6" l="1"/>
  <c r="B2248" i="6"/>
  <c r="B2416" i="37"/>
  <c r="A2417" i="37"/>
  <c r="B2249" i="6" l="1"/>
  <c r="C2248" i="6"/>
  <c r="A2418" i="37"/>
  <c r="B2417" i="37"/>
  <c r="B2250" i="6" l="1"/>
  <c r="C2249" i="6"/>
  <c r="A2419" i="37"/>
  <c r="B2418" i="37"/>
  <c r="B2251" i="6" l="1"/>
  <c r="C2250" i="6"/>
  <c r="A2420" i="37"/>
  <c r="B2419" i="37"/>
  <c r="B2252" i="6" l="1"/>
  <c r="C2251" i="6"/>
  <c r="B2420" i="37"/>
  <c r="A2421" i="37"/>
  <c r="C2252" i="6" l="1"/>
  <c r="B2253" i="6"/>
  <c r="A2422" i="37"/>
  <c r="B2421" i="37"/>
  <c r="B2254" i="6" l="1"/>
  <c r="C2253" i="6"/>
  <c r="A2423" i="37"/>
  <c r="B2422" i="37"/>
  <c r="B2255" i="6" l="1"/>
  <c r="C2254" i="6"/>
  <c r="A2424" i="37"/>
  <c r="B2423" i="37"/>
  <c r="B2256" i="6" l="1"/>
  <c r="C2255" i="6"/>
  <c r="B2424" i="37"/>
  <c r="A2425" i="37"/>
  <c r="B2257" i="6" l="1"/>
  <c r="C2256" i="6"/>
  <c r="A2426" i="37"/>
  <c r="B2425" i="37"/>
  <c r="B2258" i="6" l="1"/>
  <c r="C2257" i="6"/>
  <c r="A2427" i="37"/>
  <c r="B2426" i="37"/>
  <c r="B2259" i="6" l="1"/>
  <c r="C2258" i="6"/>
  <c r="A2428" i="37"/>
  <c r="B2427" i="37"/>
  <c r="C2259" i="6" l="1"/>
  <c r="B2260" i="6"/>
  <c r="B2428" i="37"/>
  <c r="A2429" i="37"/>
  <c r="B2261" i="6" l="1"/>
  <c r="C2260" i="6"/>
  <c r="B2429" i="37"/>
  <c r="A2430" i="37"/>
  <c r="B2262" i="6" l="1"/>
  <c r="C2261" i="6"/>
  <c r="A2431" i="37"/>
  <c r="B2430" i="37"/>
  <c r="C2262" i="6" l="1"/>
  <c r="B2263" i="6"/>
  <c r="B2431" i="37"/>
  <c r="A2432" i="37"/>
  <c r="B2264" i="6" l="1"/>
  <c r="C2263" i="6"/>
  <c r="B2432" i="37"/>
  <c r="A2433" i="37"/>
  <c r="B2265" i="6" l="1"/>
  <c r="C2264" i="6"/>
  <c r="B2433" i="37"/>
  <c r="A2434" i="37"/>
  <c r="B2266" i="6" l="1"/>
  <c r="C2265" i="6"/>
  <c r="A2435" i="37"/>
  <c r="B2434" i="37"/>
  <c r="B2267" i="6" l="1"/>
  <c r="C2266" i="6"/>
  <c r="B2435" i="37"/>
  <c r="A2436" i="37"/>
  <c r="B2268" i="6" l="1"/>
  <c r="C2267" i="6"/>
  <c r="B2436" i="37"/>
  <c r="A2437" i="37"/>
  <c r="B2269" i="6" l="1"/>
  <c r="C2268" i="6"/>
  <c r="B2437" i="37"/>
  <c r="A2438" i="37"/>
  <c r="B2270" i="6" l="1"/>
  <c r="C2269" i="6"/>
  <c r="A2439" i="37"/>
  <c r="B2438" i="37"/>
  <c r="B2271" i="6" l="1"/>
  <c r="C2270" i="6"/>
  <c r="A2440" i="37"/>
  <c r="B2439" i="37"/>
  <c r="B2272" i="6" l="1"/>
  <c r="C2271" i="6"/>
  <c r="B2440" i="37"/>
  <c r="A2441" i="37"/>
  <c r="B2273" i="6" l="1"/>
  <c r="C2272" i="6"/>
  <c r="B2441" i="37"/>
  <c r="A2442" i="37"/>
  <c r="C2273" i="6" l="1"/>
  <c r="B2274" i="6"/>
  <c r="A2443" i="37"/>
  <c r="B2442" i="37"/>
  <c r="B2275" i="6" l="1"/>
  <c r="C2274" i="6"/>
  <c r="A2444" i="37"/>
  <c r="B2443" i="37"/>
  <c r="B2276" i="6" l="1"/>
  <c r="C2275" i="6"/>
  <c r="B2444" i="37"/>
  <c r="A2445" i="37"/>
  <c r="B2277" i="6" l="1"/>
  <c r="C2276" i="6"/>
  <c r="A2446" i="37"/>
  <c r="B2445" i="37"/>
  <c r="B2278" i="6" l="1"/>
  <c r="C2277" i="6"/>
  <c r="A2447" i="37"/>
  <c r="B2446" i="37"/>
  <c r="B2279" i="6" l="1"/>
  <c r="C2278" i="6"/>
  <c r="A2448" i="37"/>
  <c r="B2447" i="37"/>
  <c r="B2280" i="6" l="1"/>
  <c r="C2279" i="6"/>
  <c r="A2449" i="37"/>
  <c r="B2448" i="37"/>
  <c r="B2281" i="6" l="1"/>
  <c r="C2280" i="6"/>
  <c r="A2450" i="37"/>
  <c r="B2449" i="37"/>
  <c r="C2281" i="6" l="1"/>
  <c r="B2282" i="6"/>
  <c r="B2450" i="37"/>
  <c r="A2451" i="37"/>
  <c r="B2283" i="6" l="1"/>
  <c r="C2282" i="6"/>
  <c r="B2451" i="37"/>
  <c r="A2452" i="37"/>
  <c r="B2284" i="6" l="1"/>
  <c r="C2283" i="6"/>
  <c r="A2453" i="37"/>
  <c r="B2452" i="37"/>
  <c r="B2285" i="6" l="1"/>
  <c r="C2284" i="6"/>
  <c r="A2454" i="37"/>
  <c r="B2453" i="37"/>
  <c r="C2285" i="6" l="1"/>
  <c r="B2286" i="6"/>
  <c r="B2454" i="37"/>
  <c r="A2455" i="37"/>
  <c r="B2287" i="6" l="1"/>
  <c r="C2286" i="6"/>
  <c r="B2455" i="37"/>
  <c r="A2456" i="37"/>
  <c r="B2288" i="6" l="1"/>
  <c r="C2287" i="6"/>
  <c r="A2457" i="37"/>
  <c r="B2456" i="37"/>
  <c r="B2289" i="6" l="1"/>
  <c r="C2288" i="6"/>
  <c r="A2458" i="37"/>
  <c r="B2457" i="37"/>
  <c r="B2290" i="6" l="1"/>
  <c r="C2289" i="6"/>
  <c r="B2458" i="37"/>
  <c r="A2459" i="37"/>
  <c r="B2291" i="6" l="1"/>
  <c r="C2290" i="6"/>
  <c r="B2459" i="37"/>
  <c r="A2460" i="37"/>
  <c r="B2292" i="6" l="1"/>
  <c r="C2291" i="6"/>
  <c r="A2461" i="37"/>
  <c r="B2460" i="37"/>
  <c r="C2292" i="6" l="1"/>
  <c r="B2293" i="6"/>
  <c r="A2462" i="37"/>
  <c r="B2461" i="37"/>
  <c r="B2294" i="6" l="1"/>
  <c r="C2293" i="6"/>
  <c r="B2462" i="37"/>
  <c r="A2463" i="37"/>
  <c r="B2295" i="6" l="1"/>
  <c r="C2294" i="6"/>
  <c r="B2463" i="37"/>
  <c r="A2464" i="37"/>
  <c r="B2296" i="6" l="1"/>
  <c r="C2295" i="6"/>
  <c r="B2464" i="37"/>
  <c r="A2465" i="37"/>
  <c r="B2297" i="6" l="1"/>
  <c r="C2296" i="6"/>
  <c r="A2466" i="37"/>
  <c r="B2465" i="37"/>
  <c r="B2298" i="6" l="1"/>
  <c r="C2297" i="6"/>
  <c r="B2466" i="37"/>
  <c r="A2467" i="37"/>
  <c r="B2299" i="6" l="1"/>
  <c r="C2298" i="6"/>
  <c r="B2467" i="37"/>
  <c r="A2468" i="37"/>
  <c r="B2300" i="6" l="1"/>
  <c r="C2299" i="6"/>
  <c r="B2468" i="37"/>
  <c r="A2469" i="37"/>
  <c r="C2300" i="6" l="1"/>
  <c r="B2301" i="6"/>
  <c r="A2470" i="37"/>
  <c r="B2469" i="37"/>
  <c r="B2302" i="6" l="1"/>
  <c r="C2301" i="6"/>
  <c r="B2470" i="37"/>
  <c r="A2471" i="37"/>
  <c r="B2303" i="6" l="1"/>
  <c r="C2302" i="6"/>
  <c r="B2471" i="37"/>
  <c r="A2472" i="37"/>
  <c r="B2304" i="6" l="1"/>
  <c r="C2303" i="6"/>
  <c r="B2472" i="37"/>
  <c r="A2473" i="37"/>
  <c r="B2305" i="6" l="1"/>
  <c r="C2304" i="6"/>
  <c r="A2474" i="37"/>
  <c r="B2473" i="37"/>
  <c r="B2306" i="6" l="1"/>
  <c r="C2305" i="6"/>
  <c r="A2475" i="37"/>
  <c r="B2474" i="37"/>
  <c r="B2307" i="6" l="1"/>
  <c r="C2306" i="6"/>
  <c r="B2475" i="37"/>
  <c r="A2476" i="37"/>
  <c r="B2308" i="6" l="1"/>
  <c r="C2307" i="6"/>
  <c r="A2477" i="37"/>
  <c r="B2476" i="37"/>
  <c r="B2309" i="6" l="1"/>
  <c r="C2308" i="6"/>
  <c r="B2477" i="37"/>
  <c r="A2478" i="37"/>
  <c r="B2310" i="6" l="1"/>
  <c r="C2309" i="6"/>
  <c r="B2478" i="37"/>
  <c r="A2479" i="37"/>
  <c r="B2311" i="6" l="1"/>
  <c r="C2310" i="6"/>
  <c r="B2479" i="37"/>
  <c r="A2480" i="37"/>
  <c r="B2312" i="6" l="1"/>
  <c r="C2311" i="6"/>
  <c r="B2480" i="37"/>
  <c r="A2481" i="37"/>
  <c r="B2313" i="6" l="1"/>
  <c r="C2312" i="6"/>
  <c r="A2482" i="37"/>
  <c r="B2481" i="37"/>
  <c r="C2313" i="6" l="1"/>
  <c r="B2314" i="6"/>
  <c r="A2483" i="37"/>
  <c r="B2482" i="37"/>
  <c r="B2315" i="6" l="1"/>
  <c r="C2314" i="6"/>
  <c r="B2483" i="37"/>
  <c r="A2484" i="37"/>
  <c r="B2316" i="6" l="1"/>
  <c r="C2315" i="6"/>
  <c r="B2484" i="37"/>
  <c r="A2485" i="37"/>
  <c r="B2317" i="6" l="1"/>
  <c r="C2316" i="6"/>
  <c r="B2485" i="37"/>
  <c r="A2486" i="37"/>
  <c r="B2318" i="6" l="1"/>
  <c r="C2317" i="6"/>
  <c r="B2486" i="37"/>
  <c r="A2487" i="37"/>
  <c r="B2319" i="6" l="1"/>
  <c r="C2318" i="6"/>
  <c r="B2487" i="37"/>
  <c r="A2488" i="37"/>
  <c r="B2320" i="6" l="1"/>
  <c r="C2319" i="6"/>
  <c r="A2489" i="37"/>
  <c r="B2488" i="37"/>
  <c r="C2320" i="6" l="1"/>
  <c r="B2321" i="6"/>
  <c r="A2490" i="37"/>
  <c r="B2489" i="37"/>
  <c r="B2322" i="6" l="1"/>
  <c r="C2321" i="6"/>
  <c r="B2490" i="37"/>
  <c r="A2491" i="37"/>
  <c r="B2323" i="6" l="1"/>
  <c r="C2322" i="6"/>
  <c r="B2491" i="37"/>
  <c r="A2492" i="37"/>
  <c r="C2323" i="6" l="1"/>
  <c r="B2324" i="6"/>
  <c r="A2493" i="37"/>
  <c r="B2492" i="37"/>
  <c r="C2324" i="6" l="1"/>
  <c r="B2325" i="6"/>
  <c r="A2494" i="37"/>
  <c r="B2493" i="37"/>
  <c r="B2326" i="6" l="1"/>
  <c r="C2325" i="6"/>
  <c r="B2494" i="37"/>
  <c r="A2495" i="37"/>
  <c r="B2327" i="6" l="1"/>
  <c r="C2326" i="6"/>
  <c r="A2496" i="37"/>
  <c r="B2495" i="37"/>
  <c r="C2327" i="6" l="1"/>
  <c r="B2328" i="6"/>
  <c r="A2497" i="37"/>
  <c r="B2496" i="37"/>
  <c r="B2329" i="6" l="1"/>
  <c r="C2328" i="6"/>
  <c r="A2498" i="37"/>
  <c r="B2497" i="37"/>
  <c r="B2330" i="6" l="1"/>
  <c r="C2329" i="6"/>
  <c r="B2498" i="37"/>
  <c r="A2499" i="37"/>
  <c r="B2331" i="6" l="1"/>
  <c r="C2330" i="6"/>
  <c r="B2499" i="37"/>
  <c r="A2500" i="37"/>
  <c r="B2332" i="6" l="1"/>
  <c r="C2331" i="6"/>
  <c r="A2501" i="37"/>
  <c r="B2500" i="37"/>
  <c r="C2332" i="6" l="1"/>
  <c r="B2333" i="6"/>
  <c r="A2502" i="37"/>
  <c r="B2501" i="37"/>
  <c r="B2334" i="6" l="1"/>
  <c r="C2333" i="6"/>
  <c r="B2502" i="37"/>
  <c r="A2503" i="37"/>
  <c r="B2335" i="6" l="1"/>
  <c r="C2334" i="6"/>
  <c r="B2503" i="37"/>
  <c r="A2504" i="37"/>
  <c r="B2336" i="6" l="1"/>
  <c r="C2335" i="6"/>
  <c r="B2504" i="37"/>
  <c r="A2505" i="37"/>
  <c r="C2336" i="6" l="1"/>
  <c r="B2337" i="6"/>
  <c r="A2506" i="37"/>
  <c r="B2505" i="37"/>
  <c r="B2338" i="6" l="1"/>
  <c r="C2337" i="6"/>
  <c r="B2506" i="37"/>
  <c r="A2507" i="37"/>
  <c r="B2339" i="6" l="1"/>
  <c r="C2338" i="6"/>
  <c r="B2507" i="37"/>
  <c r="A2508" i="37"/>
  <c r="B2340" i="6" l="1"/>
  <c r="C2339" i="6"/>
  <c r="A2509" i="37"/>
  <c r="B2508" i="37"/>
  <c r="B2341" i="6" l="1"/>
  <c r="C2340" i="6"/>
  <c r="B2509" i="37"/>
  <c r="A2510" i="37"/>
  <c r="B2342" i="6" l="1"/>
  <c r="C2341" i="6"/>
  <c r="B2510" i="37"/>
  <c r="A2511" i="37"/>
  <c r="B2343" i="6" l="1"/>
  <c r="C2342" i="6"/>
  <c r="B2511" i="37"/>
  <c r="A2512" i="37"/>
  <c r="C2343" i="6" l="1"/>
  <c r="B2344" i="6"/>
  <c r="A2513" i="37"/>
  <c r="B2512" i="37"/>
  <c r="C2344" i="6" l="1"/>
  <c r="B2345" i="6"/>
  <c r="B2513" i="37"/>
  <c r="A2514" i="37"/>
  <c r="A2515" i="37" s="1"/>
  <c r="A2516" i="37" s="1"/>
  <c r="A2517" i="37" s="1"/>
  <c r="A2518" i="37" s="1"/>
  <c r="A2519" i="37" s="1"/>
  <c r="A2520" i="37" s="1"/>
  <c r="A2521" i="37" s="1"/>
  <c r="A2522" i="37" s="1"/>
  <c r="A2523" i="37" s="1"/>
  <c r="A2524" i="37" s="1"/>
  <c r="A2525" i="37" s="1"/>
  <c r="A2526" i="37" s="1"/>
  <c r="A2527" i="37" s="1"/>
  <c r="A2528" i="37" s="1"/>
  <c r="A2529" i="37" s="1"/>
  <c r="A2530" i="37" s="1"/>
  <c r="A2531" i="37" s="1"/>
  <c r="A2532" i="37" s="1"/>
  <c r="A2533" i="37" s="1"/>
  <c r="A2534" i="37" s="1"/>
  <c r="A2535" i="37" s="1"/>
  <c r="A2536" i="37" s="1"/>
  <c r="A2537" i="37" s="1"/>
  <c r="A2538" i="37" s="1"/>
  <c r="A2539" i="37" s="1"/>
  <c r="A2540" i="37" s="1"/>
  <c r="A2541" i="37" s="1"/>
  <c r="A2542" i="37" s="1"/>
  <c r="A2543" i="37" s="1"/>
  <c r="A2544" i="37" s="1"/>
  <c r="A2545" i="37" s="1"/>
  <c r="A2546" i="37" s="1"/>
  <c r="A2547" i="37" s="1"/>
  <c r="A2548" i="37" s="1"/>
  <c r="A2549" i="37" s="1"/>
  <c r="A2550" i="37" s="1"/>
  <c r="A2551" i="37" s="1"/>
  <c r="A2552" i="37" s="1"/>
  <c r="A2553" i="37" s="1"/>
  <c r="A2554" i="37" s="1"/>
  <c r="A2555" i="37" s="1"/>
  <c r="A2556" i="37" s="1"/>
  <c r="A2557" i="37" s="1"/>
  <c r="A2558" i="37" s="1"/>
  <c r="A2559" i="37" s="1"/>
  <c r="A2560" i="37" s="1"/>
  <c r="A2561" i="37" s="1"/>
  <c r="A2562" i="37" s="1"/>
  <c r="A2563" i="37" s="1"/>
  <c r="A2564" i="37" s="1"/>
  <c r="A2565" i="37" s="1"/>
  <c r="A2566" i="37" s="1"/>
  <c r="A2567" i="37" s="1"/>
  <c r="A2568" i="37" s="1"/>
  <c r="A2569" i="37" s="1"/>
  <c r="A2570" i="37" s="1"/>
  <c r="A2571" i="37" s="1"/>
  <c r="A2572" i="37" s="1"/>
  <c r="A2573" i="37" s="1"/>
  <c r="A2574" i="37" s="1"/>
  <c r="A2575" i="37" s="1"/>
  <c r="A2576" i="37" s="1"/>
  <c r="A2577" i="37" s="1"/>
  <c r="A2578" i="37" s="1"/>
  <c r="A2579" i="37" s="1"/>
  <c r="A2580" i="37" s="1"/>
  <c r="A2581" i="37" s="1"/>
  <c r="A2582" i="37" s="1"/>
  <c r="A2583" i="37" s="1"/>
  <c r="A2584" i="37" s="1"/>
  <c r="A2585" i="37" s="1"/>
  <c r="A2586" i="37" s="1"/>
  <c r="A2587" i="37" s="1"/>
  <c r="A2588" i="37" s="1"/>
  <c r="A2589" i="37" s="1"/>
  <c r="A2590" i="37" s="1"/>
  <c r="A2591" i="37" s="1"/>
  <c r="A2592" i="37" s="1"/>
  <c r="A2593" i="37" s="1"/>
  <c r="A2594" i="37" s="1"/>
  <c r="A2595" i="37" s="1"/>
  <c r="A2596" i="37" s="1"/>
  <c r="A2597" i="37" s="1"/>
  <c r="A2598" i="37" s="1"/>
  <c r="A2599" i="37" s="1"/>
  <c r="A2600" i="37" s="1"/>
  <c r="A2601" i="37" s="1"/>
  <c r="A2602" i="37" s="1"/>
  <c r="A2603" i="37" s="1"/>
  <c r="A2604" i="37" s="1"/>
  <c r="A2605" i="37" s="1"/>
  <c r="A2606" i="37" s="1"/>
  <c r="A2607" i="37" s="1"/>
  <c r="A2608" i="37" s="1"/>
  <c r="A2609" i="37" s="1"/>
  <c r="A2610" i="37" s="1"/>
  <c r="A2611" i="37" s="1"/>
  <c r="A2612" i="37" s="1"/>
  <c r="A2613" i="37" s="1"/>
  <c r="A2614" i="37" s="1"/>
  <c r="A2615" i="37" s="1"/>
  <c r="A2616" i="37" s="1"/>
  <c r="A2617" i="37" s="1"/>
  <c r="A2618" i="37" s="1"/>
  <c r="A2619" i="37" s="1"/>
  <c r="A2620" i="37" s="1"/>
  <c r="A2621" i="37" s="1"/>
  <c r="A2622" i="37" s="1"/>
  <c r="A2623" i="37" s="1"/>
  <c r="A2624" i="37" s="1"/>
  <c r="A2625" i="37" s="1"/>
  <c r="A2626" i="37" s="1"/>
  <c r="A2627" i="37" s="1"/>
  <c r="A2628" i="37" s="1"/>
  <c r="A2629" i="37" s="1"/>
  <c r="A2630" i="37" s="1"/>
  <c r="A2631" i="37" s="1"/>
  <c r="A2632" i="37" s="1"/>
  <c r="A2633" i="37" s="1"/>
  <c r="A2634" i="37" s="1"/>
  <c r="A2635" i="37" s="1"/>
  <c r="A2636" i="37" s="1"/>
  <c r="A2637" i="37" s="1"/>
  <c r="A2638" i="37" s="1"/>
  <c r="A2639" i="37" s="1"/>
  <c r="A2640" i="37" s="1"/>
  <c r="A2641" i="37" s="1"/>
  <c r="A2642" i="37" s="1"/>
  <c r="A2643" i="37" s="1"/>
  <c r="A2644" i="37" s="1"/>
  <c r="A2645" i="37" s="1"/>
  <c r="A2646" i="37" s="1"/>
  <c r="A2647" i="37" s="1"/>
  <c r="A2648" i="37" s="1"/>
  <c r="A2649" i="37" s="1"/>
  <c r="A2650" i="37" s="1"/>
  <c r="A2651" i="37" s="1"/>
  <c r="A2652" i="37" s="1"/>
  <c r="A2653" i="37" s="1"/>
  <c r="A2654" i="37" s="1"/>
  <c r="A2655" i="37" s="1"/>
  <c r="A2656" i="37" s="1"/>
  <c r="A2657" i="37" s="1"/>
  <c r="A2658" i="37" s="1"/>
  <c r="A2659" i="37" s="1"/>
  <c r="A2660" i="37" s="1"/>
  <c r="A2661" i="37" s="1"/>
  <c r="A2662" i="37" s="1"/>
  <c r="A2663" i="37" s="1"/>
  <c r="A2664" i="37" s="1"/>
  <c r="A2665" i="37" s="1"/>
  <c r="A2666" i="37" s="1"/>
  <c r="A2667" i="37" s="1"/>
  <c r="A2668" i="37" s="1"/>
  <c r="A2669" i="37" s="1"/>
  <c r="A2670" i="37" s="1"/>
  <c r="A2671" i="37" s="1"/>
  <c r="A2672" i="37" s="1"/>
  <c r="A2673" i="37" s="1"/>
  <c r="A2674" i="37" s="1"/>
  <c r="A2675" i="37" s="1"/>
  <c r="A2676" i="37" s="1"/>
  <c r="A2677" i="37" s="1"/>
  <c r="A2678" i="37" s="1"/>
  <c r="A2679" i="37" s="1"/>
  <c r="A2680" i="37" s="1"/>
  <c r="A2681" i="37" s="1"/>
  <c r="A2682" i="37" s="1"/>
  <c r="A2683" i="37" s="1"/>
  <c r="A2684" i="37" s="1"/>
  <c r="A2685" i="37" s="1"/>
  <c r="A2686" i="37" s="1"/>
  <c r="A2687" i="37" s="1"/>
  <c r="A2688" i="37" s="1"/>
  <c r="A2689" i="37" s="1"/>
  <c r="A2690" i="37" s="1"/>
  <c r="A2691" i="37" s="1"/>
  <c r="A2692" i="37" s="1"/>
  <c r="A2693" i="37" s="1"/>
  <c r="A2694" i="37" s="1"/>
  <c r="A2695" i="37" s="1"/>
  <c r="A2696" i="37" s="1"/>
  <c r="A2697" i="37" s="1"/>
  <c r="A2698" i="37" s="1"/>
  <c r="A2699" i="37" s="1"/>
  <c r="A2700" i="37" s="1"/>
  <c r="A2701" i="37" s="1"/>
  <c r="A2702" i="37" s="1"/>
  <c r="A2703" i="37" s="1"/>
  <c r="A2704" i="37" s="1"/>
  <c r="A2705" i="37" s="1"/>
  <c r="A2706" i="37" s="1"/>
  <c r="A2707" i="37" s="1"/>
  <c r="A2708" i="37" s="1"/>
  <c r="A2709" i="37" s="1"/>
  <c r="A2710" i="37" s="1"/>
  <c r="A2711" i="37" s="1"/>
  <c r="A2712" i="37" s="1"/>
  <c r="A2713" i="37" s="1"/>
  <c r="A2714" i="37" s="1"/>
  <c r="A2715" i="37" s="1"/>
  <c r="A2716" i="37" s="1"/>
  <c r="A2717" i="37" s="1"/>
  <c r="A2718" i="37" s="1"/>
  <c r="A2719" i="37" s="1"/>
  <c r="A2720" i="37" s="1"/>
  <c r="A2721" i="37" s="1"/>
  <c r="A2722" i="37" s="1"/>
  <c r="A2723" i="37" s="1"/>
  <c r="A2724" i="37" s="1"/>
  <c r="A2725" i="37" s="1"/>
  <c r="A2726" i="37" s="1"/>
  <c r="A2727" i="37" s="1"/>
  <c r="A2728" i="37" s="1"/>
  <c r="A2729" i="37" s="1"/>
  <c r="A2730" i="37" s="1"/>
  <c r="A2731" i="37" s="1"/>
  <c r="A2732" i="37" s="1"/>
  <c r="A2733" i="37" s="1"/>
  <c r="A2734" i="37" s="1"/>
  <c r="A2735" i="37" s="1"/>
  <c r="A2736" i="37" s="1"/>
  <c r="A2737" i="37" s="1"/>
  <c r="A2738" i="37" s="1"/>
  <c r="A2739" i="37" s="1"/>
  <c r="A2740" i="37" s="1"/>
  <c r="A2741" i="37" s="1"/>
  <c r="A2742" i="37" s="1"/>
  <c r="A2743" i="37" s="1"/>
  <c r="A2744" i="37" s="1"/>
  <c r="A2745" i="37" s="1"/>
  <c r="A2746" i="37" s="1"/>
  <c r="A2747" i="37" s="1"/>
  <c r="A2748" i="37" s="1"/>
  <c r="A2749" i="37" s="1"/>
  <c r="A2750" i="37" s="1"/>
  <c r="A2751" i="37" s="1"/>
  <c r="A2752" i="37" s="1"/>
  <c r="A2753" i="37" s="1"/>
  <c r="A2754" i="37" s="1"/>
  <c r="A2755" i="37" s="1"/>
  <c r="A2756" i="37" s="1"/>
  <c r="A2757" i="37" s="1"/>
  <c r="A2758" i="37" s="1"/>
  <c r="A2759" i="37" s="1"/>
  <c r="A2760" i="37" s="1"/>
  <c r="A2761" i="37" s="1"/>
  <c r="A2762" i="37" s="1"/>
  <c r="A2763" i="37" s="1"/>
  <c r="A2764" i="37" s="1"/>
  <c r="A2765" i="37" s="1"/>
  <c r="A2766" i="37" s="1"/>
  <c r="A2767" i="37" s="1"/>
  <c r="A2768" i="37" s="1"/>
  <c r="A2769" i="37" s="1"/>
  <c r="A2770" i="37" s="1"/>
  <c r="A2771" i="37" s="1"/>
  <c r="A2772" i="37" s="1"/>
  <c r="A2773" i="37" s="1"/>
  <c r="A2774" i="37" s="1"/>
  <c r="A2775" i="37" s="1"/>
  <c r="A2776" i="37" s="1"/>
  <c r="A2777" i="37" s="1"/>
  <c r="A2778" i="37" s="1"/>
  <c r="A2779" i="37" s="1"/>
  <c r="A2780" i="37" s="1"/>
  <c r="A2781" i="37" s="1"/>
  <c r="A2782" i="37" s="1"/>
  <c r="A2783" i="37" s="1"/>
  <c r="A2784" i="37" s="1"/>
  <c r="A2785" i="37" s="1"/>
  <c r="A2786" i="37" s="1"/>
  <c r="A2787" i="37" s="1"/>
  <c r="A2788" i="37" s="1"/>
  <c r="A2789" i="37" s="1"/>
  <c r="A2790" i="37" s="1"/>
  <c r="A2791" i="37" s="1"/>
  <c r="A2792" i="37" s="1"/>
  <c r="A2793" i="37" s="1"/>
  <c r="A2794" i="37" s="1"/>
  <c r="A2795" i="37" s="1"/>
  <c r="A2796" i="37" s="1"/>
  <c r="A2797" i="37" s="1"/>
  <c r="A2798" i="37" s="1"/>
  <c r="A2799" i="37" s="1"/>
  <c r="A2800" i="37" s="1"/>
  <c r="A2801" i="37" s="1"/>
  <c r="A2802" i="37" s="1"/>
  <c r="A2803" i="37" s="1"/>
  <c r="A2804" i="37" s="1"/>
  <c r="A2805" i="37" s="1"/>
  <c r="A2806" i="37" s="1"/>
  <c r="A2807" i="37" s="1"/>
  <c r="A2808" i="37" s="1"/>
  <c r="A2809" i="37" s="1"/>
  <c r="A2810" i="37" s="1"/>
  <c r="A2811" i="37" s="1"/>
  <c r="A2812" i="37" s="1"/>
  <c r="A2813" i="37" s="1"/>
  <c r="A2814" i="37" s="1"/>
  <c r="A2815" i="37" s="1"/>
  <c r="A2816" i="37" s="1"/>
  <c r="A2817" i="37" s="1"/>
  <c r="A2818" i="37" s="1"/>
  <c r="A2819" i="37" s="1"/>
  <c r="A2820" i="37" s="1"/>
  <c r="A2821" i="37" s="1"/>
  <c r="A2822" i="37" s="1"/>
  <c r="A2823" i="37" s="1"/>
  <c r="A2824" i="37" s="1"/>
  <c r="A2825" i="37" s="1"/>
  <c r="A2826" i="37" s="1"/>
  <c r="A2827" i="37" s="1"/>
  <c r="A2828" i="37" s="1"/>
  <c r="A2829" i="37" s="1"/>
  <c r="A2830" i="37" s="1"/>
  <c r="A2831" i="37" s="1"/>
  <c r="A2832" i="37" s="1"/>
  <c r="A2833" i="37" s="1"/>
  <c r="A2834" i="37" s="1"/>
  <c r="A2835" i="37" s="1"/>
  <c r="A2836" i="37" s="1"/>
  <c r="A2837" i="37" s="1"/>
  <c r="A2838" i="37" s="1"/>
  <c r="A2839" i="37" s="1"/>
  <c r="A2840" i="37" s="1"/>
  <c r="A2841" i="37" s="1"/>
  <c r="A2842" i="37" s="1"/>
  <c r="A2843" i="37" s="1"/>
  <c r="A2844" i="37" s="1"/>
  <c r="A2845" i="37" s="1"/>
  <c r="A2846" i="37" s="1"/>
  <c r="A2847" i="37" s="1"/>
  <c r="A2848" i="37" s="1"/>
  <c r="A2849" i="37" s="1"/>
  <c r="A2850" i="37" s="1"/>
  <c r="A2851" i="37" s="1"/>
  <c r="A2852" i="37" s="1"/>
  <c r="A2853" i="37" s="1"/>
  <c r="A2854" i="37" s="1"/>
  <c r="A2855" i="37" s="1"/>
  <c r="A2856" i="37" s="1"/>
  <c r="A2857" i="37" s="1"/>
  <c r="A2858" i="37" s="1"/>
  <c r="A2859" i="37" s="1"/>
  <c r="A2860" i="37" s="1"/>
  <c r="A2861" i="37" s="1"/>
  <c r="A2862" i="37" s="1"/>
  <c r="A2863" i="37" s="1"/>
  <c r="A2864" i="37" s="1"/>
  <c r="A2865" i="37" s="1"/>
  <c r="A2866" i="37" s="1"/>
  <c r="A2867" i="37" s="1"/>
  <c r="A2868" i="37" s="1"/>
  <c r="A2869" i="37" s="1"/>
  <c r="A2870" i="37" s="1"/>
  <c r="A2871" i="37" s="1"/>
  <c r="A2872" i="37" s="1"/>
  <c r="A2873" i="37" s="1"/>
  <c r="A2874" i="37" s="1"/>
  <c r="A2875" i="37" s="1"/>
  <c r="A2876" i="37" s="1"/>
  <c r="A2877" i="37" s="1"/>
  <c r="A2878" i="37" s="1"/>
  <c r="A2879" i="37" s="1"/>
  <c r="A2880" i="37" s="1"/>
  <c r="A2881" i="37" s="1"/>
  <c r="A2882" i="37" s="1"/>
  <c r="A2883" i="37" s="1"/>
  <c r="A2884" i="37" s="1"/>
  <c r="A2885" i="37" s="1"/>
  <c r="A2886" i="37" s="1"/>
  <c r="A2887" i="37" s="1"/>
  <c r="A2888" i="37" s="1"/>
  <c r="A2889" i="37" s="1"/>
  <c r="A2890" i="37" s="1"/>
  <c r="A2891" i="37" s="1"/>
  <c r="A2892" i="37" s="1"/>
  <c r="A2893" i="37" s="1"/>
  <c r="A2894" i="37" s="1"/>
  <c r="A2895" i="37" s="1"/>
  <c r="A2896" i="37" s="1"/>
  <c r="A2897" i="37" s="1"/>
  <c r="A2898" i="37" s="1"/>
  <c r="A2899" i="37" s="1"/>
  <c r="A2900" i="37" s="1"/>
  <c r="A2901" i="37" s="1"/>
  <c r="A2902" i="37" s="1"/>
  <c r="A2903" i="37" s="1"/>
  <c r="A2904" i="37" s="1"/>
  <c r="A2905" i="37" s="1"/>
  <c r="A2906" i="37" s="1"/>
  <c r="A2907" i="37" s="1"/>
  <c r="A2908" i="37" s="1"/>
  <c r="A2909" i="37" s="1"/>
  <c r="A2910" i="37" s="1"/>
  <c r="A2911" i="37" s="1"/>
  <c r="A2912" i="37" s="1"/>
  <c r="A2913" i="37" s="1"/>
  <c r="A2914" i="37" s="1"/>
  <c r="A2915" i="37" s="1"/>
  <c r="A2916" i="37" s="1"/>
  <c r="A2917" i="37" s="1"/>
  <c r="A2918" i="37" s="1"/>
  <c r="A2919" i="37" s="1"/>
  <c r="A2920" i="37" s="1"/>
  <c r="A2921" i="37" s="1"/>
  <c r="A2922" i="37" s="1"/>
  <c r="A2923" i="37" s="1"/>
  <c r="A2924" i="37" s="1"/>
  <c r="A2925" i="37" s="1"/>
  <c r="A2926" i="37" s="1"/>
  <c r="A2927" i="37" s="1"/>
  <c r="A2928" i="37" s="1"/>
  <c r="A2929" i="37" s="1"/>
  <c r="A2930" i="37" s="1"/>
  <c r="A2931" i="37" s="1"/>
  <c r="A2932" i="37" s="1"/>
  <c r="A2933" i="37" s="1"/>
  <c r="A2934" i="37" s="1"/>
  <c r="A2935" i="37" s="1"/>
  <c r="A2936" i="37" s="1"/>
  <c r="A2937" i="37" s="1"/>
  <c r="A2938" i="37" s="1"/>
  <c r="A2939" i="37" s="1"/>
  <c r="A2940" i="37" s="1"/>
  <c r="A2941" i="37" s="1"/>
  <c r="A2942" i="37" s="1"/>
  <c r="A2943" i="37" s="1"/>
  <c r="A2944" i="37" s="1"/>
  <c r="A2945" i="37" s="1"/>
  <c r="A2946" i="37" s="1"/>
  <c r="A2947" i="37" s="1"/>
  <c r="A2948" i="37" s="1"/>
  <c r="A2949" i="37" s="1"/>
  <c r="A2950" i="37" s="1"/>
  <c r="A2951" i="37" s="1"/>
  <c r="A2952" i="37" s="1"/>
  <c r="A2953" i="37" s="1"/>
  <c r="A2954" i="37" s="1"/>
  <c r="A2955" i="37" s="1"/>
  <c r="A2956" i="37" s="1"/>
  <c r="A2957" i="37" s="1"/>
  <c r="A2958" i="37" s="1"/>
  <c r="A2959" i="37" s="1"/>
  <c r="A2960" i="37" s="1"/>
  <c r="A2961" i="37" s="1"/>
  <c r="A2962" i="37" s="1"/>
  <c r="A2963" i="37" s="1"/>
  <c r="A2964" i="37" s="1"/>
  <c r="A2965" i="37" s="1"/>
  <c r="A2966" i="37" s="1"/>
  <c r="A2967" i="37" s="1"/>
  <c r="A2968" i="37" s="1"/>
  <c r="A2969" i="37" s="1"/>
  <c r="A2970" i="37" s="1"/>
  <c r="A2971" i="37" s="1"/>
  <c r="A2972" i="37" s="1"/>
  <c r="A2973" i="37" s="1"/>
  <c r="A2974" i="37" s="1"/>
  <c r="A2975" i="37" s="1"/>
  <c r="A2976" i="37" s="1"/>
  <c r="A2977" i="37" s="1"/>
  <c r="A2978" i="37" s="1"/>
  <c r="A2979" i="37" s="1"/>
  <c r="A2980" i="37" s="1"/>
  <c r="A2981" i="37" s="1"/>
  <c r="A2982" i="37" s="1"/>
  <c r="A2983" i="37" s="1"/>
  <c r="A2984" i="37" s="1"/>
  <c r="A2985" i="37" s="1"/>
  <c r="A2986" i="37" s="1"/>
  <c r="A2987" i="37" s="1"/>
  <c r="A2988" i="37" s="1"/>
  <c r="A2989" i="37" s="1"/>
  <c r="A2990" i="37" s="1"/>
  <c r="A2991" i="37" s="1"/>
  <c r="A2992" i="37" s="1"/>
  <c r="A2993" i="37" s="1"/>
  <c r="A2994" i="37" s="1"/>
  <c r="A2995" i="37" s="1"/>
  <c r="A2996" i="37" s="1"/>
  <c r="A2997" i="37" s="1"/>
  <c r="A2998" i="37" s="1"/>
  <c r="A2999" i="37" s="1"/>
  <c r="A3000" i="37" s="1"/>
  <c r="A3001" i="37" s="1"/>
  <c r="A3002" i="37" s="1"/>
  <c r="A3003" i="37" s="1"/>
  <c r="A3004" i="37" s="1"/>
  <c r="A3005" i="37" s="1"/>
  <c r="A3006" i="37" s="1"/>
  <c r="A3007" i="37" s="1"/>
  <c r="A3008" i="37" s="1"/>
  <c r="A3009" i="37" s="1"/>
  <c r="A3010" i="37" s="1"/>
  <c r="A3011" i="37" s="1"/>
  <c r="A3012" i="37" s="1"/>
  <c r="A3013" i="37" s="1"/>
  <c r="A3014" i="37" s="1"/>
  <c r="A3015" i="37" s="1"/>
  <c r="A3016" i="37" s="1"/>
  <c r="A3017" i="37" s="1"/>
  <c r="B2346" i="6" l="1"/>
  <c r="C2345" i="6"/>
  <c r="B2347" i="6" l="1"/>
  <c r="C2346" i="6"/>
  <c r="B2348" i="6" l="1"/>
  <c r="C2347" i="6"/>
  <c r="B2349" i="6" l="1"/>
  <c r="C2348" i="6"/>
  <c r="B2350" i="6" l="1"/>
  <c r="C2349" i="6"/>
  <c r="C2350" i="6" l="1"/>
  <c r="B2351" i="6"/>
  <c r="B2352" i="6" l="1"/>
  <c r="C2351" i="6"/>
  <c r="B2353" i="6" l="1"/>
  <c r="C2352" i="6"/>
  <c r="B2354" i="6" l="1"/>
  <c r="C2353" i="6"/>
  <c r="B2355" i="6" l="1"/>
  <c r="C2354" i="6"/>
  <c r="B2356" i="6" l="1"/>
  <c r="C2355" i="6"/>
  <c r="B2357" i="6" l="1"/>
  <c r="C2356" i="6"/>
  <c r="B2358" i="6" l="1"/>
  <c r="C2357" i="6"/>
  <c r="B2359" i="6" l="1"/>
  <c r="C2358" i="6"/>
  <c r="B2360" i="6" l="1"/>
  <c r="C2359" i="6"/>
  <c r="B2361" i="6" l="1"/>
  <c r="C2360" i="6"/>
  <c r="B2362" i="6" l="1"/>
  <c r="C2361" i="6"/>
  <c r="B2363" i="6" l="1"/>
  <c r="C2362" i="6"/>
  <c r="B2364" i="6" l="1"/>
  <c r="C2363" i="6"/>
  <c r="C2364" i="6" l="1"/>
  <c r="B2365" i="6"/>
  <c r="B2366" i="6" l="1"/>
  <c r="C2365" i="6"/>
  <c r="B2367" i="6" l="1"/>
  <c r="C2366" i="6"/>
  <c r="B2368" i="6" l="1"/>
  <c r="C2367" i="6"/>
  <c r="C2368" i="6" l="1"/>
  <c r="B2369" i="6"/>
  <c r="B2370" i="6" l="1"/>
  <c r="C2369" i="6"/>
  <c r="B2371" i="6" l="1"/>
  <c r="C2370" i="6"/>
  <c r="B2372" i="6" l="1"/>
  <c r="C2371" i="6"/>
  <c r="B2373" i="6" l="1"/>
  <c r="C2372" i="6"/>
  <c r="C2373" i="6" l="1"/>
  <c r="B2374" i="6"/>
  <c r="B2375" i="6" l="1"/>
  <c r="C2374" i="6"/>
  <c r="B2376" i="6" l="1"/>
  <c r="C2375" i="6"/>
  <c r="B2377" i="6" l="1"/>
  <c r="C2376" i="6"/>
  <c r="B2378" i="6" l="1"/>
  <c r="C2377" i="6"/>
  <c r="C2378" i="6" l="1"/>
  <c r="B2379" i="6"/>
  <c r="B2380" i="6" l="1"/>
  <c r="C2379" i="6"/>
  <c r="B2381" i="6" l="1"/>
  <c r="C2380" i="6"/>
  <c r="B2382" i="6" l="1"/>
  <c r="C2381" i="6"/>
  <c r="B2383" i="6" l="1"/>
  <c r="C2382" i="6"/>
  <c r="C2383" i="6" l="1"/>
  <c r="B2384" i="6"/>
  <c r="B2385" i="6" l="1"/>
  <c r="C2384" i="6"/>
  <c r="B2386" i="6" l="1"/>
  <c r="C2385" i="6"/>
  <c r="C2386" i="6" l="1"/>
  <c r="B2387" i="6"/>
  <c r="B2388" i="6" l="1"/>
  <c r="C2387" i="6"/>
  <c r="B2389" i="6" l="1"/>
  <c r="C2388" i="6"/>
  <c r="C2389" i="6" l="1"/>
  <c r="B2390" i="6"/>
  <c r="C2390" i="6" l="1"/>
  <c r="B2391" i="6"/>
  <c r="B2392" i="6" l="1"/>
  <c r="C2391" i="6"/>
  <c r="C2392" i="6" l="1"/>
  <c r="B2393" i="6"/>
  <c r="B2394" i="6" l="1"/>
  <c r="C2393" i="6"/>
  <c r="B2395" i="6" l="1"/>
  <c r="C2394" i="6"/>
  <c r="B2396" i="6" l="1"/>
  <c r="C2395" i="6"/>
  <c r="C2396" i="6" l="1"/>
  <c r="B2397" i="6"/>
  <c r="C2397" i="6" l="1"/>
  <c r="B2398" i="6"/>
  <c r="B2399" i="6" l="1"/>
  <c r="C2398" i="6"/>
  <c r="C2399" i="6" l="1"/>
  <c r="B2400" i="6"/>
  <c r="C2400" i="6" l="1"/>
  <c r="B2401" i="6"/>
  <c r="C2401" i="6" l="1"/>
  <c r="B2402" i="6"/>
  <c r="B2403" i="6" l="1"/>
  <c r="C2402" i="6"/>
  <c r="B2404" i="6" l="1"/>
  <c r="C2403" i="6"/>
  <c r="B2405" i="6" l="1"/>
  <c r="C2404" i="6"/>
  <c r="B2406" i="6" l="1"/>
  <c r="C2405" i="6"/>
  <c r="C2406" i="6" l="1"/>
  <c r="B2407" i="6"/>
  <c r="B2408" i="6" l="1"/>
  <c r="C2407" i="6"/>
  <c r="B2409" i="6" l="1"/>
  <c r="C2408" i="6"/>
  <c r="B2410" i="6" l="1"/>
  <c r="C2409" i="6"/>
  <c r="C2410" i="6" l="1"/>
  <c r="B2411" i="6"/>
  <c r="B2412" i="6" l="1"/>
  <c r="C2411" i="6"/>
  <c r="B2413" i="6" l="1"/>
  <c r="C2412" i="6"/>
  <c r="C2413" i="6" l="1"/>
  <c r="B2414" i="6"/>
  <c r="B2415" i="6" l="1"/>
  <c r="C2414" i="6"/>
  <c r="B2416" i="6" l="1"/>
  <c r="C2415" i="6"/>
  <c r="B2417" i="6" l="1"/>
  <c r="C2416" i="6"/>
  <c r="B2418" i="6" l="1"/>
  <c r="C2417" i="6"/>
  <c r="C2418" i="6" l="1"/>
  <c r="B2419" i="6"/>
  <c r="B2420" i="6" l="1"/>
  <c r="C2419" i="6"/>
  <c r="B2421" i="6" l="1"/>
  <c r="C2420" i="6"/>
  <c r="B2422" i="6" l="1"/>
  <c r="C2421" i="6"/>
  <c r="B2423" i="6" l="1"/>
  <c r="C2422" i="6"/>
  <c r="B2424" i="6" l="1"/>
  <c r="C2423" i="6"/>
  <c r="B2425" i="6" l="1"/>
  <c r="C2424" i="6"/>
  <c r="B2426" i="6" l="1"/>
  <c r="C2425" i="6"/>
  <c r="B2427" i="6" l="1"/>
  <c r="C2426" i="6"/>
  <c r="B2428" i="6" l="1"/>
  <c r="C2427" i="6"/>
  <c r="B2429" i="6" l="1"/>
  <c r="C2428" i="6"/>
  <c r="B2430" i="6" l="1"/>
  <c r="C2429" i="6"/>
  <c r="B2431" i="6" l="1"/>
  <c r="C2430" i="6"/>
  <c r="B2432" i="6" l="1"/>
  <c r="C2431" i="6"/>
  <c r="B2433" i="6" l="1"/>
  <c r="C2432" i="6"/>
  <c r="B2434" i="6" l="1"/>
  <c r="C2433" i="6"/>
  <c r="B2435" i="6" l="1"/>
  <c r="C2434" i="6"/>
  <c r="B2436" i="6" l="1"/>
  <c r="C2435" i="6"/>
  <c r="B2437" i="6" l="1"/>
  <c r="C2436" i="6"/>
  <c r="B2438" i="6" l="1"/>
  <c r="C2437" i="6"/>
  <c r="B2439" i="6" l="1"/>
  <c r="C2438" i="6"/>
  <c r="B2440" i="6" l="1"/>
  <c r="C2439" i="6"/>
  <c r="B2441" i="6" l="1"/>
  <c r="C2440" i="6"/>
  <c r="B2442" i="6" l="1"/>
  <c r="C2441" i="6"/>
  <c r="B2443" i="6" l="1"/>
  <c r="C2442" i="6"/>
  <c r="B2444" i="6" l="1"/>
  <c r="C2443" i="6"/>
  <c r="B2445" i="6" l="1"/>
  <c r="C2444" i="6"/>
  <c r="B2446" i="6" l="1"/>
  <c r="C2445" i="6"/>
  <c r="B2447" i="6" l="1"/>
  <c r="C2446" i="6"/>
  <c r="B2448" i="6" l="1"/>
  <c r="C2447" i="6"/>
  <c r="C2448" i="6" l="1"/>
  <c r="B2449" i="6"/>
  <c r="B2450" i="6" l="1"/>
  <c r="C2449" i="6"/>
  <c r="B2451" i="6" l="1"/>
  <c r="C2450" i="6"/>
  <c r="B2452" i="6" l="1"/>
  <c r="C2451" i="6"/>
  <c r="B2453" i="6" l="1"/>
  <c r="C2452" i="6"/>
  <c r="B2454" i="6" l="1"/>
  <c r="C2453" i="6"/>
  <c r="B2455" i="6" l="1"/>
  <c r="C2454" i="6"/>
  <c r="B2456" i="6" l="1"/>
  <c r="C2455" i="6"/>
  <c r="C2456" i="6" l="1"/>
  <c r="B2457" i="6"/>
  <c r="B2458" i="6" l="1"/>
  <c r="C2457" i="6"/>
  <c r="B2459" i="6" l="1"/>
  <c r="C2458" i="6"/>
  <c r="B2460" i="6" l="1"/>
  <c r="C2459" i="6"/>
  <c r="B2461" i="6" l="1"/>
  <c r="C2460" i="6"/>
  <c r="B2462" i="6" l="1"/>
  <c r="C2461" i="6"/>
  <c r="B2463" i="6" l="1"/>
  <c r="C2462" i="6"/>
  <c r="C2463" i="6" l="1"/>
  <c r="B2464" i="6"/>
  <c r="B2465" i="6" l="1"/>
  <c r="C2464" i="6"/>
  <c r="B2466" i="6" l="1"/>
  <c r="C2465" i="6"/>
  <c r="B2467" i="6" l="1"/>
  <c r="C2466" i="6"/>
  <c r="B2468" i="6" l="1"/>
  <c r="C2467" i="6"/>
  <c r="B2469" i="6" l="1"/>
  <c r="C2468" i="6"/>
  <c r="B2470" i="6" l="1"/>
  <c r="C2469" i="6"/>
  <c r="C2470" i="6" l="1"/>
  <c r="B2471" i="6"/>
  <c r="C2471" i="6" l="1"/>
  <c r="B2472" i="6"/>
  <c r="C2472" i="6" l="1"/>
  <c r="B2473" i="6"/>
  <c r="B2474" i="6" l="1"/>
  <c r="C2473" i="6"/>
  <c r="B2475" i="6" l="1"/>
  <c r="C2474" i="6"/>
  <c r="B2476" i="6" l="1"/>
  <c r="C2475" i="6"/>
  <c r="B2477" i="6" l="1"/>
  <c r="C2476" i="6"/>
  <c r="B2478" i="6" l="1"/>
  <c r="C2477" i="6"/>
  <c r="B2479" i="6" l="1"/>
  <c r="C2478" i="6"/>
  <c r="B2480" i="6" l="1"/>
  <c r="C2479" i="6"/>
  <c r="B2481" i="6" l="1"/>
  <c r="C2480" i="6"/>
  <c r="B2482" i="6" l="1"/>
  <c r="C2481" i="6"/>
  <c r="B2483" i="6" l="1"/>
  <c r="C2482" i="6"/>
  <c r="B2484" i="6" l="1"/>
  <c r="C2483" i="6"/>
  <c r="B2485" i="6" l="1"/>
  <c r="C2484" i="6"/>
  <c r="C2485" i="6" l="1"/>
  <c r="B2486" i="6"/>
  <c r="C2486" i="6" l="1"/>
  <c r="B2487" i="6"/>
  <c r="C2487" i="6" l="1"/>
  <c r="B2488" i="6"/>
  <c r="B2489" i="6" l="1"/>
  <c r="C2488" i="6"/>
  <c r="B2490" i="6" l="1"/>
  <c r="C2489" i="6"/>
  <c r="B2491" i="6" l="1"/>
  <c r="C2490" i="6"/>
  <c r="B2492" i="6" l="1"/>
  <c r="C2491" i="6"/>
  <c r="C2492" i="6" l="1"/>
  <c r="B2493" i="6"/>
  <c r="B2494" i="6" l="1"/>
  <c r="C2493" i="6"/>
  <c r="C2494" i="6" l="1"/>
  <c r="B2495" i="6"/>
  <c r="B2496" i="6" l="1"/>
  <c r="C2495" i="6"/>
  <c r="B2497" i="6" l="1"/>
  <c r="C2496" i="6"/>
  <c r="C2497" i="6" l="1"/>
  <c r="B2498" i="6"/>
  <c r="B2499" i="6" l="1"/>
  <c r="C2498" i="6"/>
  <c r="B2500" i="6" l="1"/>
  <c r="C2499" i="6"/>
  <c r="B2501" i="6" l="1"/>
  <c r="C2500" i="6"/>
  <c r="B2502" i="6" l="1"/>
  <c r="C2501" i="6"/>
  <c r="B2503" i="6" l="1"/>
  <c r="C2502" i="6"/>
  <c r="B2504" i="6" l="1"/>
  <c r="C2503" i="6"/>
  <c r="C2504" i="6" l="1"/>
  <c r="B2505" i="6"/>
  <c r="B2506" i="6" l="1"/>
  <c r="C2505" i="6"/>
  <c r="B2507" i="6" l="1"/>
  <c r="C2506" i="6"/>
  <c r="B2508" i="6" l="1"/>
  <c r="C2507" i="6"/>
  <c r="B2509" i="6" l="1"/>
  <c r="C2508" i="6"/>
  <c r="B2510" i="6" l="1"/>
  <c r="C2509" i="6"/>
  <c r="B2511" i="6" l="1"/>
  <c r="C2510" i="6"/>
  <c r="B2512" i="6" l="1"/>
  <c r="C2511" i="6"/>
  <c r="B2513" i="6" l="1"/>
  <c r="C2512" i="6"/>
  <c r="B2514" i="6" l="1"/>
  <c r="C2513" i="6"/>
  <c r="B2515" i="6" l="1"/>
  <c r="C2514" i="6"/>
  <c r="B2516" i="6" l="1"/>
  <c r="C2515" i="6"/>
  <c r="C2516" i="6" l="1"/>
  <c r="B2517" i="6"/>
  <c r="C2517" i="6" l="1"/>
  <c r="B2518" i="6"/>
  <c r="B2519" i="6" l="1"/>
  <c r="C2518" i="6"/>
  <c r="B2520" i="6" l="1"/>
  <c r="C2519" i="6"/>
  <c r="B2521" i="6" l="1"/>
  <c r="C2520" i="6"/>
  <c r="B2522" i="6" l="1"/>
  <c r="C2521" i="6"/>
  <c r="B2523" i="6" l="1"/>
  <c r="C2522" i="6"/>
  <c r="B2524" i="6" l="1"/>
  <c r="C2523" i="6"/>
  <c r="B2525" i="6" l="1"/>
  <c r="C2524" i="6"/>
  <c r="B2526" i="6" l="1"/>
  <c r="C2525" i="6"/>
  <c r="B2527" i="6" l="1"/>
  <c r="C2526" i="6"/>
  <c r="B2528" i="6" l="1"/>
  <c r="C2527" i="6"/>
  <c r="B2529" i="6" l="1"/>
  <c r="C2528" i="6"/>
  <c r="B2530" i="6" l="1"/>
  <c r="C2529" i="6"/>
  <c r="B2531" i="6" l="1"/>
  <c r="C2530" i="6"/>
  <c r="B2532" i="6" l="1"/>
  <c r="C2531" i="6"/>
  <c r="B2533" i="6" l="1"/>
  <c r="C2532" i="6"/>
  <c r="C2533" i="6" l="1"/>
  <c r="B2534" i="6"/>
  <c r="B2535" i="6" l="1"/>
  <c r="C2534" i="6"/>
  <c r="B2536" i="6" l="1"/>
  <c r="C2535" i="6"/>
  <c r="B2537" i="6" l="1"/>
  <c r="C2536" i="6"/>
  <c r="C2537" i="6" l="1"/>
  <c r="B2538" i="6"/>
  <c r="B2539" i="6" l="1"/>
  <c r="C2538" i="6"/>
  <c r="B2540" i="6" l="1"/>
  <c r="C2539" i="6"/>
  <c r="B2541" i="6" l="1"/>
  <c r="C2540" i="6"/>
  <c r="B2542" i="6" l="1"/>
  <c r="C2541" i="6"/>
  <c r="B2543" i="6" l="1"/>
  <c r="C2542" i="6"/>
  <c r="B2544" i="6" l="1"/>
  <c r="C2543" i="6"/>
  <c r="B2545" i="6" l="1"/>
  <c r="C2544" i="6"/>
  <c r="B2546" i="6" l="1"/>
  <c r="C2545" i="6"/>
  <c r="B2547" i="6" l="1"/>
  <c r="C2546" i="6"/>
  <c r="B2548" i="6" l="1"/>
  <c r="C2547" i="6"/>
  <c r="B2549" i="6" l="1"/>
  <c r="C2548" i="6"/>
  <c r="B2550" i="6" l="1"/>
  <c r="C2549" i="6"/>
  <c r="B2551" i="6" l="1"/>
  <c r="C2550" i="6"/>
  <c r="B2552" i="6" l="1"/>
  <c r="C2551" i="6"/>
  <c r="B2553" i="6" l="1"/>
  <c r="C2552" i="6"/>
  <c r="B2554" i="6" l="1"/>
  <c r="C2553" i="6"/>
  <c r="B2555" i="6" l="1"/>
  <c r="C2554" i="6"/>
  <c r="B2556" i="6" l="1"/>
  <c r="C2555" i="6"/>
  <c r="B2557" i="6" l="1"/>
  <c r="C2556" i="6"/>
  <c r="B2558" i="6" l="1"/>
  <c r="C2557" i="6"/>
  <c r="B2559" i="6" l="1"/>
  <c r="C2558" i="6"/>
  <c r="B2560" i="6" l="1"/>
  <c r="C2559" i="6"/>
  <c r="B2561" i="6" l="1"/>
  <c r="C2560" i="6"/>
  <c r="B2562" i="6" l="1"/>
  <c r="C2561" i="6"/>
  <c r="B2563" i="6" l="1"/>
  <c r="C2562" i="6"/>
  <c r="B2564" i="6" l="1"/>
  <c r="C2563" i="6"/>
  <c r="B2565" i="6" l="1"/>
  <c r="C2564" i="6"/>
  <c r="B2566" i="6" l="1"/>
  <c r="C2565" i="6"/>
  <c r="B2567" i="6" l="1"/>
  <c r="C2566" i="6"/>
  <c r="B2568" i="6" l="1"/>
  <c r="C2567" i="6"/>
  <c r="B2569" i="6" l="1"/>
  <c r="C2568" i="6"/>
  <c r="B2570" i="6" l="1"/>
  <c r="C2569" i="6"/>
  <c r="B2571" i="6" l="1"/>
  <c r="C2570" i="6"/>
  <c r="B2572" i="6" l="1"/>
  <c r="C2571" i="6"/>
  <c r="B2573" i="6" l="1"/>
  <c r="C2572" i="6"/>
  <c r="C2573" i="6" l="1"/>
  <c r="B2574" i="6"/>
  <c r="B2575" i="6" l="1"/>
  <c r="C2574" i="6"/>
  <c r="B2576" i="6" l="1"/>
  <c r="C2575" i="6"/>
  <c r="B2577" i="6" l="1"/>
  <c r="C2576" i="6"/>
  <c r="C2577" i="6" l="1"/>
  <c r="B2578" i="6"/>
  <c r="B2579" i="6" l="1"/>
  <c r="C2578" i="6"/>
  <c r="C2579" i="6" l="1"/>
  <c r="B2580" i="6"/>
  <c r="B2581" i="6" l="1"/>
  <c r="C2580" i="6"/>
  <c r="B2582" i="6" l="1"/>
  <c r="C2581" i="6"/>
  <c r="B2583" i="6" l="1"/>
  <c r="C2582" i="6"/>
  <c r="B2584" i="6" l="1"/>
  <c r="C2583" i="6"/>
  <c r="C2584" i="6" l="1"/>
  <c r="B2585" i="6"/>
  <c r="C2585" i="6" l="1"/>
  <c r="B2586" i="6"/>
  <c r="C2586" i="6" l="1"/>
  <c r="B2587" i="6"/>
  <c r="B2588" i="6" l="1"/>
  <c r="C2587" i="6"/>
  <c r="B2589" i="6" l="1"/>
  <c r="C2588" i="6"/>
  <c r="B2590" i="6" l="1"/>
  <c r="C2589" i="6"/>
  <c r="B2591" i="6" l="1"/>
  <c r="C2590" i="6"/>
  <c r="C2591" i="6" l="1"/>
  <c r="B2592" i="6"/>
  <c r="B2593" i="6" l="1"/>
  <c r="C2592" i="6"/>
  <c r="B2594" i="6" l="1"/>
  <c r="C2593" i="6"/>
  <c r="C2594" i="6" l="1"/>
  <c r="B2595" i="6"/>
  <c r="B2596" i="6" l="1"/>
  <c r="C2595" i="6"/>
  <c r="B2597" i="6" l="1"/>
  <c r="C2596" i="6"/>
  <c r="B2598" i="6" l="1"/>
  <c r="C2597" i="6"/>
  <c r="B2599" i="6" l="1"/>
  <c r="C2598" i="6"/>
  <c r="C2599" i="6" l="1"/>
  <c r="B2600" i="6"/>
  <c r="B2601" i="6" l="1"/>
  <c r="C2600" i="6"/>
  <c r="B2602" i="6" l="1"/>
  <c r="C2601" i="6"/>
  <c r="B2603" i="6" l="1"/>
  <c r="C2602" i="6"/>
  <c r="B2604" i="6" l="1"/>
  <c r="C2603" i="6"/>
  <c r="B2605" i="6" l="1"/>
  <c r="C2604" i="6"/>
  <c r="B2606" i="6" l="1"/>
  <c r="C2605" i="6"/>
  <c r="C2606" i="6" l="1"/>
  <c r="B2607" i="6"/>
  <c r="B2608" i="6" l="1"/>
  <c r="C2607" i="6"/>
  <c r="B2609" i="6" l="1"/>
  <c r="C2608" i="6"/>
  <c r="B2610" i="6" l="1"/>
  <c r="C2609" i="6"/>
  <c r="B2611" i="6" l="1"/>
  <c r="C2610" i="6"/>
  <c r="B2612" i="6" l="1"/>
  <c r="C2611" i="6"/>
  <c r="B2613" i="6" l="1"/>
  <c r="C2612" i="6"/>
  <c r="B2614" i="6" l="1"/>
  <c r="C2613" i="6"/>
  <c r="B2615" i="6" l="1"/>
  <c r="C2614" i="6"/>
  <c r="B2616" i="6" l="1"/>
  <c r="C2615" i="6"/>
  <c r="B2617" i="6" l="1"/>
  <c r="C2616" i="6"/>
  <c r="B2618" i="6" l="1"/>
  <c r="C2617" i="6"/>
  <c r="B2619" i="6" l="1"/>
  <c r="C2618" i="6"/>
  <c r="C2619" i="6" l="1"/>
  <c r="B2620" i="6"/>
  <c r="B2621" i="6" l="1"/>
  <c r="C2620" i="6"/>
  <c r="B2622" i="6" l="1"/>
  <c r="C2621" i="6"/>
  <c r="B2623" i="6" l="1"/>
  <c r="C2622" i="6"/>
  <c r="B2624" i="6" l="1"/>
  <c r="C2623" i="6"/>
  <c r="B2625" i="6" l="1"/>
  <c r="C2624" i="6"/>
  <c r="B2626" i="6" l="1"/>
  <c r="C2625" i="6"/>
  <c r="B2627" i="6" l="1"/>
  <c r="C2626" i="6"/>
  <c r="B2628" i="6" l="1"/>
  <c r="C2627" i="6"/>
  <c r="B2629" i="6" l="1"/>
  <c r="C2628" i="6"/>
  <c r="B2630" i="6" l="1"/>
  <c r="C2629" i="6"/>
  <c r="B2631" i="6" l="1"/>
  <c r="C2630" i="6"/>
  <c r="B2632" i="6" l="1"/>
  <c r="C2631" i="6"/>
  <c r="B2633" i="6" l="1"/>
  <c r="C2632" i="6"/>
  <c r="B2634" i="6" l="1"/>
  <c r="C2633" i="6"/>
  <c r="B2635" i="6" l="1"/>
  <c r="C2634" i="6"/>
  <c r="B2636" i="6" l="1"/>
  <c r="C2635" i="6"/>
  <c r="B2637" i="6" l="1"/>
  <c r="C2636" i="6"/>
  <c r="B2638" i="6" l="1"/>
  <c r="C2637" i="6"/>
  <c r="B2639" i="6" l="1"/>
  <c r="C2638" i="6"/>
  <c r="B2640" i="6" l="1"/>
  <c r="C2639" i="6"/>
  <c r="B2641" i="6" l="1"/>
  <c r="C2640" i="6"/>
  <c r="B2642" i="6" l="1"/>
  <c r="C2641" i="6"/>
  <c r="B2643" i="6" l="1"/>
  <c r="C2642" i="6"/>
  <c r="B2644" i="6" l="1"/>
  <c r="C2643" i="6"/>
  <c r="B2645" i="6" l="1"/>
  <c r="C2644" i="6"/>
  <c r="B2646" i="6" l="1"/>
  <c r="C2645" i="6"/>
  <c r="B2647" i="6" l="1"/>
  <c r="C2646" i="6"/>
  <c r="C2647" i="6" l="1"/>
  <c r="B2648" i="6"/>
  <c r="C2648" i="6" l="1"/>
  <c r="B2649" i="6"/>
  <c r="B2650" i="6" l="1"/>
  <c r="C2649" i="6"/>
  <c r="B2651" i="6" l="1"/>
  <c r="C2650" i="6"/>
  <c r="C2651" i="6" l="1"/>
  <c r="B2652" i="6"/>
  <c r="B2653" i="6" l="1"/>
  <c r="C2652" i="6"/>
  <c r="B2654" i="6" l="1"/>
  <c r="C2653" i="6"/>
  <c r="B2655" i="6" l="1"/>
  <c r="C2654" i="6"/>
  <c r="B2656" i="6" l="1"/>
  <c r="C2655" i="6"/>
  <c r="C2656" i="6" l="1"/>
  <c r="B2657" i="6"/>
  <c r="C2657" i="6" l="1"/>
  <c r="B2658" i="6"/>
  <c r="B2659" i="6" l="1"/>
  <c r="C2658" i="6"/>
  <c r="B2660" i="6" l="1"/>
  <c r="C2659" i="6"/>
  <c r="C2660" i="6" l="1"/>
  <c r="B2661" i="6"/>
  <c r="B2662" i="6" l="1"/>
  <c r="C2661" i="6"/>
  <c r="B2663" i="6" l="1"/>
  <c r="C2662" i="6"/>
  <c r="B2664" i="6" l="1"/>
  <c r="C2663" i="6"/>
  <c r="C2664" i="6" l="1"/>
  <c r="B2665" i="6"/>
  <c r="B2666" i="6" l="1"/>
  <c r="C2665" i="6"/>
  <c r="B2667" i="6" l="1"/>
  <c r="C2666" i="6"/>
  <c r="B2668" i="6" l="1"/>
  <c r="C2667" i="6"/>
  <c r="B2669" i="6" l="1"/>
  <c r="C2668" i="6"/>
  <c r="B2670" i="6" l="1"/>
  <c r="C2669" i="6"/>
  <c r="C2670" i="6" l="1"/>
  <c r="B2671" i="6"/>
  <c r="C2671" i="6" l="1"/>
  <c r="B2672" i="6"/>
  <c r="C2672" i="6" l="1"/>
  <c r="B2673" i="6"/>
  <c r="B2674" i="6" l="1"/>
  <c r="C2673" i="6"/>
  <c r="B2675" i="6" l="1"/>
  <c r="C2674" i="6"/>
  <c r="B2676" i="6" l="1"/>
  <c r="C2675" i="6"/>
  <c r="B2677" i="6" l="1"/>
  <c r="C2676" i="6"/>
  <c r="B2678" i="6" l="1"/>
  <c r="C2677" i="6"/>
  <c r="C2678" i="6" l="1"/>
  <c r="B2679" i="6"/>
  <c r="C2679" i="6" l="1"/>
  <c r="B2680" i="6"/>
  <c r="C2680" i="6" l="1"/>
  <c r="B2681" i="6"/>
  <c r="C2681" i="6" l="1"/>
  <c r="B2682" i="6"/>
  <c r="C2682" i="6" l="1"/>
  <c r="B2683" i="6"/>
  <c r="B2684" i="6" l="1"/>
  <c r="C2683" i="6"/>
  <c r="B2685" i="6" l="1"/>
  <c r="C2684" i="6"/>
  <c r="B2686" i="6" l="1"/>
  <c r="C2685" i="6"/>
  <c r="B2687" i="6" l="1"/>
  <c r="C2686" i="6"/>
  <c r="B2688" i="6" l="1"/>
  <c r="C2687" i="6"/>
  <c r="B2689" i="6" l="1"/>
  <c r="C2688" i="6"/>
  <c r="C2689" i="6" l="1"/>
  <c r="B2690" i="6"/>
  <c r="B2691" i="6" l="1"/>
  <c r="C2690" i="6"/>
  <c r="B2692" i="6" l="1"/>
  <c r="C2691" i="6"/>
  <c r="B2693" i="6" l="1"/>
  <c r="C2692" i="6"/>
  <c r="C2693" i="6" l="1"/>
  <c r="B2694" i="6"/>
  <c r="C2694" i="6" l="1"/>
  <c r="B2695" i="6"/>
  <c r="C2695" i="6" l="1"/>
  <c r="B2696" i="6"/>
  <c r="B2697" i="6" l="1"/>
  <c r="C2696" i="6"/>
  <c r="B2698" i="6" l="1"/>
  <c r="C2697" i="6"/>
  <c r="C2698" i="6" l="1"/>
  <c r="B2699" i="6"/>
  <c r="B2700" i="6" l="1"/>
  <c r="C2699" i="6"/>
  <c r="C2700" i="6" l="1"/>
  <c r="B2701" i="6"/>
  <c r="B2702" i="6" l="1"/>
  <c r="C2701" i="6"/>
  <c r="B2703" i="6" l="1"/>
  <c r="C2702" i="6"/>
  <c r="C2703" i="6" l="1"/>
  <c r="B2704" i="6"/>
  <c r="C2704" i="6" l="1"/>
  <c r="B2705" i="6"/>
  <c r="B2706" i="6" l="1"/>
  <c r="C2705" i="6"/>
  <c r="C2706" i="6" l="1"/>
  <c r="B2707" i="6"/>
  <c r="C2707" i="6" l="1"/>
  <c r="B2708" i="6"/>
  <c r="B2709" i="6" l="1"/>
  <c r="C2708" i="6"/>
  <c r="B2710" i="6" l="1"/>
  <c r="C2709" i="6"/>
  <c r="C2710" i="6" l="1"/>
  <c r="B2711" i="6"/>
  <c r="B2712" i="6" l="1"/>
  <c r="C2711" i="6"/>
  <c r="B2713" i="6" l="1"/>
  <c r="C2712" i="6"/>
  <c r="C2713" i="6" l="1"/>
  <c r="B2714" i="6"/>
  <c r="B2715" i="6" l="1"/>
  <c r="C2714" i="6"/>
  <c r="B2716" i="6" l="1"/>
  <c r="C2715" i="6"/>
  <c r="B2717" i="6" l="1"/>
  <c r="C2716" i="6"/>
  <c r="B2718" i="6" l="1"/>
  <c r="C2717" i="6"/>
  <c r="C2718" i="6" l="1"/>
  <c r="B2719" i="6"/>
  <c r="B2720" i="6" l="1"/>
  <c r="C2719" i="6"/>
  <c r="B2721" i="6" l="1"/>
  <c r="C2720" i="6"/>
  <c r="B2722" i="6" l="1"/>
  <c r="C2721" i="6"/>
  <c r="C2722" i="6" l="1"/>
  <c r="B2723" i="6"/>
  <c r="B2724" i="6" l="1"/>
  <c r="C2723" i="6"/>
  <c r="B2725" i="6" l="1"/>
  <c r="C2724" i="6"/>
  <c r="C2725" i="6" l="1"/>
  <c r="B2726" i="6"/>
  <c r="B2727" i="6" l="1"/>
  <c r="C2726" i="6"/>
  <c r="C2727" i="6" l="1"/>
  <c r="B2728" i="6"/>
  <c r="C2728" i="6" l="1"/>
  <c r="B2729" i="6"/>
  <c r="B2730" i="6" l="1"/>
  <c r="C2729" i="6"/>
  <c r="B2731" i="6" l="1"/>
  <c r="C2730" i="6"/>
  <c r="C2731" i="6" l="1"/>
  <c r="B2732" i="6"/>
  <c r="C2732" i="6" l="1"/>
  <c r="B2733" i="6"/>
  <c r="C2733" i="6" l="1"/>
  <c r="B2734" i="6"/>
  <c r="B2735" i="6" l="1"/>
  <c r="C2734" i="6"/>
  <c r="B2736" i="6" l="1"/>
  <c r="C2735" i="6"/>
  <c r="C2736" i="6" l="1"/>
  <c r="B2737" i="6"/>
  <c r="C2737" i="6" l="1"/>
  <c r="B2738" i="6"/>
  <c r="B2739" i="6" l="1"/>
  <c r="C2738" i="6"/>
  <c r="C2739" i="6" l="1"/>
  <c r="B2740" i="6"/>
  <c r="B2741" i="6" l="1"/>
  <c r="C2740" i="6"/>
  <c r="B2742" i="6" l="1"/>
  <c r="C2741" i="6"/>
  <c r="C2742" i="6" l="1"/>
  <c r="B2743" i="6"/>
  <c r="C2743" i="6" l="1"/>
  <c r="B2744" i="6"/>
  <c r="B2745" i="6" l="1"/>
  <c r="C2744" i="6"/>
  <c r="B2746" i="6" l="1"/>
  <c r="C2745" i="6"/>
  <c r="C2746" i="6" l="1"/>
  <c r="B2747" i="6"/>
  <c r="B2748" i="6" l="1"/>
  <c r="C2747" i="6"/>
  <c r="B2749" i="6" l="1"/>
  <c r="C2748" i="6"/>
  <c r="C2749" i="6" l="1"/>
  <c r="B2750" i="6"/>
  <c r="C2750" i="6" l="1"/>
  <c r="B2751" i="6"/>
  <c r="B2752" i="6" l="1"/>
  <c r="C2751" i="6"/>
  <c r="B2753" i="6" l="1"/>
  <c r="C2752" i="6"/>
  <c r="B2754" i="6" l="1"/>
  <c r="C2753" i="6"/>
  <c r="C2754" i="6" l="1"/>
  <c r="B2755" i="6"/>
  <c r="B2756" i="6" l="1"/>
  <c r="C2755" i="6"/>
  <c r="B2757" i="6" l="1"/>
  <c r="C2756" i="6"/>
  <c r="C2757" i="6" l="1"/>
  <c r="B2758" i="6"/>
  <c r="B2759" i="6" l="1"/>
  <c r="C2758" i="6"/>
  <c r="B2760" i="6" l="1"/>
  <c r="C2759" i="6"/>
  <c r="B2761" i="6" l="1"/>
  <c r="C2760" i="6"/>
  <c r="B2762" i="6" l="1"/>
  <c r="C2761" i="6"/>
  <c r="B2763" i="6" l="1"/>
  <c r="C2762" i="6"/>
  <c r="B2764" i="6" l="1"/>
  <c r="C2763" i="6"/>
  <c r="C2764" i="6" l="1"/>
  <c r="B2765" i="6"/>
  <c r="C2765" i="6" l="1"/>
  <c r="B2766" i="6"/>
  <c r="B2767" i="6" l="1"/>
  <c r="C2766" i="6"/>
  <c r="B2768" i="6" l="1"/>
  <c r="C2767" i="6"/>
  <c r="B2769" i="6" l="1"/>
  <c r="C2768" i="6"/>
  <c r="C2769" i="6" l="1"/>
  <c r="B2770" i="6"/>
  <c r="B2771" i="6" l="1"/>
  <c r="C2770" i="6"/>
  <c r="B2772" i="6" l="1"/>
  <c r="C2771" i="6"/>
  <c r="B2773" i="6" l="1"/>
  <c r="C2772" i="6"/>
  <c r="C2773" i="6" l="1"/>
  <c r="B2774" i="6"/>
  <c r="B2775" i="6" l="1"/>
  <c r="C2774" i="6"/>
  <c r="C2775" i="6" l="1"/>
  <c r="B2776" i="6"/>
  <c r="B2777" i="6" l="1"/>
  <c r="C2776" i="6"/>
  <c r="B2778" i="6" l="1"/>
  <c r="C2777" i="6"/>
  <c r="C2778" i="6" l="1"/>
  <c r="B2779" i="6"/>
  <c r="B2780" i="6" l="1"/>
  <c r="C2779" i="6"/>
  <c r="B2781" i="6" l="1"/>
  <c r="C2780" i="6"/>
  <c r="C2781" i="6" l="1"/>
  <c r="B2782" i="6"/>
  <c r="B2783" i="6" l="1"/>
  <c r="C2782" i="6"/>
  <c r="B2784" i="6" l="1"/>
  <c r="C2783" i="6"/>
  <c r="C2784" i="6" l="1"/>
  <c r="B2785" i="6"/>
  <c r="C2785" i="6" l="1"/>
  <c r="B2786" i="6"/>
  <c r="C2786" i="6" l="1"/>
  <c r="B2787" i="6"/>
  <c r="C2787" i="6" l="1"/>
  <c r="B2788" i="6"/>
  <c r="B2789" i="6" l="1"/>
  <c r="C2788" i="6"/>
  <c r="B2790" i="6" l="1"/>
  <c r="C2789" i="6"/>
  <c r="C2790" i="6" l="1"/>
  <c r="B2791" i="6"/>
  <c r="C2791" i="6" l="1"/>
  <c r="B2792" i="6"/>
  <c r="C2792" i="6" l="1"/>
  <c r="B2793" i="6"/>
  <c r="B2794" i="6" l="1"/>
  <c r="C2793" i="6"/>
  <c r="B2795" i="6" l="1"/>
  <c r="C2794" i="6"/>
  <c r="C2795" i="6" l="1"/>
  <c r="B2796" i="6"/>
  <c r="B2797" i="6" l="1"/>
  <c r="C2796" i="6"/>
  <c r="B2798" i="6" l="1"/>
  <c r="C2797" i="6"/>
  <c r="C2798" i="6" l="1"/>
  <c r="B2799" i="6"/>
  <c r="B2800" i="6" l="1"/>
  <c r="C2799" i="6"/>
  <c r="B2801" i="6" l="1"/>
  <c r="C2800" i="6"/>
  <c r="C2801" i="6" l="1"/>
  <c r="B2802" i="6"/>
  <c r="B2803" i="6" l="1"/>
  <c r="C2802" i="6"/>
  <c r="B2804" i="6" l="1"/>
  <c r="C2803" i="6"/>
  <c r="B2805" i="6" l="1"/>
  <c r="C2804" i="6"/>
  <c r="C2805" i="6" l="1"/>
  <c r="B2806" i="6"/>
  <c r="C2806" i="6" l="1"/>
  <c r="B2807" i="6"/>
  <c r="C2807" i="6" l="1"/>
  <c r="B2808" i="6"/>
  <c r="B2809" i="6" l="1"/>
  <c r="C2808" i="6"/>
  <c r="B2810" i="6" l="1"/>
  <c r="C2809" i="6"/>
  <c r="B2811" i="6" l="1"/>
  <c r="C2810" i="6"/>
  <c r="C2811" i="6" l="1"/>
  <c r="B2812" i="6"/>
  <c r="C2812" i="6" l="1"/>
  <c r="B2813" i="6"/>
  <c r="B2814" i="6" l="1"/>
  <c r="C2813" i="6"/>
  <c r="B2815" i="6" l="1"/>
  <c r="C2814" i="6"/>
  <c r="B2816" i="6" l="1"/>
  <c r="C2815" i="6"/>
  <c r="B2817" i="6" l="1"/>
  <c r="C2816" i="6"/>
  <c r="B2818" i="6" l="1"/>
  <c r="C2817" i="6"/>
  <c r="C2818" i="6" l="1"/>
  <c r="B2819" i="6"/>
  <c r="C2819" i="6" l="1"/>
  <c r="B2820" i="6"/>
  <c r="C2820" i="6" l="1"/>
  <c r="B2821" i="6"/>
  <c r="B2822" i="6" l="1"/>
  <c r="C2821" i="6"/>
  <c r="B2823" i="6" l="1"/>
  <c r="C2822" i="6"/>
  <c r="B2824" i="6" l="1"/>
  <c r="C2823" i="6"/>
  <c r="B2825" i="6" l="1"/>
  <c r="C2824" i="6"/>
  <c r="B2826" i="6" l="1"/>
  <c r="C2825" i="6"/>
  <c r="B2827" i="6" l="1"/>
  <c r="C2826" i="6"/>
  <c r="B2828" i="6" l="1"/>
  <c r="C2827" i="6"/>
  <c r="C2828" i="6" l="1"/>
  <c r="B2829" i="6"/>
  <c r="B2830" i="6" l="1"/>
  <c r="C2829" i="6"/>
  <c r="C2830" i="6" l="1"/>
  <c r="B2831" i="6"/>
  <c r="B2832" i="6" l="1"/>
  <c r="C2831" i="6"/>
  <c r="C2832" i="6" l="1"/>
  <c r="B2833" i="6"/>
  <c r="B2834" i="6" l="1"/>
  <c r="C2833" i="6"/>
  <c r="B2835" i="6" l="1"/>
  <c r="C2834" i="6"/>
  <c r="C2835" i="6" l="1"/>
  <c r="B2836" i="6"/>
  <c r="C2836" i="6" l="1"/>
  <c r="B2837" i="6"/>
  <c r="B2838" i="6" l="1"/>
  <c r="C2837" i="6"/>
  <c r="B2839" i="6" l="1"/>
  <c r="C2838" i="6"/>
  <c r="C2839" i="6" l="1"/>
  <c r="B2840" i="6"/>
  <c r="C2840" i="6" l="1"/>
  <c r="B2841" i="6"/>
  <c r="C2841" i="6" l="1"/>
  <c r="B2842" i="6"/>
  <c r="B2843" i="6" l="1"/>
  <c r="C2842" i="6"/>
  <c r="B2844" i="6" l="1"/>
  <c r="C2843" i="6"/>
  <c r="B2845" i="6" l="1"/>
  <c r="C2844" i="6"/>
  <c r="B2846" i="6" l="1"/>
  <c r="C2845" i="6"/>
  <c r="C2846" i="6" l="1"/>
  <c r="B2847" i="6"/>
  <c r="C2847" i="6" l="1"/>
  <c r="B2848" i="6"/>
  <c r="C2848" i="6" l="1"/>
  <c r="B2849" i="6"/>
  <c r="C2849" i="6" l="1"/>
  <c r="B2850" i="6"/>
  <c r="B2851" i="6" l="1"/>
  <c r="C2850" i="6"/>
  <c r="B2852" i="6" l="1"/>
  <c r="C2851" i="6"/>
  <c r="B2853" i="6" l="1"/>
  <c r="C2852" i="6"/>
  <c r="C2853" i="6" l="1"/>
  <c r="B2854" i="6"/>
  <c r="C2854" i="6" l="1"/>
  <c r="B2855" i="6"/>
  <c r="B2856" i="6" l="1"/>
  <c r="C2855" i="6"/>
  <c r="B2857" i="6" l="1"/>
  <c r="C2856" i="6"/>
  <c r="C2857" i="6" l="1"/>
  <c r="B2858" i="6"/>
  <c r="B2859" i="6" l="1"/>
  <c r="C2858" i="6"/>
  <c r="B2860" i="6" l="1"/>
  <c r="C2859" i="6"/>
  <c r="B2861" i="6" l="1"/>
  <c r="C2860" i="6"/>
  <c r="B2862" i="6" l="1"/>
  <c r="C2861" i="6"/>
  <c r="B2863" i="6" l="1"/>
  <c r="C2862" i="6"/>
  <c r="C2863" i="6" l="1"/>
  <c r="B2864" i="6"/>
  <c r="C2864" i="6" l="1"/>
  <c r="B2865" i="6"/>
  <c r="B2866" i="6" l="1"/>
  <c r="C2865" i="6"/>
  <c r="C2866" i="6" l="1"/>
  <c r="B2867" i="6"/>
  <c r="B2868" i="6" l="1"/>
  <c r="C2867" i="6"/>
  <c r="B2869" i="6" l="1"/>
  <c r="C2868" i="6"/>
  <c r="C2869" i="6" l="1"/>
  <c r="B2870" i="6"/>
  <c r="C2870" i="6" l="1"/>
  <c r="B2871" i="6"/>
  <c r="B2872" i="6" l="1"/>
  <c r="C2871" i="6"/>
  <c r="B2873" i="6" l="1"/>
  <c r="C2872" i="6"/>
  <c r="B2874" i="6" l="1"/>
  <c r="C2873" i="6"/>
  <c r="C2874" i="6" l="1"/>
  <c r="B2875" i="6"/>
  <c r="C2875" i="6" l="1"/>
  <c r="B2876" i="6"/>
  <c r="C2876" i="6" l="1"/>
  <c r="B2877" i="6"/>
  <c r="C2877" i="6" l="1"/>
  <c r="B2878" i="6"/>
  <c r="B2879" i="6" l="1"/>
  <c r="C2878" i="6"/>
  <c r="B2880" i="6" l="1"/>
  <c r="C2879" i="6"/>
  <c r="B2881" i="6" l="1"/>
  <c r="C2880" i="6"/>
  <c r="C2881" i="6" l="1"/>
  <c r="B2882" i="6"/>
  <c r="B2883" i="6" l="1"/>
  <c r="C2882" i="6"/>
  <c r="C2883" i="6" l="1"/>
  <c r="B2884" i="6"/>
  <c r="C2884" i="6" l="1"/>
  <c r="B2885" i="6"/>
  <c r="B2886" i="6" l="1"/>
  <c r="C2885" i="6"/>
  <c r="B2887" i="6" l="1"/>
  <c r="C2886" i="6"/>
  <c r="B2888" i="6" l="1"/>
  <c r="C2887" i="6"/>
  <c r="B2889" i="6" l="1"/>
  <c r="C2888" i="6"/>
  <c r="B2890" i="6" l="1"/>
  <c r="C2889" i="6"/>
  <c r="B2891" i="6" l="1"/>
  <c r="C2890" i="6"/>
  <c r="B2892" i="6" l="1"/>
  <c r="C2891" i="6"/>
  <c r="B2893" i="6" l="1"/>
  <c r="C2892" i="6"/>
  <c r="B2894" i="6" l="1"/>
  <c r="C2893" i="6"/>
  <c r="C2894" i="6" l="1"/>
  <c r="B2895" i="6"/>
  <c r="B2896" i="6" l="1"/>
  <c r="C2895" i="6"/>
  <c r="B2897" i="6" l="1"/>
  <c r="C2896" i="6"/>
  <c r="B2898" i="6" l="1"/>
  <c r="C2897" i="6"/>
  <c r="C2898" i="6" l="1"/>
  <c r="B2899" i="6"/>
  <c r="C2899" i="6" l="1"/>
  <c r="B2900" i="6"/>
  <c r="C2900" i="6" l="1"/>
  <c r="B2901" i="6"/>
  <c r="B2902" i="6" l="1"/>
  <c r="C2901" i="6"/>
  <c r="B2903" i="6" l="1"/>
  <c r="C2902" i="6"/>
  <c r="B2904" i="6" l="1"/>
  <c r="C2903" i="6"/>
  <c r="B2905" i="6" l="1"/>
  <c r="C2904" i="6"/>
  <c r="B2906" i="6" l="1"/>
  <c r="C2905" i="6"/>
  <c r="B2907" i="6" l="1"/>
  <c r="C2906" i="6"/>
  <c r="B2908" i="6" l="1"/>
  <c r="C2907" i="6"/>
  <c r="C2908" i="6" l="1"/>
  <c r="B2909" i="6"/>
  <c r="B2910" i="6" l="1"/>
  <c r="C2909" i="6"/>
  <c r="C2910" i="6" l="1"/>
  <c r="B2911" i="6"/>
  <c r="C2911" i="6" l="1"/>
  <c r="B2912" i="6"/>
  <c r="B2913" i="6" l="1"/>
  <c r="C2912" i="6"/>
  <c r="C2913" i="6" l="1"/>
  <c r="B2914" i="6"/>
  <c r="B2915" i="6" l="1"/>
  <c r="C2914" i="6"/>
  <c r="B2916" i="6" l="1"/>
  <c r="C2915" i="6"/>
  <c r="B2917" i="6" l="1"/>
  <c r="C2916" i="6"/>
  <c r="C2917" i="6" l="1"/>
  <c r="B2918" i="6"/>
  <c r="B2919" i="6" l="1"/>
  <c r="C2918" i="6"/>
  <c r="B2920" i="6" l="1"/>
  <c r="C2919" i="6"/>
  <c r="B2921" i="6" l="1"/>
  <c r="C2920" i="6"/>
  <c r="B2922" i="6" l="1"/>
  <c r="C2921" i="6"/>
  <c r="C2922" i="6" l="1"/>
  <c r="B2923" i="6"/>
  <c r="B2924" i="6" l="1"/>
  <c r="C2923" i="6"/>
  <c r="B2925" i="6" l="1"/>
  <c r="C2924" i="6"/>
  <c r="B2926" i="6" l="1"/>
  <c r="C2925" i="6"/>
  <c r="B2927" i="6" l="1"/>
  <c r="C2926" i="6"/>
  <c r="B2928" i="6" l="1"/>
  <c r="C2927" i="6"/>
  <c r="B2929" i="6" l="1"/>
  <c r="C2928" i="6"/>
  <c r="B2930" i="6" l="1"/>
  <c r="C2929" i="6"/>
  <c r="B2931" i="6" l="1"/>
  <c r="C2930" i="6"/>
  <c r="B2932" i="6" l="1"/>
  <c r="C2931" i="6"/>
  <c r="C2932" i="6" l="1"/>
  <c r="B2933" i="6"/>
  <c r="C2933" i="6" l="1"/>
  <c r="B2934" i="6"/>
  <c r="B2935" i="6" l="1"/>
  <c r="C2934" i="6"/>
  <c r="B2936" i="6" l="1"/>
  <c r="C2935" i="6"/>
  <c r="B2937" i="6" l="1"/>
  <c r="C2936" i="6"/>
  <c r="B2938" i="6" l="1"/>
  <c r="C2937" i="6"/>
  <c r="B2939" i="6" l="1"/>
  <c r="C2938" i="6"/>
  <c r="B2940" i="6" l="1"/>
  <c r="C2939" i="6"/>
  <c r="C2940" i="6" l="1"/>
  <c r="B2941" i="6"/>
  <c r="B2942" i="6" l="1"/>
  <c r="C2941" i="6"/>
  <c r="B2943" i="6" l="1"/>
  <c r="C2942" i="6"/>
  <c r="B2944" i="6" l="1"/>
  <c r="C2943" i="6"/>
  <c r="B2945" i="6" l="1"/>
  <c r="C2944" i="6"/>
  <c r="C2945" i="6" l="1"/>
  <c r="B2946" i="6"/>
  <c r="C2946" i="6" l="1"/>
  <c r="B2947" i="6"/>
  <c r="B2948" i="6" l="1"/>
  <c r="C2947" i="6"/>
  <c r="C2948" i="6" l="1"/>
  <c r="B2949" i="6"/>
  <c r="B2950" i="6" l="1"/>
  <c r="C2949" i="6"/>
  <c r="B2951" i="6" l="1"/>
  <c r="C2950" i="6"/>
  <c r="B2952" i="6" l="1"/>
  <c r="C2951" i="6"/>
  <c r="C2952" i="6" l="1"/>
  <c r="B2953" i="6"/>
  <c r="B2954" i="6" l="1"/>
  <c r="C2953" i="6"/>
  <c r="B2955" i="6" l="1"/>
  <c r="C2954" i="6"/>
  <c r="C2955" i="6" l="1"/>
  <c r="B2956" i="6"/>
  <c r="C2956" i="6" l="1"/>
  <c r="B2957" i="6"/>
  <c r="C2957" i="6" l="1"/>
  <c r="B2958" i="6"/>
  <c r="B2959" i="6" l="1"/>
  <c r="C2958" i="6"/>
  <c r="B2960" i="6" l="1"/>
  <c r="C2959" i="6"/>
  <c r="B2961" i="6" l="1"/>
  <c r="C2960" i="6"/>
  <c r="C2961" i="6" l="1"/>
  <c r="B2962" i="6"/>
  <c r="C2962" i="6" l="1"/>
  <c r="B2963" i="6"/>
  <c r="B2964" i="6" l="1"/>
  <c r="C2963" i="6"/>
  <c r="B2965" i="6" l="1"/>
  <c r="C2964" i="6"/>
  <c r="B2966" i="6" l="1"/>
  <c r="C2965" i="6"/>
  <c r="B2967" i="6" l="1"/>
  <c r="C2966" i="6"/>
  <c r="B2968" i="6" l="1"/>
  <c r="C2967" i="6"/>
  <c r="C2968" i="6" l="1"/>
  <c r="B2969" i="6"/>
  <c r="C2969" i="6" l="1"/>
  <c r="B2970" i="6"/>
  <c r="B2971" i="6" l="1"/>
  <c r="C2970" i="6"/>
  <c r="B2972" i="6" l="1"/>
  <c r="C2971" i="6"/>
  <c r="B2973" i="6" l="1"/>
  <c r="C2972" i="6"/>
  <c r="B2974" i="6" l="1"/>
  <c r="C2973" i="6"/>
  <c r="B2975" i="6" l="1"/>
  <c r="C2974" i="6"/>
  <c r="C2975" i="6" l="1"/>
  <c r="B2976" i="6"/>
  <c r="C2976" i="6" l="1"/>
  <c r="B2977" i="6"/>
  <c r="B2978" i="6" l="1"/>
  <c r="C2977" i="6"/>
  <c r="B2979" i="6" l="1"/>
  <c r="C2978" i="6"/>
  <c r="C2979" i="6" l="1"/>
  <c r="B2980" i="6"/>
  <c r="B2981" i="6" l="1"/>
  <c r="C2980" i="6"/>
  <c r="C2981" i="6" l="1"/>
  <c r="B2982" i="6"/>
  <c r="C2982" i="6" l="1"/>
  <c r="B2983" i="6"/>
  <c r="B2984" i="6" l="1"/>
  <c r="C2983" i="6"/>
  <c r="C2984" i="6" l="1"/>
  <c r="B2985" i="6"/>
  <c r="C2985" i="6" l="1"/>
  <c r="B2986" i="6"/>
  <c r="B2987" i="6" l="1"/>
  <c r="C2986" i="6"/>
  <c r="C2987" i="6" l="1"/>
  <c r="B2988" i="6"/>
  <c r="C2988" i="6" l="1"/>
  <c r="B2989" i="6"/>
  <c r="B2990" i="6" l="1"/>
  <c r="C2989" i="6"/>
  <c r="B2991" i="6" l="1"/>
  <c r="C2990" i="6"/>
  <c r="B2992" i="6" l="1"/>
  <c r="C2991" i="6"/>
  <c r="B2993" i="6" l="1"/>
  <c r="C2992" i="6"/>
  <c r="B2994" i="6" l="1"/>
  <c r="C2993" i="6"/>
  <c r="B2995" i="6" l="1"/>
  <c r="C2994" i="6"/>
  <c r="B2996" i="6" l="1"/>
  <c r="C2995" i="6"/>
  <c r="B2997" i="6" l="1"/>
  <c r="C2996" i="6"/>
  <c r="B2998" i="6" l="1"/>
  <c r="C2997" i="6"/>
  <c r="C2998" i="6" l="1"/>
  <c r="B2999" i="6"/>
  <c r="B3000" i="6" l="1"/>
  <c r="C2999" i="6"/>
  <c r="B3001" i="6" l="1"/>
  <c r="C3000" i="6"/>
  <c r="B3002" i="6" l="1"/>
  <c r="C3001" i="6"/>
  <c r="C3002" i="6" l="1"/>
  <c r="B3003" i="6"/>
  <c r="C3003" i="6" l="1"/>
  <c r="B3004" i="6"/>
  <c r="B3005" i="6" l="1"/>
  <c r="C3004" i="6"/>
  <c r="B3006" i="6" l="1"/>
  <c r="C3005" i="6"/>
  <c r="C3006" i="6" l="1"/>
  <c r="B3007" i="6"/>
  <c r="B3008" i="6" l="1"/>
  <c r="C3007" i="6"/>
  <c r="C3008" i="6" l="1"/>
  <c r="B3009" i="6"/>
  <c r="B3010" i="6" l="1"/>
  <c r="C3010" i="6" s="1"/>
  <c r="C3009" i="6"/>
</calcChain>
</file>

<file path=xl/sharedStrings.xml><?xml version="1.0" encoding="utf-8"?>
<sst xmlns="http://schemas.openxmlformats.org/spreadsheetml/2006/main" count="1142" uniqueCount="657">
  <si>
    <t>Planckova</t>
  </si>
  <si>
    <t>elem náboj</t>
  </si>
  <si>
    <t>rychlost světla</t>
  </si>
  <si>
    <t>výkon Sluce</t>
  </si>
  <si>
    <t>Hmotnost Země</t>
  </si>
  <si>
    <t>Gravitační konstanta</t>
  </si>
  <si>
    <t>hmotnost  planety</t>
  </si>
  <si>
    <t>Schwartzschildův poloměr</t>
  </si>
  <si>
    <t>hmotnost  Slunce</t>
  </si>
  <si>
    <t>mm</t>
  </si>
  <si>
    <t>km</t>
  </si>
  <si>
    <t>zeměpisná šířka</t>
  </si>
  <si>
    <t>deklinace</t>
  </si>
  <si>
    <t>hodinový úhel</t>
  </si>
  <si>
    <t>hodiny</t>
  </si>
  <si>
    <t>stupně</t>
  </si>
  <si>
    <t>minuty</t>
  </si>
  <si>
    <t>vteřiny</t>
  </si>
  <si>
    <t>výška h</t>
  </si>
  <si>
    <t>hodinový úhel (h=0)</t>
  </si>
  <si>
    <t xml:space="preserve">hodinový úhel </t>
  </si>
  <si>
    <t>hod</t>
  </si>
  <si>
    <t>min</t>
  </si>
  <si>
    <t>sec</t>
  </si>
  <si>
    <t>výška nad obzorem</t>
  </si>
  <si>
    <t>tg (výšky nad obzorem)</t>
  </si>
  <si>
    <t>Odporová síla laminárního proudění:</t>
  </si>
  <si>
    <t>C</t>
  </si>
  <si>
    <t>ro</t>
  </si>
  <si>
    <t>S</t>
  </si>
  <si>
    <t>v</t>
  </si>
  <si>
    <t>F</t>
  </si>
  <si>
    <t>N</t>
  </si>
  <si>
    <t>P</t>
  </si>
  <si>
    <t>W</t>
  </si>
  <si>
    <t>dráha za hodinu</t>
  </si>
  <si>
    <t>s</t>
  </si>
  <si>
    <t>m/s</t>
  </si>
  <si>
    <t>km/h</t>
  </si>
  <si>
    <t>kW</t>
  </si>
  <si>
    <t>cena za kWh</t>
  </si>
  <si>
    <t>kč/km (nafta)</t>
  </si>
  <si>
    <t>Kč</t>
  </si>
  <si>
    <t>Kč/kWh</t>
  </si>
  <si>
    <t>Kč/litr</t>
  </si>
  <si>
    <t>l/100 km</t>
  </si>
  <si>
    <t>grad lin</t>
  </si>
  <si>
    <t>hpa/m</t>
  </si>
  <si>
    <t>e</t>
  </si>
  <si>
    <t>p0</t>
  </si>
  <si>
    <t>pa</t>
  </si>
  <si>
    <t>g</t>
  </si>
  <si>
    <t>krok</t>
  </si>
  <si>
    <t>h</t>
  </si>
  <si>
    <t>m</t>
  </si>
  <si>
    <t>p</t>
  </si>
  <si>
    <t>výška</t>
  </si>
  <si>
    <t>tlak - exp</t>
  </si>
  <si>
    <t>tlak lin</t>
  </si>
  <si>
    <t>hpa</t>
  </si>
  <si>
    <t>delta</t>
  </si>
  <si>
    <t>grad</t>
  </si>
  <si>
    <t>hpa/100m</t>
  </si>
  <si>
    <t>8:33:56: úkol: kolik m3 vzduchu o rel. vlhkosti 50% při ochlazení z 7 na 1 st. C potřebuju k ohřátí 100 l vody o 30 st.</t>
  </si>
  <si>
    <t>C vody</t>
  </si>
  <si>
    <t>J/(kg.K)</t>
  </si>
  <si>
    <t>J/Kg</t>
  </si>
  <si>
    <t>L kondenzace vody</t>
  </si>
  <si>
    <t>C vzuchu (suchý) p= konst.</t>
  </si>
  <si>
    <t>C vodní páry</t>
  </si>
  <si>
    <t>množství vody</t>
  </si>
  <si>
    <t>kg</t>
  </si>
  <si>
    <t>hustota vzduchu  (suchý)</t>
  </si>
  <si>
    <t>kg/m^3</t>
  </si>
  <si>
    <t>ohrev bojleru o</t>
  </si>
  <si>
    <t>°C</t>
  </si>
  <si>
    <t>hmotnost vzduchu</t>
  </si>
  <si>
    <t>objem vzduchu</t>
  </si>
  <si>
    <t>chlazení vzduchu o</t>
  </si>
  <si>
    <t>m^3</t>
  </si>
  <si>
    <t>hrana krychle</t>
  </si>
  <si>
    <t>primární kolo</t>
  </si>
  <si>
    <t>sekundární kolo</t>
  </si>
  <si>
    <t>zubů</t>
  </si>
  <si>
    <t>oběh sekundárního kola</t>
  </si>
  <si>
    <t>oběh primárního kola</t>
  </si>
  <si>
    <t>c</t>
  </si>
  <si>
    <t>Lorentzův faktor</t>
  </si>
  <si>
    <t>gama</t>
  </si>
  <si>
    <t>delta v</t>
  </si>
  <si>
    <t>faktor gama</t>
  </si>
  <si>
    <t>Rz</t>
  </si>
  <si>
    <t>Deklinace</t>
  </si>
  <si>
    <t>Ortodroma</t>
  </si>
  <si>
    <t>bod A</t>
  </si>
  <si>
    <t>bod B</t>
  </si>
  <si>
    <t>fí</t>
  </si>
  <si>
    <t>lamda</t>
  </si>
  <si>
    <t>radians</t>
  </si>
  <si>
    <t>deg</t>
  </si>
  <si>
    <t>rad</t>
  </si>
  <si>
    <t>ortodroma</t>
  </si>
  <si>
    <t>IPv4</t>
  </si>
  <si>
    <t>IPv6</t>
  </si>
  <si>
    <t>molů</t>
  </si>
  <si>
    <t>Avogadrova konstanta</t>
  </si>
  <si>
    <t>molekul</t>
  </si>
  <si>
    <t>IP adres na kg</t>
  </si>
  <si>
    <t>Mu</t>
  </si>
  <si>
    <t>hustota Země</t>
  </si>
  <si>
    <t>kg/m3</t>
  </si>
  <si>
    <t>kg na IP adresu</t>
  </si>
  <si>
    <t>m3 na IP adresu</t>
  </si>
  <si>
    <t>hrana krychle v m</t>
  </si>
  <si>
    <t>m na IP adresu</t>
  </si>
  <si>
    <t>mm na IP adresu</t>
  </si>
  <si>
    <t>hrana krychle v mm</t>
  </si>
  <si>
    <t>minity</t>
  </si>
  <si>
    <t>převod</t>
  </si>
  <si>
    <t>cos</t>
  </si>
  <si>
    <t>obvod</t>
  </si>
  <si>
    <t xml:space="preserve">  12:47:53: Energie pohybu letícího komára je přibližně bilion elektronvoltů.</t>
  </si>
  <si>
    <t>konstanty</t>
  </si>
  <si>
    <t>hmotnost kamene [kg]</t>
  </si>
  <si>
    <t>rychlost kamene [m/s]</t>
  </si>
  <si>
    <t>energie [eV]</t>
  </si>
  <si>
    <t>energie [TeV]</t>
  </si>
  <si>
    <t>energie [J]</t>
  </si>
  <si>
    <t>průměr</t>
  </si>
  <si>
    <t>délka</t>
  </si>
  <si>
    <t>čas</t>
  </si>
  <si>
    <t>litru</t>
  </si>
  <si>
    <t>litru/sek</t>
  </si>
  <si>
    <t>litru/min</t>
  </si>
  <si>
    <t>průtok solárem</t>
  </si>
  <si>
    <t>J/kg*K</t>
  </si>
  <si>
    <t>hustota</t>
  </si>
  <si>
    <t>kg/m*m*m</t>
  </si>
  <si>
    <t>kg/s</t>
  </si>
  <si>
    <t>hmotnostní tok</t>
  </si>
  <si>
    <t>výkon</t>
  </si>
  <si>
    <t>delta T</t>
  </si>
  <si>
    <t>číslo</t>
  </si>
  <si>
    <t>MOD 4</t>
  </si>
  <si>
    <t>vzorec</t>
  </si>
  <si>
    <t>KDYŽ(E11&gt;E7;KDYŽ((E11*E14-E7*E10)/(E11-E7)&lt;0;0;(E11*E14-E7*E10)/(E11-E7));E14)</t>
  </si>
  <si>
    <t>KDYŽ(E15&gt;E11;KDYŽ((E15*E18-E11*E14)/(E15-E11)&lt;0;0;(E15*E18-E11*E14)/(E15-E11));E18)</t>
  </si>
  <si>
    <t>KDYŽ(E19&gt;E15;KDYŽ((E19*E22-E15*E18)/(E19-E15)&lt;0;0;(E19*E22-E15*E18)/(E19-E15));E22)</t>
  </si>
  <si>
    <t>KDYŽ(E23&gt;E19;KDYŽ((E23*E26-E19*E22)/(E23-E19)&lt;0;0;(E23*E26-E19*E22)/(E23-E19));E26)</t>
  </si>
  <si>
    <t>KDYŽ(E27&gt;E23;KDYŽ((E27*E30-E23*E26)/(E27-E23)&lt;0;0;(E27*E30-E23*E26)/(E27-E23));E30)</t>
  </si>
  <si>
    <t>KDYŽ(E31&gt;E27;KDYŽ((E31*E34-E27*E30)/(E31-E27)&lt;0;0;(E31*E34-E27*E30)/(E31-E27));E34)</t>
  </si>
  <si>
    <t>KDYŽ(E35&gt;E31;KDYŽ((E35*E38-E31*E34)/(E35-E31)&lt;0;0;(E35*E38-E31*E34)/(E35-E31));E38)</t>
  </si>
  <si>
    <t>KDYŽ(E39&gt;E35;KDYŽ((E39*E42-E35*E38)/(E39-E35)&lt;0;0;(E39*E42-E35*E38)/(E39-E35));E42)</t>
  </si>
  <si>
    <t>KDYŽ(E43&gt;E39;KDYŽ((E43*E46-E39*E42)/(E43-E39)&lt;0;0;(E43*E46-E39*E42)/(E43-E39));E46)</t>
  </si>
  <si>
    <t>KDYŽ(E47&gt;E43;KDYŽ((E47*E50-E43*E46)/(E47-E43)&lt;0;0;(E47*E50-E43*E46)/(E47-E43));E50)</t>
  </si>
  <si>
    <t>KDYŽ(E51&gt;E47;KDYŽ((E51*E54-E47*E50)/(E51-E47)&lt;0;0;(E51*E54-E47*E50)/(E51-E47));E54)</t>
  </si>
  <si>
    <t>KDYŽ(E55&gt;E51;KDYŽ((E55*E58-E51*E54)/(E55-E51)&lt;0;0;(E55*E58-E51*E54)/(E55-E51));E58)</t>
  </si>
  <si>
    <t>KDYŽ(E59&gt;E55;KDYŽ((E59*E62-E55*E58)/(E59-E55)&lt;0;0;(E59*E62-E55*E58)/(E59-E55));E62)</t>
  </si>
  <si>
    <t>KDYŽ(E63&gt;E59;KDYŽ((E63*E66-E59*E62)/(E63-E59)&lt;0;0;(E63*E66-E59*E62)/(E63-E59));E66)</t>
  </si>
  <si>
    <t>KDYŽ(E67&gt;E63;KDYŽ((E67*E70-E63*E66)/(E67-E63)&lt;0;0;(E67*E70-E63*E66)/(E67-E63));E70)</t>
  </si>
  <si>
    <t>KDYŽ(E71&gt;E67;KDYŽ((E71*E74-E67*E70)/(E71-E67)&lt;0;0;(E71*E74-E67*E70)/(E71-E67));E74)</t>
  </si>
  <si>
    <t>KDYŽ(E75&gt;E71;KDYŽ((E75*E78-E71*E74)/(E75-E71)&lt;0;0;(E75*E78-E71*E74)/(E75-E71));E78)</t>
  </si>
  <si>
    <t>KDYŽ(E79&gt;E75;KDYŽ((E79*E82-E75*E78)/(E79-E75)&lt;0;0;(E79*E82-E75*E78)/(E79-E75));E82)</t>
  </si>
  <si>
    <t>KDYŽ(E83&gt;E79;KDYŽ((E83*E86-E79*E82)/(E83-E79)&lt;0;0;(E83*E86-E79*E82)/(E83-E79));E86)</t>
  </si>
  <si>
    <t>KDYŽ(E87&gt;E83;KDYŽ((E87*E90-E83*E86)/(E87-E83)&lt;0;0;(E87*E90-E83*E86)/(E87-E83));E90)</t>
  </si>
  <si>
    <t>KDYŽ(E91&gt;E87;KDYŽ((E91*E94-E87*E90)/(E91-E87)&lt;0;0;(E91*E94-E87*E90)/(E91-E87));E94)</t>
  </si>
  <si>
    <t>KDYŽ(E95&gt;E91;KDYŽ((E95*E98-E91*E94)/(E95-E91)&lt;0;0;(E95*E98-E91*E94)/(E95-E91));E98)</t>
  </si>
  <si>
    <t>KDYŽ(E99&gt;E95;KDYŽ((E99*E102-E95*E98)/(E99-E95)&lt;0;0;(E99*E102-E95*E98)/(E99-E95));E102)</t>
  </si>
  <si>
    <t xml:space="preserve">Vliv gravitační síly na modelové těleso tvaru činky </t>
  </si>
  <si>
    <t>hmotnost tělesa A</t>
  </si>
  <si>
    <t>M [kg]</t>
  </si>
  <si>
    <t>m [kg]</t>
  </si>
  <si>
    <t>R1 [m]</t>
  </si>
  <si>
    <t>R2 [m]</t>
  </si>
  <si>
    <t>R [m]</t>
  </si>
  <si>
    <t>konstanta</t>
  </si>
  <si>
    <t>d [m]</t>
  </si>
  <si>
    <t>průměr čepu</t>
  </si>
  <si>
    <t>E [Pa]</t>
  </si>
  <si>
    <t>modul pružnosti v tahu , ocel</t>
  </si>
  <si>
    <t>hmotnost tělesa B celková</t>
  </si>
  <si>
    <t>F1 [N]</t>
  </si>
  <si>
    <t>F2 [N]</t>
  </si>
  <si>
    <t>S [m2]</t>
  </si>
  <si>
    <t>plocha čepu</t>
  </si>
  <si>
    <t>delta F [N]</t>
  </si>
  <si>
    <t>P [Pa]</t>
  </si>
  <si>
    <t>delta P [Pa]</t>
  </si>
  <si>
    <t>rupne to?</t>
  </si>
  <si>
    <t>poloměr tělesa "M"</t>
  </si>
  <si>
    <t>ekvivalent hmotnosti na povrchu Země [kg]</t>
  </si>
  <si>
    <t>Model gravitační síly na elementární úrovni v rovině</t>
  </si>
  <si>
    <t>Definice výchozího stavu:</t>
  </si>
  <si>
    <t>definice pozice první kuličky X[] a Y[]</t>
  </si>
  <si>
    <t>definice diference mezi kuličkami d[]</t>
  </si>
  <si>
    <t>definice počtu kuliček na hraně N (- celkem NxN kuliček)</t>
  </si>
  <si>
    <t>definice hmotnosti kuličky</t>
  </si>
  <si>
    <t>pojmenování kuliček podle řádku a sloupce (index i - řádkový; index j - sloupcový)</t>
  </si>
  <si>
    <t>Výpočet průběhu stínění kolektoru okolními překážkami</t>
  </si>
  <si>
    <t>Souřadnice významných bodů</t>
  </si>
  <si>
    <t>Z</t>
  </si>
  <si>
    <t>x</t>
  </si>
  <si>
    <t>y</t>
  </si>
  <si>
    <t>z</t>
  </si>
  <si>
    <t>zvolený počátek souřadnic</t>
  </si>
  <si>
    <t>jednotky jsou v metrech</t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</si>
  <si>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</si>
  <si>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</si>
  <si>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</si>
  <si>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</si>
  <si>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</si>
  <si>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</si>
  <si>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</si>
  <si>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3</t>
    </r>
  </si>
  <si>
    <t>závislé na úhlu nastavení</t>
  </si>
  <si>
    <t>Hledám zda kolektor leží ve stínovém prostoru obdélníkové překážky</t>
  </si>
  <si>
    <t>Rovina určující hranici zastíněného a nezastíněného prostoru je jednoznačně určena (úhlem Sluce; vrcholovými body obdélníkové překážky)</t>
  </si>
  <si>
    <t>Každý objekt lze popsat jako obdélníkovou překážku, pro složitější tvary dojde ke složení z obdélníků a delková osvětlená plocha kolektorů bude jejich průnikem.</t>
  </si>
  <si>
    <t>alfa</t>
  </si>
  <si>
    <t>beta</t>
  </si>
  <si>
    <t>Rovina určená krajními body kolektoru</t>
  </si>
  <si>
    <t>varianty</t>
  </si>
  <si>
    <t>vzájemná pozice 2 rovin v 3D - varianta rovnoběžnosti nepřichází v úvahu, ale je poteba ošetřit (pak je dopadající výkon = 0)</t>
  </si>
  <si>
    <t>1) všechny body kolektoru (stačí zkoumat K1-K4) mají z-tovou souřadnici pod hodnotami roviny alfa - stačí zkoumat pro společnou přímku???</t>
  </si>
  <si>
    <t>2) všechny body kolektoru (stačí zkoumat K1-K4) mají z-tovou souřadnici nad hodnotami roviny alfa - stačí zkoumat pro společnou přímku???</t>
  </si>
  <si>
    <t>3) část kolektoru je nad a část pod</t>
  </si>
  <si>
    <t>mag</t>
  </si>
  <si>
    <r>
      <t>p</t>
    </r>
    <r>
      <rPr>
        <sz val="11"/>
        <color theme="1"/>
        <rFont val="Calibri"/>
        <family val="2"/>
        <charset val="238"/>
        <scheme val="minor"/>
      </rPr>
      <t xml:space="preserve"> = 61; </t>
    </r>
    <r>
      <rPr>
        <i/>
        <sz val="11"/>
        <color theme="1"/>
        <rFont val="Calibri"/>
        <family val="2"/>
        <charset val="238"/>
        <scheme val="minor"/>
      </rPr>
      <t>q</t>
    </r>
    <r>
      <rPr>
        <sz val="11"/>
        <color theme="1"/>
        <rFont val="Calibri"/>
        <family val="2"/>
        <charset val="238"/>
        <scheme val="minor"/>
      </rPr>
      <t xml:space="preserve"> = 53 (dvě náhodná prvočísla, soukromá)</t>
    </r>
  </si>
  <si>
    <r>
      <t>n</t>
    </r>
    <r>
      <rPr>
        <sz val="11"/>
        <color theme="1"/>
        <rFont val="Calibri"/>
        <family val="2"/>
        <charset val="238"/>
        <scheme val="minor"/>
      </rPr>
      <t xml:space="preserve"> = </t>
    </r>
    <r>
      <rPr>
        <i/>
        <sz val="11"/>
        <color theme="1"/>
        <rFont val="Calibri"/>
        <family val="2"/>
        <charset val="238"/>
        <scheme val="minor"/>
      </rPr>
      <t>pq</t>
    </r>
    <r>
      <rPr>
        <sz val="11"/>
        <color theme="1"/>
        <rFont val="Calibri"/>
        <family val="2"/>
        <charset val="238"/>
        <scheme val="minor"/>
      </rPr>
      <t xml:space="preserve"> = 3233 (modul, veřejný)</t>
    </r>
  </si>
  <si>
    <r>
      <t>e</t>
    </r>
    <r>
      <rPr>
        <sz val="11"/>
        <color theme="1"/>
        <rFont val="Calibri"/>
        <family val="2"/>
        <charset val="238"/>
        <scheme val="minor"/>
      </rPr>
      <t xml:space="preserve"> = 17 (veřejný, šifrovací exponent - číslo menší a nesoudělné s φ(</t>
    </r>
    <r>
      <rPr>
        <i/>
        <sz val="11"/>
        <color theme="1"/>
        <rFont val="Calibri"/>
        <family val="2"/>
        <charset val="238"/>
        <scheme val="minor"/>
      </rPr>
      <t>n</t>
    </r>
    <r>
      <rPr>
        <sz val="11"/>
        <color theme="1"/>
        <rFont val="Calibri"/>
        <family val="2"/>
        <charset val="238"/>
        <scheme val="minor"/>
      </rPr>
      <t>)=60×52=3120)</t>
    </r>
  </si>
  <si>
    <r>
      <t>d</t>
    </r>
    <r>
      <rPr>
        <sz val="11"/>
        <color theme="1"/>
        <rFont val="Calibri"/>
        <family val="2"/>
        <charset val="238"/>
        <scheme val="minor"/>
      </rPr>
      <t xml:space="preserve"> = 2753 (soukromý, dešifrovací exponent - tak aby </t>
    </r>
    <r>
      <rPr>
        <i/>
        <sz val="11"/>
        <color theme="1"/>
        <rFont val="Calibri"/>
        <family val="2"/>
        <charset val="238"/>
        <scheme val="minor"/>
      </rPr>
      <t>de</t>
    </r>
    <r>
      <rPr>
        <sz val="11"/>
        <color theme="1"/>
        <rFont val="Calibri"/>
        <family val="2"/>
        <charset val="238"/>
        <scheme val="minor"/>
      </rPr>
      <t xml:space="preserve"> ≡ 1 (mod φ(</t>
    </r>
    <r>
      <rPr>
        <i/>
        <sz val="11"/>
        <color theme="1"/>
        <rFont val="Calibri"/>
        <family val="2"/>
        <charset val="238"/>
        <scheme val="minor"/>
      </rPr>
      <t>n</t>
    </r>
    <r>
      <rPr>
        <sz val="11"/>
        <color theme="1"/>
        <rFont val="Calibri"/>
        <family val="2"/>
        <charset val="238"/>
        <scheme val="minor"/>
      </rPr>
      <t>)))</t>
    </r>
  </si>
  <si>
    <t>Pro zašifrování zprávy 123 probíhá výpočet:</t>
  </si>
  <si>
    <r>
      <t>šifruj(123) = 123</t>
    </r>
    <r>
      <rPr>
        <vertAlign val="superscript"/>
        <sz val="11"/>
        <color theme="1"/>
        <rFont val="Calibri"/>
        <family val="2"/>
        <charset val="238"/>
        <scheme val="minor"/>
      </rPr>
      <t>17</t>
    </r>
    <r>
      <rPr>
        <sz val="11"/>
        <color theme="1"/>
        <rFont val="Calibri"/>
        <family val="2"/>
        <charset val="238"/>
        <scheme val="minor"/>
      </rPr>
      <t xml:space="preserve"> mod 3233 = 855</t>
    </r>
  </si>
  <si>
    <t>Pro dešifrování pak:</t>
  </si>
  <si>
    <r>
      <t>dešifruj(855) = 855</t>
    </r>
    <r>
      <rPr>
        <vertAlign val="superscript"/>
        <sz val="11"/>
        <color theme="1"/>
        <rFont val="Calibri"/>
        <family val="2"/>
        <charset val="238"/>
        <scheme val="minor"/>
      </rPr>
      <t>2753</t>
    </r>
    <r>
      <rPr>
        <sz val="11"/>
        <color theme="1"/>
        <rFont val="Calibri"/>
        <family val="2"/>
        <charset val="238"/>
        <scheme val="minor"/>
      </rPr>
      <t xml:space="preserve"> mod 3233 = 123</t>
    </r>
  </si>
  <si>
    <t>Malá fermatova věta</t>
  </si>
  <si>
    <t>a</t>
  </si>
  <si>
    <t>a^p - a</t>
  </si>
  <si>
    <t>dělitelnost p</t>
  </si>
  <si>
    <t>p - prvočíslo</t>
  </si>
  <si>
    <t>d*e</t>
  </si>
  <si>
    <t>d*e-1</t>
  </si>
  <si>
    <t>Z^e</t>
  </si>
  <si>
    <t>mod(Z^e;n)</t>
  </si>
  <si>
    <t>zpráva Z - šifrování</t>
  </si>
  <si>
    <t>dešifrování</t>
  </si>
  <si>
    <t>n - veřejný modul</t>
  </si>
  <si>
    <t>φ(n)= (p-1)(q-1)</t>
  </si>
  <si>
    <t>e - veřejný exponent</t>
  </si>
  <si>
    <t>kontrola nesoudělnosti (e a φ(n))</t>
  </si>
  <si>
    <t>d - soukromý exponent</t>
  </si>
  <si>
    <t>de ≡ 1 (mod φ(n)))</t>
  </si>
  <si>
    <t>kontrola d*e ≡ 1 (mod φ(n)))</t>
  </si>
  <si>
    <t>p - prvočíslo soukr. I.</t>
  </si>
  <si>
    <t>q - prvočíslo soukr. II.</t>
  </si>
  <si>
    <r>
      <t>GeV/c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</si>
  <si>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eV</t>
  </si>
  <si>
    <t>J</t>
  </si>
  <si>
    <t>m - protonu</t>
  </si>
  <si>
    <t>hmotností protonu</t>
  </si>
  <si>
    <t>m*m*m</t>
  </si>
  <si>
    <t>7.11.2013 [%]</t>
  </si>
  <si>
    <t>29.11.2013 [%]</t>
  </si>
  <si>
    <t>7.11.2013 [kg]</t>
  </si>
  <si>
    <t>29.11.2013 [kg]</t>
  </si>
  <si>
    <t>objem všech nádrží je stejný</t>
  </si>
  <si>
    <t>natankováno 7.11.2013</t>
  </si>
  <si>
    <t>kontrolní součet</t>
  </si>
  <si>
    <t>půjčka</t>
  </si>
  <si>
    <t>dnů bezúročné období</t>
  </si>
  <si>
    <t>útrata</t>
  </si>
  <si>
    <t>zaplatil</t>
  </si>
  <si>
    <t>úrok</t>
  </si>
  <si>
    <t>částka co dlužim</t>
  </si>
  <si>
    <t>výběr hotovosti</t>
  </si>
  <si>
    <t>koupě</t>
  </si>
  <si>
    <t>splátka</t>
  </si>
  <si>
    <t>STAV</t>
  </si>
  <si>
    <t>% p.a.</t>
  </si>
  <si>
    <t>min splátka %</t>
  </si>
  <si>
    <t>poplatek automat %</t>
  </si>
  <si>
    <t>poplatek automat paušál</t>
  </si>
  <si>
    <t>den zúčtování</t>
  </si>
  <si>
    <t>rozdíl [dny]</t>
  </si>
  <si>
    <t>součty pro</t>
  </si>
  <si>
    <t>T</t>
  </si>
  <si>
    <t>šířka</t>
  </si>
  <si>
    <t>stupne</t>
  </si>
  <si>
    <t>sin</t>
  </si>
  <si>
    <t>součin</t>
  </si>
  <si>
    <t>arcsin rad</t>
  </si>
  <si>
    <t>střecha</t>
  </si>
  <si>
    <t>1)</t>
  </si>
  <si>
    <t>2)</t>
  </si>
  <si>
    <t>3)</t>
  </si>
  <si>
    <t>Pavlovice</t>
  </si>
  <si>
    <t>objem</t>
  </si>
  <si>
    <t>obývák</t>
  </si>
  <si>
    <t>kuchyň</t>
  </si>
  <si>
    <t>23°C</t>
  </si>
  <si>
    <t>g/m3</t>
  </si>
  <si>
    <t>objem vody</t>
  </si>
  <si>
    <t>l</t>
  </si>
  <si>
    <t>hmotnost</t>
  </si>
  <si>
    <t>konst.</t>
  </si>
  <si>
    <t>povrch</t>
  </si>
  <si>
    <r>
      <t>k = 1,38 . 10</t>
    </r>
    <r>
      <rPr>
        <vertAlign val="superscript"/>
        <sz val="11"/>
        <color rgb="FF000000"/>
        <rFont val="Calibri"/>
        <family val="2"/>
        <charset val="238"/>
        <scheme val="minor"/>
      </rPr>
      <t>-23</t>
    </r>
    <r>
      <rPr>
        <sz val="11"/>
        <color rgb="FF000000"/>
        <rFont val="Calibri"/>
        <family val="2"/>
        <charset val="238"/>
        <scheme val="minor"/>
      </rPr>
      <t xml:space="preserve"> J . K</t>
    </r>
    <r>
      <rPr>
        <vertAlign val="superscript"/>
        <sz val="11"/>
        <color rgb="FF000000"/>
        <rFont val="Calibri"/>
        <family val="2"/>
        <charset val="238"/>
        <scheme val="minor"/>
      </rPr>
      <t>-1</t>
    </r>
    <r>
      <rPr>
        <sz val="11"/>
        <color rgb="FF000000"/>
        <rFont val="Calibri"/>
        <family val="2"/>
        <charset val="238"/>
        <scheme val="minor"/>
      </rPr>
      <t xml:space="preserve"> je Boltzmannova konstanta,</t>
    </r>
  </si>
  <si>
    <r>
      <t>m</t>
    </r>
    <r>
      <rPr>
        <vertAlign val="subscript"/>
        <sz val="11"/>
        <color theme="1"/>
        <rFont val="Calibri"/>
        <family val="2"/>
        <charset val="238"/>
        <scheme val="minor"/>
      </rPr>
      <t>u</t>
    </r>
  </si>
  <si>
    <r>
      <t>m</t>
    </r>
    <r>
      <rPr>
        <vertAlign val="subscript"/>
        <sz val="11"/>
        <color theme="1"/>
        <rFont val="Calibri"/>
        <family val="2"/>
        <charset val="238"/>
        <scheme val="minor"/>
      </rPr>
      <t>u</t>
    </r>
    <r>
      <rPr>
        <sz val="11"/>
        <color theme="1"/>
        <rFont val="Calibri"/>
        <family val="2"/>
        <charset val="238"/>
        <scheme val="minor"/>
      </rPr>
      <t xml:space="preserve"> - hmotnostní jednotka</t>
    </r>
  </si>
  <si>
    <t>relativní atomová hmotnost (Dusík)</t>
  </si>
  <si>
    <t>hmotnost molekuly (2 atomy)</t>
  </si>
  <si>
    <t>Boltzmannova konstanta</t>
  </si>
  <si>
    <r>
      <t>J . K</t>
    </r>
    <r>
      <rPr>
        <vertAlign val="superscript"/>
        <sz val="11"/>
        <color rgb="FF000000"/>
        <rFont val="Calibri"/>
        <family val="2"/>
        <charset val="238"/>
        <scheme val="minor"/>
      </rPr>
      <t>-1</t>
    </r>
  </si>
  <si>
    <t>Absolutní nula</t>
  </si>
  <si>
    <t>teplota [°C]</t>
  </si>
  <si>
    <t>teplota [K]</t>
  </si>
  <si>
    <t>rychlost [m/s]</t>
  </si>
  <si>
    <t>rychlost [km/h]</t>
  </si>
  <si>
    <t>kWh/den</t>
  </si>
  <si>
    <t>kWh/rok</t>
  </si>
  <si>
    <t>Kč/rok</t>
  </si>
  <si>
    <t xml:space="preserve">měď </t>
  </si>
  <si>
    <t>ohm * m</t>
  </si>
  <si>
    <t>průžez</t>
  </si>
  <si>
    <t>m2</t>
  </si>
  <si>
    <t>délkový odpor</t>
  </si>
  <si>
    <t>ohm/m</t>
  </si>
  <si>
    <t>délka vodiče</t>
  </si>
  <si>
    <t>odpor vodiče</t>
  </si>
  <si>
    <t>ohm</t>
  </si>
  <si>
    <t>plocha</t>
  </si>
  <si>
    <t>25x2500x625 mm</t>
  </si>
  <si>
    <r>
      <t>43,75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</si>
  <si>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TNT</t>
  </si>
  <si>
    <t>tuna TNT</t>
  </si>
  <si>
    <t>t TNT</t>
  </si>
  <si>
    <t>kt TNT</t>
  </si>
  <si>
    <t>Mt TNT</t>
  </si>
  <si>
    <t>k tuna TNT</t>
  </si>
  <si>
    <t>M tuna TNT</t>
  </si>
  <si>
    <t>rychlost</t>
  </si>
  <si>
    <t>osobní automobil</t>
  </si>
  <si>
    <t>nákladní automobil</t>
  </si>
  <si>
    <t>hmotnost [kg]</t>
  </si>
  <si>
    <t>1 Kg TNT</t>
  </si>
  <si>
    <t>energie [tun TNT]</t>
  </si>
  <si>
    <t>nákladní vlak</t>
  </si>
  <si>
    <t>Hirošima</t>
  </si>
  <si>
    <t>18 kt TNT</t>
  </si>
  <si>
    <t>dopravní letadlo (Boeing 747)</t>
  </si>
  <si>
    <t>energie [k tun TNT]</t>
  </si>
  <si>
    <t>energie [M tun TNT]</t>
  </si>
  <si>
    <t>běžet "Usain Bolt"</t>
  </si>
  <si>
    <t>cyklista "Zdeněk Štybar"</t>
  </si>
  <si>
    <t>atomová bomba "Hirošima"</t>
  </si>
  <si>
    <t>vodíková bomba "Car bomba"</t>
  </si>
  <si>
    <t>ISS - kosmická stanice</t>
  </si>
  <si>
    <t>asteroid Čeljabinsk 2013</t>
  </si>
  <si>
    <t>Tunguská událost 1908</t>
  </si>
  <si>
    <t>Halleyova kometa</t>
  </si>
  <si>
    <t>množství</t>
  </si>
  <si>
    <t>410 kg/m*m*m</t>
  </si>
  <si>
    <t>MJ</t>
  </si>
  <si>
    <t>kWh</t>
  </si>
  <si>
    <t>kg dřeva</t>
  </si>
  <si>
    <t>přílože</t>
  </si>
  <si>
    <t>souborů</t>
  </si>
  <si>
    <t>MB</t>
  </si>
  <si>
    <t>kB</t>
  </si>
  <si>
    <t>CRM formuláře</t>
  </si>
  <si>
    <t>načítání listu</t>
  </si>
  <si>
    <t>iterace</t>
  </si>
  <si>
    <t>průměrný soubor</t>
  </si>
  <si>
    <t>GB</t>
  </si>
  <si>
    <t>obálek</t>
  </si>
  <si>
    <t>dokumentů</t>
  </si>
  <si>
    <t>souborů v listu</t>
  </si>
  <si>
    <t>základní</t>
  </si>
  <si>
    <t>spotřební</t>
  </si>
  <si>
    <t>MJ/kg</t>
  </si>
  <si>
    <t>kWh/kg</t>
  </si>
  <si>
    <t>1 kg dřeva odpovídá</t>
  </si>
  <si>
    <t>odpovídá</t>
  </si>
  <si>
    <t xml:space="preserve">http://www.converter.cz/tabulky/teplota-varu-vody.htm </t>
  </si>
  <si>
    <t>teplota varu</t>
  </si>
  <si>
    <t>tlak  [atm]</t>
  </si>
  <si>
    <t>http://cs.wikipedia.org/wiki/Foton</t>
  </si>
  <si>
    <t>energie relativisticky</t>
  </si>
  <si>
    <t>v [m/s]</t>
  </si>
  <si>
    <t>relativistická hmotnost</t>
  </si>
  <si>
    <t>c [m/s]</t>
  </si>
  <si>
    <t>relativistická hybnost</t>
  </si>
  <si>
    <t>energie klasicky (kinetická)</t>
  </si>
  <si>
    <t>energie klidová</t>
  </si>
  <si>
    <t>celková energie - klasicky</t>
  </si>
  <si>
    <t>ROZDIL</t>
  </si>
  <si>
    <t>%</t>
  </si>
  <si>
    <t>Statistika provozu Ford Focus</t>
  </si>
  <si>
    <t>koupě Ford Focus Combi 1,8TDci 12/2002</t>
  </si>
  <si>
    <t>prohlídka</t>
  </si>
  <si>
    <t>evidenční kontrola</t>
  </si>
  <si>
    <t>přihlášení</t>
  </si>
  <si>
    <t>Povinné ručení</t>
  </si>
  <si>
    <t>oprava</t>
  </si>
  <si>
    <t>nafta</t>
  </si>
  <si>
    <t>dálniční známka 2011</t>
  </si>
  <si>
    <t>autolékárnička</t>
  </si>
  <si>
    <t>výměna oleje + opravy</t>
  </si>
  <si>
    <t>2 pneumatiky + přezutí</t>
  </si>
  <si>
    <t>oprava dveří Trávníček</t>
  </si>
  <si>
    <t>2400 - oprava auta - tyčky, silenbloky</t>
  </si>
  <si>
    <t>auto gumy + olej - 5200</t>
  </si>
  <si>
    <t>7039 - povinné ručení + havarijní pojištění</t>
  </si>
  <si>
    <t>dálniční známka 2012</t>
  </si>
  <si>
    <t>250 - oprava pneumatiky, 145 - adiivum do nafty</t>
  </si>
  <si>
    <t>97 - žárovky</t>
  </si>
  <si>
    <t>600 - přezutí pneu</t>
  </si>
  <si>
    <t>1260 - oprava brzdy přední FOCUS</t>
  </si>
  <si>
    <t>235 - startovací kabely</t>
  </si>
  <si>
    <t>2400 - oprava alternátoru na Focusu</t>
  </si>
  <si>
    <t>STK + emise + opravy</t>
  </si>
  <si>
    <t>2290 - olej FOCUS + přezutí zimních pneumatik</t>
  </si>
  <si>
    <t>7039 - povinné ručení + havarijní pojištění - 2013</t>
  </si>
  <si>
    <t>1982 - akumulátor 572409 VARTA BLUE 12V/72Ah/680A</t>
  </si>
  <si>
    <t>139 - nemrzka do ostřikovače - 2</t>
  </si>
  <si>
    <t>FOCUS - (370+160+460+10)=1000 (termostat, kapalina, oprava)</t>
  </si>
  <si>
    <t>Dálniční známka 2013</t>
  </si>
  <si>
    <t>1500 - oprava pružiny pravého předního kola na Focusu</t>
  </si>
  <si>
    <t>H7 - žárovky 2</t>
  </si>
  <si>
    <t>650 - přezutí zimních pneumatik + geometrie řízení</t>
  </si>
  <si>
    <t>2200 Kč - dvě pneumatiky Barum Brilantis 2 - 185/65 R14 - včtně přezutí u Beneše</t>
  </si>
  <si>
    <t>Ford Beneš - oprava auta - 2*700 zadní kotouče brzd, 890 destičky, 100 fridex, 160 - brzdová kapalina, 150 - filtr, 190 filtr, 1230 olej 5,8l, 300 výměna, 1850 - oprava (8h), 150 material, 1370 rozvody, 2130 brzdič</t>
  </si>
  <si>
    <t>150 - 2x ramínka stěračů (2 sady = 4 kusy)</t>
  </si>
  <si>
    <t>500 - disky na Fokuse (Jarda soused)</t>
  </si>
  <si>
    <t xml:space="preserve"> 270 - hadička, 500 - pístek brzdy, 80 - kapalina, 500 - přezutí, 2250 - 2x pneu Barum zimní, 460 - oprava</t>
  </si>
  <si>
    <t>7049 - povinné ručení FOCUS</t>
  </si>
  <si>
    <t>349 - výbava do auta</t>
  </si>
  <si>
    <t>10700 - repase turbo FOCUS</t>
  </si>
  <si>
    <t>dálniční známka 2014</t>
  </si>
  <si>
    <t>H7 - žárovky</t>
  </si>
  <si>
    <t>2654 - STK 2014 + opravy</t>
  </si>
  <si>
    <t>2300 - ruční brzda FOKUS (třmen brzdy)</t>
  </si>
  <si>
    <t>-</t>
  </si>
  <si>
    <t>Pojištění</t>
  </si>
  <si>
    <t>servis</t>
  </si>
  <si>
    <t>sumif</t>
  </si>
  <si>
    <t>pojištění</t>
  </si>
  <si>
    <t>dálniční známka</t>
  </si>
  <si>
    <t>dnů provozu</t>
  </si>
  <si>
    <t>Kč/den</t>
  </si>
  <si>
    <t>Kč/měsíc</t>
  </si>
  <si>
    <t>kč/rok</t>
  </si>
  <si>
    <t>4800 - nové brzdy FOCUS</t>
  </si>
  <si>
    <t>datum</t>
  </si>
  <si>
    <t>cena</t>
  </si>
  <si>
    <t>typ</t>
  </si>
  <si>
    <t>popis</t>
  </si>
  <si>
    <t>zbytková cena:</t>
  </si>
  <si>
    <t>opravy</t>
  </si>
  <si>
    <t>500 Kč/měsíc</t>
  </si>
  <si>
    <t>servis (provoz)</t>
  </si>
  <si>
    <t>1000 Kč/měsíc</t>
  </si>
  <si>
    <t>3600 Kč/měsíc</t>
  </si>
  <si>
    <t>566 Kč/měsíc</t>
  </si>
  <si>
    <t>Ford FOCUS 1,8 Tdci 12/2002 - Průměry za 3,7 roku provozu</t>
  </si>
  <si>
    <t>dálniční známky</t>
  </si>
  <si>
    <t>128 Kč/měsíc</t>
  </si>
  <si>
    <t>kupní cena</t>
  </si>
  <si>
    <t>plán. platba pojišťovny</t>
  </si>
  <si>
    <t>nafta - cca 5,5 l/100 km</t>
  </si>
  <si>
    <t>100000 Kč/rok</t>
  </si>
  <si>
    <t>http://en.wikipedia.org/wiki/67P/Churyumov%E2%80%93Gerasimenko</t>
  </si>
  <si>
    <t>1) varianta chodba</t>
  </si>
  <si>
    <t>2) varianta ložnice</t>
  </si>
  <si>
    <t>3) varianta obývák</t>
  </si>
  <si>
    <t>A</t>
  </si>
  <si>
    <t>Q</t>
  </si>
  <si>
    <t>K</t>
  </si>
  <si>
    <t>h/2</t>
  </si>
  <si>
    <t>t</t>
  </si>
  <si>
    <t>E</t>
  </si>
  <si>
    <t>J s</t>
  </si>
  <si>
    <t>Na jakou dobu může vzniknout částice s danou hmotností?</t>
  </si>
  <si>
    <t>m =</t>
  </si>
  <si>
    <t xml:space="preserve">t = </t>
  </si>
  <si>
    <t xml:space="preserve">E = </t>
  </si>
  <si>
    <t>člověk</t>
  </si>
  <si>
    <t>moucha</t>
  </si>
  <si>
    <t>atom vodíku</t>
  </si>
  <si>
    <t>elektron</t>
  </si>
  <si>
    <t>neutrino</t>
  </si>
  <si>
    <t>Dveře A</t>
  </si>
  <si>
    <t>Dveře B</t>
  </si>
  <si>
    <t>Dveře C</t>
  </si>
  <si>
    <t>náhodné číslo</t>
  </si>
  <si>
    <t>(0 - 0,3333)</t>
  </si>
  <si>
    <t>(0,33 - 0,66)</t>
  </si>
  <si>
    <t>(0,66 - 1)</t>
  </si>
  <si>
    <t>Otevřeny jsou dveře B nebo dveře C (ty jejichž hodnota = 0)</t>
  </si>
  <si>
    <t>Výsledky (hodnoty)</t>
  </si>
  <si>
    <t>zůstávám</t>
  </si>
  <si>
    <t>změna</t>
  </si>
  <si>
    <t>Všechny volby jsou rovnocenné - mohu tedy - Tipuji vždy dveře A</t>
  </si>
  <si>
    <t>zůstávám [%]</t>
  </si>
  <si>
    <t>změna [%]</t>
  </si>
  <si>
    <t>Jsouli B=0 a C=0, pak otevírám vždy B (toto lze zvolit bez dopadu na výsledek simulace)</t>
  </si>
  <si>
    <t>OTISK</t>
  </si>
  <si>
    <t>b3278bcc485d9d61fc14809b56f94cb737b5ceca29955510a66f053e7b6bf6549ce00e2da0793911aef876344f6dd015626713f47e7289cd407a7cf731997e245b8107c4226fc10eeb1a33917bfcdc6b3626065f5ff5f3d425bed81d5d13a2c03fd524bd1cacd7d07e6c035405a06311adc6260043a6b8d09e93caa283d1624c5d8b87e5e69ef908467d83643ed035318d9ad93636842c9e9a3114c6ccccdca6739ae525c2b4824932dbdafaab00acc080e3bce5e101ecc15394a10d5c5db9b1e11ed440b242d51c815f5fc93ab3ae866e75a8dd659cf9f1ea170cba76f7fd967c8b903b61776ada5261bc461c79d0bb8e264c016cc205807bdc5a068b90c0be</t>
  </si>
  <si>
    <t>za 19 dní</t>
  </si>
  <si>
    <t>Jak zakreslit 3D projekci?</t>
  </si>
  <si>
    <t>Jaká základní pravidla je potřeba dodržet?</t>
  </si>
  <si>
    <t>Vizualizovat úsečky.</t>
  </si>
  <si>
    <t>úsečka je definován 2-ma body.</t>
  </si>
  <si>
    <t>B</t>
  </si>
  <si>
    <t>Struktura</t>
  </si>
  <si>
    <t>vykres</t>
  </si>
  <si>
    <t>Ax</t>
  </si>
  <si>
    <t>Ay</t>
  </si>
  <si>
    <t>Az</t>
  </si>
  <si>
    <t>Bx</t>
  </si>
  <si>
    <t>By</t>
  </si>
  <si>
    <t>Bz</t>
  </si>
  <si>
    <t>usecka</t>
  </si>
  <si>
    <t>Habrle</t>
  </si>
  <si>
    <t>násobky</t>
  </si>
  <si>
    <t>ABCD</t>
  </si>
  <si>
    <t>CDAB</t>
  </si>
  <si>
    <t>D=0</t>
  </si>
  <si>
    <t>C!=0</t>
  </si>
  <si>
    <t>A!=0</t>
  </si>
  <si>
    <t>D</t>
  </si>
  <si>
    <t>otočení</t>
  </si>
  <si>
    <t>MOD</t>
  </si>
  <si>
    <t>del</t>
  </si>
  <si>
    <t>J/kg</t>
  </si>
  <si>
    <t>Tepelné ztráty stěny</t>
  </si>
  <si>
    <t>Parametry stěny:</t>
  </si>
  <si>
    <t>materiál - popis</t>
  </si>
  <si>
    <t>0,28 - 1,2</t>
  </si>
  <si>
    <t>polystyren</t>
  </si>
  <si>
    <t>beton</t>
  </si>
  <si>
    <t>cihla</t>
  </si>
  <si>
    <t>tepelná vodivost (20°C)</t>
  </si>
  <si>
    <r>
      <t>W.m</t>
    </r>
    <r>
      <rPr>
        <i/>
        <vertAlign val="superscript"/>
        <sz val="10"/>
        <rFont val="Arial CE"/>
        <charset val="238"/>
      </rPr>
      <t>-1</t>
    </r>
    <r>
      <rPr>
        <i/>
        <sz val="10"/>
        <rFont val="Arial CE"/>
        <charset val="238"/>
      </rPr>
      <t>.K</t>
    </r>
    <r>
      <rPr>
        <i/>
        <vertAlign val="superscript"/>
        <sz val="10"/>
        <rFont val="Arial CE"/>
        <charset val="238"/>
      </rPr>
      <t>-1</t>
    </r>
  </si>
  <si>
    <t>tlouštka</t>
  </si>
  <si>
    <t>plocha stěny</t>
  </si>
  <si>
    <r>
      <t>m</t>
    </r>
    <r>
      <rPr>
        <i/>
        <vertAlign val="superscript"/>
        <sz val="10"/>
        <rFont val="Arial CE"/>
        <charset val="238"/>
      </rPr>
      <t>2</t>
    </r>
  </si>
  <si>
    <t>vnitřní teplota</t>
  </si>
  <si>
    <t>Tabulka udává hodnoty tepelné vodivosti vybraných materiálů při teplotě 25 a 20 °C.</t>
  </si>
  <si>
    <t>vnější teplota</t>
  </si>
  <si>
    <r>
      <t>tok na m</t>
    </r>
    <r>
      <rPr>
        <i/>
        <vertAlign val="superscript"/>
        <sz val="10"/>
        <rFont val="Arial CE"/>
        <charset val="238"/>
      </rPr>
      <t>2</t>
    </r>
  </si>
  <si>
    <t>Látka</t>
  </si>
  <si>
    <r>
      <t>λ</t>
    </r>
    <r>
      <rPr>
        <b/>
        <sz val="10"/>
        <rFont val="Arial CE"/>
        <charset val="238"/>
      </rPr>
      <t xml:space="preserve"> (</t>
    </r>
    <r>
      <rPr>
        <b/>
        <i/>
        <sz val="10"/>
        <rFont val="Arial CE"/>
        <charset val="238"/>
      </rPr>
      <t>W·m</t>
    </r>
    <r>
      <rPr>
        <b/>
        <i/>
        <vertAlign val="superscript"/>
        <sz val="10"/>
        <rFont val="Arial CE"/>
        <charset val="238"/>
      </rPr>
      <t>-1</t>
    </r>
    <r>
      <rPr>
        <b/>
        <i/>
        <sz val="10"/>
        <rFont val="Arial CE"/>
        <charset val="238"/>
      </rPr>
      <t>·K</t>
    </r>
    <r>
      <rPr>
        <b/>
        <i/>
        <vertAlign val="superscript"/>
        <sz val="10"/>
        <rFont val="Arial CE"/>
        <charset val="238"/>
      </rPr>
      <t>-1</t>
    </r>
    <r>
      <rPr>
        <b/>
        <sz val="10"/>
        <rFont val="Arial CE"/>
        <charset val="238"/>
      </rPr>
      <t>) při 25 °C</t>
    </r>
  </si>
  <si>
    <t>při 20 °C</t>
  </si>
  <si>
    <t>při 0°C</t>
  </si>
  <si>
    <r>
      <t>energie za 1 hodinu z m</t>
    </r>
    <r>
      <rPr>
        <vertAlign val="superscript"/>
        <sz val="10"/>
        <rFont val="Arial CE"/>
        <charset val="238"/>
      </rPr>
      <t>2</t>
    </r>
  </si>
  <si>
    <t>diamant</t>
  </si>
  <si>
    <t>895-2300</t>
  </si>
  <si>
    <r>
      <t>energie za 24 hodin z m</t>
    </r>
    <r>
      <rPr>
        <vertAlign val="superscript"/>
        <sz val="10"/>
        <rFont val="Arial CE"/>
        <charset val="238"/>
      </rPr>
      <t>2</t>
    </r>
  </si>
  <si>
    <t>stříbro</t>
  </si>
  <si>
    <t>tok z plochy stěny</t>
  </si>
  <si>
    <t>průběh teplot?</t>
  </si>
  <si>
    <t>měď</t>
  </si>
  <si>
    <t>energie za 1 hodinu z plochy</t>
  </si>
  <si>
    <t>zlato</t>
  </si>
  <si>
    <t>energie za 24 hodin z plochy</t>
  </si>
  <si>
    <t>hliník</t>
  </si>
  <si>
    <t>mosaz</t>
  </si>
  <si>
    <t>železo</t>
  </si>
  <si>
    <t>platina</t>
  </si>
  <si>
    <t>Jak se změní průběh teploty při spojení stěn z různých materiálů?</t>
  </si>
  <si>
    <t>olovo</t>
  </si>
  <si>
    <t>Kde se bude nacházet rosný bod?</t>
  </si>
  <si>
    <t>rtuť</t>
  </si>
  <si>
    <t>křemen</t>
  </si>
  <si>
    <t>žula</t>
  </si>
  <si>
    <t>2,9 - 4,0</t>
  </si>
  <si>
    <t>led</t>
  </si>
  <si>
    <t>–</t>
  </si>
  <si>
    <t>sklo</t>
  </si>
  <si>
    <t>0,60 - 1,0</t>
  </si>
  <si>
    <t>škvárobeton</t>
  </si>
  <si>
    <t>voda</t>
  </si>
  <si>
    <t>nylon</t>
  </si>
  <si>
    <t>linoleum</t>
  </si>
  <si>
    <t>benzín</t>
  </si>
  <si>
    <t>olej</t>
  </si>
  <si>
    <t>pěnové sklo</t>
  </si>
  <si>
    <t>dřevo</t>
  </si>
  <si>
    <t>0,04-0,35</t>
  </si>
  <si>
    <t>skelná vata</t>
  </si>
  <si>
    <t>ovčí vlna</t>
  </si>
  <si>
    <t>polystyrenová pěna</t>
  </si>
  <si>
    <t>vzduch (normální tlak)</t>
  </si>
  <si>
    <t>aerogel</t>
  </si>
  <si>
    <t>0,015–0,020</t>
  </si>
  <si>
    <t>T1</t>
  </si>
  <si>
    <t>T2</t>
  </si>
  <si>
    <t>vata</t>
  </si>
  <si>
    <t>(W/m*m*K) * m</t>
  </si>
  <si>
    <t>(W/m*m*K) * cm</t>
  </si>
  <si>
    <t>(W/m*m*K) * mm</t>
  </si>
  <si>
    <t>0,3 m</t>
  </si>
  <si>
    <t>0,15 m</t>
  </si>
  <si>
    <t>T1=-20</t>
  </si>
  <si>
    <t>T3=25</t>
  </si>
  <si>
    <t>izolace (0,04)</t>
  </si>
  <si>
    <t>lam1</t>
  </si>
  <si>
    <t>lam2</t>
  </si>
  <si>
    <t>d1</t>
  </si>
  <si>
    <t>d2</t>
  </si>
  <si>
    <t>lam1/d1</t>
  </si>
  <si>
    <t>lam2/d2</t>
  </si>
  <si>
    <t>lam1/d1 + lam2/d2</t>
  </si>
  <si>
    <t>lam1/d1 * T1</t>
  </si>
  <si>
    <t>lam2/d2 * T2</t>
  </si>
  <si>
    <t>hraniční teplota</t>
  </si>
  <si>
    <t>dřevo (0,35)</t>
  </si>
  <si>
    <t>maximálně 14</t>
  </si>
  <si>
    <t>úhlová vteřina</t>
  </si>
  <si>
    <t>úhlová minuta</t>
  </si>
  <si>
    <t>°</t>
  </si>
  <si>
    <t>parsec</t>
  </si>
  <si>
    <t>dnů</t>
  </si>
  <si>
    <t>roků</t>
  </si>
  <si>
    <t>tg (alfa)</t>
  </si>
  <si>
    <t>1 AU</t>
  </si>
  <si>
    <t>https://cs.wikipedia.org/wiki/Stefan%C5%AFv-Boltzmann%C5%AFv_z%C3%A1kon</t>
  </si>
  <si>
    <t>sigma</t>
  </si>
  <si>
    <t>W*m-2K-4</t>
  </si>
  <si>
    <t>T1a</t>
  </si>
  <si>
    <t>T1b</t>
  </si>
  <si>
    <t>T2a</t>
  </si>
  <si>
    <t>T2b</t>
  </si>
  <si>
    <t>70 mA</t>
  </si>
  <si>
    <t>5 s</t>
  </si>
  <si>
    <t>0,03 mA</t>
  </si>
  <si>
    <t>baterie</t>
  </si>
  <si>
    <t>2700 mAh</t>
  </si>
  <si>
    <t>režim hlubokého spánku</t>
  </si>
  <si>
    <t>odběr při měření</t>
  </si>
  <si>
    <t>mA</t>
  </si>
  <si>
    <t>odběr v nečinnosti</t>
  </si>
  <si>
    <t>kapacita baterie</t>
  </si>
  <si>
    <t>mAh</t>
  </si>
  <si>
    <t>doba měření</t>
  </si>
  <si>
    <t>inerval mezi měřením</t>
  </si>
  <si>
    <t>výdrž baterie</t>
  </si>
  <si>
    <t>mAs</t>
  </si>
  <si>
    <t>spotřeba jednoho intervalu</t>
  </si>
  <si>
    <t>počet intervalů pro baterii</t>
  </si>
  <si>
    <t>intervalů</t>
  </si>
  <si>
    <t>celková výdrž baterie</t>
  </si>
  <si>
    <t>sekun</t>
  </si>
  <si>
    <t>minut</t>
  </si>
  <si>
    <t>hodin</t>
  </si>
  <si>
    <t>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</si>
</sst>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#,##0\ &quot;Kč&quot;;[Red]\-#,##0\ &quot;Kč&quot;"/>
    <numFmt numFmtId="8" formatCode="#,##0.00\ &quot;Kč&quot;;[Red]\-#,##0.00\ &quot;Kč&quot;"/>
    <numFmt numFmtId="164" formatCode="0.000E+00"/>
    <numFmt numFmtId="165" formatCode="0.000000000000000000000000000000"/>
    <numFmt numFmtId="166" formatCode="0.000"/>
    <numFmt numFmtId="167" formatCode="0.0000%"/>
    <numFmt numFmtId="168" formatCode="#,##0\ &quot;Kč&quot;"/>
    <numFmt numFmtId="169" formatCode="0.0"/>
    <numFmt numFmtId="170" formatCode="0.0000000000000000E+00"/>
  </numFmts>
  <fonts count="22" x14ac:knownFonts="1">
    <font>
      <sz val="11"/>
      <color theme="1"/>
      <name val="Calibri"/>
      <family val="2"/>
      <charset val="238"/>
      <scheme val="minor"/>
    </font>
    <font>
      <sz val="30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vertAlign val="super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vertAlign val="superscript"/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sz val="20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u/>
      <sz val="10"/>
      <color indexed="12"/>
      <name val="Arial CE"/>
      <charset val="238"/>
    </font>
    <font>
      <i/>
      <sz val="10"/>
      <name val="Arial CE"/>
      <charset val="238"/>
    </font>
    <font>
      <i/>
      <vertAlign val="superscript"/>
      <sz val="10"/>
      <name val="Arial CE"/>
      <charset val="238"/>
    </font>
    <font>
      <b/>
      <sz val="10"/>
      <name val="Arial CE"/>
      <charset val="238"/>
    </font>
    <font>
      <b/>
      <i/>
      <sz val="10"/>
      <name val="Arial CE"/>
      <charset val="238"/>
    </font>
    <font>
      <b/>
      <i/>
      <vertAlign val="superscript"/>
      <sz val="10"/>
      <name val="Arial CE"/>
      <charset val="238"/>
    </font>
    <font>
      <vertAlign val="superscript"/>
      <sz val="10"/>
      <name val="Arial CE"/>
      <charset val="238"/>
    </font>
    <font>
      <b/>
      <sz val="13.5"/>
      <name val="Arial CE"/>
      <charset val="238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48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0" fillId="3" borderId="0" xfId="0" applyFill="1"/>
    <xf numFmtId="0" fontId="0" fillId="2" borderId="0" xfId="0" applyFill="1"/>
    <xf numFmtId="21" fontId="0" fillId="0" borderId="0" xfId="0" applyNumberFormat="1"/>
    <xf numFmtId="0" fontId="0" fillId="4" borderId="1" xfId="0" applyFill="1" applyBorder="1"/>
    <xf numFmtId="0" fontId="0" fillId="4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0" xfId="0" applyFont="1"/>
    <xf numFmtId="0" fontId="1" fillId="2" borderId="0" xfId="0" applyFont="1" applyFill="1"/>
    <xf numFmtId="2" fontId="1" fillId="0" borderId="0" xfId="0" applyNumberFormat="1" applyFont="1"/>
    <xf numFmtId="0" fontId="0" fillId="0" borderId="11" xfId="0" applyBorder="1"/>
    <xf numFmtId="0" fontId="0" fillId="5" borderId="0" xfId="0" applyFill="1"/>
    <xf numFmtId="0" fontId="0" fillId="4" borderId="0" xfId="0" applyFill="1"/>
    <xf numFmtId="11" fontId="0" fillId="0" borderId="0" xfId="0" applyNumberFormat="1"/>
    <xf numFmtId="0" fontId="0" fillId="4" borderId="11" xfId="0" applyFill="1" applyBorder="1"/>
    <xf numFmtId="0" fontId="0" fillId="2" borderId="11" xfId="0" applyFill="1" applyBorder="1"/>
    <xf numFmtId="165" fontId="0" fillId="2" borderId="11" xfId="0" applyNumberFormat="1" applyFill="1" applyBorder="1"/>
    <xf numFmtId="165" fontId="0" fillId="0" borderId="11" xfId="0" applyNumberFormat="1" applyBorder="1"/>
    <xf numFmtId="165" fontId="0" fillId="0" borderId="11" xfId="0" applyNumberFormat="1" applyFill="1" applyBorder="1"/>
    <xf numFmtId="0" fontId="0" fillId="0" borderId="7" xfId="0" applyFill="1" applyBorder="1"/>
    <xf numFmtId="0" fontId="0" fillId="6" borderId="0" xfId="0" applyFill="1"/>
    <xf numFmtId="0" fontId="0" fillId="3" borderId="11" xfId="0" applyFill="1" applyBorder="1"/>
    <xf numFmtId="14" fontId="0" fillId="0" borderId="0" xfId="0" applyNumberFormat="1"/>
    <xf numFmtId="0" fontId="3" fillId="0" borderId="0" xfId="0" applyFont="1" applyAlignment="1">
      <alignment horizontal="left" indent="1"/>
    </xf>
    <xf numFmtId="0" fontId="4" fillId="0" borderId="0" xfId="0" applyFont="1"/>
    <xf numFmtId="0" fontId="0" fillId="0" borderId="0" xfId="0" applyAlignment="1">
      <alignment horizontal="left" indent="5"/>
    </xf>
    <xf numFmtId="0" fontId="0" fillId="3" borderId="0" xfId="0" applyNumberFormat="1" applyFill="1"/>
    <xf numFmtId="0" fontId="0" fillId="4" borderId="3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11" fontId="0" fillId="4" borderId="0" xfId="0" applyNumberFormat="1" applyFill="1"/>
    <xf numFmtId="0" fontId="0" fillId="7" borderId="0" xfId="0" applyFill="1"/>
    <xf numFmtId="0" fontId="0" fillId="7" borderId="11" xfId="0" applyFill="1" applyBorder="1"/>
    <xf numFmtId="14" fontId="0" fillId="7" borderId="11" xfId="0" applyNumberFormat="1" applyFill="1" applyBorder="1"/>
    <xf numFmtId="9" fontId="0" fillId="7" borderId="11" xfId="0" applyNumberFormat="1" applyFill="1" applyBorder="1"/>
    <xf numFmtId="0" fontId="0" fillId="7" borderId="0" xfId="0" applyFill="1" applyBorder="1"/>
    <xf numFmtId="166" fontId="0" fillId="7" borderId="11" xfId="0" applyNumberFormat="1" applyFill="1" applyBorder="1"/>
    <xf numFmtId="9" fontId="0" fillId="2" borderId="0" xfId="0" applyNumberFormat="1" applyFill="1"/>
    <xf numFmtId="14" fontId="0" fillId="0" borderId="11" xfId="0" applyNumberFormat="1" applyBorder="1"/>
    <xf numFmtId="2" fontId="0" fillId="0" borderId="0" xfId="0" applyNumberFormat="1"/>
    <xf numFmtId="2" fontId="0" fillId="0" borderId="11" xfId="0" applyNumberFormat="1" applyBorder="1"/>
    <xf numFmtId="2" fontId="0" fillId="4" borderId="11" xfId="0" applyNumberFormat="1" applyFill="1" applyBorder="1"/>
    <xf numFmtId="14" fontId="0" fillId="4" borderId="11" xfId="0" applyNumberFormat="1" applyFill="1" applyBorder="1"/>
    <xf numFmtId="14" fontId="0" fillId="6" borderId="11" xfId="0" applyNumberFormat="1" applyFill="1" applyBorder="1"/>
    <xf numFmtId="2" fontId="0" fillId="6" borderId="11" xfId="0" applyNumberFormat="1" applyFill="1" applyBorder="1"/>
    <xf numFmtId="0" fontId="0" fillId="6" borderId="11" xfId="0" applyFill="1" applyBorder="1"/>
    <xf numFmtId="14" fontId="0" fillId="2" borderId="0" xfId="0" applyNumberFormat="1" applyFill="1"/>
    <xf numFmtId="0" fontId="0" fillId="0" borderId="11" xfId="0" applyFill="1" applyBorder="1"/>
    <xf numFmtId="9" fontId="0" fillId="0" borderId="0" xfId="0" applyNumberFormat="1"/>
    <xf numFmtId="9" fontId="0" fillId="0" borderId="0" xfId="1" applyFont="1"/>
    <xf numFmtId="10" fontId="0" fillId="0" borderId="0" xfId="0" applyNumberFormat="1"/>
    <xf numFmtId="0" fontId="0" fillId="0" borderId="0" xfId="0" applyNumberFormat="1"/>
    <xf numFmtId="167" fontId="0" fillId="3" borderId="11" xfId="1" applyNumberFormat="1" applyFont="1" applyFill="1" applyBorder="1"/>
    <xf numFmtId="167" fontId="0" fillId="2" borderId="11" xfId="1" applyNumberFormat="1" applyFont="1" applyFill="1" applyBorder="1"/>
    <xf numFmtId="167" fontId="0" fillId="0" borderId="11" xfId="1" applyNumberFormat="1" applyFont="1" applyBorder="1"/>
    <xf numFmtId="167" fontId="0" fillId="6" borderId="11" xfId="1" applyNumberFormat="1" applyFont="1" applyFill="1" applyBorder="1"/>
    <xf numFmtId="167" fontId="0" fillId="4" borderId="11" xfId="1" applyNumberFormat="1" applyFont="1" applyFill="1" applyBorder="1"/>
    <xf numFmtId="0" fontId="3" fillId="6" borderId="0" xfId="0" applyFont="1" applyFill="1" applyAlignment="1">
      <alignment horizontal="left" indent="1"/>
    </xf>
    <xf numFmtId="0" fontId="7" fillId="0" borderId="0" xfId="0" applyFont="1"/>
    <xf numFmtId="0" fontId="0" fillId="0" borderId="11" xfId="0" applyNumberFormat="1" applyBorder="1"/>
    <xf numFmtId="0" fontId="0" fillId="4" borderId="11" xfId="0" applyNumberFormat="1" applyFill="1" applyBorder="1"/>
    <xf numFmtId="0" fontId="0" fillId="0" borderId="0" xfId="0" applyAlignment="1">
      <alignment wrapText="1"/>
    </xf>
    <xf numFmtId="8" fontId="9" fillId="0" borderId="0" xfId="0" applyNumberFormat="1" applyFont="1" applyAlignment="1">
      <alignment wrapText="1"/>
    </xf>
    <xf numFmtId="8" fontId="0" fillId="0" borderId="0" xfId="0" applyNumberFormat="1"/>
    <xf numFmtId="3" fontId="0" fillId="0" borderId="11" xfId="0" applyNumberFormat="1" applyBorder="1"/>
    <xf numFmtId="4" fontId="0" fillId="0" borderId="11" xfId="0" applyNumberFormat="1" applyBorder="1"/>
    <xf numFmtId="3" fontId="0" fillId="0" borderId="11" xfId="0" applyNumberFormat="1" applyFill="1" applyBorder="1"/>
    <xf numFmtId="0" fontId="0" fillId="0" borderId="11" xfId="0" applyFont="1" applyBorder="1"/>
    <xf numFmtId="11" fontId="0" fillId="0" borderId="11" xfId="0" applyNumberFormat="1" applyBorder="1"/>
    <xf numFmtId="1" fontId="0" fillId="0" borderId="11" xfId="0" applyNumberFormat="1" applyBorder="1"/>
    <xf numFmtId="0" fontId="0" fillId="0" borderId="0" xfId="0" applyAlignment="1">
      <alignment horizontal="right"/>
    </xf>
    <xf numFmtId="0" fontId="9" fillId="4" borderId="3" xfId="0" applyFont="1" applyFill="1" applyBorder="1"/>
    <xf numFmtId="0" fontId="9" fillId="4" borderId="5" xfId="0" applyFont="1" applyFill="1" applyBorder="1" applyAlignment="1">
      <alignment horizontal="center"/>
    </xf>
    <xf numFmtId="0" fontId="9" fillId="4" borderId="11" xfId="0" applyFont="1" applyFill="1" applyBorder="1"/>
    <xf numFmtId="3" fontId="9" fillId="4" borderId="11" xfId="0" applyNumberFormat="1" applyFont="1" applyFill="1" applyBorder="1"/>
    <xf numFmtId="166" fontId="0" fillId="0" borderId="11" xfId="0" applyNumberFormat="1" applyBorder="1"/>
    <xf numFmtId="166" fontId="0" fillId="4" borderId="11" xfId="0" applyNumberFormat="1" applyFill="1" applyBorder="1"/>
    <xf numFmtId="166" fontId="0" fillId="4" borderId="0" xfId="0" applyNumberFormat="1" applyFill="1"/>
    <xf numFmtId="0" fontId="10" fillId="0" borderId="0" xfId="2" applyAlignment="1" applyProtection="1"/>
    <xf numFmtId="11" fontId="0" fillId="2" borderId="11" xfId="0" applyNumberFormat="1" applyFill="1" applyBorder="1"/>
    <xf numFmtId="0" fontId="0" fillId="6" borderId="0" xfId="0" applyFill="1" applyAlignment="1">
      <alignment horizontal="center"/>
    </xf>
    <xf numFmtId="10" fontId="0" fillId="0" borderId="0" xfId="1" applyNumberFormat="1" applyFont="1"/>
    <xf numFmtId="3" fontId="0" fillId="0" borderId="0" xfId="0" applyNumberFormat="1"/>
    <xf numFmtId="168" fontId="0" fillId="4" borderId="11" xfId="0" applyNumberFormat="1" applyFill="1" applyBorder="1"/>
    <xf numFmtId="17" fontId="0" fillId="0" borderId="11" xfId="0" applyNumberFormat="1" applyBorder="1"/>
    <xf numFmtId="16" fontId="0" fillId="0" borderId="11" xfId="0" applyNumberFormat="1" applyBorder="1"/>
    <xf numFmtId="168" fontId="0" fillId="0" borderId="11" xfId="0" applyNumberFormat="1" applyBorder="1"/>
    <xf numFmtId="6" fontId="0" fillId="0" borderId="11" xfId="0" applyNumberFormat="1" applyBorder="1"/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11" fontId="0" fillId="4" borderId="11" xfId="0" applyNumberFormat="1" applyFill="1" applyBorder="1"/>
    <xf numFmtId="0" fontId="0" fillId="8" borderId="11" xfId="0" applyFill="1" applyBorder="1"/>
    <xf numFmtId="11" fontId="0" fillId="8" borderId="11" xfId="0" applyNumberFormat="1" applyFill="1" applyBorder="1"/>
    <xf numFmtId="11" fontId="0" fillId="3" borderId="11" xfId="0" applyNumberFormat="1" applyFill="1" applyBorder="1"/>
    <xf numFmtId="0" fontId="0" fillId="4" borderId="12" xfId="0" applyFill="1" applyBorder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2" fillId="8" borderId="11" xfId="0" applyFont="1" applyFill="1" applyBorder="1" applyAlignment="1">
      <alignment horizontal="center" vertical="center"/>
    </xf>
    <xf numFmtId="9" fontId="12" fillId="8" borderId="11" xfId="1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9" fontId="12" fillId="9" borderId="11" xfId="1" applyFont="1" applyFill="1" applyBorder="1" applyAlignment="1">
      <alignment horizontal="center" vertical="center"/>
    </xf>
    <xf numFmtId="0" fontId="0" fillId="0" borderId="0" xfId="0" applyFill="1"/>
    <xf numFmtId="0" fontId="0" fillId="2" borderId="13" xfId="0" applyFill="1" applyBorder="1"/>
    <xf numFmtId="0" fontId="0" fillId="6" borderId="11" xfId="0" applyFill="1" applyBorder="1" applyAlignment="1">
      <alignment horizontal="left"/>
    </xf>
    <xf numFmtId="0" fontId="0" fillId="2" borderId="0" xfId="0" applyFill="1" applyBorder="1"/>
    <xf numFmtId="0" fontId="13" fillId="0" borderId="0" xfId="2" applyFont="1" applyAlignment="1" applyProtection="1"/>
    <xf numFmtId="0" fontId="14" fillId="0" borderId="0" xfId="0" applyFont="1"/>
    <xf numFmtId="0" fontId="0" fillId="0" borderId="14" xfId="0" applyBorder="1"/>
    <xf numFmtId="0" fontId="0" fillId="0" borderId="15" xfId="0" applyBorder="1"/>
    <xf numFmtId="0" fontId="14" fillId="0" borderId="15" xfId="0" applyFont="1" applyBorder="1"/>
    <xf numFmtId="0" fontId="14" fillId="0" borderId="0" xfId="0" applyFont="1" applyBorder="1"/>
    <xf numFmtId="0" fontId="0" fillId="3" borderId="3" xfId="0" applyFill="1" applyBorder="1"/>
    <xf numFmtId="0" fontId="0" fillId="3" borderId="4" xfId="0" applyFill="1" applyBorder="1"/>
    <xf numFmtId="0" fontId="0" fillId="7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7" borderId="7" xfId="0" applyFill="1" applyBorder="1"/>
    <xf numFmtId="169" fontId="0" fillId="3" borderId="11" xfId="0" applyNumberFormat="1" applyFill="1" applyBorder="1"/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3" fillId="0" borderId="11" xfId="2" applyFont="1" applyBorder="1" applyAlignment="1" applyProtection="1">
      <alignment wrapText="1"/>
    </xf>
    <xf numFmtId="0" fontId="0" fillId="0" borderId="11" xfId="0" applyBorder="1" applyAlignment="1">
      <alignment wrapText="1"/>
    </xf>
    <xf numFmtId="0" fontId="14" fillId="0" borderId="16" xfId="0" applyFont="1" applyFill="1" applyBorder="1"/>
    <xf numFmtId="0" fontId="14" fillId="0" borderId="0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0" fillId="7" borderId="10" xfId="0" applyFill="1" applyBorder="1"/>
    <xf numFmtId="0" fontId="0" fillId="0" borderId="17" xfId="0" applyBorder="1"/>
    <xf numFmtId="0" fontId="0" fillId="6" borderId="18" xfId="0" applyFill="1" applyBorder="1"/>
    <xf numFmtId="0" fontId="14" fillId="0" borderId="19" xfId="0" applyFont="1" applyFill="1" applyBorder="1"/>
    <xf numFmtId="16" fontId="0" fillId="0" borderId="11" xfId="0" applyNumberFormat="1" applyBorder="1" applyAlignment="1">
      <alignment wrapText="1"/>
    </xf>
    <xf numFmtId="49" fontId="0" fillId="0" borderId="0" xfId="0" applyNumberFormat="1"/>
    <xf numFmtId="0" fontId="0" fillId="0" borderId="0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20" fillId="0" borderId="0" xfId="0" applyFont="1"/>
    <xf numFmtId="170" fontId="0" fillId="3" borderId="11" xfId="0" applyNumberForma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[1]List1!$F$18</c:f>
              <c:strCache>
                <c:ptCount val="1"/>
                <c:pt idx="0">
                  <c:v>tlak - exp</c:v>
                </c:pt>
              </c:strCache>
            </c:strRef>
          </c:tx>
          <c:marker>
            <c:symbol val="none"/>
          </c:marker>
          <c:xVal>
            <c:numRef>
              <c:f>[1]List1!$E$19:$E$935</c:f>
              <c:numCache>
                <c:formatCode>General</c:formatCode>
                <c:ptCount val="917"/>
                <c:pt idx="0">
                  <c:v>0</c:v>
                </c:pt>
                <c:pt idx="1">
                  <c:v>80</c:v>
                </c:pt>
                <c:pt idx="2">
                  <c:v>160</c:v>
                </c:pt>
                <c:pt idx="3">
                  <c:v>240</c:v>
                </c:pt>
                <c:pt idx="4">
                  <c:v>320</c:v>
                </c:pt>
                <c:pt idx="5">
                  <c:v>400</c:v>
                </c:pt>
                <c:pt idx="6">
                  <c:v>480</c:v>
                </c:pt>
                <c:pt idx="7">
                  <c:v>560</c:v>
                </c:pt>
                <c:pt idx="8">
                  <c:v>640</c:v>
                </c:pt>
                <c:pt idx="9">
                  <c:v>720</c:v>
                </c:pt>
                <c:pt idx="10">
                  <c:v>800</c:v>
                </c:pt>
                <c:pt idx="11">
                  <c:v>880</c:v>
                </c:pt>
                <c:pt idx="12">
                  <c:v>960</c:v>
                </c:pt>
                <c:pt idx="13">
                  <c:v>1040</c:v>
                </c:pt>
                <c:pt idx="14">
                  <c:v>1120</c:v>
                </c:pt>
                <c:pt idx="15">
                  <c:v>1200</c:v>
                </c:pt>
                <c:pt idx="16">
                  <c:v>1280</c:v>
                </c:pt>
                <c:pt idx="17">
                  <c:v>1360</c:v>
                </c:pt>
                <c:pt idx="18">
                  <c:v>1440</c:v>
                </c:pt>
                <c:pt idx="19">
                  <c:v>1520</c:v>
                </c:pt>
                <c:pt idx="20">
                  <c:v>1600</c:v>
                </c:pt>
                <c:pt idx="21">
                  <c:v>1680</c:v>
                </c:pt>
                <c:pt idx="22">
                  <c:v>1760</c:v>
                </c:pt>
                <c:pt idx="23">
                  <c:v>1840</c:v>
                </c:pt>
                <c:pt idx="24">
                  <c:v>1920</c:v>
                </c:pt>
                <c:pt idx="25">
                  <c:v>2000</c:v>
                </c:pt>
                <c:pt idx="26">
                  <c:v>2080</c:v>
                </c:pt>
                <c:pt idx="27">
                  <c:v>2160</c:v>
                </c:pt>
                <c:pt idx="28">
                  <c:v>2240</c:v>
                </c:pt>
                <c:pt idx="29">
                  <c:v>2320</c:v>
                </c:pt>
                <c:pt idx="30">
                  <c:v>2400</c:v>
                </c:pt>
                <c:pt idx="31">
                  <c:v>2480</c:v>
                </c:pt>
                <c:pt idx="32">
                  <c:v>2560</c:v>
                </c:pt>
                <c:pt idx="33">
                  <c:v>2640</c:v>
                </c:pt>
                <c:pt idx="34">
                  <c:v>2720</c:v>
                </c:pt>
                <c:pt idx="35">
                  <c:v>2800</c:v>
                </c:pt>
                <c:pt idx="36">
                  <c:v>2880</c:v>
                </c:pt>
                <c:pt idx="37">
                  <c:v>2960</c:v>
                </c:pt>
                <c:pt idx="38">
                  <c:v>3040</c:v>
                </c:pt>
                <c:pt idx="39">
                  <c:v>3120</c:v>
                </c:pt>
                <c:pt idx="40">
                  <c:v>3200</c:v>
                </c:pt>
                <c:pt idx="41">
                  <c:v>3280</c:v>
                </c:pt>
                <c:pt idx="42">
                  <c:v>3360</c:v>
                </c:pt>
                <c:pt idx="43">
                  <c:v>3440</c:v>
                </c:pt>
                <c:pt idx="44">
                  <c:v>3520</c:v>
                </c:pt>
                <c:pt idx="45">
                  <c:v>3600</c:v>
                </c:pt>
                <c:pt idx="46">
                  <c:v>3680</c:v>
                </c:pt>
                <c:pt idx="47">
                  <c:v>3760</c:v>
                </c:pt>
                <c:pt idx="48">
                  <c:v>3840</c:v>
                </c:pt>
                <c:pt idx="49">
                  <c:v>3920</c:v>
                </c:pt>
                <c:pt idx="50">
                  <c:v>4000</c:v>
                </c:pt>
                <c:pt idx="51">
                  <c:v>4080</c:v>
                </c:pt>
                <c:pt idx="52">
                  <c:v>4160</c:v>
                </c:pt>
                <c:pt idx="53">
                  <c:v>4240</c:v>
                </c:pt>
                <c:pt idx="54">
                  <c:v>4320</c:v>
                </c:pt>
                <c:pt idx="55">
                  <c:v>4400</c:v>
                </c:pt>
                <c:pt idx="56">
                  <c:v>4480</c:v>
                </c:pt>
                <c:pt idx="57">
                  <c:v>4560</c:v>
                </c:pt>
                <c:pt idx="58">
                  <c:v>4640</c:v>
                </c:pt>
                <c:pt idx="59">
                  <c:v>4720</c:v>
                </c:pt>
                <c:pt idx="60">
                  <c:v>4800</c:v>
                </c:pt>
                <c:pt idx="61">
                  <c:v>4880</c:v>
                </c:pt>
                <c:pt idx="62">
                  <c:v>4960</c:v>
                </c:pt>
                <c:pt idx="63">
                  <c:v>5040</c:v>
                </c:pt>
                <c:pt idx="64">
                  <c:v>5120</c:v>
                </c:pt>
                <c:pt idx="65">
                  <c:v>5200</c:v>
                </c:pt>
                <c:pt idx="66">
                  <c:v>5280</c:v>
                </c:pt>
                <c:pt idx="67">
                  <c:v>5360</c:v>
                </c:pt>
                <c:pt idx="68">
                  <c:v>5440</c:v>
                </c:pt>
                <c:pt idx="69">
                  <c:v>5520</c:v>
                </c:pt>
                <c:pt idx="70">
                  <c:v>5600</c:v>
                </c:pt>
                <c:pt idx="71">
                  <c:v>5680</c:v>
                </c:pt>
                <c:pt idx="72">
                  <c:v>5760</c:v>
                </c:pt>
                <c:pt idx="73">
                  <c:v>5840</c:v>
                </c:pt>
                <c:pt idx="74">
                  <c:v>5920</c:v>
                </c:pt>
                <c:pt idx="75">
                  <c:v>6000</c:v>
                </c:pt>
                <c:pt idx="76">
                  <c:v>6080</c:v>
                </c:pt>
                <c:pt idx="77">
                  <c:v>6160</c:v>
                </c:pt>
                <c:pt idx="78">
                  <c:v>6240</c:v>
                </c:pt>
                <c:pt idx="79">
                  <c:v>6320</c:v>
                </c:pt>
                <c:pt idx="80">
                  <c:v>6400</c:v>
                </c:pt>
                <c:pt idx="81">
                  <c:v>6480</c:v>
                </c:pt>
                <c:pt idx="82">
                  <c:v>6560</c:v>
                </c:pt>
                <c:pt idx="83">
                  <c:v>6640</c:v>
                </c:pt>
                <c:pt idx="84">
                  <c:v>6720</c:v>
                </c:pt>
                <c:pt idx="85">
                  <c:v>6800</c:v>
                </c:pt>
                <c:pt idx="86">
                  <c:v>6880</c:v>
                </c:pt>
                <c:pt idx="87">
                  <c:v>6960</c:v>
                </c:pt>
                <c:pt idx="88">
                  <c:v>7040</c:v>
                </c:pt>
                <c:pt idx="89">
                  <c:v>7120</c:v>
                </c:pt>
                <c:pt idx="90">
                  <c:v>7200</c:v>
                </c:pt>
                <c:pt idx="91">
                  <c:v>7280</c:v>
                </c:pt>
                <c:pt idx="92">
                  <c:v>7360</c:v>
                </c:pt>
                <c:pt idx="93">
                  <c:v>7440</c:v>
                </c:pt>
                <c:pt idx="94">
                  <c:v>7520</c:v>
                </c:pt>
                <c:pt idx="95">
                  <c:v>7600</c:v>
                </c:pt>
                <c:pt idx="96">
                  <c:v>7680</c:v>
                </c:pt>
                <c:pt idx="97">
                  <c:v>7760</c:v>
                </c:pt>
                <c:pt idx="98">
                  <c:v>7840</c:v>
                </c:pt>
                <c:pt idx="99">
                  <c:v>7920</c:v>
                </c:pt>
                <c:pt idx="100">
                  <c:v>8000</c:v>
                </c:pt>
                <c:pt idx="101">
                  <c:v>8080</c:v>
                </c:pt>
                <c:pt idx="102">
                  <c:v>8160</c:v>
                </c:pt>
                <c:pt idx="103">
                  <c:v>8240</c:v>
                </c:pt>
                <c:pt idx="104">
                  <c:v>8320</c:v>
                </c:pt>
                <c:pt idx="105">
                  <c:v>8400</c:v>
                </c:pt>
                <c:pt idx="106">
                  <c:v>8480</c:v>
                </c:pt>
                <c:pt idx="107">
                  <c:v>8560</c:v>
                </c:pt>
                <c:pt idx="108">
                  <c:v>8640</c:v>
                </c:pt>
                <c:pt idx="109">
                  <c:v>8720</c:v>
                </c:pt>
                <c:pt idx="110">
                  <c:v>8800</c:v>
                </c:pt>
                <c:pt idx="111">
                  <c:v>8880</c:v>
                </c:pt>
                <c:pt idx="112">
                  <c:v>8960</c:v>
                </c:pt>
                <c:pt idx="113">
                  <c:v>9040</c:v>
                </c:pt>
                <c:pt idx="114">
                  <c:v>9120</c:v>
                </c:pt>
                <c:pt idx="115">
                  <c:v>9200</c:v>
                </c:pt>
                <c:pt idx="116">
                  <c:v>9280</c:v>
                </c:pt>
                <c:pt idx="117">
                  <c:v>9360</c:v>
                </c:pt>
                <c:pt idx="118">
                  <c:v>9440</c:v>
                </c:pt>
                <c:pt idx="119">
                  <c:v>9520</c:v>
                </c:pt>
                <c:pt idx="120">
                  <c:v>9600</c:v>
                </c:pt>
                <c:pt idx="121">
                  <c:v>9680</c:v>
                </c:pt>
                <c:pt idx="122">
                  <c:v>9760</c:v>
                </c:pt>
                <c:pt idx="123">
                  <c:v>9840</c:v>
                </c:pt>
                <c:pt idx="124">
                  <c:v>9920</c:v>
                </c:pt>
                <c:pt idx="125">
                  <c:v>10000</c:v>
                </c:pt>
                <c:pt idx="126">
                  <c:v>10080</c:v>
                </c:pt>
                <c:pt idx="127">
                  <c:v>10160</c:v>
                </c:pt>
                <c:pt idx="128">
                  <c:v>10240</c:v>
                </c:pt>
                <c:pt idx="129">
                  <c:v>10320</c:v>
                </c:pt>
                <c:pt idx="130">
                  <c:v>10400</c:v>
                </c:pt>
                <c:pt idx="131">
                  <c:v>10480</c:v>
                </c:pt>
                <c:pt idx="132">
                  <c:v>10560</c:v>
                </c:pt>
                <c:pt idx="133">
                  <c:v>10640</c:v>
                </c:pt>
                <c:pt idx="134">
                  <c:v>10720</c:v>
                </c:pt>
                <c:pt idx="135">
                  <c:v>10800</c:v>
                </c:pt>
                <c:pt idx="136">
                  <c:v>10880</c:v>
                </c:pt>
                <c:pt idx="137">
                  <c:v>10960</c:v>
                </c:pt>
                <c:pt idx="138">
                  <c:v>11040</c:v>
                </c:pt>
                <c:pt idx="139">
                  <c:v>11120</c:v>
                </c:pt>
                <c:pt idx="140">
                  <c:v>11200</c:v>
                </c:pt>
                <c:pt idx="141">
                  <c:v>11280</c:v>
                </c:pt>
                <c:pt idx="142">
                  <c:v>11360</c:v>
                </c:pt>
                <c:pt idx="143">
                  <c:v>11440</c:v>
                </c:pt>
                <c:pt idx="144">
                  <c:v>11520</c:v>
                </c:pt>
                <c:pt idx="145">
                  <c:v>11600</c:v>
                </c:pt>
                <c:pt idx="146">
                  <c:v>11680</c:v>
                </c:pt>
                <c:pt idx="147">
                  <c:v>11760</c:v>
                </c:pt>
                <c:pt idx="148">
                  <c:v>11840</c:v>
                </c:pt>
                <c:pt idx="149">
                  <c:v>11920</c:v>
                </c:pt>
                <c:pt idx="150">
                  <c:v>12000</c:v>
                </c:pt>
                <c:pt idx="151">
                  <c:v>12080</c:v>
                </c:pt>
                <c:pt idx="152">
                  <c:v>12160</c:v>
                </c:pt>
                <c:pt idx="153">
                  <c:v>12240</c:v>
                </c:pt>
                <c:pt idx="154">
                  <c:v>12320</c:v>
                </c:pt>
                <c:pt idx="155">
                  <c:v>12400</c:v>
                </c:pt>
                <c:pt idx="156">
                  <c:v>12480</c:v>
                </c:pt>
                <c:pt idx="157">
                  <c:v>12560</c:v>
                </c:pt>
                <c:pt idx="158">
                  <c:v>12640</c:v>
                </c:pt>
                <c:pt idx="159">
                  <c:v>12720</c:v>
                </c:pt>
                <c:pt idx="160">
                  <c:v>12800</c:v>
                </c:pt>
                <c:pt idx="161">
                  <c:v>12880</c:v>
                </c:pt>
                <c:pt idx="162">
                  <c:v>12960</c:v>
                </c:pt>
                <c:pt idx="163">
                  <c:v>13040</c:v>
                </c:pt>
                <c:pt idx="164">
                  <c:v>13120</c:v>
                </c:pt>
                <c:pt idx="165">
                  <c:v>13200</c:v>
                </c:pt>
                <c:pt idx="166">
                  <c:v>13280</c:v>
                </c:pt>
                <c:pt idx="167">
                  <c:v>13360</c:v>
                </c:pt>
                <c:pt idx="168">
                  <c:v>13440</c:v>
                </c:pt>
                <c:pt idx="169">
                  <c:v>13520</c:v>
                </c:pt>
                <c:pt idx="170">
                  <c:v>13600</c:v>
                </c:pt>
                <c:pt idx="171">
                  <c:v>13680</c:v>
                </c:pt>
                <c:pt idx="172">
                  <c:v>13760</c:v>
                </c:pt>
                <c:pt idx="173">
                  <c:v>13840</c:v>
                </c:pt>
                <c:pt idx="174">
                  <c:v>13920</c:v>
                </c:pt>
                <c:pt idx="175">
                  <c:v>14000</c:v>
                </c:pt>
                <c:pt idx="176">
                  <c:v>14080</c:v>
                </c:pt>
                <c:pt idx="177">
                  <c:v>14160</c:v>
                </c:pt>
                <c:pt idx="178">
                  <c:v>14240</c:v>
                </c:pt>
                <c:pt idx="179">
                  <c:v>14320</c:v>
                </c:pt>
                <c:pt idx="180">
                  <c:v>14400</c:v>
                </c:pt>
                <c:pt idx="181">
                  <c:v>14480</c:v>
                </c:pt>
                <c:pt idx="182">
                  <c:v>14560</c:v>
                </c:pt>
                <c:pt idx="183">
                  <c:v>14640</c:v>
                </c:pt>
                <c:pt idx="184">
                  <c:v>14720</c:v>
                </c:pt>
                <c:pt idx="185">
                  <c:v>14800</c:v>
                </c:pt>
                <c:pt idx="186">
                  <c:v>14880</c:v>
                </c:pt>
                <c:pt idx="187">
                  <c:v>14960</c:v>
                </c:pt>
                <c:pt idx="188">
                  <c:v>15040</c:v>
                </c:pt>
                <c:pt idx="189">
                  <c:v>15120</c:v>
                </c:pt>
                <c:pt idx="190">
                  <c:v>15200</c:v>
                </c:pt>
                <c:pt idx="191">
                  <c:v>15280</c:v>
                </c:pt>
                <c:pt idx="192">
                  <c:v>15360</c:v>
                </c:pt>
                <c:pt idx="193">
                  <c:v>15440</c:v>
                </c:pt>
                <c:pt idx="194">
                  <c:v>15520</c:v>
                </c:pt>
                <c:pt idx="195">
                  <c:v>15600</c:v>
                </c:pt>
                <c:pt idx="196">
                  <c:v>15680</c:v>
                </c:pt>
                <c:pt idx="197">
                  <c:v>15760</c:v>
                </c:pt>
                <c:pt idx="198">
                  <c:v>15840</c:v>
                </c:pt>
                <c:pt idx="199">
                  <c:v>15920</c:v>
                </c:pt>
                <c:pt idx="200">
                  <c:v>16000</c:v>
                </c:pt>
                <c:pt idx="201">
                  <c:v>16080</c:v>
                </c:pt>
                <c:pt idx="202">
                  <c:v>16160</c:v>
                </c:pt>
                <c:pt idx="203">
                  <c:v>16240</c:v>
                </c:pt>
                <c:pt idx="204">
                  <c:v>16320</c:v>
                </c:pt>
                <c:pt idx="205">
                  <c:v>16400</c:v>
                </c:pt>
                <c:pt idx="206">
                  <c:v>16480</c:v>
                </c:pt>
                <c:pt idx="207">
                  <c:v>16560</c:v>
                </c:pt>
                <c:pt idx="208">
                  <c:v>16640</c:v>
                </c:pt>
                <c:pt idx="209">
                  <c:v>16720</c:v>
                </c:pt>
                <c:pt idx="210">
                  <c:v>16800</c:v>
                </c:pt>
                <c:pt idx="211">
                  <c:v>16880</c:v>
                </c:pt>
                <c:pt idx="212">
                  <c:v>16960</c:v>
                </c:pt>
                <c:pt idx="213">
                  <c:v>17040</c:v>
                </c:pt>
                <c:pt idx="214">
                  <c:v>17120</c:v>
                </c:pt>
                <c:pt idx="215">
                  <c:v>17200</c:v>
                </c:pt>
                <c:pt idx="216">
                  <c:v>17280</c:v>
                </c:pt>
                <c:pt idx="217">
                  <c:v>17360</c:v>
                </c:pt>
                <c:pt idx="218">
                  <c:v>17440</c:v>
                </c:pt>
                <c:pt idx="219">
                  <c:v>17520</c:v>
                </c:pt>
                <c:pt idx="220">
                  <c:v>17600</c:v>
                </c:pt>
                <c:pt idx="221">
                  <c:v>17680</c:v>
                </c:pt>
                <c:pt idx="222">
                  <c:v>17760</c:v>
                </c:pt>
                <c:pt idx="223">
                  <c:v>17840</c:v>
                </c:pt>
                <c:pt idx="224">
                  <c:v>17920</c:v>
                </c:pt>
                <c:pt idx="225">
                  <c:v>18000</c:v>
                </c:pt>
                <c:pt idx="226">
                  <c:v>18080</c:v>
                </c:pt>
                <c:pt idx="227">
                  <c:v>18160</c:v>
                </c:pt>
                <c:pt idx="228">
                  <c:v>18240</c:v>
                </c:pt>
                <c:pt idx="229">
                  <c:v>18320</c:v>
                </c:pt>
                <c:pt idx="230">
                  <c:v>18400</c:v>
                </c:pt>
                <c:pt idx="231">
                  <c:v>18480</c:v>
                </c:pt>
                <c:pt idx="232">
                  <c:v>18560</c:v>
                </c:pt>
                <c:pt idx="233">
                  <c:v>18640</c:v>
                </c:pt>
                <c:pt idx="234">
                  <c:v>18720</c:v>
                </c:pt>
                <c:pt idx="235">
                  <c:v>18800</c:v>
                </c:pt>
                <c:pt idx="236">
                  <c:v>18880</c:v>
                </c:pt>
                <c:pt idx="237">
                  <c:v>18960</c:v>
                </c:pt>
                <c:pt idx="238">
                  <c:v>19040</c:v>
                </c:pt>
                <c:pt idx="239">
                  <c:v>19120</c:v>
                </c:pt>
                <c:pt idx="240">
                  <c:v>19200</c:v>
                </c:pt>
                <c:pt idx="241">
                  <c:v>19280</c:v>
                </c:pt>
                <c:pt idx="242">
                  <c:v>19360</c:v>
                </c:pt>
                <c:pt idx="243">
                  <c:v>19440</c:v>
                </c:pt>
                <c:pt idx="244">
                  <c:v>19520</c:v>
                </c:pt>
                <c:pt idx="245">
                  <c:v>19600</c:v>
                </c:pt>
                <c:pt idx="246">
                  <c:v>19680</c:v>
                </c:pt>
                <c:pt idx="247">
                  <c:v>19760</c:v>
                </c:pt>
                <c:pt idx="248">
                  <c:v>19840</c:v>
                </c:pt>
                <c:pt idx="249">
                  <c:v>19920</c:v>
                </c:pt>
                <c:pt idx="250">
                  <c:v>20000</c:v>
                </c:pt>
                <c:pt idx="251">
                  <c:v>20080</c:v>
                </c:pt>
                <c:pt idx="252">
                  <c:v>20160</c:v>
                </c:pt>
                <c:pt idx="253">
                  <c:v>20240</c:v>
                </c:pt>
                <c:pt idx="254">
                  <c:v>20320</c:v>
                </c:pt>
                <c:pt idx="255">
                  <c:v>20400</c:v>
                </c:pt>
                <c:pt idx="256">
                  <c:v>20480</c:v>
                </c:pt>
                <c:pt idx="257">
                  <c:v>20560</c:v>
                </c:pt>
                <c:pt idx="258">
                  <c:v>20640</c:v>
                </c:pt>
                <c:pt idx="259">
                  <c:v>20720</c:v>
                </c:pt>
                <c:pt idx="260">
                  <c:v>20800</c:v>
                </c:pt>
                <c:pt idx="261">
                  <c:v>20880</c:v>
                </c:pt>
                <c:pt idx="262">
                  <c:v>20960</c:v>
                </c:pt>
                <c:pt idx="263">
                  <c:v>21040</c:v>
                </c:pt>
                <c:pt idx="264">
                  <c:v>21120</c:v>
                </c:pt>
                <c:pt idx="265">
                  <c:v>21200</c:v>
                </c:pt>
                <c:pt idx="266">
                  <c:v>21280</c:v>
                </c:pt>
                <c:pt idx="267">
                  <c:v>21360</c:v>
                </c:pt>
                <c:pt idx="268">
                  <c:v>21440</c:v>
                </c:pt>
                <c:pt idx="269">
                  <c:v>21520</c:v>
                </c:pt>
                <c:pt idx="270">
                  <c:v>21600</c:v>
                </c:pt>
                <c:pt idx="271">
                  <c:v>21680</c:v>
                </c:pt>
                <c:pt idx="272">
                  <c:v>21760</c:v>
                </c:pt>
                <c:pt idx="273">
                  <c:v>21840</c:v>
                </c:pt>
                <c:pt idx="274">
                  <c:v>21920</c:v>
                </c:pt>
                <c:pt idx="275">
                  <c:v>22000</c:v>
                </c:pt>
                <c:pt idx="276">
                  <c:v>22080</c:v>
                </c:pt>
                <c:pt idx="277">
                  <c:v>22160</c:v>
                </c:pt>
                <c:pt idx="278">
                  <c:v>22240</c:v>
                </c:pt>
                <c:pt idx="279">
                  <c:v>22320</c:v>
                </c:pt>
                <c:pt idx="280">
                  <c:v>22400</c:v>
                </c:pt>
                <c:pt idx="281">
                  <c:v>22480</c:v>
                </c:pt>
                <c:pt idx="282">
                  <c:v>22560</c:v>
                </c:pt>
                <c:pt idx="283">
                  <c:v>22640</c:v>
                </c:pt>
                <c:pt idx="284">
                  <c:v>22720</c:v>
                </c:pt>
                <c:pt idx="285">
                  <c:v>22800</c:v>
                </c:pt>
                <c:pt idx="286">
                  <c:v>22880</c:v>
                </c:pt>
                <c:pt idx="287">
                  <c:v>22960</c:v>
                </c:pt>
                <c:pt idx="288">
                  <c:v>23040</c:v>
                </c:pt>
                <c:pt idx="289">
                  <c:v>23120</c:v>
                </c:pt>
                <c:pt idx="290">
                  <c:v>23200</c:v>
                </c:pt>
                <c:pt idx="291">
                  <c:v>23280</c:v>
                </c:pt>
                <c:pt idx="292">
                  <c:v>23360</c:v>
                </c:pt>
                <c:pt idx="293">
                  <c:v>23440</c:v>
                </c:pt>
                <c:pt idx="294">
                  <c:v>23520</c:v>
                </c:pt>
                <c:pt idx="295">
                  <c:v>23600</c:v>
                </c:pt>
                <c:pt idx="296">
                  <c:v>23680</c:v>
                </c:pt>
                <c:pt idx="297">
                  <c:v>23760</c:v>
                </c:pt>
                <c:pt idx="298">
                  <c:v>23840</c:v>
                </c:pt>
                <c:pt idx="299">
                  <c:v>23920</c:v>
                </c:pt>
                <c:pt idx="300">
                  <c:v>24000</c:v>
                </c:pt>
                <c:pt idx="301">
                  <c:v>24080</c:v>
                </c:pt>
                <c:pt idx="302">
                  <c:v>24160</c:v>
                </c:pt>
                <c:pt idx="303">
                  <c:v>24240</c:v>
                </c:pt>
                <c:pt idx="304">
                  <c:v>24320</c:v>
                </c:pt>
                <c:pt idx="305">
                  <c:v>24400</c:v>
                </c:pt>
                <c:pt idx="306">
                  <c:v>24480</c:v>
                </c:pt>
                <c:pt idx="307">
                  <c:v>24560</c:v>
                </c:pt>
                <c:pt idx="308">
                  <c:v>24640</c:v>
                </c:pt>
                <c:pt idx="309">
                  <c:v>24720</c:v>
                </c:pt>
                <c:pt idx="310">
                  <c:v>24800</c:v>
                </c:pt>
                <c:pt idx="311">
                  <c:v>24880</c:v>
                </c:pt>
                <c:pt idx="312">
                  <c:v>24960</c:v>
                </c:pt>
                <c:pt idx="313">
                  <c:v>25040</c:v>
                </c:pt>
                <c:pt idx="314">
                  <c:v>25120</c:v>
                </c:pt>
                <c:pt idx="315">
                  <c:v>25200</c:v>
                </c:pt>
                <c:pt idx="316">
                  <c:v>25280</c:v>
                </c:pt>
                <c:pt idx="317">
                  <c:v>25360</c:v>
                </c:pt>
                <c:pt idx="318">
                  <c:v>25440</c:v>
                </c:pt>
                <c:pt idx="319">
                  <c:v>25520</c:v>
                </c:pt>
                <c:pt idx="320">
                  <c:v>25600</c:v>
                </c:pt>
                <c:pt idx="321">
                  <c:v>25680</c:v>
                </c:pt>
                <c:pt idx="322">
                  <c:v>25760</c:v>
                </c:pt>
                <c:pt idx="323">
                  <c:v>25840</c:v>
                </c:pt>
                <c:pt idx="324">
                  <c:v>25920</c:v>
                </c:pt>
                <c:pt idx="325">
                  <c:v>26000</c:v>
                </c:pt>
                <c:pt idx="326">
                  <c:v>26080</c:v>
                </c:pt>
                <c:pt idx="327">
                  <c:v>26160</c:v>
                </c:pt>
                <c:pt idx="328">
                  <c:v>26240</c:v>
                </c:pt>
                <c:pt idx="329">
                  <c:v>26320</c:v>
                </c:pt>
                <c:pt idx="330">
                  <c:v>26400</c:v>
                </c:pt>
                <c:pt idx="331">
                  <c:v>26480</c:v>
                </c:pt>
                <c:pt idx="332">
                  <c:v>26560</c:v>
                </c:pt>
                <c:pt idx="333">
                  <c:v>26640</c:v>
                </c:pt>
                <c:pt idx="334">
                  <c:v>26720</c:v>
                </c:pt>
                <c:pt idx="335">
                  <c:v>26800</c:v>
                </c:pt>
                <c:pt idx="336">
                  <c:v>26880</c:v>
                </c:pt>
                <c:pt idx="337">
                  <c:v>26960</c:v>
                </c:pt>
                <c:pt idx="338">
                  <c:v>27040</c:v>
                </c:pt>
                <c:pt idx="339">
                  <c:v>27120</c:v>
                </c:pt>
                <c:pt idx="340">
                  <c:v>27200</c:v>
                </c:pt>
                <c:pt idx="341">
                  <c:v>27280</c:v>
                </c:pt>
                <c:pt idx="342">
                  <c:v>27360</c:v>
                </c:pt>
                <c:pt idx="343">
                  <c:v>27440</c:v>
                </c:pt>
                <c:pt idx="344">
                  <c:v>27520</c:v>
                </c:pt>
                <c:pt idx="345">
                  <c:v>27600</c:v>
                </c:pt>
                <c:pt idx="346">
                  <c:v>27680</c:v>
                </c:pt>
                <c:pt idx="347">
                  <c:v>27760</c:v>
                </c:pt>
                <c:pt idx="348">
                  <c:v>27840</c:v>
                </c:pt>
                <c:pt idx="349">
                  <c:v>27920</c:v>
                </c:pt>
                <c:pt idx="350">
                  <c:v>28000</c:v>
                </c:pt>
                <c:pt idx="351">
                  <c:v>28080</c:v>
                </c:pt>
                <c:pt idx="352">
                  <c:v>28160</c:v>
                </c:pt>
                <c:pt idx="353">
                  <c:v>28240</c:v>
                </c:pt>
                <c:pt idx="354">
                  <c:v>28320</c:v>
                </c:pt>
                <c:pt idx="355">
                  <c:v>28400</c:v>
                </c:pt>
                <c:pt idx="356">
                  <c:v>28480</c:v>
                </c:pt>
                <c:pt idx="357">
                  <c:v>28560</c:v>
                </c:pt>
                <c:pt idx="358">
                  <c:v>28640</c:v>
                </c:pt>
                <c:pt idx="359">
                  <c:v>28720</c:v>
                </c:pt>
                <c:pt idx="360">
                  <c:v>28800</c:v>
                </c:pt>
                <c:pt idx="361">
                  <c:v>28880</c:v>
                </c:pt>
                <c:pt idx="362">
                  <c:v>28960</c:v>
                </c:pt>
                <c:pt idx="363">
                  <c:v>29040</c:v>
                </c:pt>
                <c:pt idx="364">
                  <c:v>29120</c:v>
                </c:pt>
                <c:pt idx="365">
                  <c:v>29200</c:v>
                </c:pt>
                <c:pt idx="366">
                  <c:v>29280</c:v>
                </c:pt>
                <c:pt idx="367">
                  <c:v>29360</c:v>
                </c:pt>
                <c:pt idx="368">
                  <c:v>29440</c:v>
                </c:pt>
                <c:pt idx="369">
                  <c:v>29520</c:v>
                </c:pt>
                <c:pt idx="370">
                  <c:v>29600</c:v>
                </c:pt>
                <c:pt idx="371">
                  <c:v>29680</c:v>
                </c:pt>
                <c:pt idx="372">
                  <c:v>29760</c:v>
                </c:pt>
                <c:pt idx="373">
                  <c:v>29840</c:v>
                </c:pt>
                <c:pt idx="374">
                  <c:v>29920</c:v>
                </c:pt>
                <c:pt idx="375">
                  <c:v>30000</c:v>
                </c:pt>
                <c:pt idx="376">
                  <c:v>30080</c:v>
                </c:pt>
                <c:pt idx="377">
                  <c:v>30160</c:v>
                </c:pt>
                <c:pt idx="378">
                  <c:v>30240</c:v>
                </c:pt>
                <c:pt idx="379">
                  <c:v>30320</c:v>
                </c:pt>
                <c:pt idx="380">
                  <c:v>30400</c:v>
                </c:pt>
                <c:pt idx="381">
                  <c:v>30480</c:v>
                </c:pt>
                <c:pt idx="382">
                  <c:v>30560</c:v>
                </c:pt>
                <c:pt idx="383">
                  <c:v>30640</c:v>
                </c:pt>
                <c:pt idx="384">
                  <c:v>30720</c:v>
                </c:pt>
                <c:pt idx="385">
                  <c:v>30800</c:v>
                </c:pt>
                <c:pt idx="386">
                  <c:v>30880</c:v>
                </c:pt>
                <c:pt idx="387">
                  <c:v>30960</c:v>
                </c:pt>
                <c:pt idx="388">
                  <c:v>31040</c:v>
                </c:pt>
                <c:pt idx="389">
                  <c:v>31120</c:v>
                </c:pt>
                <c:pt idx="390">
                  <c:v>31200</c:v>
                </c:pt>
                <c:pt idx="391">
                  <c:v>31280</c:v>
                </c:pt>
                <c:pt idx="392">
                  <c:v>31360</c:v>
                </c:pt>
                <c:pt idx="393">
                  <c:v>31440</c:v>
                </c:pt>
                <c:pt idx="394">
                  <c:v>31520</c:v>
                </c:pt>
                <c:pt idx="395">
                  <c:v>31600</c:v>
                </c:pt>
                <c:pt idx="396">
                  <c:v>31680</c:v>
                </c:pt>
                <c:pt idx="397">
                  <c:v>31760</c:v>
                </c:pt>
                <c:pt idx="398">
                  <c:v>31840</c:v>
                </c:pt>
                <c:pt idx="399">
                  <c:v>31920</c:v>
                </c:pt>
                <c:pt idx="400">
                  <c:v>32000</c:v>
                </c:pt>
                <c:pt idx="401">
                  <c:v>32080</c:v>
                </c:pt>
                <c:pt idx="402">
                  <c:v>32160</c:v>
                </c:pt>
                <c:pt idx="403">
                  <c:v>32240</c:v>
                </c:pt>
                <c:pt idx="404">
                  <c:v>32320</c:v>
                </c:pt>
                <c:pt idx="405">
                  <c:v>32400</c:v>
                </c:pt>
                <c:pt idx="406">
                  <c:v>32480</c:v>
                </c:pt>
                <c:pt idx="407">
                  <c:v>32560</c:v>
                </c:pt>
                <c:pt idx="408">
                  <c:v>32640</c:v>
                </c:pt>
                <c:pt idx="409">
                  <c:v>32720</c:v>
                </c:pt>
                <c:pt idx="410">
                  <c:v>32800</c:v>
                </c:pt>
                <c:pt idx="411">
                  <c:v>32880</c:v>
                </c:pt>
                <c:pt idx="412">
                  <c:v>32960</c:v>
                </c:pt>
                <c:pt idx="413">
                  <c:v>33040</c:v>
                </c:pt>
                <c:pt idx="414">
                  <c:v>33120</c:v>
                </c:pt>
                <c:pt idx="415">
                  <c:v>33200</c:v>
                </c:pt>
                <c:pt idx="416">
                  <c:v>33280</c:v>
                </c:pt>
                <c:pt idx="417">
                  <c:v>33360</c:v>
                </c:pt>
                <c:pt idx="418">
                  <c:v>33440</c:v>
                </c:pt>
                <c:pt idx="419">
                  <c:v>33520</c:v>
                </c:pt>
                <c:pt idx="420">
                  <c:v>33600</c:v>
                </c:pt>
                <c:pt idx="421">
                  <c:v>33680</c:v>
                </c:pt>
                <c:pt idx="422">
                  <c:v>33760</c:v>
                </c:pt>
                <c:pt idx="423">
                  <c:v>33840</c:v>
                </c:pt>
                <c:pt idx="424">
                  <c:v>33920</c:v>
                </c:pt>
                <c:pt idx="425">
                  <c:v>34000</c:v>
                </c:pt>
                <c:pt idx="426">
                  <c:v>34080</c:v>
                </c:pt>
                <c:pt idx="427">
                  <c:v>34160</c:v>
                </c:pt>
                <c:pt idx="428">
                  <c:v>34240</c:v>
                </c:pt>
                <c:pt idx="429">
                  <c:v>34320</c:v>
                </c:pt>
                <c:pt idx="430">
                  <c:v>34400</c:v>
                </c:pt>
                <c:pt idx="431">
                  <c:v>34480</c:v>
                </c:pt>
                <c:pt idx="432">
                  <c:v>34560</c:v>
                </c:pt>
                <c:pt idx="433">
                  <c:v>34640</c:v>
                </c:pt>
                <c:pt idx="434">
                  <c:v>34720</c:v>
                </c:pt>
                <c:pt idx="435">
                  <c:v>34800</c:v>
                </c:pt>
                <c:pt idx="436">
                  <c:v>34880</c:v>
                </c:pt>
                <c:pt idx="437">
                  <c:v>34960</c:v>
                </c:pt>
                <c:pt idx="438">
                  <c:v>35040</c:v>
                </c:pt>
                <c:pt idx="439">
                  <c:v>35120</c:v>
                </c:pt>
                <c:pt idx="440">
                  <c:v>35200</c:v>
                </c:pt>
                <c:pt idx="441">
                  <c:v>35280</c:v>
                </c:pt>
                <c:pt idx="442">
                  <c:v>35360</c:v>
                </c:pt>
                <c:pt idx="443">
                  <c:v>35440</c:v>
                </c:pt>
                <c:pt idx="444">
                  <c:v>35520</c:v>
                </c:pt>
                <c:pt idx="445">
                  <c:v>35600</c:v>
                </c:pt>
                <c:pt idx="446">
                  <c:v>35680</c:v>
                </c:pt>
                <c:pt idx="447">
                  <c:v>35760</c:v>
                </c:pt>
                <c:pt idx="448">
                  <c:v>35840</c:v>
                </c:pt>
                <c:pt idx="449">
                  <c:v>35920</c:v>
                </c:pt>
                <c:pt idx="450">
                  <c:v>36000</c:v>
                </c:pt>
                <c:pt idx="451">
                  <c:v>36080</c:v>
                </c:pt>
                <c:pt idx="452">
                  <c:v>36160</c:v>
                </c:pt>
                <c:pt idx="453">
                  <c:v>36240</c:v>
                </c:pt>
                <c:pt idx="454">
                  <c:v>36320</c:v>
                </c:pt>
                <c:pt idx="455">
                  <c:v>36400</c:v>
                </c:pt>
                <c:pt idx="456">
                  <c:v>36480</c:v>
                </c:pt>
                <c:pt idx="457">
                  <c:v>36560</c:v>
                </c:pt>
                <c:pt idx="458">
                  <c:v>36640</c:v>
                </c:pt>
                <c:pt idx="459">
                  <c:v>36720</c:v>
                </c:pt>
                <c:pt idx="460">
                  <c:v>36800</c:v>
                </c:pt>
                <c:pt idx="461">
                  <c:v>36880</c:v>
                </c:pt>
                <c:pt idx="462">
                  <c:v>36960</c:v>
                </c:pt>
                <c:pt idx="463">
                  <c:v>37040</c:v>
                </c:pt>
                <c:pt idx="464">
                  <c:v>37120</c:v>
                </c:pt>
                <c:pt idx="465">
                  <c:v>37200</c:v>
                </c:pt>
                <c:pt idx="466">
                  <c:v>37280</c:v>
                </c:pt>
                <c:pt idx="467">
                  <c:v>37360</c:v>
                </c:pt>
                <c:pt idx="468">
                  <c:v>37440</c:v>
                </c:pt>
                <c:pt idx="469">
                  <c:v>37520</c:v>
                </c:pt>
                <c:pt idx="470">
                  <c:v>37600</c:v>
                </c:pt>
                <c:pt idx="471">
                  <c:v>37680</c:v>
                </c:pt>
                <c:pt idx="472">
                  <c:v>37760</c:v>
                </c:pt>
                <c:pt idx="473">
                  <c:v>37840</c:v>
                </c:pt>
                <c:pt idx="474">
                  <c:v>37920</c:v>
                </c:pt>
                <c:pt idx="475">
                  <c:v>38000</c:v>
                </c:pt>
                <c:pt idx="476">
                  <c:v>38080</c:v>
                </c:pt>
                <c:pt idx="477">
                  <c:v>38160</c:v>
                </c:pt>
                <c:pt idx="478">
                  <c:v>38240</c:v>
                </c:pt>
                <c:pt idx="479">
                  <c:v>38320</c:v>
                </c:pt>
                <c:pt idx="480">
                  <c:v>38400</c:v>
                </c:pt>
                <c:pt idx="481">
                  <c:v>38480</c:v>
                </c:pt>
                <c:pt idx="482">
                  <c:v>38560</c:v>
                </c:pt>
                <c:pt idx="483">
                  <c:v>38640</c:v>
                </c:pt>
                <c:pt idx="484">
                  <c:v>38720</c:v>
                </c:pt>
                <c:pt idx="485">
                  <c:v>38800</c:v>
                </c:pt>
                <c:pt idx="486">
                  <c:v>38880</c:v>
                </c:pt>
                <c:pt idx="487">
                  <c:v>38960</c:v>
                </c:pt>
                <c:pt idx="488">
                  <c:v>39040</c:v>
                </c:pt>
                <c:pt idx="489">
                  <c:v>39120</c:v>
                </c:pt>
                <c:pt idx="490">
                  <c:v>39200</c:v>
                </c:pt>
                <c:pt idx="491">
                  <c:v>39280</c:v>
                </c:pt>
                <c:pt idx="492">
                  <c:v>39360</c:v>
                </c:pt>
                <c:pt idx="493">
                  <c:v>39440</c:v>
                </c:pt>
                <c:pt idx="494">
                  <c:v>39520</c:v>
                </c:pt>
                <c:pt idx="495">
                  <c:v>39600</c:v>
                </c:pt>
                <c:pt idx="496">
                  <c:v>39680</c:v>
                </c:pt>
                <c:pt idx="497">
                  <c:v>39760</c:v>
                </c:pt>
                <c:pt idx="498">
                  <c:v>39840</c:v>
                </c:pt>
                <c:pt idx="499">
                  <c:v>39920</c:v>
                </c:pt>
                <c:pt idx="500">
                  <c:v>40000</c:v>
                </c:pt>
                <c:pt idx="501">
                  <c:v>40080</c:v>
                </c:pt>
                <c:pt idx="502">
                  <c:v>40160</c:v>
                </c:pt>
                <c:pt idx="503">
                  <c:v>40240</c:v>
                </c:pt>
                <c:pt idx="504">
                  <c:v>40320</c:v>
                </c:pt>
                <c:pt idx="505">
                  <c:v>40400</c:v>
                </c:pt>
                <c:pt idx="506">
                  <c:v>40480</c:v>
                </c:pt>
                <c:pt idx="507">
                  <c:v>40560</c:v>
                </c:pt>
                <c:pt idx="508">
                  <c:v>40640</c:v>
                </c:pt>
                <c:pt idx="509">
                  <c:v>40720</c:v>
                </c:pt>
                <c:pt idx="510">
                  <c:v>40800</c:v>
                </c:pt>
                <c:pt idx="511">
                  <c:v>40880</c:v>
                </c:pt>
                <c:pt idx="512">
                  <c:v>40960</c:v>
                </c:pt>
                <c:pt idx="513">
                  <c:v>41040</c:v>
                </c:pt>
                <c:pt idx="514">
                  <c:v>41120</c:v>
                </c:pt>
                <c:pt idx="515">
                  <c:v>41200</c:v>
                </c:pt>
                <c:pt idx="516">
                  <c:v>41280</c:v>
                </c:pt>
                <c:pt idx="517">
                  <c:v>41360</c:v>
                </c:pt>
                <c:pt idx="518">
                  <c:v>41440</c:v>
                </c:pt>
                <c:pt idx="519">
                  <c:v>41520</c:v>
                </c:pt>
                <c:pt idx="520">
                  <c:v>41600</c:v>
                </c:pt>
                <c:pt idx="521">
                  <c:v>41680</c:v>
                </c:pt>
                <c:pt idx="522">
                  <c:v>41760</c:v>
                </c:pt>
                <c:pt idx="523">
                  <c:v>41840</c:v>
                </c:pt>
                <c:pt idx="524">
                  <c:v>41920</c:v>
                </c:pt>
                <c:pt idx="525">
                  <c:v>42000</c:v>
                </c:pt>
                <c:pt idx="526">
                  <c:v>42080</c:v>
                </c:pt>
                <c:pt idx="527">
                  <c:v>42160</c:v>
                </c:pt>
                <c:pt idx="528">
                  <c:v>42240</c:v>
                </c:pt>
                <c:pt idx="529">
                  <c:v>42320</c:v>
                </c:pt>
                <c:pt idx="530">
                  <c:v>42400</c:v>
                </c:pt>
                <c:pt idx="531">
                  <c:v>42480</c:v>
                </c:pt>
                <c:pt idx="532">
                  <c:v>42560</c:v>
                </c:pt>
                <c:pt idx="533">
                  <c:v>42640</c:v>
                </c:pt>
                <c:pt idx="534">
                  <c:v>42720</c:v>
                </c:pt>
                <c:pt idx="535">
                  <c:v>42800</c:v>
                </c:pt>
                <c:pt idx="536">
                  <c:v>42880</c:v>
                </c:pt>
                <c:pt idx="537">
                  <c:v>42960</c:v>
                </c:pt>
                <c:pt idx="538">
                  <c:v>43040</c:v>
                </c:pt>
                <c:pt idx="539">
                  <c:v>43120</c:v>
                </c:pt>
                <c:pt idx="540">
                  <c:v>43200</c:v>
                </c:pt>
                <c:pt idx="541">
                  <c:v>43280</c:v>
                </c:pt>
                <c:pt idx="542">
                  <c:v>43360</c:v>
                </c:pt>
                <c:pt idx="543">
                  <c:v>43440</c:v>
                </c:pt>
                <c:pt idx="544">
                  <c:v>43520</c:v>
                </c:pt>
                <c:pt idx="545">
                  <c:v>43600</c:v>
                </c:pt>
                <c:pt idx="546">
                  <c:v>43680</c:v>
                </c:pt>
                <c:pt idx="547">
                  <c:v>43760</c:v>
                </c:pt>
                <c:pt idx="548">
                  <c:v>43840</c:v>
                </c:pt>
                <c:pt idx="549">
                  <c:v>43920</c:v>
                </c:pt>
                <c:pt idx="550">
                  <c:v>44000</c:v>
                </c:pt>
                <c:pt idx="551">
                  <c:v>44080</c:v>
                </c:pt>
                <c:pt idx="552">
                  <c:v>44160</c:v>
                </c:pt>
                <c:pt idx="553">
                  <c:v>44240</c:v>
                </c:pt>
                <c:pt idx="554">
                  <c:v>44320</c:v>
                </c:pt>
                <c:pt idx="555">
                  <c:v>44400</c:v>
                </c:pt>
                <c:pt idx="556">
                  <c:v>44480</c:v>
                </c:pt>
                <c:pt idx="557">
                  <c:v>44560</c:v>
                </c:pt>
                <c:pt idx="558">
                  <c:v>44640</c:v>
                </c:pt>
                <c:pt idx="559">
                  <c:v>44720</c:v>
                </c:pt>
                <c:pt idx="560">
                  <c:v>44800</c:v>
                </c:pt>
                <c:pt idx="561">
                  <c:v>44880</c:v>
                </c:pt>
                <c:pt idx="562">
                  <c:v>44960</c:v>
                </c:pt>
                <c:pt idx="563">
                  <c:v>45040</c:v>
                </c:pt>
                <c:pt idx="564">
                  <c:v>45120</c:v>
                </c:pt>
                <c:pt idx="565">
                  <c:v>45200</c:v>
                </c:pt>
                <c:pt idx="566">
                  <c:v>45280</c:v>
                </c:pt>
                <c:pt idx="567">
                  <c:v>45360</c:v>
                </c:pt>
                <c:pt idx="568">
                  <c:v>45440</c:v>
                </c:pt>
                <c:pt idx="569">
                  <c:v>45520</c:v>
                </c:pt>
                <c:pt idx="570">
                  <c:v>45600</c:v>
                </c:pt>
                <c:pt idx="571">
                  <c:v>45680</c:v>
                </c:pt>
                <c:pt idx="572">
                  <c:v>45760</c:v>
                </c:pt>
                <c:pt idx="573">
                  <c:v>45840</c:v>
                </c:pt>
                <c:pt idx="574">
                  <c:v>45920</c:v>
                </c:pt>
                <c:pt idx="575">
                  <c:v>46000</c:v>
                </c:pt>
                <c:pt idx="576">
                  <c:v>46080</c:v>
                </c:pt>
                <c:pt idx="577">
                  <c:v>46160</c:v>
                </c:pt>
                <c:pt idx="578">
                  <c:v>46240</c:v>
                </c:pt>
                <c:pt idx="579">
                  <c:v>46320</c:v>
                </c:pt>
                <c:pt idx="580">
                  <c:v>46400</c:v>
                </c:pt>
                <c:pt idx="581">
                  <c:v>46480</c:v>
                </c:pt>
                <c:pt idx="582">
                  <c:v>46560</c:v>
                </c:pt>
                <c:pt idx="583">
                  <c:v>46640</c:v>
                </c:pt>
                <c:pt idx="584">
                  <c:v>46720</c:v>
                </c:pt>
                <c:pt idx="585">
                  <c:v>46800</c:v>
                </c:pt>
                <c:pt idx="586">
                  <c:v>46880</c:v>
                </c:pt>
                <c:pt idx="587">
                  <c:v>46960</c:v>
                </c:pt>
                <c:pt idx="588">
                  <c:v>47040</c:v>
                </c:pt>
                <c:pt idx="589">
                  <c:v>47120</c:v>
                </c:pt>
                <c:pt idx="590">
                  <c:v>47200</c:v>
                </c:pt>
                <c:pt idx="591">
                  <c:v>47280</c:v>
                </c:pt>
                <c:pt idx="592">
                  <c:v>47360</c:v>
                </c:pt>
                <c:pt idx="593">
                  <c:v>47440</c:v>
                </c:pt>
                <c:pt idx="594">
                  <c:v>47520</c:v>
                </c:pt>
                <c:pt idx="595">
                  <c:v>47600</c:v>
                </c:pt>
                <c:pt idx="596">
                  <c:v>47680</c:v>
                </c:pt>
                <c:pt idx="597">
                  <c:v>47760</c:v>
                </c:pt>
                <c:pt idx="598">
                  <c:v>47840</c:v>
                </c:pt>
                <c:pt idx="599">
                  <c:v>47920</c:v>
                </c:pt>
                <c:pt idx="600">
                  <c:v>48000</c:v>
                </c:pt>
                <c:pt idx="601">
                  <c:v>48080</c:v>
                </c:pt>
                <c:pt idx="602">
                  <c:v>48160</c:v>
                </c:pt>
                <c:pt idx="603">
                  <c:v>48240</c:v>
                </c:pt>
                <c:pt idx="604">
                  <c:v>48320</c:v>
                </c:pt>
                <c:pt idx="605">
                  <c:v>48400</c:v>
                </c:pt>
                <c:pt idx="606">
                  <c:v>48480</c:v>
                </c:pt>
                <c:pt idx="607">
                  <c:v>48560</c:v>
                </c:pt>
                <c:pt idx="608">
                  <c:v>48640</c:v>
                </c:pt>
                <c:pt idx="609">
                  <c:v>48720</c:v>
                </c:pt>
                <c:pt idx="610">
                  <c:v>48800</c:v>
                </c:pt>
                <c:pt idx="611">
                  <c:v>48880</c:v>
                </c:pt>
                <c:pt idx="612">
                  <c:v>48960</c:v>
                </c:pt>
                <c:pt idx="613">
                  <c:v>49040</c:v>
                </c:pt>
                <c:pt idx="614">
                  <c:v>49120</c:v>
                </c:pt>
                <c:pt idx="615">
                  <c:v>49200</c:v>
                </c:pt>
                <c:pt idx="616">
                  <c:v>49280</c:v>
                </c:pt>
                <c:pt idx="617">
                  <c:v>49360</c:v>
                </c:pt>
                <c:pt idx="618">
                  <c:v>49440</c:v>
                </c:pt>
                <c:pt idx="619">
                  <c:v>49520</c:v>
                </c:pt>
                <c:pt idx="620">
                  <c:v>49600</c:v>
                </c:pt>
                <c:pt idx="621">
                  <c:v>49680</c:v>
                </c:pt>
                <c:pt idx="622">
                  <c:v>49760</c:v>
                </c:pt>
                <c:pt idx="623">
                  <c:v>49840</c:v>
                </c:pt>
                <c:pt idx="624">
                  <c:v>49920</c:v>
                </c:pt>
                <c:pt idx="625">
                  <c:v>50000</c:v>
                </c:pt>
                <c:pt idx="626">
                  <c:v>50080</c:v>
                </c:pt>
                <c:pt idx="627">
                  <c:v>50160</c:v>
                </c:pt>
                <c:pt idx="628">
                  <c:v>50240</c:v>
                </c:pt>
                <c:pt idx="629">
                  <c:v>50320</c:v>
                </c:pt>
                <c:pt idx="630">
                  <c:v>50400</c:v>
                </c:pt>
                <c:pt idx="631">
                  <c:v>50480</c:v>
                </c:pt>
                <c:pt idx="632">
                  <c:v>50560</c:v>
                </c:pt>
                <c:pt idx="633">
                  <c:v>50640</c:v>
                </c:pt>
                <c:pt idx="634">
                  <c:v>50720</c:v>
                </c:pt>
                <c:pt idx="635">
                  <c:v>50800</c:v>
                </c:pt>
                <c:pt idx="636">
                  <c:v>50880</c:v>
                </c:pt>
                <c:pt idx="637">
                  <c:v>50960</c:v>
                </c:pt>
                <c:pt idx="638">
                  <c:v>51040</c:v>
                </c:pt>
                <c:pt idx="639">
                  <c:v>51120</c:v>
                </c:pt>
                <c:pt idx="640">
                  <c:v>51200</c:v>
                </c:pt>
                <c:pt idx="641">
                  <c:v>51280</c:v>
                </c:pt>
                <c:pt idx="642">
                  <c:v>51360</c:v>
                </c:pt>
                <c:pt idx="643">
                  <c:v>51440</c:v>
                </c:pt>
                <c:pt idx="644">
                  <c:v>51520</c:v>
                </c:pt>
                <c:pt idx="645">
                  <c:v>51600</c:v>
                </c:pt>
                <c:pt idx="646">
                  <c:v>51680</c:v>
                </c:pt>
                <c:pt idx="647">
                  <c:v>51760</c:v>
                </c:pt>
                <c:pt idx="648">
                  <c:v>51840</c:v>
                </c:pt>
                <c:pt idx="649">
                  <c:v>51920</c:v>
                </c:pt>
                <c:pt idx="650">
                  <c:v>52000</c:v>
                </c:pt>
                <c:pt idx="651">
                  <c:v>52080</c:v>
                </c:pt>
                <c:pt idx="652">
                  <c:v>52160</c:v>
                </c:pt>
                <c:pt idx="653">
                  <c:v>52240</c:v>
                </c:pt>
                <c:pt idx="654">
                  <c:v>52320</c:v>
                </c:pt>
                <c:pt idx="655">
                  <c:v>52400</c:v>
                </c:pt>
                <c:pt idx="656">
                  <c:v>52480</c:v>
                </c:pt>
                <c:pt idx="657">
                  <c:v>52560</c:v>
                </c:pt>
                <c:pt idx="658">
                  <c:v>52640</c:v>
                </c:pt>
                <c:pt idx="659">
                  <c:v>52720</c:v>
                </c:pt>
                <c:pt idx="660">
                  <c:v>52800</c:v>
                </c:pt>
                <c:pt idx="661">
                  <c:v>52880</c:v>
                </c:pt>
                <c:pt idx="662">
                  <c:v>52960</c:v>
                </c:pt>
                <c:pt idx="663">
                  <c:v>53040</c:v>
                </c:pt>
                <c:pt idx="664">
                  <c:v>53120</c:v>
                </c:pt>
                <c:pt idx="665">
                  <c:v>53200</c:v>
                </c:pt>
                <c:pt idx="666">
                  <c:v>53280</c:v>
                </c:pt>
                <c:pt idx="667">
                  <c:v>53360</c:v>
                </c:pt>
                <c:pt idx="668">
                  <c:v>53440</c:v>
                </c:pt>
                <c:pt idx="669">
                  <c:v>53520</c:v>
                </c:pt>
                <c:pt idx="670">
                  <c:v>53600</c:v>
                </c:pt>
                <c:pt idx="671">
                  <c:v>53680</c:v>
                </c:pt>
                <c:pt idx="672">
                  <c:v>53760</c:v>
                </c:pt>
                <c:pt idx="673">
                  <c:v>53840</c:v>
                </c:pt>
                <c:pt idx="674">
                  <c:v>53920</c:v>
                </c:pt>
                <c:pt idx="675">
                  <c:v>54000</c:v>
                </c:pt>
                <c:pt idx="676">
                  <c:v>54080</c:v>
                </c:pt>
                <c:pt idx="677">
                  <c:v>54160</c:v>
                </c:pt>
                <c:pt idx="678">
                  <c:v>54240</c:v>
                </c:pt>
                <c:pt idx="679">
                  <c:v>54320</c:v>
                </c:pt>
                <c:pt idx="680">
                  <c:v>54400</c:v>
                </c:pt>
                <c:pt idx="681">
                  <c:v>54480</c:v>
                </c:pt>
                <c:pt idx="682">
                  <c:v>54560</c:v>
                </c:pt>
                <c:pt idx="683">
                  <c:v>54640</c:v>
                </c:pt>
                <c:pt idx="684">
                  <c:v>54720</c:v>
                </c:pt>
                <c:pt idx="685">
                  <c:v>54800</c:v>
                </c:pt>
                <c:pt idx="686">
                  <c:v>54880</c:v>
                </c:pt>
                <c:pt idx="687">
                  <c:v>54960</c:v>
                </c:pt>
                <c:pt idx="688">
                  <c:v>55040</c:v>
                </c:pt>
                <c:pt idx="689">
                  <c:v>55120</c:v>
                </c:pt>
                <c:pt idx="690">
                  <c:v>55200</c:v>
                </c:pt>
                <c:pt idx="691">
                  <c:v>55280</c:v>
                </c:pt>
                <c:pt idx="692">
                  <c:v>55360</c:v>
                </c:pt>
                <c:pt idx="693">
                  <c:v>55440</c:v>
                </c:pt>
                <c:pt idx="694">
                  <c:v>55520</c:v>
                </c:pt>
                <c:pt idx="695">
                  <c:v>55600</c:v>
                </c:pt>
                <c:pt idx="696">
                  <c:v>55680</c:v>
                </c:pt>
                <c:pt idx="697">
                  <c:v>55760</c:v>
                </c:pt>
                <c:pt idx="698">
                  <c:v>55840</c:v>
                </c:pt>
                <c:pt idx="699">
                  <c:v>55920</c:v>
                </c:pt>
                <c:pt idx="700">
                  <c:v>56000</c:v>
                </c:pt>
                <c:pt idx="701">
                  <c:v>56080</c:v>
                </c:pt>
                <c:pt idx="702">
                  <c:v>56160</c:v>
                </c:pt>
                <c:pt idx="703">
                  <c:v>56240</c:v>
                </c:pt>
                <c:pt idx="704">
                  <c:v>56320</c:v>
                </c:pt>
                <c:pt idx="705">
                  <c:v>56400</c:v>
                </c:pt>
                <c:pt idx="706">
                  <c:v>56480</c:v>
                </c:pt>
                <c:pt idx="707">
                  <c:v>56560</c:v>
                </c:pt>
                <c:pt idx="708">
                  <c:v>56640</c:v>
                </c:pt>
                <c:pt idx="709">
                  <c:v>56720</c:v>
                </c:pt>
                <c:pt idx="710">
                  <c:v>56800</c:v>
                </c:pt>
                <c:pt idx="711">
                  <c:v>56880</c:v>
                </c:pt>
                <c:pt idx="712">
                  <c:v>56960</c:v>
                </c:pt>
                <c:pt idx="713">
                  <c:v>57040</c:v>
                </c:pt>
                <c:pt idx="714">
                  <c:v>57120</c:v>
                </c:pt>
                <c:pt idx="715">
                  <c:v>57200</c:v>
                </c:pt>
                <c:pt idx="716">
                  <c:v>57280</c:v>
                </c:pt>
                <c:pt idx="717">
                  <c:v>57360</c:v>
                </c:pt>
                <c:pt idx="718">
                  <c:v>57440</c:v>
                </c:pt>
                <c:pt idx="719">
                  <c:v>57520</c:v>
                </c:pt>
                <c:pt idx="720">
                  <c:v>57600</c:v>
                </c:pt>
                <c:pt idx="721">
                  <c:v>57680</c:v>
                </c:pt>
                <c:pt idx="722">
                  <c:v>57760</c:v>
                </c:pt>
                <c:pt idx="723">
                  <c:v>57840</c:v>
                </c:pt>
                <c:pt idx="724">
                  <c:v>57920</c:v>
                </c:pt>
                <c:pt idx="725">
                  <c:v>58000</c:v>
                </c:pt>
                <c:pt idx="726">
                  <c:v>58080</c:v>
                </c:pt>
                <c:pt idx="727">
                  <c:v>58160</c:v>
                </c:pt>
                <c:pt idx="728">
                  <c:v>58240</c:v>
                </c:pt>
                <c:pt idx="729">
                  <c:v>58320</c:v>
                </c:pt>
                <c:pt idx="730">
                  <c:v>58400</c:v>
                </c:pt>
                <c:pt idx="731">
                  <c:v>58480</c:v>
                </c:pt>
                <c:pt idx="732">
                  <c:v>58560</c:v>
                </c:pt>
                <c:pt idx="733">
                  <c:v>58640</c:v>
                </c:pt>
                <c:pt idx="734">
                  <c:v>58720</c:v>
                </c:pt>
                <c:pt idx="735">
                  <c:v>58800</c:v>
                </c:pt>
                <c:pt idx="736">
                  <c:v>58880</c:v>
                </c:pt>
                <c:pt idx="737">
                  <c:v>58960</c:v>
                </c:pt>
                <c:pt idx="738">
                  <c:v>59040</c:v>
                </c:pt>
                <c:pt idx="739">
                  <c:v>59120</c:v>
                </c:pt>
                <c:pt idx="740">
                  <c:v>59200</c:v>
                </c:pt>
                <c:pt idx="741">
                  <c:v>59280</c:v>
                </c:pt>
                <c:pt idx="742">
                  <c:v>59360</c:v>
                </c:pt>
                <c:pt idx="743">
                  <c:v>59440</c:v>
                </c:pt>
                <c:pt idx="744">
                  <c:v>59520</c:v>
                </c:pt>
                <c:pt idx="745">
                  <c:v>59600</c:v>
                </c:pt>
                <c:pt idx="746">
                  <c:v>59680</c:v>
                </c:pt>
                <c:pt idx="747">
                  <c:v>59760</c:v>
                </c:pt>
                <c:pt idx="748">
                  <c:v>59840</c:v>
                </c:pt>
                <c:pt idx="749">
                  <c:v>59920</c:v>
                </c:pt>
                <c:pt idx="750">
                  <c:v>60000</c:v>
                </c:pt>
                <c:pt idx="751">
                  <c:v>60080</c:v>
                </c:pt>
                <c:pt idx="752">
                  <c:v>60160</c:v>
                </c:pt>
                <c:pt idx="753">
                  <c:v>60240</c:v>
                </c:pt>
                <c:pt idx="754">
                  <c:v>60320</c:v>
                </c:pt>
                <c:pt idx="755">
                  <c:v>60400</c:v>
                </c:pt>
                <c:pt idx="756">
                  <c:v>60480</c:v>
                </c:pt>
                <c:pt idx="757">
                  <c:v>60560</c:v>
                </c:pt>
                <c:pt idx="758">
                  <c:v>60640</c:v>
                </c:pt>
                <c:pt idx="759">
                  <c:v>60720</c:v>
                </c:pt>
                <c:pt idx="760">
                  <c:v>60800</c:v>
                </c:pt>
                <c:pt idx="761">
                  <c:v>60880</c:v>
                </c:pt>
                <c:pt idx="762">
                  <c:v>60960</c:v>
                </c:pt>
                <c:pt idx="763">
                  <c:v>61040</c:v>
                </c:pt>
                <c:pt idx="764">
                  <c:v>61120</c:v>
                </c:pt>
                <c:pt idx="765">
                  <c:v>61200</c:v>
                </c:pt>
                <c:pt idx="766">
                  <c:v>61280</c:v>
                </c:pt>
                <c:pt idx="767">
                  <c:v>61360</c:v>
                </c:pt>
                <c:pt idx="768">
                  <c:v>61440</c:v>
                </c:pt>
                <c:pt idx="769">
                  <c:v>61520</c:v>
                </c:pt>
                <c:pt idx="770">
                  <c:v>61600</c:v>
                </c:pt>
                <c:pt idx="771">
                  <c:v>61680</c:v>
                </c:pt>
                <c:pt idx="772">
                  <c:v>61760</c:v>
                </c:pt>
                <c:pt idx="773">
                  <c:v>61840</c:v>
                </c:pt>
                <c:pt idx="774">
                  <c:v>61920</c:v>
                </c:pt>
                <c:pt idx="775">
                  <c:v>62000</c:v>
                </c:pt>
                <c:pt idx="776">
                  <c:v>62080</c:v>
                </c:pt>
                <c:pt idx="777">
                  <c:v>62160</c:v>
                </c:pt>
                <c:pt idx="778">
                  <c:v>62240</c:v>
                </c:pt>
                <c:pt idx="779">
                  <c:v>62320</c:v>
                </c:pt>
                <c:pt idx="780">
                  <c:v>62400</c:v>
                </c:pt>
                <c:pt idx="781">
                  <c:v>62480</c:v>
                </c:pt>
                <c:pt idx="782">
                  <c:v>62560</c:v>
                </c:pt>
                <c:pt idx="783">
                  <c:v>62640</c:v>
                </c:pt>
                <c:pt idx="784">
                  <c:v>62720</c:v>
                </c:pt>
                <c:pt idx="785">
                  <c:v>62800</c:v>
                </c:pt>
                <c:pt idx="786">
                  <c:v>62880</c:v>
                </c:pt>
                <c:pt idx="787">
                  <c:v>62960</c:v>
                </c:pt>
                <c:pt idx="788">
                  <c:v>63040</c:v>
                </c:pt>
                <c:pt idx="789">
                  <c:v>63120</c:v>
                </c:pt>
                <c:pt idx="790">
                  <c:v>63200</c:v>
                </c:pt>
                <c:pt idx="791">
                  <c:v>63280</c:v>
                </c:pt>
                <c:pt idx="792">
                  <c:v>63360</c:v>
                </c:pt>
                <c:pt idx="793">
                  <c:v>63440</c:v>
                </c:pt>
                <c:pt idx="794">
                  <c:v>63520</c:v>
                </c:pt>
                <c:pt idx="795">
                  <c:v>63600</c:v>
                </c:pt>
                <c:pt idx="796">
                  <c:v>63680</c:v>
                </c:pt>
                <c:pt idx="797">
                  <c:v>63760</c:v>
                </c:pt>
                <c:pt idx="798">
                  <c:v>63840</c:v>
                </c:pt>
                <c:pt idx="799">
                  <c:v>63920</c:v>
                </c:pt>
                <c:pt idx="800">
                  <c:v>64000</c:v>
                </c:pt>
                <c:pt idx="801">
                  <c:v>64080</c:v>
                </c:pt>
                <c:pt idx="802">
                  <c:v>64160</c:v>
                </c:pt>
                <c:pt idx="803">
                  <c:v>64240</c:v>
                </c:pt>
                <c:pt idx="804">
                  <c:v>64320</c:v>
                </c:pt>
                <c:pt idx="805">
                  <c:v>64400</c:v>
                </c:pt>
                <c:pt idx="806">
                  <c:v>64480</c:v>
                </c:pt>
                <c:pt idx="807">
                  <c:v>64560</c:v>
                </c:pt>
                <c:pt idx="808">
                  <c:v>64640</c:v>
                </c:pt>
                <c:pt idx="809">
                  <c:v>64720</c:v>
                </c:pt>
                <c:pt idx="810">
                  <c:v>64800</c:v>
                </c:pt>
                <c:pt idx="811">
                  <c:v>64880</c:v>
                </c:pt>
                <c:pt idx="812">
                  <c:v>64960</c:v>
                </c:pt>
                <c:pt idx="813">
                  <c:v>65040</c:v>
                </c:pt>
                <c:pt idx="814">
                  <c:v>65120</c:v>
                </c:pt>
                <c:pt idx="815">
                  <c:v>65200</c:v>
                </c:pt>
                <c:pt idx="816">
                  <c:v>65280</c:v>
                </c:pt>
                <c:pt idx="817">
                  <c:v>65360</c:v>
                </c:pt>
                <c:pt idx="818">
                  <c:v>65440</c:v>
                </c:pt>
                <c:pt idx="819">
                  <c:v>65520</c:v>
                </c:pt>
                <c:pt idx="820">
                  <c:v>65600</c:v>
                </c:pt>
                <c:pt idx="821">
                  <c:v>65680</c:v>
                </c:pt>
                <c:pt idx="822">
                  <c:v>65760</c:v>
                </c:pt>
                <c:pt idx="823">
                  <c:v>65840</c:v>
                </c:pt>
                <c:pt idx="824">
                  <c:v>65920</c:v>
                </c:pt>
                <c:pt idx="825">
                  <c:v>66000</c:v>
                </c:pt>
                <c:pt idx="826">
                  <c:v>66080</c:v>
                </c:pt>
                <c:pt idx="827">
                  <c:v>66160</c:v>
                </c:pt>
                <c:pt idx="828">
                  <c:v>66240</c:v>
                </c:pt>
                <c:pt idx="829">
                  <c:v>66320</c:v>
                </c:pt>
                <c:pt idx="830">
                  <c:v>66400</c:v>
                </c:pt>
                <c:pt idx="831">
                  <c:v>66480</c:v>
                </c:pt>
                <c:pt idx="832">
                  <c:v>66560</c:v>
                </c:pt>
                <c:pt idx="833">
                  <c:v>66640</c:v>
                </c:pt>
                <c:pt idx="834">
                  <c:v>66720</c:v>
                </c:pt>
                <c:pt idx="835">
                  <c:v>66800</c:v>
                </c:pt>
                <c:pt idx="836">
                  <c:v>66880</c:v>
                </c:pt>
                <c:pt idx="837">
                  <c:v>66960</c:v>
                </c:pt>
                <c:pt idx="838">
                  <c:v>67040</c:v>
                </c:pt>
                <c:pt idx="839">
                  <c:v>67120</c:v>
                </c:pt>
                <c:pt idx="840">
                  <c:v>67200</c:v>
                </c:pt>
                <c:pt idx="841">
                  <c:v>67280</c:v>
                </c:pt>
                <c:pt idx="842">
                  <c:v>67360</c:v>
                </c:pt>
                <c:pt idx="843">
                  <c:v>67440</c:v>
                </c:pt>
                <c:pt idx="844">
                  <c:v>67520</c:v>
                </c:pt>
                <c:pt idx="845">
                  <c:v>67600</c:v>
                </c:pt>
                <c:pt idx="846">
                  <c:v>67680</c:v>
                </c:pt>
                <c:pt idx="847">
                  <c:v>67760</c:v>
                </c:pt>
                <c:pt idx="848">
                  <c:v>67840</c:v>
                </c:pt>
                <c:pt idx="849">
                  <c:v>67920</c:v>
                </c:pt>
                <c:pt idx="850">
                  <c:v>68000</c:v>
                </c:pt>
                <c:pt idx="851">
                  <c:v>68080</c:v>
                </c:pt>
                <c:pt idx="852">
                  <c:v>68160</c:v>
                </c:pt>
                <c:pt idx="853">
                  <c:v>68240</c:v>
                </c:pt>
                <c:pt idx="854">
                  <c:v>68320</c:v>
                </c:pt>
                <c:pt idx="855">
                  <c:v>68400</c:v>
                </c:pt>
                <c:pt idx="856">
                  <c:v>68480</c:v>
                </c:pt>
                <c:pt idx="857">
                  <c:v>68560</c:v>
                </c:pt>
                <c:pt idx="858">
                  <c:v>68640</c:v>
                </c:pt>
                <c:pt idx="859">
                  <c:v>68720</c:v>
                </c:pt>
                <c:pt idx="860">
                  <c:v>68800</c:v>
                </c:pt>
                <c:pt idx="861">
                  <c:v>68880</c:v>
                </c:pt>
                <c:pt idx="862">
                  <c:v>68960</c:v>
                </c:pt>
                <c:pt idx="863">
                  <c:v>69040</c:v>
                </c:pt>
                <c:pt idx="864">
                  <c:v>69120</c:v>
                </c:pt>
                <c:pt idx="865">
                  <c:v>69200</c:v>
                </c:pt>
                <c:pt idx="866">
                  <c:v>69280</c:v>
                </c:pt>
                <c:pt idx="867">
                  <c:v>69360</c:v>
                </c:pt>
                <c:pt idx="868">
                  <c:v>69440</c:v>
                </c:pt>
                <c:pt idx="869">
                  <c:v>69520</c:v>
                </c:pt>
                <c:pt idx="870">
                  <c:v>69600</c:v>
                </c:pt>
                <c:pt idx="871">
                  <c:v>69680</c:v>
                </c:pt>
                <c:pt idx="872">
                  <c:v>69760</c:v>
                </c:pt>
                <c:pt idx="873">
                  <c:v>69840</c:v>
                </c:pt>
                <c:pt idx="874">
                  <c:v>69920</c:v>
                </c:pt>
                <c:pt idx="875">
                  <c:v>70000</c:v>
                </c:pt>
                <c:pt idx="876">
                  <c:v>70080</c:v>
                </c:pt>
                <c:pt idx="877">
                  <c:v>70160</c:v>
                </c:pt>
                <c:pt idx="878">
                  <c:v>70240</c:v>
                </c:pt>
                <c:pt idx="879">
                  <c:v>70320</c:v>
                </c:pt>
                <c:pt idx="880">
                  <c:v>70400</c:v>
                </c:pt>
                <c:pt idx="881">
                  <c:v>70480</c:v>
                </c:pt>
                <c:pt idx="882">
                  <c:v>70560</c:v>
                </c:pt>
                <c:pt idx="883">
                  <c:v>70640</c:v>
                </c:pt>
                <c:pt idx="884">
                  <c:v>70720</c:v>
                </c:pt>
                <c:pt idx="885">
                  <c:v>70800</c:v>
                </c:pt>
                <c:pt idx="886">
                  <c:v>70880</c:v>
                </c:pt>
                <c:pt idx="887">
                  <c:v>70960</c:v>
                </c:pt>
                <c:pt idx="888">
                  <c:v>71040</c:v>
                </c:pt>
                <c:pt idx="889">
                  <c:v>71120</c:v>
                </c:pt>
                <c:pt idx="890">
                  <c:v>71200</c:v>
                </c:pt>
                <c:pt idx="891">
                  <c:v>71280</c:v>
                </c:pt>
                <c:pt idx="892">
                  <c:v>71360</c:v>
                </c:pt>
                <c:pt idx="893">
                  <c:v>71440</c:v>
                </c:pt>
                <c:pt idx="894">
                  <c:v>71520</c:v>
                </c:pt>
                <c:pt idx="895">
                  <c:v>71600</c:v>
                </c:pt>
                <c:pt idx="896">
                  <c:v>71680</c:v>
                </c:pt>
                <c:pt idx="897">
                  <c:v>71760</c:v>
                </c:pt>
                <c:pt idx="898">
                  <c:v>71840</c:v>
                </c:pt>
                <c:pt idx="899">
                  <c:v>71920</c:v>
                </c:pt>
                <c:pt idx="900">
                  <c:v>72000</c:v>
                </c:pt>
                <c:pt idx="901">
                  <c:v>72080</c:v>
                </c:pt>
                <c:pt idx="902">
                  <c:v>72160</c:v>
                </c:pt>
                <c:pt idx="903">
                  <c:v>72240</c:v>
                </c:pt>
                <c:pt idx="904">
                  <c:v>72320</c:v>
                </c:pt>
                <c:pt idx="905">
                  <c:v>72400</c:v>
                </c:pt>
                <c:pt idx="906">
                  <c:v>72480</c:v>
                </c:pt>
                <c:pt idx="907">
                  <c:v>72560</c:v>
                </c:pt>
                <c:pt idx="908">
                  <c:v>72640</c:v>
                </c:pt>
                <c:pt idx="909">
                  <c:v>72720</c:v>
                </c:pt>
                <c:pt idx="910">
                  <c:v>72800</c:v>
                </c:pt>
                <c:pt idx="911">
                  <c:v>72880</c:v>
                </c:pt>
                <c:pt idx="912">
                  <c:v>72960</c:v>
                </c:pt>
                <c:pt idx="913">
                  <c:v>73040</c:v>
                </c:pt>
                <c:pt idx="914">
                  <c:v>73120</c:v>
                </c:pt>
                <c:pt idx="915">
                  <c:v>73200</c:v>
                </c:pt>
                <c:pt idx="916">
                  <c:v>73280</c:v>
                </c:pt>
              </c:numCache>
            </c:numRef>
          </c:xVal>
          <c:yVal>
            <c:numRef>
              <c:f>[1]List1!$F$19:$F$935</c:f>
              <c:numCache>
                <c:formatCode>General</c:formatCode>
                <c:ptCount val="917"/>
                <c:pt idx="0">
                  <c:v>101325</c:v>
                </c:pt>
                <c:pt idx="1">
                  <c:v>100317.64887098836</c:v>
                </c:pt>
                <c:pt idx="2">
                  <c:v>99320.312607973465</c:v>
                </c:pt>
                <c:pt idx="3">
                  <c:v>98332.891645334137</c:v>
                </c:pt>
                <c:pt idx="4">
                  <c:v>97355.287407308904</c:v>
                </c:pt>
                <c:pt idx="5">
                  <c:v>96387.402298155139</c:v>
                </c:pt>
                <c:pt idx="6">
                  <c:v>95429.139692405864</c:v>
                </c:pt>
                <c:pt idx="7">
                  <c:v>94480.40392522348</c:v>
                </c:pt>
                <c:pt idx="8">
                  <c:v>93541.100282849438</c:v>
                </c:pt>
                <c:pt idx="9">
                  <c:v>92611.134993148778</c:v>
                </c:pt>
                <c:pt idx="10">
                  <c:v>91690.41521624873</c:v>
                </c:pt>
                <c:pt idx="11">
                  <c:v>90778.849035270367</c:v>
                </c:pt>
                <c:pt idx="12">
                  <c:v>89876.345447152344</c:v>
                </c:pt>
                <c:pt idx="13">
                  <c:v>88982.814353566078</c:v>
                </c:pt>
                <c:pt idx="14">
                  <c:v>88098.166551920891</c:v>
                </c:pt>
                <c:pt idx="15">
                  <c:v>87222.313726458946</c:v>
                </c:pt>
                <c:pt idx="16">
                  <c:v>86355.168439438406</c:v>
                </c:pt>
                <c:pt idx="17">
                  <c:v>85496.644122404527</c:v>
                </c:pt>
                <c:pt idx="18">
                  <c:v>84646.655067547283</c:v>
                </c:pt>
                <c:pt idx="19">
                  <c:v>83805.116419145066</c:v>
                </c:pt>
                <c:pt idx="20">
                  <c:v>82971.944165093475</c:v>
                </c:pt>
                <c:pt idx="21">
                  <c:v>82147.055128518128</c:v>
                </c:pt>
                <c:pt idx="22">
                  <c:v>81330.366959471066</c:v>
                </c:pt>
                <c:pt idx="23">
                  <c:v>80521.798126709618</c:v>
                </c:pt>
                <c:pt idx="24">
                  <c:v>79721.267909557006</c:v>
                </c:pt>
                <c:pt idx="25">
                  <c:v>78928.696389843884</c:v>
                </c:pt>
                <c:pt idx="26">
                  <c:v>78144.004443929982</c:v>
                </c:pt>
                <c:pt idx="27">
                  <c:v>77367.113734805054</c:v>
                </c:pt>
                <c:pt idx="28">
                  <c:v>76597.946704268383</c:v>
                </c:pt>
                <c:pt idx="29">
                  <c:v>75836.426565186048</c:v>
                </c:pt>
                <c:pt idx="30">
                  <c:v>75082.477293825097</c:v>
                </c:pt>
                <c:pt idx="31">
                  <c:v>74336.023622264023</c:v>
                </c:pt>
                <c:pt idx="32">
                  <c:v>73596.991030878649</c:v>
                </c:pt>
                <c:pt idx="33">
                  <c:v>72865.305740902681</c:v>
                </c:pt>
                <c:pt idx="34">
                  <c:v>72140.894707062296</c:v>
                </c:pt>
                <c:pt idx="35">
                  <c:v>71423.685610283923</c:v>
                </c:pt>
                <c:pt idx="36">
                  <c:v>70713.606850474476</c:v>
                </c:pt>
                <c:pt idx="37">
                  <c:v>70010.58753937346</c:v>
                </c:pt>
                <c:pt idx="38">
                  <c:v>69314.557493476052</c:v>
                </c:pt>
                <c:pt idx="39">
                  <c:v>68625.44722702654</c:v>
                </c:pt>
                <c:pt idx="40">
                  <c:v>67943.187945081561</c:v>
                </c:pt>
                <c:pt idx="41">
                  <c:v>67267.711536642106</c:v>
                </c:pt>
                <c:pt idx="42">
                  <c:v>66598.950567853899</c:v>
                </c:pt>
                <c:pt idx="43">
                  <c:v>65936.838275275397</c:v>
                </c:pt>
                <c:pt idx="44">
                  <c:v>65281.308559212652</c:v>
                </c:pt>
                <c:pt idx="45">
                  <c:v>64632.295977120579</c:v>
                </c:pt>
                <c:pt idx="46">
                  <c:v>63989.73573706959</c:v>
                </c:pt>
                <c:pt idx="47">
                  <c:v>63353.563691277392</c:v>
                </c:pt>
                <c:pt idx="48">
                  <c:v>62723.716329705036</c:v>
                </c:pt>
                <c:pt idx="49">
                  <c:v>62100.130773716548</c:v>
                </c:pt>
                <c:pt idx="50">
                  <c:v>61482.744769801677</c:v>
                </c:pt>
                <c:pt idx="51">
                  <c:v>60871.496683361074</c:v>
                </c:pt>
                <c:pt idx="52">
                  <c:v>60266.325492553158</c:v>
                </c:pt>
                <c:pt idx="53">
                  <c:v>59667.170782202251</c:v>
                </c:pt>
                <c:pt idx="54">
                  <c:v>59073.972737767195</c:v>
                </c:pt>
                <c:pt idx="55">
                  <c:v>58486.672139370035</c:v>
                </c:pt>
                <c:pt idx="56">
                  <c:v>57905.210355883944</c:v>
                </c:pt>
                <c:pt idx="57">
                  <c:v>57329.529339080029</c:v>
                </c:pt>
                <c:pt idx="58">
                  <c:v>56759.571617832284</c:v>
                </c:pt>
                <c:pt idx="59">
                  <c:v>56195.280292380121</c:v>
                </c:pt>
                <c:pt idx="60">
                  <c:v>55636.59902864803</c:v>
                </c:pt>
                <c:pt idx="61">
                  <c:v>55083.472052621612</c:v>
                </c:pt>
                <c:pt idx="62">
                  <c:v>54535.844144779614</c:v>
                </c:pt>
                <c:pt idx="63">
                  <c:v>53993.660634581283</c:v>
                </c:pt>
                <c:pt idx="64">
                  <c:v>53456.867395008456</c:v>
                </c:pt>
                <c:pt idx="65">
                  <c:v>52925.410837162046</c:v>
                </c:pt>
                <c:pt idx="66">
                  <c:v>52399.237904912166</c:v>
                </c:pt>
                <c:pt idx="67">
                  <c:v>51878.296069601398</c:v>
                </c:pt>
                <c:pt idx="68">
                  <c:v>51362.533324800883</c:v>
                </c:pt>
                <c:pt idx="69">
                  <c:v>50851.898181118304</c:v>
                </c:pt>
                <c:pt idx="70">
                  <c:v>50346.339661057769</c:v>
                </c:pt>
                <c:pt idx="71">
                  <c:v>49845.807293930506</c:v>
                </c:pt>
                <c:pt idx="72">
                  <c:v>49350.251110816389</c:v>
                </c:pt>
                <c:pt idx="73">
                  <c:v>48859.621639575445</c:v>
                </c:pt>
                <c:pt idx="74">
                  <c:v>48373.869899908947</c:v>
                </c:pt>
                <c:pt idx="75">
                  <c:v>47892.94739846966</c:v>
                </c:pt>
                <c:pt idx="76">
                  <c:v>47416.806124020681</c:v>
                </c:pt>
                <c:pt idx="77">
                  <c:v>46945.398542642361</c:v>
                </c:pt>
                <c:pt idx="78">
                  <c:v>46478.677592986969</c:v>
                </c:pt>
                <c:pt idx="79">
                  <c:v>46016.596681580479</c:v>
                </c:pt>
                <c:pt idx="80">
                  <c:v>45559.109678171008</c:v>
                </c:pt>
                <c:pt idx="81">
                  <c:v>45106.170911123685</c:v>
                </c:pt>
                <c:pt idx="82">
                  <c:v>44657.735162861041</c:v>
                </c:pt>
                <c:pt idx="83">
                  <c:v>44213.757665348974</c:v>
                </c:pt>
                <c:pt idx="84">
                  <c:v>43774.194095627419</c:v>
                </c:pt>
                <c:pt idx="85">
                  <c:v>43339.000571385572</c:v>
                </c:pt>
                <c:pt idx="86">
                  <c:v>42908.133646581016</c:v>
                </c:pt>
                <c:pt idx="87">
                  <c:v>42481.550307102458</c:v>
                </c:pt>
                <c:pt idx="88">
                  <c:v>42059.207966475515</c:v>
                </c:pt>
                <c:pt idx="89">
                  <c:v>41641.06446161132</c:v>
                </c:pt>
                <c:pt idx="90">
                  <c:v>41227.07804859725</c:v>
                </c:pt>
                <c:pt idx="91">
                  <c:v>40817.207398529601</c:v>
                </c:pt>
                <c:pt idx="92">
                  <c:v>40411.411593387624</c:v>
                </c:pt>
                <c:pt idx="93">
                  <c:v>40009.650121948653</c:v>
                </c:pt>
                <c:pt idx="94">
                  <c:v>39611.882875743802</c:v>
                </c:pt>
                <c:pt idx="95">
                  <c:v>39218.070145053884</c:v>
                </c:pt>
                <c:pt idx="96">
                  <c:v>38828.172614945041</c:v>
                </c:pt>
                <c:pt idx="97">
                  <c:v>38442.151361344026</c:v>
                </c:pt>
                <c:pt idx="98">
                  <c:v>38059.967847152191</c:v>
                </c:pt>
                <c:pt idx="99">
                  <c:v>37681.583918398435</c:v>
                </c:pt>
                <c:pt idx="100">
                  <c:v>37306.96180043005</c:v>
                </c:pt>
                <c:pt idx="101">
                  <c:v>36936.064094141802</c:v>
                </c:pt>
                <c:pt idx="102">
                  <c:v>36568.853772242175</c:v>
                </c:pt>
                <c:pt idx="103">
                  <c:v>36205.294175556948</c:v>
                </c:pt>
                <c:pt idx="104">
                  <c:v>35845.349009369478</c:v>
                </c:pt>
                <c:pt idx="105">
                  <c:v>35488.982339797265</c:v>
                </c:pt>
                <c:pt idx="106">
                  <c:v>35136.158590204679</c:v>
                </c:pt>
                <c:pt idx="107">
                  <c:v>34786.842537651268</c:v>
                </c:pt>
                <c:pt idx="108">
                  <c:v>34440.999309375395</c:v>
                </c:pt>
                <c:pt idx="109">
                  <c:v>34098.594379312832</c:v>
                </c:pt>
                <c:pt idx="110">
                  <c:v>33759.593564650015</c:v>
                </c:pt>
                <c:pt idx="111">
                  <c:v>33423.963022411423</c:v>
                </c:pt>
                <c:pt idx="112">
                  <c:v>33091.669246081117</c:v>
                </c:pt>
                <c:pt idx="113">
                  <c:v>32762.679062257575</c:v>
                </c:pt>
                <c:pt idx="114">
                  <c:v>32436.959627342094</c:v>
                </c:pt>
                <c:pt idx="115">
                  <c:v>32114.478424259854</c:v>
                </c:pt>
                <c:pt idx="116">
                  <c:v>31795.203259213733</c:v>
                </c:pt>
                <c:pt idx="117">
                  <c:v>31479.102258470353</c:v>
                </c:pt>
                <c:pt idx="118">
                  <c:v>31166.143865178045</c:v>
                </c:pt>
                <c:pt idx="119">
                  <c:v>30856.296836216519</c:v>
                </c:pt>
                <c:pt idx="120">
                  <c:v>30549.530239077798</c:v>
                </c:pt>
                <c:pt idx="121">
                  <c:v>30245.813448778168</c:v>
                </c:pt>
                <c:pt idx="122">
                  <c:v>29945.116144800846</c:v>
                </c:pt>
                <c:pt idx="123">
                  <c:v>29647.40830806904</c:v>
                </c:pt>
                <c:pt idx="124">
                  <c:v>29352.660217949113</c:v>
                </c:pt>
                <c:pt idx="125">
                  <c:v>29060.842449283467</c:v>
                </c:pt>
                <c:pt idx="126">
                  <c:v>28771.925869453073</c:v>
                </c:pt>
                <c:pt idx="127">
                  <c:v>28485.881635469032</c:v>
                </c:pt>
                <c:pt idx="128">
                  <c:v>28202.681191093201</c:v>
                </c:pt>
                <c:pt idx="129">
                  <c:v>27922.296263987319</c:v>
                </c:pt>
                <c:pt idx="130">
                  <c:v>27644.6988628906</c:v>
                </c:pt>
                <c:pt idx="131">
                  <c:v>27369.861274825267</c:v>
                </c:pt>
                <c:pt idx="132">
                  <c:v>27097.756062329965</c:v>
                </c:pt>
                <c:pt idx="133">
                  <c:v>26828.35606072058</c:v>
                </c:pt>
                <c:pt idx="134">
                  <c:v>26561.634375378431</c:v>
                </c:pt>
                <c:pt idx="135">
                  <c:v>26297.564379065268</c:v>
                </c:pt>
                <c:pt idx="136">
                  <c:v>26036.119709265047</c:v>
                </c:pt>
                <c:pt idx="137">
                  <c:v>25777.274265552129</c:v>
                </c:pt>
                <c:pt idx="138">
                  <c:v>25521.002206985671</c:v>
                </c:pt>
                <c:pt idx="139">
                  <c:v>25267.277949529809</c:v>
                </c:pt>
                <c:pt idx="140">
                  <c:v>25016.076163499612</c:v>
                </c:pt>
                <c:pt idx="141">
                  <c:v>24767.371771032376</c:v>
                </c:pt>
                <c:pt idx="142">
                  <c:v>24521.139943584069</c:v>
                </c:pt>
                <c:pt idx="143">
                  <c:v>24277.356099450615</c:v>
                </c:pt>
                <c:pt idx="144">
                  <c:v>24035.995901313934</c:v>
                </c:pt>
                <c:pt idx="145">
                  <c:v>23797.03525381225</c:v>
                </c:pt>
                <c:pt idx="146">
                  <c:v>23560.450301134657</c:v>
                </c:pt>
                <c:pt idx="147">
                  <c:v>23326.217424639508</c:v>
                </c:pt>
                <c:pt idx="148">
                  <c:v>23094.313240496587</c:v>
                </c:pt>
                <c:pt idx="149">
                  <c:v>22864.71459735262</c:v>
                </c:pt>
                <c:pt idx="150">
                  <c:v>22637.398574020055</c:v>
                </c:pt>
                <c:pt idx="151">
                  <c:v>22412.342477188813</c:v>
                </c:pt>
                <c:pt idx="152">
                  <c:v>22189.523839160771</c:v>
                </c:pt>
                <c:pt idx="153">
                  <c:v>21968.920415606768</c:v>
                </c:pt>
                <c:pt idx="154">
                  <c:v>21750.510183345938</c:v>
                </c:pt>
                <c:pt idx="155">
                  <c:v>21534.271338147097</c:v>
                </c:pt>
                <c:pt idx="156">
                  <c:v>21320.182292551974</c:v>
                </c:pt>
                <c:pt idx="157">
                  <c:v>21108.221673720134</c:v>
                </c:pt>
                <c:pt idx="158">
                  <c:v>20898.368321295267</c:v>
                </c:pt>
                <c:pt idx="159">
                  <c:v>20690.601285292727</c:v>
                </c:pt>
                <c:pt idx="160">
                  <c:v>20484.899824008044</c:v>
                </c:pt>
                <c:pt idx="161">
                  <c:v>20281.243401946318</c:v>
                </c:pt>
                <c:pt idx="162">
                  <c:v>20079.611687772023</c:v>
                </c:pt>
                <c:pt idx="163">
                  <c:v>19879.98455227938</c:v>
                </c:pt>
                <c:pt idx="164">
                  <c:v>19682.342066382778</c:v>
                </c:pt>
                <c:pt idx="165">
                  <c:v>19486.664499127277</c:v>
                </c:pt>
                <c:pt idx="166">
                  <c:v>19292.932315718772</c:v>
                </c:pt>
                <c:pt idx="167">
                  <c:v>19101.126175573852</c:v>
                </c:pt>
                <c:pt idx="168">
                  <c:v>18911.226930388963</c:v>
                </c:pt>
                <c:pt idx="169">
                  <c:v>18723.215622228861</c:v>
                </c:pt>
                <c:pt idx="170">
                  <c:v>18537.073481633943</c:v>
                </c:pt>
                <c:pt idx="171">
                  <c:v>18352.781925746491</c:v>
                </c:pt>
                <c:pt idx="172">
                  <c:v>18170.322556455543</c:v>
                </c:pt>
                <c:pt idx="173">
                  <c:v>17989.677158560145</c:v>
                </c:pt>
                <c:pt idx="174">
                  <c:v>17810.827697950917</c:v>
                </c:pt>
                <c:pt idx="175">
                  <c:v>17633.756319809661</c:v>
                </c:pt>
                <c:pt idx="176">
                  <c:v>17458.445346826917</c:v>
                </c:pt>
                <c:pt idx="177">
                  <c:v>17284.87727743719</c:v>
                </c:pt>
                <c:pt idx="178">
                  <c:v>17113.03478407174</c:v>
                </c:pt>
                <c:pt idx="179">
                  <c:v>16942.900711428763</c:v>
                </c:pt>
                <c:pt idx="180">
                  <c:v>16774.458074760714</c:v>
                </c:pt>
                <c:pt idx="181">
                  <c:v>16607.690058178738</c:v>
                </c:pt>
                <c:pt idx="182">
                  <c:v>16442.580012973885</c:v>
                </c:pt>
                <c:pt idx="183">
                  <c:v>16279.111455955051</c:v>
                </c:pt>
                <c:pt idx="184">
                  <c:v>16117.268067803434</c:v>
                </c:pt>
                <c:pt idx="185">
                  <c:v>15957.033691443354</c:v>
                </c:pt>
                <c:pt idx="186">
                  <c:v>15798.392330429269</c:v>
                </c:pt>
                <c:pt idx="187">
                  <c:v>15641.328147348815</c:v>
                </c:pt>
                <c:pt idx="188">
                  <c:v>15485.82546224175</c:v>
                </c:pt>
                <c:pt idx="189">
                  <c:v>15331.868751034583</c:v>
                </c:pt>
                <c:pt idx="190">
                  <c:v>15179.442643990784</c:v>
                </c:pt>
                <c:pt idx="191">
                  <c:v>15028.531924176408</c:v>
                </c:pt>
                <c:pt idx="192">
                  <c:v>14879.121525940962</c:v>
                </c:pt>
                <c:pt idx="193">
                  <c:v>14731.196533413375</c:v>
                </c:pt>
                <c:pt idx="194">
                  <c:v>14584.742179012919</c:v>
                </c:pt>
                <c:pt idx="195">
                  <c:v>14439.743841974943</c:v>
                </c:pt>
                <c:pt idx="196">
                  <c:v>14296.187046891282</c:v>
                </c:pt>
                <c:pt idx="197">
                  <c:v>14154.057462265106</c:v>
                </c:pt>
                <c:pt idx="198">
                  <c:v>14013.340899080222</c:v>
                </c:pt>
                <c:pt idx="199">
                  <c:v>13874.023309384551</c:v>
                </c:pt>
                <c:pt idx="200">
                  <c:v>13736.090784887712</c:v>
                </c:pt>
                <c:pt idx="201">
                  <c:v>13599.529555572512</c:v>
                </c:pt>
                <c:pt idx="202">
                  <c:v>13464.325988320272</c:v>
                </c:pt>
                <c:pt idx="203">
                  <c:v>13330.466585549824</c:v>
                </c:pt>
                <c:pt idx="204">
                  <c:v>13197.93798387003</c:v>
                </c:pt>
                <c:pt idx="205">
                  <c:v>13066.726952745659</c:v>
                </c:pt>
                <c:pt idx="206">
                  <c:v>12936.820393176591</c:v>
                </c:pt>
                <c:pt idx="207">
                  <c:v>12808.205336390141</c:v>
                </c:pt>
                <c:pt idx="208">
                  <c:v>12680.86894254632</c:v>
                </c:pt>
                <c:pt idx="209">
                  <c:v>12554.798499456039</c:v>
                </c:pt>
                <c:pt idx="210">
                  <c:v>12429.981421312037</c:v>
                </c:pt>
                <c:pt idx="211">
                  <c:v>12306.40524743242</c:v>
                </c:pt>
                <c:pt idx="212">
                  <c:v>12184.057641016672</c:v>
                </c:pt>
                <c:pt idx="213">
                  <c:v>12062.926387914071</c:v>
                </c:pt>
                <c:pt idx="214">
                  <c:v>11942.999395404329</c:v>
                </c:pt>
                <c:pt idx="215">
                  <c:v>11824.264690990354</c:v>
                </c:pt>
                <c:pt idx="216">
                  <c:v>11706.710421203023</c:v>
                </c:pt>
                <c:pt idx="217">
                  <c:v>11590.324850417817</c:v>
                </c:pt>
                <c:pt idx="218">
                  <c:v>11475.096359683246</c:v>
                </c:pt>
                <c:pt idx="219">
                  <c:v>11361.013445560926</c:v>
                </c:pt>
                <c:pt idx="220">
                  <c:v>11248.064718977141</c:v>
                </c:pt>
                <c:pt idx="221">
                  <c:v>11136.238904085871</c:v>
                </c:pt>
                <c:pt idx="222">
                  <c:v>11025.524837143121</c:v>
                </c:pt>
                <c:pt idx="223">
                  <c:v>10915.911465392399</c:v>
                </c:pt>
                <c:pt idx="224">
                  <c:v>10807.387845961319</c:v>
                </c:pt>
                <c:pt idx="225">
                  <c:v>10699.943144769155</c:v>
                </c:pt>
                <c:pt idx="226">
                  <c:v>10593.566635445261</c:v>
                </c:pt>
                <c:pt idx="227">
                  <c:v>10488.247698258234</c:v>
                </c:pt>
                <c:pt idx="228">
                  <c:v>10383.975819055722</c:v>
                </c:pt>
                <c:pt idx="229">
                  <c:v>10280.740588214812</c:v>
                </c:pt>
                <c:pt idx="230">
                  <c:v>10178.531699602781</c:v>
                </c:pt>
                <c:pt idx="231">
                  <c:v>10077.338949548246</c:v>
                </c:pt>
                <c:pt idx="232">
                  <c:v>9977.1522358225084</c:v>
                </c:pt>
                <c:pt idx="233">
                  <c:v>9877.9615566310295</c:v>
                </c:pt>
                <c:pt idx="234">
                  <c:v>9779.7570096149357</c:v>
                </c:pt>
                <c:pt idx="235">
                  <c:v>9682.5287908624523</c:v>
                </c:pt>
                <c:pt idx="236">
                  <c:v>9586.2671939301745</c:v>
                </c:pt>
                <c:pt idx="237">
                  <c:v>9490.9626088740424</c:v>
                </c:pt>
                <c:pt idx="238">
                  <c:v>9396.6055212899628</c:v>
                </c:pt>
                <c:pt idx="239">
                  <c:v>9303.1865113639997</c:v>
                </c:pt>
                <c:pt idx="240">
                  <c:v>9210.6962529319408</c:v>
                </c:pt>
                <c:pt idx="241">
                  <c:v>9119.1255125482803</c:v>
                </c:pt>
                <c:pt idx="242">
                  <c:v>9028.4651485644226</c:v>
                </c:pt>
                <c:pt idx="243">
                  <c:v>8938.7061102160533</c:v>
                </c:pt>
                <c:pt idx="244">
                  <c:v>8849.8394367195888</c:v>
                </c:pt>
                <c:pt idx="245">
                  <c:v>8761.8562563776068</c:v>
                </c:pt>
                <c:pt idx="246">
                  <c:v>8674.7477856931782</c:v>
                </c:pt>
                <c:pt idx="247">
                  <c:v>8588.5053284929891</c:v>
                </c:pt>
                <c:pt idx="248">
                  <c:v>8503.1202750591892</c:v>
                </c:pt>
                <c:pt idx="249">
                  <c:v>8418.5841012698693</c:v>
                </c:pt>
                <c:pt idx="250">
                  <c:v>8334.8883677480953</c:v>
                </c:pt>
                <c:pt idx="251">
                  <c:v>8252.0247190193841</c:v>
                </c:pt>
                <c:pt idx="252">
                  <c:v>8169.9848826775515</c:v>
                </c:pt>
                <c:pt idx="253">
                  <c:v>8088.7606685588898</c:v>
                </c:pt>
                <c:pt idx="254">
                  <c:v>8008.3439679245175</c:v>
                </c:pt>
                <c:pt idx="255">
                  <c:v>7928.7267526508731</c:v>
                </c:pt>
                <c:pt idx="256">
                  <c:v>7849.9010744282477</c:v>
                </c:pt>
                <c:pt idx="257">
                  <c:v>7771.8590639673012</c:v>
                </c:pt>
                <c:pt idx="258">
                  <c:v>7694.5929302134737</c:v>
                </c:pt>
                <c:pt idx="259">
                  <c:v>7618.0949595691527</c:v>
                </c:pt>
                <c:pt idx="260">
                  <c:v>7542.3575151236573</c:v>
                </c:pt>
                <c:pt idx="261">
                  <c:v>7467.3730358908024</c:v>
                </c:pt>
                <c:pt idx="262">
                  <c:v>7393.1340360540826</c:v>
                </c:pt>
                <c:pt idx="263">
                  <c:v>7319.6331042193588</c:v>
                </c:pt>
                <c:pt idx="264">
                  <c:v>7246.8629026749586</c:v>
                </c:pt>
                <c:pt idx="265">
                  <c:v>7174.8161666591486</c:v>
                </c:pt>
                <c:pt idx="266">
                  <c:v>7103.485703634864</c:v>
                </c:pt>
                <c:pt idx="267">
                  <c:v>7032.864392571706</c:v>
                </c:pt>
                <c:pt idx="268">
                  <c:v>6962.9451832349896</c:v>
                </c:pt>
                <c:pt idx="269">
                  <c:v>6893.7210954819384</c:v>
                </c:pt>
                <c:pt idx="270">
                  <c:v>6825.1852185648404</c:v>
                </c:pt>
                <c:pt idx="271">
                  <c:v>6757.3307104411315</c:v>
                </c:pt>
                <c:pt idx="272">
                  <c:v>6690.1507970903513</c:v>
                </c:pt>
                <c:pt idx="273">
                  <c:v>6623.6387718378755</c:v>
                </c:pt>
                <c:pt idx="274">
                  <c:v>6557.7879946853809</c:v>
                </c:pt>
                <c:pt idx="275">
                  <c:v>6492.591891647975</c:v>
                </c:pt>
                <c:pt idx="276">
                  <c:v>6428.0439540978796</c:v>
                </c:pt>
                <c:pt idx="277">
                  <c:v>6364.1377381146876</c:v>
                </c:pt>
                <c:pt idx="278">
                  <c:v>6300.8668638420468</c:v>
                </c:pt>
                <c:pt idx="279">
                  <c:v>6238.2250148507501</c:v>
                </c:pt>
                <c:pt idx="280">
                  <c:v>6176.2059375081517</c:v>
                </c:pt>
                <c:pt idx="281">
                  <c:v>6114.8034403538741</c:v>
                </c:pt>
                <c:pt idx="282">
                  <c:v>6054.0113934816809</c:v>
                </c:pt>
                <c:pt idx="283">
                  <c:v>5993.8237279275436</c:v>
                </c:pt>
                <c:pt idx="284">
                  <c:v>5934.2344350637441</c:v>
                </c:pt>
                <c:pt idx="285">
                  <c:v>5875.2375659990403</c:v>
                </c:pt>
                <c:pt idx="286">
                  <c:v>5816.8272309847725</c:v>
                </c:pt>
                <c:pt idx="287">
                  <c:v>5758.9975988268816</c:v>
                </c:pt>
                <c:pt idx="288">
                  <c:v>5701.7428963037773</c:v>
                </c:pt>
                <c:pt idx="289">
                  <c:v>5645.0574075899758</c:v>
                </c:pt>
                <c:pt idx="290">
                  <c:v>5588.9354736854984</c:v>
                </c:pt>
                <c:pt idx="291">
                  <c:v>5533.3714918509049</c:v>
                </c:pt>
                <c:pt idx="292">
                  <c:v>5478.3599150479749</c:v>
                </c:pt>
                <c:pt idx="293">
                  <c:v>5423.8952513859394</c:v>
                </c:pt>
                <c:pt idx="294">
                  <c:v>5369.9720635732137</c:v>
                </c:pt>
                <c:pt idx="295">
                  <c:v>5316.5849683745819</c:v>
                </c:pt>
                <c:pt idx="296">
                  <c:v>5263.7286360737835</c:v>
                </c:pt>
                <c:pt idx="297">
                  <c:v>5211.3977899414376</c:v>
                </c:pt>
                <c:pt idx="298">
                  <c:v>5159.5872057082643</c:v>
                </c:pt>
                <c:pt idx="299">
                  <c:v>5108.291711043531</c:v>
                </c:pt>
                <c:pt idx="300">
                  <c:v>5057.5061850386892</c:v>
                </c:pt>
                <c:pt idx="301">
                  <c:v>5007.225557696157</c:v>
                </c:pt>
                <c:pt idx="302">
                  <c:v>4957.4448094231639</c:v>
                </c:pt>
                <c:pt idx="303">
                  <c:v>4908.1589705306369</c:v>
                </c:pt>
                <c:pt idx="304">
                  <c:v>4859.3631207370754</c:v>
                </c:pt>
                <c:pt idx="305">
                  <c:v>4811.0523886773453</c:v>
                </c:pt>
                <c:pt idx="306">
                  <c:v>4763.2219514163708</c:v>
                </c:pt>
                <c:pt idx="307">
                  <c:v>4715.8670339676419</c:v>
                </c:pt>
                <c:pt idx="308">
                  <c:v>4668.9829088165343</c:v>
                </c:pt>
                <c:pt idx="309">
                  <c:v>4622.5648954483395</c:v>
                </c:pt>
                <c:pt idx="310">
                  <c:v>4576.6083598810128</c:v>
                </c:pt>
                <c:pt idx="311">
                  <c:v>4531.1087142025499</c:v>
                </c:pt>
                <c:pt idx="312">
                  <c:v>4486.0614161129715</c:v>
                </c:pt>
                <c:pt idx="313">
                  <c:v>4441.4619684708587</c:v>
                </c:pt>
                <c:pt idx="314">
                  <c:v>4397.3059188443958</c:v>
                </c:pt>
                <c:pt idx="315">
                  <c:v>4353.5888590668737</c:v>
                </c:pt>
                <c:pt idx="316">
                  <c:v>4310.3064247966204</c:v>
                </c:pt>
                <c:pt idx="317">
                  <c:v>4267.4542950812993</c:v>
                </c:pt>
                <c:pt idx="318">
                  <c:v>4225.0281919265426</c:v>
                </c:pt>
                <c:pt idx="319">
                  <c:v>4183.0238798688752</c:v>
                </c:pt>
                <c:pt idx="320">
                  <c:v>4141.437165552873</c:v>
                </c:pt>
                <c:pt idx="321">
                  <c:v>4100.263897312554</c:v>
                </c:pt>
                <c:pt idx="322">
                  <c:v>4059.4999647568825</c:v>
                </c:pt>
                <c:pt idx="323">
                  <c:v>4019.1412983594437</c:v>
                </c:pt>
                <c:pt idx="324">
                  <c:v>3979.1838690521681</c:v>
                </c:pt>
                <c:pt idx="325">
                  <c:v>3939.6236878231075</c:v>
                </c:pt>
                <c:pt idx="326">
                  <c:v>3900.4568053182024</c:v>
                </c:pt>
                <c:pt idx="327">
                  <c:v>3861.6793114470115</c:v>
                </c:pt>
                <c:pt idx="328">
                  <c:v>3823.2873349923625</c:v>
                </c:pt>
                <c:pt idx="329">
                  <c:v>3785.2770432238908</c:v>
                </c:pt>
                <c:pt idx="330">
                  <c:v>3747.6446415153941</c:v>
                </c:pt>
                <c:pt idx="331">
                  <c:v>3710.3863729660247</c:v>
                </c:pt>
                <c:pt idx="332">
                  <c:v>3673.4985180252238</c:v>
                </c:pt>
                <c:pt idx="333">
                  <c:v>3636.9773941213962</c:v>
                </c:pt>
                <c:pt idx="334">
                  <c:v>3600.8193552942762</c:v>
                </c:pt>
                <c:pt idx="335">
                  <c:v>3565.0207918309361</c:v>
                </c:pt>
                <c:pt idx="336">
                  <c:v>3529.5781299054411</c:v>
                </c:pt>
                <c:pt idx="337">
                  <c:v>3494.4878312220458</c:v>
                </c:pt>
                <c:pt idx="338">
                  <c:v>3459.746392661978</c:v>
                </c:pt>
                <c:pt idx="339">
                  <c:v>3425.350345933708</c:v>
                </c:pt>
                <c:pt idx="340">
                  <c:v>3391.2962572267088</c:v>
                </c:pt>
                <c:pt idx="341">
                  <c:v>3357.5807268686513</c:v>
                </c:pt>
                <c:pt idx="342">
                  <c:v>3324.2003889860066</c:v>
                </c:pt>
                <c:pt idx="343">
                  <c:v>3291.1519111680332</c:v>
                </c:pt>
                <c:pt idx="344">
                  <c:v>3258.4319941340946</c:v>
                </c:pt>
                <c:pt idx="345">
                  <c:v>3226.037371404278</c:v>
                </c:pt>
                <c:pt idx="346">
                  <c:v>3193.9648089733109</c:v>
                </c:pt>
                <c:pt idx="347">
                  <c:v>3162.2111049876939</c:v>
                </c:pt>
                <c:pt idx="348">
                  <c:v>3130.7730894260603</c:v>
                </c:pt>
                <c:pt idx="349">
                  <c:v>3099.6476237827083</c:v>
                </c:pt>
                <c:pt idx="350">
                  <c:v>3068.8316007542771</c:v>
                </c:pt>
                <c:pt idx="351">
                  <c:v>3038.3219439295403</c:v>
                </c:pt>
                <c:pt idx="352">
                  <c:v>3008.1156074822838</c:v>
                </c:pt>
                <c:pt idx="353">
                  <c:v>2978.2095758672358</c:v>
                </c:pt>
                <c:pt idx="354">
                  <c:v>2948.6008635190183</c:v>
                </c:pt>
                <c:pt idx="355">
                  <c:v>2919.2865145540986</c:v>
                </c:pt>
                <c:pt idx="356">
                  <c:v>2890.2636024756907</c:v>
                </c:pt>
                <c:pt idx="357">
                  <c:v>2861.5292298816116</c:v>
                </c:pt>
                <c:pt idx="358">
                  <c:v>2833.080528175014</c:v>
                </c:pt>
                <c:pt idx="359">
                  <c:v>2804.9146572780182</c:v>
                </c:pt>
                <c:pt idx="360">
                  <c:v>2777.0288053481854</c:v>
                </c:pt>
                <c:pt idx="361">
                  <c:v>2749.4201884978002</c:v>
                </c:pt>
                <c:pt idx="362">
                  <c:v>2722.0860505159521</c:v>
                </c:pt>
                <c:pt idx="363">
                  <c:v>2695.0236625933858</c:v>
                </c:pt>
                <c:pt idx="364">
                  <c:v>2668.2303230500702</c:v>
                </c:pt>
                <c:pt idx="365">
                  <c:v>2641.7033570654899</c:v>
                </c:pt>
                <c:pt idx="366">
                  <c:v>2615.4401164116152</c:v>
                </c:pt>
                <c:pt idx="367">
                  <c:v>2589.4379791885262</c:v>
                </c:pt>
                <c:pt idx="368">
                  <c:v>2563.6943495626574</c:v>
                </c:pt>
                <c:pt idx="369">
                  <c:v>2538.2066575076583</c:v>
                </c:pt>
                <c:pt idx="370">
                  <c:v>2512.9723585478241</c:v>
                </c:pt>
                <c:pt idx="371">
                  <c:v>2487.9889335040725</c:v>
                </c:pt>
                <c:pt idx="372">
                  <c:v>2463.2538882424515</c:v>
                </c:pt>
                <c:pt idx="373">
                  <c:v>2438.7647534251478</c:v>
                </c:pt>
                <c:pt idx="374">
                  <c:v>2414.5190842639659</c:v>
                </c:pt>
                <c:pt idx="375">
                  <c:v>2390.514460276268</c:v>
                </c:pt>
                <c:pt idx="376">
                  <c:v>2366.7484850433252</c:v>
                </c:pt>
                <c:pt idx="377">
                  <c:v>2343.218785971083</c:v>
                </c:pt>
                <c:pt idx="378">
                  <c:v>2319.9230140533014</c:v>
                </c:pt>
                <c:pt idx="379">
                  <c:v>2296.8588436370501</c:v>
                </c:pt>
                <c:pt idx="380">
                  <c:v>2274.0239721905355</c:v>
                </c:pt>
                <c:pt idx="381">
                  <c:v>2251.4161200732328</c:v>
                </c:pt>
                <c:pt idx="382">
                  <c:v>2229.0330303083088</c:v>
                </c:pt>
                <c:pt idx="383">
                  <c:v>2206.8724683573068</c:v>
                </c:pt>
                <c:pt idx="384">
                  <c:v>2184.932221897061</c:v>
                </c:pt>
                <c:pt idx="385">
                  <c:v>2163.2101005988434</c:v>
                </c:pt>
                <c:pt idx="386">
                  <c:v>2141.7039359096984</c:v>
                </c:pt>
                <c:pt idx="387">
                  <c:v>2120.4115808359529</c:v>
                </c:pt>
                <c:pt idx="388">
                  <c:v>2099.330909728877</c:v>
                </c:pt>
                <c:pt idx="389">
                  <c:v>2078.4598180724793</c:v>
                </c:pt>
                <c:pt idx="390">
                  <c:v>2057.7962222734104</c:v>
                </c:pt>
                <c:pt idx="391">
                  <c:v>2037.3380594529517</c:v>
                </c:pt>
                <c:pt idx="392">
                  <c:v>2017.0832872410763</c:v>
                </c:pt>
                <c:pt idx="393">
                  <c:v>1997.0298835725566</c:v>
                </c:pt>
                <c:pt idx="394">
                  <c:v>1977.1758464850973</c:v>
                </c:pt>
                <c:pt idx="395">
                  <c:v>1957.5191939194794</c:v>
                </c:pt>
                <c:pt idx="396">
                  <c:v>1938.057963521683</c:v>
                </c:pt>
                <c:pt idx="397">
                  <c:v>1918.7902124469849</c:v>
                </c:pt>
                <c:pt idx="398">
                  <c:v>1899.7140171660089</c:v>
                </c:pt>
                <c:pt idx="399">
                  <c:v>1880.8274732726813</c:v>
                </c:pt>
                <c:pt idx="400">
                  <c:v>1862.1286952941241</c:v>
                </c:pt>
                <c:pt idx="401">
                  <c:v>1843.6158165024187</c:v>
                </c:pt>
                <c:pt idx="402">
                  <c:v>1825.2869887282532</c:v>
                </c:pt>
                <c:pt idx="403">
                  <c:v>1807.1403821764081</c:v>
                </c:pt>
                <c:pt idx="404">
                  <c:v>1789.174185243096</c:v>
                </c:pt>
                <c:pt idx="405">
                  <c:v>1771.3866043350952</c:v>
                </c:pt>
                <c:pt idx="406">
                  <c:v>1753.7758636907022</c:v>
                </c:pt>
                <c:pt idx="407">
                  <c:v>1736.3402052024494</c:v>
                </c:pt>
                <c:pt idx="408">
                  <c:v>1719.0778882415916</c:v>
                </c:pt>
                <c:pt idx="409">
                  <c:v>1701.9871894843336</c:v>
                </c:pt>
                <c:pt idx="410">
                  <c:v>1685.0664027397961</c:v>
                </c:pt>
                <c:pt idx="411">
                  <c:v>1668.3138387796721</c:v>
                </c:pt>
                <c:pt idx="412">
                  <c:v>1651.7278251696005</c:v>
                </c:pt>
                <c:pt idx="413">
                  <c:v>1635.3067061021975</c:v>
                </c:pt>
                <c:pt idx="414">
                  <c:v>1619.0488422317585</c:v>
                </c:pt>
                <c:pt idx="415">
                  <c:v>1602.952610510592</c:v>
                </c:pt>
                <c:pt idx="416">
                  <c:v>1587.0164040270001</c:v>
                </c:pt>
                <c:pt idx="417">
                  <c:v>1571.2386318448473</c:v>
                </c:pt>
                <c:pt idx="418">
                  <c:v>1555.6177188447434</c:v>
                </c:pt>
                <c:pt idx="419">
                  <c:v>1540.1521055667884</c:v>
                </c:pt>
                <c:pt idx="420">
                  <c:v>1524.8402480548968</c:v>
                </c:pt>
                <c:pt idx="421">
                  <c:v>1509.6806177026588</c:v>
                </c:pt>
                <c:pt idx="422">
                  <c:v>1494.6717011007372</c:v>
                </c:pt>
                <c:pt idx="423">
                  <c:v>1479.8119998857794</c:v>
                </c:pt>
                <c:pt idx="424">
                  <c:v>1465.100030590839</c:v>
                </c:pt>
                <c:pt idx="425">
                  <c:v>1450.5343244972717</c:v>
                </c:pt>
                <c:pt idx="426">
                  <c:v>1436.113427488119</c:v>
                </c:pt>
                <c:pt idx="427">
                  <c:v>1421.8358999029331</c:v>
                </c:pt>
                <c:pt idx="428">
                  <c:v>1407.7003163940601</c:v>
                </c:pt>
                <c:pt idx="429">
                  <c:v>1393.7052657843424</c:v>
                </c:pt>
                <c:pt idx="430">
                  <c:v>1379.84935092624</c:v>
                </c:pt>
                <c:pt idx="431">
                  <c:v>1366.1311885623456</c:v>
                </c:pt>
                <c:pt idx="432">
                  <c:v>1352.5494091873031</c:v>
                </c:pt>
                <c:pt idx="433">
                  <c:v>1339.1026569110738</c:v>
                </c:pt>
                <c:pt idx="434">
                  <c:v>1325.7895893235905</c:v>
                </c:pt>
                <c:pt idx="435">
                  <c:v>1312.608877360728</c:v>
                </c:pt>
                <c:pt idx="436">
                  <c:v>1299.5592051716326</c:v>
                </c:pt>
                <c:pt idx="437">
                  <c:v>1286.6392699873527</c:v>
                </c:pt>
                <c:pt idx="438">
                  <c:v>1273.8477819907835</c:v>
                </c:pt>
                <c:pt idx="439">
                  <c:v>1261.1834641878972</c:v>
                </c:pt>
                <c:pt idx="440">
                  <c:v>1248.6450522802691</c:v>
                </c:pt>
                <c:pt idx="441">
                  <c:v>1236.2312945388492</c:v>
                </c:pt>
                <c:pt idx="442">
                  <c:v>1223.9409516790095</c:v>
                </c:pt>
                <c:pt idx="443">
                  <c:v>1211.7727967368189</c:v>
                </c:pt>
                <c:pt idx="444">
                  <c:v>1199.7256149465563</c:v>
                </c:pt>
                <c:pt idx="445">
                  <c:v>1187.7982036194342</c:v>
                </c:pt>
                <c:pt idx="446">
                  <c:v>1175.98937202354</c:v>
                </c:pt>
                <c:pt idx="447">
                  <c:v>1164.2979412649549</c:v>
                </c:pt>
                <c:pt idx="448">
                  <c:v>1152.7227441700711</c:v>
                </c:pt>
                <c:pt idx="449">
                  <c:v>1141.2626251690629</c:v>
                </c:pt>
                <c:pt idx="450">
                  <c:v>1129.9164401805324</c:v>
                </c:pt>
                <c:pt idx="451">
                  <c:v>1118.6830564972881</c:v>
                </c:pt>
                <c:pt idx="452">
                  <c:v>1107.5613526732695</c:v>
                </c:pt>
                <c:pt idx="453">
                  <c:v>1096.5502184115858</c:v>
                </c:pt>
                <c:pt idx="454">
                  <c:v>1085.6485544536799</c:v>
                </c:pt>
                <c:pt idx="455">
                  <c:v>1074.8552724695815</c:v>
                </c:pt>
                <c:pt idx="456">
                  <c:v>1064.1692949492617</c:v>
                </c:pt>
                <c:pt idx="457">
                  <c:v>1053.5895550950638</c:v>
                </c:pt>
                <c:pt idx="458">
                  <c:v>1043.1149967151978</c:v>
                </c:pt>
                <c:pt idx="459">
                  <c:v>1032.744574118306</c:v>
                </c:pt>
                <c:pt idx="460">
                  <c:v>1022.4772520090669</c:v>
                </c:pt>
                <c:pt idx="461">
                  <c:v>1012.3120053848371</c:v>
                </c:pt>
                <c:pt idx="462">
                  <c:v>1002.2478194333297</c:v>
                </c:pt>
                <c:pt idx="463">
                  <c:v>992.28368943130101</c:v>
                </c:pt>
                <c:pt idx="464">
                  <c:v>982.4186206442447</c:v>
                </c:pt>
                <c:pt idx="465">
                  <c:v>972.65162822709215</c:v>
                </c:pt>
                <c:pt idx="466">
                  <c:v>962.98173712588709</c:v>
                </c:pt>
                <c:pt idx="467">
                  <c:v>953.40798198045024</c:v>
                </c:pt>
                <c:pt idx="468">
                  <c:v>943.92940702800354</c:v>
                </c:pt>
                <c:pt idx="469">
                  <c:v>934.5450660077521</c:v>
                </c:pt>
                <c:pt idx="470">
                  <c:v>925.25402206642275</c:v>
                </c:pt>
                <c:pt idx="471">
                  <c:v>916.05534766473397</c:v>
                </c:pt>
                <c:pt idx="472">
                  <c:v>906.9481244847957</c:v>
                </c:pt>
                <c:pt idx="473">
                  <c:v>897.93144333843804</c:v>
                </c:pt>
                <c:pt idx="474">
                  <c:v>889.00440407643885</c:v>
                </c:pt>
                <c:pt idx="475">
                  <c:v>880.16611549866684</c:v>
                </c:pt>
                <c:pt idx="476">
                  <c:v>871.4156952651075</c:v>
                </c:pt>
                <c:pt idx="477">
                  <c:v>862.75226980777984</c:v>
                </c:pt>
                <c:pt idx="478">
                  <c:v>854.17497424352382</c:v>
                </c:pt>
                <c:pt idx="479">
                  <c:v>845.68295228766249</c:v>
                </c:pt>
                <c:pt idx="480">
                  <c:v>837.27535616851219</c:v>
                </c:pt>
                <c:pt idx="481">
                  <c:v>828.95134654275432</c:v>
                </c:pt>
                <c:pt idx="482">
                  <c:v>820.71009241163506</c:v>
                </c:pt>
                <c:pt idx="483">
                  <c:v>812.55077103801489</c:v>
                </c:pt>
                <c:pt idx="484">
                  <c:v>804.47256786422304</c:v>
                </c:pt>
                <c:pt idx="485">
                  <c:v>796.47467643074788</c:v>
                </c:pt>
                <c:pt idx="486">
                  <c:v>788.55629829571978</c:v>
                </c:pt>
                <c:pt idx="487">
                  <c:v>780.7166429552077</c:v>
                </c:pt>
                <c:pt idx="488">
                  <c:v>772.95492776429603</c:v>
                </c:pt>
                <c:pt idx="489">
                  <c:v>765.27037785895686</c:v>
                </c:pt>
                <c:pt idx="490">
                  <c:v>757.66222607869133</c:v>
                </c:pt>
                <c:pt idx="491">
                  <c:v>750.12971288994402</c:v>
                </c:pt>
                <c:pt idx="492">
                  <c:v>742.67208631027574</c:v>
                </c:pt>
                <c:pt idx="493">
                  <c:v>735.2886018332955</c:v>
                </c:pt>
                <c:pt idx="494">
                  <c:v>727.97852235432993</c:v>
                </c:pt>
                <c:pt idx="495">
                  <c:v>720.74111809684348</c:v>
                </c:pt>
                <c:pt idx="496">
                  <c:v>713.57566653957736</c:v>
                </c:pt>
                <c:pt idx="497">
                  <c:v>706.48145234442416</c:v>
                </c:pt>
                <c:pt idx="498">
                  <c:v>699.45776728501176</c:v>
                </c:pt>
                <c:pt idx="499">
                  <c:v>692.50391017600134</c:v>
                </c:pt>
                <c:pt idx="500">
                  <c:v>685.61918680308452</c:v>
                </c:pt>
                <c:pt idx="501">
                  <c:v>678.8029098536831</c:v>
                </c:pt>
                <c:pt idx="502">
                  <c:v>672.05439884832901</c:v>
                </c:pt>
                <c:pt idx="503">
                  <c:v>665.372980072735</c:v>
                </c:pt>
                <c:pt idx="504">
                  <c:v>658.75798651053287</c:v>
                </c:pt>
                <c:pt idx="505">
                  <c:v>652.20875777668789</c:v>
                </c:pt>
                <c:pt idx="506">
                  <c:v>645.72464005156928</c:v>
                </c:pt>
                <c:pt idx="507">
                  <c:v>639.30498601567933</c:v>
                </c:pt>
                <c:pt idx="508">
                  <c:v>632.94915478502855</c:v>
                </c:pt>
                <c:pt idx="509">
                  <c:v>626.65651184715909</c:v>
                </c:pt>
                <c:pt idx="510">
                  <c:v>620.42642899779571</c:v>
                </c:pt>
                <c:pt idx="511">
                  <c:v>614.25828427813508</c:v>
                </c:pt>
                <c:pt idx="512">
                  <c:v>608.15146191275335</c:v>
                </c:pt>
                <c:pt idx="513">
                  <c:v>602.10535224813066</c:v>
                </c:pt>
                <c:pt idx="514">
                  <c:v>596.11935169179083</c:v>
                </c:pt>
                <c:pt idx="515">
                  <c:v>590.19286265204369</c:v>
                </c:pt>
                <c:pt idx="516">
                  <c:v>584.32529347832372</c:v>
                </c:pt>
                <c:pt idx="517">
                  <c:v>578.51605840212915</c:v>
                </c:pt>
                <c:pt idx="518">
                  <c:v>572.76457747853863</c:v>
                </c:pt>
                <c:pt idx="519">
                  <c:v>567.07027652832062</c:v>
                </c:pt>
                <c:pt idx="520">
                  <c:v>561.43258708060512</c:v>
                </c:pt>
                <c:pt idx="521">
                  <c:v>555.8509463161389</c:v>
                </c:pt>
                <c:pt idx="522">
                  <c:v>550.3247970110931</c:v>
                </c:pt>
                <c:pt idx="523">
                  <c:v>544.85358748143915</c:v>
                </c:pt>
                <c:pt idx="524">
                  <c:v>539.43677152786904</c:v>
                </c:pt>
                <c:pt idx="525">
                  <c:v>534.07380838127131</c:v>
                </c:pt>
                <c:pt idx="526">
                  <c:v>528.76416264874342</c:v>
                </c:pt>
                <c:pt idx="527">
                  <c:v>523.50730426014115</c:v>
                </c:pt>
                <c:pt idx="528">
                  <c:v>518.30270841516449</c:v>
                </c:pt>
                <c:pt idx="529">
                  <c:v>513.14985553096187</c:v>
                </c:pt>
                <c:pt idx="530">
                  <c:v>508.04823119026372</c:v>
                </c:pt>
                <c:pt idx="531">
                  <c:v>502.99732609002297</c:v>
                </c:pt>
                <c:pt idx="532">
                  <c:v>497.99663599057385</c:v>
                </c:pt>
                <c:pt idx="533">
                  <c:v>493.04566166529304</c:v>
                </c:pt>
                <c:pt idx="534">
                  <c:v>488.14390885075733</c:v>
                </c:pt>
                <c:pt idx="535">
                  <c:v>483.29088819740485</c:v>
                </c:pt>
                <c:pt idx="536">
                  <c:v>478.48611522067932</c:v>
                </c:pt>
                <c:pt idx="537">
                  <c:v>473.72911025266586</c:v>
                </c:pt>
                <c:pt idx="538">
                  <c:v>469.01939839420385</c:v>
                </c:pt>
                <c:pt idx="539">
                  <c:v>464.35650946747523</c:v>
                </c:pt>
                <c:pt idx="540">
                  <c:v>459.73997796906968</c:v>
                </c:pt>
                <c:pt idx="541">
                  <c:v>455.16934302350893</c:v>
                </c:pt>
                <c:pt idx="542">
                  <c:v>450.6441483372401</c:v>
                </c:pt>
                <c:pt idx="543">
                  <c:v>446.16394215307997</c:v>
                </c:pt>
                <c:pt idx="544">
                  <c:v>441.72827720511884</c:v>
                </c:pt>
                <c:pt idx="545">
                  <c:v>437.33671067406573</c:v>
                </c:pt>
                <c:pt idx="546">
                  <c:v>432.98880414304443</c:v>
                </c:pt>
                <c:pt idx="547">
                  <c:v>428.68412355382208</c:v>
                </c:pt>
                <c:pt idx="548">
                  <c:v>424.42223916348092</c:v>
                </c:pt>
                <c:pt idx="549">
                  <c:v>420.20272550151248</c:v>
                </c:pt>
                <c:pt idx="550">
                  <c:v>416.02516132734286</c:v>
                </c:pt>
                <c:pt idx="551">
                  <c:v>411.88912958828183</c:v>
                </c:pt>
                <c:pt idx="552">
                  <c:v>407.79421737788601</c:v>
                </c:pt>
                <c:pt idx="553">
                  <c:v>403.74001589473733</c:v>
                </c:pt>
                <c:pt idx="554">
                  <c:v>399.72612040163375</c:v>
                </c:pt>
                <c:pt idx="555">
                  <c:v>395.75213018518139</c:v>
                </c:pt>
                <c:pt idx="556">
                  <c:v>391.81764851579294</c:v>
                </c:pt>
                <c:pt idx="557">
                  <c:v>387.9222826080794</c:v>
                </c:pt>
                <c:pt idx="558">
                  <c:v>384.06564358163962</c:v>
                </c:pt>
                <c:pt idx="559">
                  <c:v>380.24734642223621</c:v>
                </c:pt>
                <c:pt idx="560">
                  <c:v>376.46700994335998</c:v>
                </c:pt>
                <c:pt idx="561">
                  <c:v>372.72425674817561</c:v>
                </c:pt>
                <c:pt idx="562">
                  <c:v>369.01871319184386</c:v>
                </c:pt>
                <c:pt idx="563">
                  <c:v>365.35000934422243</c:v>
                </c:pt>
                <c:pt idx="564">
                  <c:v>361.71777895293377</c:v>
                </c:pt>
                <c:pt idx="565">
                  <c:v>358.12165940680171</c:v>
                </c:pt>
                <c:pt idx="566">
                  <c:v>354.56129169965197</c:v>
                </c:pt>
                <c:pt idx="567">
                  <c:v>351.03632039447086</c:v>
                </c:pt>
                <c:pt idx="568">
                  <c:v>347.54639358792315</c:v>
                </c:pt>
                <c:pt idx="569">
                  <c:v>344.0911628752192</c:v>
                </c:pt>
                <c:pt idx="570">
                  <c:v>340.67028331533504</c:v>
                </c:pt>
                <c:pt idx="571">
                  <c:v>337.28341339657442</c:v>
                </c:pt>
                <c:pt idx="572">
                  <c:v>333.93021500247698</c:v>
                </c:pt>
                <c:pt idx="573">
                  <c:v>330.61035337806197</c:v>
                </c:pt>
                <c:pt idx="574">
                  <c:v>327.32349709641045</c:v>
                </c:pt>
                <c:pt idx="575">
                  <c:v>324.06931802557801</c:v>
                </c:pt>
                <c:pt idx="576">
                  <c:v>320.84749129583605</c:v>
                </c:pt>
                <c:pt idx="577">
                  <c:v>317.65769526724102</c:v>
                </c:pt>
                <c:pt idx="578">
                  <c:v>314.49961149752249</c:v>
                </c:pt>
                <c:pt idx="579">
                  <c:v>311.37292471029565</c:v>
                </c:pt>
                <c:pt idx="580">
                  <c:v>308.27732276358398</c:v>
                </c:pt>
                <c:pt idx="581">
                  <c:v>305.21249661865835</c:v>
                </c:pt>
                <c:pt idx="582">
                  <c:v>302.17814030918635</c:v>
                </c:pt>
                <c:pt idx="583">
                  <c:v>299.17395091068545</c:v>
                </c:pt>
                <c:pt idx="584">
                  <c:v>296.19962851028339</c:v>
                </c:pt>
                <c:pt idx="585">
                  <c:v>293.25487617677561</c:v>
                </c:pt>
                <c:pt idx="586">
                  <c:v>290.33939993098392</c:v>
                </c:pt>
                <c:pt idx="587">
                  <c:v>287.4529087164068</c:v>
                </c:pt>
                <c:pt idx="588">
                  <c:v>284.59511437016295</c:v>
                </c:pt>
                <c:pt idx="589">
                  <c:v>281.76573159422446</c:v>
                </c:pt>
                <c:pt idx="590">
                  <c:v>278.96447792693368</c:v>
                </c:pt>
                <c:pt idx="591">
                  <c:v>276.19107371480612</c:v>
                </c:pt>
                <c:pt idx="592">
                  <c:v>273.44524208461064</c:v>
                </c:pt>
                <c:pt idx="593">
                  <c:v>270.72670891573006</c:v>
                </c:pt>
                <c:pt idx="594">
                  <c:v>268.03520281279543</c:v>
                </c:pt>
                <c:pt idx="595">
                  <c:v>265.37045507859023</c:v>
                </c:pt>
                <c:pt idx="596">
                  <c:v>262.73219968722839</c:v>
                </c:pt>
                <c:pt idx="597">
                  <c:v>260.12017325759456</c:v>
                </c:pt>
                <c:pt idx="598">
                  <c:v>257.534115027052</c:v>
                </c:pt>
                <c:pt idx="599">
                  <c:v>254.97376682540855</c:v>
                </c:pt>
                <c:pt idx="600">
                  <c:v>252.43887304914469</c:v>
                </c:pt>
                <c:pt idx="601">
                  <c:v>249.92918063589556</c:v>
                </c:pt>
                <c:pt idx="602">
                  <c:v>247.44443903918665</c:v>
                </c:pt>
                <c:pt idx="603">
                  <c:v>244.98440020342289</c:v>
                </c:pt>
                <c:pt idx="604">
                  <c:v>242.54881853912323</c:v>
                </c:pt>
                <c:pt idx="605">
                  <c:v>240.13745089840464</c:v>
                </c:pt>
                <c:pt idx="606">
                  <c:v>237.75005655070672</c:v>
                </c:pt>
                <c:pt idx="607">
                  <c:v>235.38639715876081</c:v>
                </c:pt>
                <c:pt idx="608">
                  <c:v>233.04623675479468</c:v>
                </c:pt>
                <c:pt idx="609">
                  <c:v>230.7293417169769</c:v>
                </c:pt>
                <c:pt idx="610">
                  <c:v>228.43548074609413</c:v>
                </c:pt>
                <c:pt idx="611">
                  <c:v>226.16442484245832</c:v>
                </c:pt>
                <c:pt idx="612">
                  <c:v>223.91594728304742</c:v>
                </c:pt>
                <c:pt idx="613">
                  <c:v>221.68982359886982</c:v>
                </c:pt>
                <c:pt idx="614">
                  <c:v>219.48583155255631</c:v>
                </c:pt>
                <c:pt idx="615">
                  <c:v>217.30375111617323</c:v>
                </c:pt>
                <c:pt idx="616">
                  <c:v>215.14336444925641</c:v>
                </c:pt>
                <c:pt idx="617">
                  <c:v>213.00445587706486</c:v>
                </c:pt>
                <c:pt idx="618">
                  <c:v>210.88681186904827</c:v>
                </c:pt>
                <c:pt idx="619">
                  <c:v>208.79022101753151</c:v>
                </c:pt>
                <c:pt idx="620">
                  <c:v>206.71447401660765</c:v>
                </c:pt>
                <c:pt idx="621">
                  <c:v>204.6593636412446</c:v>
                </c:pt>
                <c:pt idx="622">
                  <c:v>202.62468472659549</c:v>
                </c:pt>
                <c:pt idx="623">
                  <c:v>200.61023414751858</c:v>
                </c:pt>
                <c:pt idx="624">
                  <c:v>198.61581079829776</c:v>
                </c:pt>
                <c:pt idx="625">
                  <c:v>196.64121557256632</c:v>
                </c:pt>
                <c:pt idx="626">
                  <c:v>194.68625134342989</c:v>
                </c:pt>
                <c:pt idx="627">
                  <c:v>192.7507229437868</c:v>
                </c:pt>
                <c:pt idx="628">
                  <c:v>190.8344371468439</c:v>
                </c:pt>
                <c:pt idx="629">
                  <c:v>188.93720264682747</c:v>
                </c:pt>
                <c:pt idx="630">
                  <c:v>187.05883003988362</c:v>
                </c:pt>
                <c:pt idx="631">
                  <c:v>185.19913180517094</c:v>
                </c:pt>
                <c:pt idx="632">
                  <c:v>183.35792228613889</c:v>
                </c:pt>
                <c:pt idx="633">
                  <c:v>181.53501767199472</c:v>
                </c:pt>
                <c:pt idx="634">
                  <c:v>179.73023597935182</c:v>
                </c:pt>
                <c:pt idx="635">
                  <c:v>177.94339703406359</c:v>
                </c:pt>
                <c:pt idx="636">
                  <c:v>176.17432245323533</c:v>
                </c:pt>
                <c:pt idx="637">
                  <c:v>174.42283562741611</c:v>
                </c:pt>
                <c:pt idx="638">
                  <c:v>172.68876170296829</c:v>
                </c:pt>
                <c:pt idx="639">
                  <c:v>170.97192756461038</c:v>
                </c:pt>
                <c:pt idx="640">
                  <c:v>169.27216181813588</c:v>
                </c:pt>
                <c:pt idx="641">
                  <c:v>167.58929477330261</c:v>
                </c:pt>
                <c:pt idx="642">
                  <c:v>165.92315842689101</c:v>
                </c:pt>
                <c:pt idx="643">
                  <c:v>164.27358644593377</c:v>
                </c:pt>
                <c:pt idx="644">
                  <c:v>162.6404141511091</c:v>
                </c:pt>
                <c:pt idx="645">
                  <c:v>161.02347850030199</c:v>
                </c:pt>
                <c:pt idx="646">
                  <c:v>159.422618072326</c:v>
                </c:pt>
                <c:pt idx="647">
                  <c:v>157.83767305080971</c:v>
                </c:pt>
                <c:pt idx="648">
                  <c:v>156.26848520824066</c:v>
                </c:pt>
                <c:pt idx="649">
                  <c:v>154.71489789017045</c:v>
                </c:pt>
                <c:pt idx="650">
                  <c:v>153.17675599957508</c:v>
                </c:pt>
                <c:pt idx="651">
                  <c:v>151.65390598137108</c:v>
                </c:pt>
                <c:pt idx="652">
                  <c:v>150.14619580708685</c:v>
                </c:pt>
                <c:pt idx="653">
                  <c:v>148.65347495968419</c:v>
                </c:pt>
                <c:pt idx="654">
                  <c:v>147.17559441853311</c:v>
                </c:pt>
                <c:pt idx="655">
                  <c:v>145.71240664453373</c:v>
                </c:pt>
                <c:pt idx="656">
                  <c:v>144.26376556538864</c:v>
                </c:pt>
                <c:pt idx="657">
                  <c:v>142.82952656101895</c:v>
                </c:pt>
                <c:pt idx="658">
                  <c:v>141.40954644912705</c:v>
                </c:pt>
                <c:pt idx="659">
                  <c:v>140.0036834709031</c:v>
                </c:pt>
                <c:pt idx="660">
                  <c:v>138.61179727687195</c:v>
                </c:pt>
                <c:pt idx="661">
                  <c:v>137.23374891288299</c:v>
                </c:pt>
                <c:pt idx="662">
                  <c:v>135.86940080623708</c:v>
                </c:pt>
                <c:pt idx="663">
                  <c:v>134.51861675195332</c:v>
                </c:pt>
                <c:pt idx="664">
                  <c:v>133.18126189917112</c:v>
                </c:pt>
                <c:pt idx="665">
                  <c:v>131.85720273768749</c:v>
                </c:pt>
                <c:pt idx="666">
                  <c:v>130.54630708462929</c:v>
                </c:pt>
                <c:pt idx="667">
                  <c:v>129.24844407125644</c:v>
                </c:pt>
                <c:pt idx="668">
                  <c:v>127.96348412989774</c:v>
                </c:pt>
                <c:pt idx="669">
                  <c:v>126.69129898101524</c:v>
                </c:pt>
                <c:pt idx="670">
                  <c:v>125.43176162039848</c:v>
                </c:pt>
                <c:pt idx="671">
                  <c:v>124.18474630648564</c:v>
                </c:pt>
                <c:pt idx="672">
                  <c:v>122.95012854780943</c:v>
                </c:pt>
                <c:pt idx="673">
                  <c:v>121.72778509057029</c:v>
                </c:pt>
                <c:pt idx="674">
                  <c:v>120.51759390633072</c:v>
                </c:pt>
                <c:pt idx="675">
                  <c:v>119.31943417983366</c:v>
                </c:pt>
                <c:pt idx="676">
                  <c:v>118.13318629694122</c:v>
                </c:pt>
                <c:pt idx="677">
                  <c:v>116.95873183269281</c:v>
                </c:pt>
                <c:pt idx="678">
                  <c:v>115.79595353948358</c:v>
                </c:pt>
                <c:pt idx="679">
                  <c:v>114.6447353353584</c:v>
                </c:pt>
                <c:pt idx="680">
                  <c:v>113.50496229242422</c:v>
                </c:pt>
                <c:pt idx="681">
                  <c:v>112.3765206253756</c:v>
                </c:pt>
                <c:pt idx="682">
                  <c:v>111.25929768013637</c:v>
                </c:pt>
                <c:pt idx="683">
                  <c:v>110.15318192261225</c:v>
                </c:pt>
                <c:pt idx="684">
                  <c:v>109.05806292755702</c:v>
                </c:pt>
                <c:pt idx="685">
                  <c:v>107.97383136754821</c:v>
                </c:pt>
                <c:pt idx="686">
                  <c:v>106.90037900207254</c:v>
                </c:pt>
                <c:pt idx="687">
                  <c:v>105.83759866672089</c:v>
                </c:pt>
                <c:pt idx="688">
                  <c:v>104.7853842624889</c:v>
                </c:pt>
                <c:pt idx="689">
                  <c:v>103.74363074518578</c:v>
                </c:pt>
                <c:pt idx="690">
                  <c:v>102.71223411494719</c:v>
                </c:pt>
                <c:pt idx="691">
                  <c:v>101.69109140585269</c:v>
                </c:pt>
                <c:pt idx="692">
                  <c:v>100.68010067564684</c:v>
                </c:pt>
                <c:pt idx="693">
                  <c:v>99.679160995561773</c:v>
                </c:pt>
                <c:pt idx="694">
                  <c:v>98.688172440241672</c:v>
                </c:pt>
                <c:pt idx="695">
                  <c:v>97.70703607776673</c:v>
                </c:pt>
                <c:pt idx="696">
                  <c:v>96.73565395977694</c:v>
                </c:pt>
                <c:pt idx="697">
                  <c:v>95.77392911169342</c:v>
                </c:pt>
                <c:pt idx="698">
                  <c:v>94.821765523037641</c:v>
                </c:pt>
                <c:pt idx="699">
                  <c:v>93.879068137846389</c:v>
                </c:pt>
                <c:pt idx="700">
                  <c:v>92.94574284518194</c:v>
                </c:pt>
                <c:pt idx="701">
                  <c:v>92.021696469737293</c:v>
                </c:pt>
                <c:pt idx="702">
                  <c:v>91.106836762534215</c:v>
                </c:pt>
                <c:pt idx="703">
                  <c:v>90.201072391713396</c:v>
                </c:pt>
                <c:pt idx="704">
                  <c:v>89.304312933417336</c:v>
                </c:pt>
                <c:pt idx="705">
                  <c:v>88.416468862762599</c:v>
                </c:pt>
                <c:pt idx="706">
                  <c:v>87.537451544903021</c:v>
                </c:pt>
                <c:pt idx="707">
                  <c:v>86.667173226180481</c:v>
                </c:pt>
                <c:pt idx="708">
                  <c:v>85.80554702536493</c:v>
                </c:pt>
                <c:pt idx="709">
                  <c:v>84.952486924980363</c:v>
                </c:pt>
                <c:pt idx="710">
                  <c:v>84.107907762718142</c:v>
                </c:pt>
                <c:pt idx="711">
                  <c:v>83.271725222934421</c:v>
                </c:pt>
                <c:pt idx="712">
                  <c:v>82.443855828233495</c:v>
                </c:pt>
                <c:pt idx="713">
                  <c:v>81.624216931133674</c:v>
                </c:pt>
                <c:pt idx="714">
                  <c:v>80.812726705816431</c:v>
                </c:pt>
                <c:pt idx="715">
                  <c:v>80.009304139957962</c:v>
                </c:pt>
                <c:pt idx="716">
                  <c:v>79.213869026641163</c:v>
                </c:pt>
                <c:pt idx="717">
                  <c:v>78.426341956348779</c:v>
                </c:pt>
                <c:pt idx="718">
                  <c:v>77.646644309035906</c:v>
                </c:pt>
                <c:pt idx="719">
                  <c:v>76.874698246280659</c:v>
                </c:pt>
                <c:pt idx="720">
                  <c:v>76.110426703514165</c:v>
                </c:pt>
                <c:pt idx="721">
                  <c:v>75.353753382326445</c:v>
                </c:pt>
                <c:pt idx="722">
                  <c:v>74.604602742850048</c:v>
                </c:pt>
                <c:pt idx="723">
                  <c:v>73.862899996218133</c:v>
                </c:pt>
                <c:pt idx="724">
                  <c:v>73.128571097098799</c:v>
                </c:pt>
                <c:pt idx="725">
                  <c:v>72.401542736302687</c:v>
                </c:pt>
                <c:pt idx="726">
                  <c:v>71.681742333464285</c:v>
                </c:pt>
                <c:pt idx="727">
                  <c:v>70.969098029796555</c:v>
                </c:pt>
                <c:pt idx="728">
                  <c:v>70.263538680916668</c:v>
                </c:pt>
                <c:pt idx="729">
                  <c:v>69.564993849743985</c:v>
                </c:pt>
                <c:pt idx="730">
                  <c:v>68.873393799467848</c:v>
                </c:pt>
                <c:pt idx="731">
                  <c:v>68.188669486586022</c:v>
                </c:pt>
                <c:pt idx="732">
                  <c:v>67.510752554011404</c:v>
                </c:pt>
                <c:pt idx="733">
                  <c:v>66.839575324248642</c:v>
                </c:pt>
                <c:pt idx="734">
                  <c:v>66.175070792637129</c:v>
                </c:pt>
                <c:pt idx="735">
                  <c:v>65.517172620661896</c:v>
                </c:pt>
                <c:pt idx="736">
                  <c:v>64.865815129331324</c:v>
                </c:pt>
                <c:pt idx="737">
                  <c:v>64.220933292619819</c:v>
                </c:pt>
                <c:pt idx="738">
                  <c:v>63.582462730976545</c:v>
                </c:pt>
                <c:pt idx="739">
                  <c:v>62.950339704898234</c:v>
                </c:pt>
                <c:pt idx="740">
                  <c:v>62.324501108565649</c:v>
                </c:pt>
                <c:pt idx="741">
                  <c:v>61.704884463544211</c:v>
                </c:pt>
                <c:pt idx="742">
                  <c:v>61.091427912546088</c:v>
                </c:pt>
                <c:pt idx="743">
                  <c:v>60.484070213255364</c:v>
                </c:pt>
                <c:pt idx="744">
                  <c:v>59.882750732213722</c:v>
                </c:pt>
                <c:pt idx="745">
                  <c:v>59.287409438767732</c:v>
                </c:pt>
                <c:pt idx="746">
                  <c:v>58.69798689907546</c:v>
                </c:pt>
                <c:pt idx="747">
                  <c:v>58.114424270173394</c:v>
                </c:pt>
                <c:pt idx="748">
                  <c:v>57.536663294102169</c:v>
                </c:pt>
                <c:pt idx="749">
                  <c:v>56.964646292090038</c:v>
                </c:pt>
                <c:pt idx="750">
                  <c:v>56.398316158795325</c:v>
                </c:pt>
                <c:pt idx="751">
                  <c:v>55.837616356605203</c:v>
                </c:pt>
                <c:pt idx="752">
                  <c:v>55.282490909991367</c:v>
                </c:pt>
                <c:pt idx="753">
                  <c:v>54.732884399922263</c:v>
                </c:pt>
                <c:pt idx="754">
                  <c:v>54.188741958330091</c:v>
                </c:pt>
                <c:pt idx="755">
                  <c:v>53.650009262633652</c:v>
                </c:pt>
                <c:pt idx="756">
                  <c:v>53.116632530314867</c:v>
                </c:pt>
                <c:pt idx="757">
                  <c:v>52.588558513549941</c:v>
                </c:pt>
                <c:pt idx="758">
                  <c:v>52.065734493893189</c:v>
                </c:pt>
                <c:pt idx="759">
                  <c:v>51.548108277014428</c:v>
                </c:pt>
                <c:pt idx="760">
                  <c:v>51.035628187487987</c:v>
                </c:pt>
                <c:pt idx="761">
                  <c:v>50.528243063634179</c:v>
                </c:pt>
                <c:pt idx="762">
                  <c:v>50.025902252411655</c:v>
                </c:pt>
                <c:pt idx="763">
                  <c:v>49.528555604360335</c:v>
                </c:pt>
                <c:pt idx="764">
                  <c:v>49.036153468595529</c:v>
                </c:pt>
                <c:pt idx="765">
                  <c:v>48.548646687850649</c:v>
                </c:pt>
                <c:pt idx="766">
                  <c:v>48.065986593569924</c:v>
                </c:pt>
                <c:pt idx="767">
                  <c:v>47.588125001049924</c:v>
                </c:pt>
                <c:pt idx="768">
                  <c:v>47.115014204628942</c:v>
                </c:pt>
                <c:pt idx="769">
                  <c:v>46.646606972924729</c:v>
                </c:pt>
                <c:pt idx="770">
                  <c:v>46.182856544119012</c:v>
                </c:pt>
                <c:pt idx="771">
                  <c:v>45.723716621289519</c:v>
                </c:pt>
                <c:pt idx="772">
                  <c:v>45.269141367787753</c:v>
                </c:pt>
                <c:pt idx="773">
                  <c:v>44.819085402663355</c:v>
                </c:pt>
                <c:pt idx="774">
                  <c:v>44.373503796133484</c:v>
                </c:pt>
                <c:pt idx="775">
                  <c:v>43.932352065097326</c:v>
                </c:pt>
                <c:pt idx="776">
                  <c:v>43.495586168695546</c:v>
                </c:pt>
                <c:pt idx="777">
                  <c:v>43.063162503913318</c:v>
                </c:pt>
                <c:pt idx="778">
                  <c:v>42.635037901227562</c:v>
                </c:pt>
                <c:pt idx="779">
                  <c:v>42.211169620297348</c:v>
                </c:pt>
                <c:pt idx="780">
                  <c:v>41.791515345696716</c:v>
                </c:pt>
                <c:pt idx="781">
                  <c:v>41.37603318269062</c:v>
                </c:pt>
                <c:pt idx="782">
                  <c:v>40.964681653052253</c:v>
                </c:pt>
                <c:pt idx="783">
                  <c:v>40.557419690922451</c:v>
                </c:pt>
                <c:pt idx="784">
                  <c:v>40.154206638709759</c:v>
                </c:pt>
                <c:pt idx="785">
                  <c:v>39.755002243031804</c:v>
                </c:pt>
                <c:pt idx="786">
                  <c:v>39.35976665069645</c:v>
                </c:pt>
                <c:pt idx="787">
                  <c:v>38.968460404723444</c:v>
                </c:pt>
                <c:pt idx="788">
                  <c:v>38.581044440405243</c:v>
                </c:pt>
                <c:pt idx="789">
                  <c:v>38.197480081407051</c:v>
                </c:pt>
                <c:pt idx="790">
                  <c:v>37.81772903590592</c:v>
                </c:pt>
                <c:pt idx="791">
                  <c:v>37.44175339276773</c:v>
                </c:pt>
                <c:pt idx="792">
                  <c:v>37.069515617762761</c:v>
                </c:pt>
                <c:pt idx="793">
                  <c:v>36.700978549818338</c:v>
                </c:pt>
                <c:pt idx="794">
                  <c:v>36.336105397309119</c:v>
                </c:pt>
                <c:pt idx="795">
                  <c:v>35.974859734384246</c:v>
                </c:pt>
                <c:pt idx="796">
                  <c:v>35.617205497330524</c:v>
                </c:pt>
                <c:pt idx="797">
                  <c:v>35.26310698097253</c:v>
                </c:pt>
                <c:pt idx="798">
                  <c:v>34.912528835107821</c:v>
                </c:pt>
                <c:pt idx="799">
                  <c:v>34.565436060978051</c:v>
                </c:pt>
                <c:pt idx="800">
                  <c:v>34.22179400777496</c:v>
                </c:pt>
                <c:pt idx="801">
                  <c:v>33.881568369180954</c:v>
                </c:pt>
                <c:pt idx="802">
                  <c:v>33.544725179944528</c:v>
                </c:pt>
                <c:pt idx="803">
                  <c:v>33.21123081248934</c:v>
                </c:pt>
                <c:pt idx="804">
                  <c:v>32.881051973556907</c:v>
                </c:pt>
                <c:pt idx="805">
                  <c:v>32.5541557008833</c:v>
                </c:pt>
                <c:pt idx="806">
                  <c:v>32.230509359908154</c:v>
                </c:pt>
                <c:pt idx="807">
                  <c:v>31.910080640516895</c:v>
                </c:pt>
                <c:pt idx="808">
                  <c:v>31.592837553814913</c:v>
                </c:pt>
                <c:pt idx="809">
                  <c:v>31.27874842893435</c:v>
                </c:pt>
                <c:pt idx="810">
                  <c:v>30.967781909872389</c:v>
                </c:pt>
                <c:pt idx="811">
                  <c:v>30.659906952360444</c:v>
                </c:pt>
                <c:pt idx="812">
                  <c:v>30.355092820765552</c:v>
                </c:pt>
                <c:pt idx="813">
                  <c:v>30.053309085021635</c:v>
                </c:pt>
                <c:pt idx="814">
                  <c:v>29.754525617591749</c:v>
                </c:pt>
                <c:pt idx="815">
                  <c:v>29.458712590460411</c:v>
                </c:pt>
                <c:pt idx="816">
                  <c:v>29.165840472155651</c:v>
                </c:pt>
                <c:pt idx="817">
                  <c:v>28.875880024801091</c:v>
                </c:pt>
                <c:pt idx="818">
                  <c:v>28.588802301196957</c:v>
                </c:pt>
                <c:pt idx="819">
                  <c:v>28.304578641930267</c:v>
                </c:pt>
                <c:pt idx="820">
                  <c:v>28.023180672513558</c:v>
                </c:pt>
                <c:pt idx="821">
                  <c:v>27.744580300552499</c:v>
                </c:pt>
                <c:pt idx="822">
                  <c:v>27.468749712941186</c:v>
                </c:pt>
                <c:pt idx="823">
                  <c:v>27.195661373085567</c:v>
                </c:pt>
                <c:pt idx="824">
                  <c:v>26.925288018154433</c:v>
                </c:pt>
                <c:pt idx="825">
                  <c:v>26.657602656357717</c:v>
                </c:pt>
                <c:pt idx="826">
                  <c:v>26.392578564251856</c:v>
                </c:pt>
                <c:pt idx="827">
                  <c:v>26.130189284072003</c:v>
                </c:pt>
                <c:pt idx="828">
                  <c:v>25.870408621090522</c:v>
                </c:pt>
                <c:pt idx="829">
                  <c:v>25.613210641002205</c:v>
                </c:pt>
                <c:pt idx="830">
                  <c:v>25.358569667335018</c:v>
                </c:pt>
                <c:pt idx="831">
                  <c:v>25.106460278886889</c:v>
                </c:pt>
                <c:pt idx="832">
                  <c:v>24.856857307187674</c:v>
                </c:pt>
                <c:pt idx="833">
                  <c:v>24.609735833986811</c:v>
                </c:pt>
                <c:pt idx="834">
                  <c:v>24.365071188765533</c:v>
                </c:pt>
                <c:pt idx="835">
                  <c:v>24.122838946274019</c:v>
                </c:pt>
                <c:pt idx="836">
                  <c:v>23.883014924093001</c:v>
                </c:pt>
                <c:pt idx="837">
                  <c:v>23.645575180219449</c:v>
                </c:pt>
                <c:pt idx="838">
                  <c:v>23.410496010676649</c:v>
                </c:pt>
                <c:pt idx="839">
                  <c:v>23.177753947147625</c:v>
                </c:pt>
                <c:pt idx="840">
                  <c:v>22.947325754632317</c:v>
                </c:pt>
                <c:pt idx="841">
                  <c:v>22.719188429127971</c:v>
                </c:pt>
                <c:pt idx="842">
                  <c:v>22.493319195332653</c:v>
                </c:pt>
                <c:pt idx="843">
                  <c:v>22.269695504371541</c:v>
                </c:pt>
                <c:pt idx="844">
                  <c:v>22.048295031545734</c:v>
                </c:pt>
                <c:pt idx="845">
                  <c:v>21.829095674103741</c:v>
                </c:pt>
                <c:pt idx="846">
                  <c:v>21.612075549034785</c:v>
                </c:pt>
                <c:pt idx="847">
                  <c:v>21.397212990884263</c:v>
                </c:pt>
                <c:pt idx="848">
                  <c:v>21.184486549590694</c:v>
                </c:pt>
                <c:pt idx="849">
                  <c:v>20.973874988344576</c:v>
                </c:pt>
                <c:pt idx="850">
                  <c:v>20.765357281468106</c:v>
                </c:pt>
                <c:pt idx="851">
                  <c:v>20.558912612316192</c:v>
                </c:pt>
                <c:pt idx="852">
                  <c:v>20.354520371198351</c:v>
                </c:pt>
                <c:pt idx="853">
                  <c:v>20.152160153321049</c:v>
                </c:pt>
                <c:pt idx="854">
                  <c:v>19.951811756750882</c:v>
                </c:pt>
                <c:pt idx="855">
                  <c:v>19.753455180397648</c:v>
                </c:pt>
                <c:pt idx="856">
                  <c:v>19.557070622017633</c:v>
                </c:pt>
                <c:pt idx="857">
                  <c:v>19.362638476236729</c:v>
                </c:pt>
                <c:pt idx="858">
                  <c:v>19.170139332593184</c:v>
                </c:pt>
                <c:pt idx="859">
                  <c:v>18.979553973599891</c:v>
                </c:pt>
                <c:pt idx="860">
                  <c:v>18.790863372825712</c:v>
                </c:pt>
                <c:pt idx="861">
                  <c:v>18.604048692996251</c:v>
                </c:pt>
                <c:pt idx="862">
                  <c:v>18.419091284113172</c:v>
                </c:pt>
                <c:pt idx="863">
                  <c:v>18.235972681592372</c:v>
                </c:pt>
                <c:pt idx="864">
                  <c:v>18.054674604420647</c:v>
                </c:pt>
                <c:pt idx="865">
                  <c:v>17.875178953330575</c:v>
                </c:pt>
                <c:pt idx="866">
                  <c:v>17.697467808993807</c:v>
                </c:pt>
                <c:pt idx="867">
                  <c:v>17.521523430232023</c:v>
                </c:pt>
                <c:pt idx="868">
                  <c:v>17.347328252245884</c:v>
                </c:pt>
                <c:pt idx="869">
                  <c:v>17.174864884861368</c:v>
                </c:pt>
                <c:pt idx="870">
                  <c:v>17.004116110793884</c:v>
                </c:pt>
                <c:pt idx="871">
                  <c:v>16.835064883929302</c:v>
                </c:pt>
                <c:pt idx="872">
                  <c:v>16.667694327622261</c:v>
                </c:pt>
                <c:pt idx="873">
                  <c:v>16.501987733011337</c:v>
                </c:pt>
                <c:pt idx="874">
                  <c:v>16.337928557350978</c:v>
                </c:pt>
                <c:pt idx="875">
                  <c:v>16.175500422360017</c:v>
                </c:pt>
                <c:pt idx="876">
                  <c:v>16.014687112586611</c:v>
                </c:pt>
                <c:pt idx="877">
                  <c:v>15.855472573789347</c:v>
                </c:pt>
                <c:pt idx="878">
                  <c:v>15.697840911334668</c:v>
                </c:pt>
                <c:pt idx="879">
                  <c:v>15.541776388609984</c:v>
                </c:pt>
                <c:pt idx="880">
                  <c:v>15.387263425452716</c:v>
                </c:pt>
                <c:pt idx="881">
                  <c:v>15.234286596594783</c:v>
                </c:pt>
                <c:pt idx="882">
                  <c:v>15.082830630122864</c:v>
                </c:pt>
                <c:pt idx="883">
                  <c:v>14.932880405953647</c:v>
                </c:pt>
                <c:pt idx="884">
                  <c:v>14.784420954324398</c:v>
                </c:pt>
                <c:pt idx="885">
                  <c:v>14.637437454298542</c:v>
                </c:pt>
                <c:pt idx="886">
                  <c:v>14.49191523228593</c:v>
                </c:pt>
                <c:pt idx="887">
                  <c:v>14.347839760578236</c:v>
                </c:pt>
                <c:pt idx="888">
                  <c:v>14.205196655898272</c:v>
                </c:pt>
                <c:pt idx="889">
                  <c:v>14.06397167796438</c:v>
                </c:pt>
                <c:pt idx="890">
                  <c:v>13.924150728068641</c:v>
                </c:pt>
                <c:pt idx="891">
                  <c:v>13.785719847669444</c:v>
                </c:pt>
                <c:pt idx="892">
                  <c:v>13.648665216997982</c:v>
                </c:pt>
                <c:pt idx="893">
                  <c:v>13.51297315367851</c:v>
                </c:pt>
                <c:pt idx="894">
                  <c:v>13.378630111362574</c:v>
                </c:pt>
                <c:pt idx="895">
                  <c:v>13.245622678376533</c:v>
                </c:pt>
                <c:pt idx="896">
                  <c:v>13.113937576382725</c:v>
                </c:pt>
                <c:pt idx="897">
                  <c:v>12.983561659053755</c:v>
                </c:pt>
                <c:pt idx="898">
                  <c:v>12.854481910760237</c:v>
                </c:pt>
                <c:pt idx="899">
                  <c:v>12.726685445271324</c:v>
                </c:pt>
                <c:pt idx="900">
                  <c:v>12.600159504468257</c:v>
                </c:pt>
                <c:pt idx="901">
                  <c:v>12.474891457070743</c:v>
                </c:pt>
                <c:pt idx="902">
                  <c:v>12.350868797375915</c:v>
                </c:pt>
                <c:pt idx="903">
                  <c:v>12.228079144009898</c:v>
                </c:pt>
                <c:pt idx="904">
                  <c:v>12.106510238691762</c:v>
                </c:pt>
                <c:pt idx="905">
                  <c:v>11.986149945009675</c:v>
                </c:pt>
                <c:pt idx="906">
                  <c:v>11.866986247209441</c:v>
                </c:pt>
                <c:pt idx="907">
                  <c:v>11.749007248994859</c:v>
                </c:pt>
                <c:pt idx="908">
                  <c:v>11.632201172340144</c:v>
                </c:pt>
                <c:pt idx="909">
                  <c:v>11.516556356314013</c:v>
                </c:pt>
                <c:pt idx="910">
                  <c:v>11.402061255915696</c:v>
                </c:pt>
                <c:pt idx="911">
                  <c:v>11.288704440922288</c:v>
                </c:pt>
                <c:pt idx="912">
                  <c:v>11.176474594747681</c:v>
                </c:pt>
                <c:pt idx="913">
                  <c:v>11.06536051331282</c:v>
                </c:pt>
                <c:pt idx="914">
                  <c:v>10.955351103927111</c:v>
                </c:pt>
                <c:pt idx="915">
                  <c:v>10.846435384181143</c:v>
                </c:pt>
                <c:pt idx="916">
                  <c:v>10.738602480850208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[1]List1!$G$18</c:f>
              <c:strCache>
                <c:ptCount val="1"/>
                <c:pt idx="0">
                  <c:v>tlak lin</c:v>
                </c:pt>
              </c:strCache>
            </c:strRef>
          </c:tx>
          <c:marker>
            <c:symbol val="none"/>
          </c:marker>
          <c:xVal>
            <c:numRef>
              <c:f>[1]List1!$E$19:$E$935</c:f>
              <c:numCache>
                <c:formatCode>General</c:formatCode>
                <c:ptCount val="917"/>
                <c:pt idx="0">
                  <c:v>0</c:v>
                </c:pt>
                <c:pt idx="1">
                  <c:v>80</c:v>
                </c:pt>
                <c:pt idx="2">
                  <c:v>160</c:v>
                </c:pt>
                <c:pt idx="3">
                  <c:v>240</c:v>
                </c:pt>
                <c:pt idx="4">
                  <c:v>320</c:v>
                </c:pt>
                <c:pt idx="5">
                  <c:v>400</c:v>
                </c:pt>
                <c:pt idx="6">
                  <c:v>480</c:v>
                </c:pt>
                <c:pt idx="7">
                  <c:v>560</c:v>
                </c:pt>
                <c:pt idx="8">
                  <c:v>640</c:v>
                </c:pt>
                <c:pt idx="9">
                  <c:v>720</c:v>
                </c:pt>
                <c:pt idx="10">
                  <c:v>800</c:v>
                </c:pt>
                <c:pt idx="11">
                  <c:v>880</c:v>
                </c:pt>
                <c:pt idx="12">
                  <c:v>960</c:v>
                </c:pt>
                <c:pt idx="13">
                  <c:v>1040</c:v>
                </c:pt>
                <c:pt idx="14">
                  <c:v>1120</c:v>
                </c:pt>
                <c:pt idx="15">
                  <c:v>1200</c:v>
                </c:pt>
                <c:pt idx="16">
                  <c:v>1280</c:v>
                </c:pt>
                <c:pt idx="17">
                  <c:v>1360</c:v>
                </c:pt>
                <c:pt idx="18">
                  <c:v>1440</c:v>
                </c:pt>
                <c:pt idx="19">
                  <c:v>1520</c:v>
                </c:pt>
                <c:pt idx="20">
                  <c:v>1600</c:v>
                </c:pt>
                <c:pt idx="21">
                  <c:v>1680</c:v>
                </c:pt>
                <c:pt idx="22">
                  <c:v>1760</c:v>
                </c:pt>
                <c:pt idx="23">
                  <c:v>1840</c:v>
                </c:pt>
                <c:pt idx="24">
                  <c:v>1920</c:v>
                </c:pt>
                <c:pt idx="25">
                  <c:v>2000</c:v>
                </c:pt>
                <c:pt idx="26">
                  <c:v>2080</c:v>
                </c:pt>
                <c:pt idx="27">
                  <c:v>2160</c:v>
                </c:pt>
                <c:pt idx="28">
                  <c:v>2240</c:v>
                </c:pt>
                <c:pt idx="29">
                  <c:v>2320</c:v>
                </c:pt>
                <c:pt idx="30">
                  <c:v>2400</c:v>
                </c:pt>
                <c:pt idx="31">
                  <c:v>2480</c:v>
                </c:pt>
                <c:pt idx="32">
                  <c:v>2560</c:v>
                </c:pt>
                <c:pt idx="33">
                  <c:v>2640</c:v>
                </c:pt>
                <c:pt idx="34">
                  <c:v>2720</c:v>
                </c:pt>
                <c:pt idx="35">
                  <c:v>2800</c:v>
                </c:pt>
                <c:pt idx="36">
                  <c:v>2880</c:v>
                </c:pt>
                <c:pt idx="37">
                  <c:v>2960</c:v>
                </c:pt>
                <c:pt idx="38">
                  <c:v>3040</c:v>
                </c:pt>
                <c:pt idx="39">
                  <c:v>3120</c:v>
                </c:pt>
                <c:pt idx="40">
                  <c:v>3200</c:v>
                </c:pt>
                <c:pt idx="41">
                  <c:v>3280</c:v>
                </c:pt>
                <c:pt idx="42">
                  <c:v>3360</c:v>
                </c:pt>
                <c:pt idx="43">
                  <c:v>3440</c:v>
                </c:pt>
                <c:pt idx="44">
                  <c:v>3520</c:v>
                </c:pt>
                <c:pt idx="45">
                  <c:v>3600</c:v>
                </c:pt>
                <c:pt idx="46">
                  <c:v>3680</c:v>
                </c:pt>
                <c:pt idx="47">
                  <c:v>3760</c:v>
                </c:pt>
                <c:pt idx="48">
                  <c:v>3840</c:v>
                </c:pt>
                <c:pt idx="49">
                  <c:v>3920</c:v>
                </c:pt>
                <c:pt idx="50">
                  <c:v>4000</c:v>
                </c:pt>
                <c:pt idx="51">
                  <c:v>4080</c:v>
                </c:pt>
                <c:pt idx="52">
                  <c:v>4160</c:v>
                </c:pt>
                <c:pt idx="53">
                  <c:v>4240</c:v>
                </c:pt>
                <c:pt idx="54">
                  <c:v>4320</c:v>
                </c:pt>
                <c:pt idx="55">
                  <c:v>4400</c:v>
                </c:pt>
                <c:pt idx="56">
                  <c:v>4480</c:v>
                </c:pt>
                <c:pt idx="57">
                  <c:v>4560</c:v>
                </c:pt>
                <c:pt idx="58">
                  <c:v>4640</c:v>
                </c:pt>
                <c:pt idx="59">
                  <c:v>4720</c:v>
                </c:pt>
                <c:pt idx="60">
                  <c:v>4800</c:v>
                </c:pt>
                <c:pt idx="61">
                  <c:v>4880</c:v>
                </c:pt>
                <c:pt idx="62">
                  <c:v>4960</c:v>
                </c:pt>
                <c:pt idx="63">
                  <c:v>5040</c:v>
                </c:pt>
                <c:pt idx="64">
                  <c:v>5120</c:v>
                </c:pt>
                <c:pt idx="65">
                  <c:v>5200</c:v>
                </c:pt>
                <c:pt idx="66">
                  <c:v>5280</c:v>
                </c:pt>
                <c:pt idx="67">
                  <c:v>5360</c:v>
                </c:pt>
                <c:pt idx="68">
                  <c:v>5440</c:v>
                </c:pt>
                <c:pt idx="69">
                  <c:v>5520</c:v>
                </c:pt>
                <c:pt idx="70">
                  <c:v>5600</c:v>
                </c:pt>
                <c:pt idx="71">
                  <c:v>5680</c:v>
                </c:pt>
                <c:pt idx="72">
                  <c:v>5760</c:v>
                </c:pt>
                <c:pt idx="73">
                  <c:v>5840</c:v>
                </c:pt>
                <c:pt idx="74">
                  <c:v>5920</c:v>
                </c:pt>
                <c:pt idx="75">
                  <c:v>6000</c:v>
                </c:pt>
                <c:pt idx="76">
                  <c:v>6080</c:v>
                </c:pt>
                <c:pt idx="77">
                  <c:v>6160</c:v>
                </c:pt>
                <c:pt idx="78">
                  <c:v>6240</c:v>
                </c:pt>
                <c:pt idx="79">
                  <c:v>6320</c:v>
                </c:pt>
                <c:pt idx="80">
                  <c:v>6400</c:v>
                </c:pt>
                <c:pt idx="81">
                  <c:v>6480</c:v>
                </c:pt>
                <c:pt idx="82">
                  <c:v>6560</c:v>
                </c:pt>
                <c:pt idx="83">
                  <c:v>6640</c:v>
                </c:pt>
                <c:pt idx="84">
                  <c:v>6720</c:v>
                </c:pt>
                <c:pt idx="85">
                  <c:v>6800</c:v>
                </c:pt>
                <c:pt idx="86">
                  <c:v>6880</c:v>
                </c:pt>
                <c:pt idx="87">
                  <c:v>6960</c:v>
                </c:pt>
                <c:pt idx="88">
                  <c:v>7040</c:v>
                </c:pt>
                <c:pt idx="89">
                  <c:v>7120</c:v>
                </c:pt>
                <c:pt idx="90">
                  <c:v>7200</c:v>
                </c:pt>
                <c:pt idx="91">
                  <c:v>7280</c:v>
                </c:pt>
                <c:pt idx="92">
                  <c:v>7360</c:v>
                </c:pt>
                <c:pt idx="93">
                  <c:v>7440</c:v>
                </c:pt>
                <c:pt idx="94">
                  <c:v>7520</c:v>
                </c:pt>
                <c:pt idx="95">
                  <c:v>7600</c:v>
                </c:pt>
                <c:pt idx="96">
                  <c:v>7680</c:v>
                </c:pt>
                <c:pt idx="97">
                  <c:v>7760</c:v>
                </c:pt>
                <c:pt idx="98">
                  <c:v>7840</c:v>
                </c:pt>
                <c:pt idx="99">
                  <c:v>7920</c:v>
                </c:pt>
                <c:pt idx="100">
                  <c:v>8000</c:v>
                </c:pt>
                <c:pt idx="101">
                  <c:v>8080</c:v>
                </c:pt>
                <c:pt idx="102">
                  <c:v>8160</c:v>
                </c:pt>
                <c:pt idx="103">
                  <c:v>8240</c:v>
                </c:pt>
                <c:pt idx="104">
                  <c:v>8320</c:v>
                </c:pt>
                <c:pt idx="105">
                  <c:v>8400</c:v>
                </c:pt>
                <c:pt idx="106">
                  <c:v>8480</c:v>
                </c:pt>
                <c:pt idx="107">
                  <c:v>8560</c:v>
                </c:pt>
                <c:pt idx="108">
                  <c:v>8640</c:v>
                </c:pt>
                <c:pt idx="109">
                  <c:v>8720</c:v>
                </c:pt>
                <c:pt idx="110">
                  <c:v>8800</c:v>
                </c:pt>
                <c:pt idx="111">
                  <c:v>8880</c:v>
                </c:pt>
                <c:pt idx="112">
                  <c:v>8960</c:v>
                </c:pt>
                <c:pt idx="113">
                  <c:v>9040</c:v>
                </c:pt>
                <c:pt idx="114">
                  <c:v>9120</c:v>
                </c:pt>
                <c:pt idx="115">
                  <c:v>9200</c:v>
                </c:pt>
                <c:pt idx="116">
                  <c:v>9280</c:v>
                </c:pt>
                <c:pt idx="117">
                  <c:v>9360</c:v>
                </c:pt>
                <c:pt idx="118">
                  <c:v>9440</c:v>
                </c:pt>
                <c:pt idx="119">
                  <c:v>9520</c:v>
                </c:pt>
                <c:pt idx="120">
                  <c:v>9600</c:v>
                </c:pt>
                <c:pt idx="121">
                  <c:v>9680</c:v>
                </c:pt>
                <c:pt idx="122">
                  <c:v>9760</c:v>
                </c:pt>
                <c:pt idx="123">
                  <c:v>9840</c:v>
                </c:pt>
                <c:pt idx="124">
                  <c:v>9920</c:v>
                </c:pt>
                <c:pt idx="125">
                  <c:v>10000</c:v>
                </c:pt>
                <c:pt idx="126">
                  <c:v>10080</c:v>
                </c:pt>
                <c:pt idx="127">
                  <c:v>10160</c:v>
                </c:pt>
                <c:pt idx="128">
                  <c:v>10240</c:v>
                </c:pt>
                <c:pt idx="129">
                  <c:v>10320</c:v>
                </c:pt>
                <c:pt idx="130">
                  <c:v>10400</c:v>
                </c:pt>
                <c:pt idx="131">
                  <c:v>10480</c:v>
                </c:pt>
                <c:pt idx="132">
                  <c:v>10560</c:v>
                </c:pt>
                <c:pt idx="133">
                  <c:v>10640</c:v>
                </c:pt>
                <c:pt idx="134">
                  <c:v>10720</c:v>
                </c:pt>
                <c:pt idx="135">
                  <c:v>10800</c:v>
                </c:pt>
                <c:pt idx="136">
                  <c:v>10880</c:v>
                </c:pt>
                <c:pt idx="137">
                  <c:v>10960</c:v>
                </c:pt>
                <c:pt idx="138">
                  <c:v>11040</c:v>
                </c:pt>
                <c:pt idx="139">
                  <c:v>11120</c:v>
                </c:pt>
                <c:pt idx="140">
                  <c:v>11200</c:v>
                </c:pt>
                <c:pt idx="141">
                  <c:v>11280</c:v>
                </c:pt>
                <c:pt idx="142">
                  <c:v>11360</c:v>
                </c:pt>
                <c:pt idx="143">
                  <c:v>11440</c:v>
                </c:pt>
                <c:pt idx="144">
                  <c:v>11520</c:v>
                </c:pt>
                <c:pt idx="145">
                  <c:v>11600</c:v>
                </c:pt>
                <c:pt idx="146">
                  <c:v>11680</c:v>
                </c:pt>
                <c:pt idx="147">
                  <c:v>11760</c:v>
                </c:pt>
                <c:pt idx="148">
                  <c:v>11840</c:v>
                </c:pt>
                <c:pt idx="149">
                  <c:v>11920</c:v>
                </c:pt>
                <c:pt idx="150">
                  <c:v>12000</c:v>
                </c:pt>
                <c:pt idx="151">
                  <c:v>12080</c:v>
                </c:pt>
                <c:pt idx="152">
                  <c:v>12160</c:v>
                </c:pt>
                <c:pt idx="153">
                  <c:v>12240</c:v>
                </c:pt>
                <c:pt idx="154">
                  <c:v>12320</c:v>
                </c:pt>
                <c:pt idx="155">
                  <c:v>12400</c:v>
                </c:pt>
                <c:pt idx="156">
                  <c:v>12480</c:v>
                </c:pt>
                <c:pt idx="157">
                  <c:v>12560</c:v>
                </c:pt>
                <c:pt idx="158">
                  <c:v>12640</c:v>
                </c:pt>
                <c:pt idx="159">
                  <c:v>12720</c:v>
                </c:pt>
                <c:pt idx="160">
                  <c:v>12800</c:v>
                </c:pt>
                <c:pt idx="161">
                  <c:v>12880</c:v>
                </c:pt>
                <c:pt idx="162">
                  <c:v>12960</c:v>
                </c:pt>
                <c:pt idx="163">
                  <c:v>13040</c:v>
                </c:pt>
                <c:pt idx="164">
                  <c:v>13120</c:v>
                </c:pt>
                <c:pt idx="165">
                  <c:v>13200</c:v>
                </c:pt>
                <c:pt idx="166">
                  <c:v>13280</c:v>
                </c:pt>
                <c:pt idx="167">
                  <c:v>13360</c:v>
                </c:pt>
                <c:pt idx="168">
                  <c:v>13440</c:v>
                </c:pt>
                <c:pt idx="169">
                  <c:v>13520</c:v>
                </c:pt>
                <c:pt idx="170">
                  <c:v>13600</c:v>
                </c:pt>
                <c:pt idx="171">
                  <c:v>13680</c:v>
                </c:pt>
                <c:pt idx="172">
                  <c:v>13760</c:v>
                </c:pt>
                <c:pt idx="173">
                  <c:v>13840</c:v>
                </c:pt>
                <c:pt idx="174">
                  <c:v>13920</c:v>
                </c:pt>
                <c:pt idx="175">
                  <c:v>14000</c:v>
                </c:pt>
                <c:pt idx="176">
                  <c:v>14080</c:v>
                </c:pt>
                <c:pt idx="177">
                  <c:v>14160</c:v>
                </c:pt>
                <c:pt idx="178">
                  <c:v>14240</c:v>
                </c:pt>
                <c:pt idx="179">
                  <c:v>14320</c:v>
                </c:pt>
                <c:pt idx="180">
                  <c:v>14400</c:v>
                </c:pt>
                <c:pt idx="181">
                  <c:v>14480</c:v>
                </c:pt>
                <c:pt idx="182">
                  <c:v>14560</c:v>
                </c:pt>
                <c:pt idx="183">
                  <c:v>14640</c:v>
                </c:pt>
                <c:pt idx="184">
                  <c:v>14720</c:v>
                </c:pt>
                <c:pt idx="185">
                  <c:v>14800</c:v>
                </c:pt>
                <c:pt idx="186">
                  <c:v>14880</c:v>
                </c:pt>
                <c:pt idx="187">
                  <c:v>14960</c:v>
                </c:pt>
                <c:pt idx="188">
                  <c:v>15040</c:v>
                </c:pt>
                <c:pt idx="189">
                  <c:v>15120</c:v>
                </c:pt>
                <c:pt idx="190">
                  <c:v>15200</c:v>
                </c:pt>
                <c:pt idx="191">
                  <c:v>15280</c:v>
                </c:pt>
                <c:pt idx="192">
                  <c:v>15360</c:v>
                </c:pt>
                <c:pt idx="193">
                  <c:v>15440</c:v>
                </c:pt>
                <c:pt idx="194">
                  <c:v>15520</c:v>
                </c:pt>
                <c:pt idx="195">
                  <c:v>15600</c:v>
                </c:pt>
                <c:pt idx="196">
                  <c:v>15680</c:v>
                </c:pt>
                <c:pt idx="197">
                  <c:v>15760</c:v>
                </c:pt>
                <c:pt idx="198">
                  <c:v>15840</c:v>
                </c:pt>
                <c:pt idx="199">
                  <c:v>15920</c:v>
                </c:pt>
                <c:pt idx="200">
                  <c:v>16000</c:v>
                </c:pt>
                <c:pt idx="201">
                  <c:v>16080</c:v>
                </c:pt>
                <c:pt idx="202">
                  <c:v>16160</c:v>
                </c:pt>
                <c:pt idx="203">
                  <c:v>16240</c:v>
                </c:pt>
                <c:pt idx="204">
                  <c:v>16320</c:v>
                </c:pt>
                <c:pt idx="205">
                  <c:v>16400</c:v>
                </c:pt>
                <c:pt idx="206">
                  <c:v>16480</c:v>
                </c:pt>
                <c:pt idx="207">
                  <c:v>16560</c:v>
                </c:pt>
                <c:pt idx="208">
                  <c:v>16640</c:v>
                </c:pt>
                <c:pt idx="209">
                  <c:v>16720</c:v>
                </c:pt>
                <c:pt idx="210">
                  <c:v>16800</c:v>
                </c:pt>
                <c:pt idx="211">
                  <c:v>16880</c:v>
                </c:pt>
                <c:pt idx="212">
                  <c:v>16960</c:v>
                </c:pt>
                <c:pt idx="213">
                  <c:v>17040</c:v>
                </c:pt>
                <c:pt idx="214">
                  <c:v>17120</c:v>
                </c:pt>
                <c:pt idx="215">
                  <c:v>17200</c:v>
                </c:pt>
                <c:pt idx="216">
                  <c:v>17280</c:v>
                </c:pt>
                <c:pt idx="217">
                  <c:v>17360</c:v>
                </c:pt>
                <c:pt idx="218">
                  <c:v>17440</c:v>
                </c:pt>
                <c:pt idx="219">
                  <c:v>17520</c:v>
                </c:pt>
                <c:pt idx="220">
                  <c:v>17600</c:v>
                </c:pt>
                <c:pt idx="221">
                  <c:v>17680</c:v>
                </c:pt>
                <c:pt idx="222">
                  <c:v>17760</c:v>
                </c:pt>
                <c:pt idx="223">
                  <c:v>17840</c:v>
                </c:pt>
                <c:pt idx="224">
                  <c:v>17920</c:v>
                </c:pt>
                <c:pt idx="225">
                  <c:v>18000</c:v>
                </c:pt>
                <c:pt idx="226">
                  <c:v>18080</c:v>
                </c:pt>
                <c:pt idx="227">
                  <c:v>18160</c:v>
                </c:pt>
                <c:pt idx="228">
                  <c:v>18240</c:v>
                </c:pt>
                <c:pt idx="229">
                  <c:v>18320</c:v>
                </c:pt>
                <c:pt idx="230">
                  <c:v>18400</c:v>
                </c:pt>
                <c:pt idx="231">
                  <c:v>18480</c:v>
                </c:pt>
                <c:pt idx="232">
                  <c:v>18560</c:v>
                </c:pt>
                <c:pt idx="233">
                  <c:v>18640</c:v>
                </c:pt>
                <c:pt idx="234">
                  <c:v>18720</c:v>
                </c:pt>
                <c:pt idx="235">
                  <c:v>18800</c:v>
                </c:pt>
                <c:pt idx="236">
                  <c:v>18880</c:v>
                </c:pt>
                <c:pt idx="237">
                  <c:v>18960</c:v>
                </c:pt>
                <c:pt idx="238">
                  <c:v>19040</c:v>
                </c:pt>
                <c:pt idx="239">
                  <c:v>19120</c:v>
                </c:pt>
                <c:pt idx="240">
                  <c:v>19200</c:v>
                </c:pt>
                <c:pt idx="241">
                  <c:v>19280</c:v>
                </c:pt>
                <c:pt idx="242">
                  <c:v>19360</c:v>
                </c:pt>
                <c:pt idx="243">
                  <c:v>19440</c:v>
                </c:pt>
                <c:pt idx="244">
                  <c:v>19520</c:v>
                </c:pt>
                <c:pt idx="245">
                  <c:v>19600</c:v>
                </c:pt>
                <c:pt idx="246">
                  <c:v>19680</c:v>
                </c:pt>
                <c:pt idx="247">
                  <c:v>19760</c:v>
                </c:pt>
                <c:pt idx="248">
                  <c:v>19840</c:v>
                </c:pt>
                <c:pt idx="249">
                  <c:v>19920</c:v>
                </c:pt>
                <c:pt idx="250">
                  <c:v>20000</c:v>
                </c:pt>
                <c:pt idx="251">
                  <c:v>20080</c:v>
                </c:pt>
                <c:pt idx="252">
                  <c:v>20160</c:v>
                </c:pt>
                <c:pt idx="253">
                  <c:v>20240</c:v>
                </c:pt>
                <c:pt idx="254">
                  <c:v>20320</c:v>
                </c:pt>
                <c:pt idx="255">
                  <c:v>20400</c:v>
                </c:pt>
                <c:pt idx="256">
                  <c:v>20480</c:v>
                </c:pt>
                <c:pt idx="257">
                  <c:v>20560</c:v>
                </c:pt>
                <c:pt idx="258">
                  <c:v>20640</c:v>
                </c:pt>
                <c:pt idx="259">
                  <c:v>20720</c:v>
                </c:pt>
                <c:pt idx="260">
                  <c:v>20800</c:v>
                </c:pt>
                <c:pt idx="261">
                  <c:v>20880</c:v>
                </c:pt>
                <c:pt idx="262">
                  <c:v>20960</c:v>
                </c:pt>
                <c:pt idx="263">
                  <c:v>21040</c:v>
                </c:pt>
                <c:pt idx="264">
                  <c:v>21120</c:v>
                </c:pt>
                <c:pt idx="265">
                  <c:v>21200</c:v>
                </c:pt>
                <c:pt idx="266">
                  <c:v>21280</c:v>
                </c:pt>
                <c:pt idx="267">
                  <c:v>21360</c:v>
                </c:pt>
                <c:pt idx="268">
                  <c:v>21440</c:v>
                </c:pt>
                <c:pt idx="269">
                  <c:v>21520</c:v>
                </c:pt>
                <c:pt idx="270">
                  <c:v>21600</c:v>
                </c:pt>
                <c:pt idx="271">
                  <c:v>21680</c:v>
                </c:pt>
                <c:pt idx="272">
                  <c:v>21760</c:v>
                </c:pt>
                <c:pt idx="273">
                  <c:v>21840</c:v>
                </c:pt>
                <c:pt idx="274">
                  <c:v>21920</c:v>
                </c:pt>
                <c:pt idx="275">
                  <c:v>22000</c:v>
                </c:pt>
                <c:pt idx="276">
                  <c:v>22080</c:v>
                </c:pt>
                <c:pt idx="277">
                  <c:v>22160</c:v>
                </c:pt>
                <c:pt idx="278">
                  <c:v>22240</c:v>
                </c:pt>
                <c:pt idx="279">
                  <c:v>22320</c:v>
                </c:pt>
                <c:pt idx="280">
                  <c:v>22400</c:v>
                </c:pt>
                <c:pt idx="281">
                  <c:v>22480</c:v>
                </c:pt>
                <c:pt idx="282">
                  <c:v>22560</c:v>
                </c:pt>
                <c:pt idx="283">
                  <c:v>22640</c:v>
                </c:pt>
                <c:pt idx="284">
                  <c:v>22720</c:v>
                </c:pt>
                <c:pt idx="285">
                  <c:v>22800</c:v>
                </c:pt>
                <c:pt idx="286">
                  <c:v>22880</c:v>
                </c:pt>
                <c:pt idx="287">
                  <c:v>22960</c:v>
                </c:pt>
                <c:pt idx="288">
                  <c:v>23040</c:v>
                </c:pt>
                <c:pt idx="289">
                  <c:v>23120</c:v>
                </c:pt>
                <c:pt idx="290">
                  <c:v>23200</c:v>
                </c:pt>
                <c:pt idx="291">
                  <c:v>23280</c:v>
                </c:pt>
                <c:pt idx="292">
                  <c:v>23360</c:v>
                </c:pt>
                <c:pt idx="293">
                  <c:v>23440</c:v>
                </c:pt>
                <c:pt idx="294">
                  <c:v>23520</c:v>
                </c:pt>
                <c:pt idx="295">
                  <c:v>23600</c:v>
                </c:pt>
                <c:pt idx="296">
                  <c:v>23680</c:v>
                </c:pt>
                <c:pt idx="297">
                  <c:v>23760</c:v>
                </c:pt>
                <c:pt idx="298">
                  <c:v>23840</c:v>
                </c:pt>
                <c:pt idx="299">
                  <c:v>23920</c:v>
                </c:pt>
                <c:pt idx="300">
                  <c:v>24000</c:v>
                </c:pt>
                <c:pt idx="301">
                  <c:v>24080</c:v>
                </c:pt>
                <c:pt idx="302">
                  <c:v>24160</c:v>
                </c:pt>
                <c:pt idx="303">
                  <c:v>24240</c:v>
                </c:pt>
                <c:pt idx="304">
                  <c:v>24320</c:v>
                </c:pt>
                <c:pt idx="305">
                  <c:v>24400</c:v>
                </c:pt>
                <c:pt idx="306">
                  <c:v>24480</c:v>
                </c:pt>
                <c:pt idx="307">
                  <c:v>24560</c:v>
                </c:pt>
                <c:pt idx="308">
                  <c:v>24640</c:v>
                </c:pt>
                <c:pt idx="309">
                  <c:v>24720</c:v>
                </c:pt>
                <c:pt idx="310">
                  <c:v>24800</c:v>
                </c:pt>
                <c:pt idx="311">
                  <c:v>24880</c:v>
                </c:pt>
                <c:pt idx="312">
                  <c:v>24960</c:v>
                </c:pt>
                <c:pt idx="313">
                  <c:v>25040</c:v>
                </c:pt>
                <c:pt idx="314">
                  <c:v>25120</c:v>
                </c:pt>
                <c:pt idx="315">
                  <c:v>25200</c:v>
                </c:pt>
                <c:pt idx="316">
                  <c:v>25280</c:v>
                </c:pt>
                <c:pt idx="317">
                  <c:v>25360</c:v>
                </c:pt>
                <c:pt idx="318">
                  <c:v>25440</c:v>
                </c:pt>
                <c:pt idx="319">
                  <c:v>25520</c:v>
                </c:pt>
                <c:pt idx="320">
                  <c:v>25600</c:v>
                </c:pt>
                <c:pt idx="321">
                  <c:v>25680</c:v>
                </c:pt>
                <c:pt idx="322">
                  <c:v>25760</c:v>
                </c:pt>
                <c:pt idx="323">
                  <c:v>25840</c:v>
                </c:pt>
                <c:pt idx="324">
                  <c:v>25920</c:v>
                </c:pt>
                <c:pt idx="325">
                  <c:v>26000</c:v>
                </c:pt>
                <c:pt idx="326">
                  <c:v>26080</c:v>
                </c:pt>
                <c:pt idx="327">
                  <c:v>26160</c:v>
                </c:pt>
                <c:pt idx="328">
                  <c:v>26240</c:v>
                </c:pt>
                <c:pt idx="329">
                  <c:v>26320</c:v>
                </c:pt>
                <c:pt idx="330">
                  <c:v>26400</c:v>
                </c:pt>
                <c:pt idx="331">
                  <c:v>26480</c:v>
                </c:pt>
                <c:pt idx="332">
                  <c:v>26560</c:v>
                </c:pt>
                <c:pt idx="333">
                  <c:v>26640</c:v>
                </c:pt>
                <c:pt idx="334">
                  <c:v>26720</c:v>
                </c:pt>
                <c:pt idx="335">
                  <c:v>26800</c:v>
                </c:pt>
                <c:pt idx="336">
                  <c:v>26880</c:v>
                </c:pt>
                <c:pt idx="337">
                  <c:v>26960</c:v>
                </c:pt>
                <c:pt idx="338">
                  <c:v>27040</c:v>
                </c:pt>
                <c:pt idx="339">
                  <c:v>27120</c:v>
                </c:pt>
                <c:pt idx="340">
                  <c:v>27200</c:v>
                </c:pt>
                <c:pt idx="341">
                  <c:v>27280</c:v>
                </c:pt>
                <c:pt idx="342">
                  <c:v>27360</c:v>
                </c:pt>
                <c:pt idx="343">
                  <c:v>27440</c:v>
                </c:pt>
                <c:pt idx="344">
                  <c:v>27520</c:v>
                </c:pt>
                <c:pt idx="345">
                  <c:v>27600</c:v>
                </c:pt>
                <c:pt idx="346">
                  <c:v>27680</c:v>
                </c:pt>
                <c:pt idx="347">
                  <c:v>27760</c:v>
                </c:pt>
                <c:pt idx="348">
                  <c:v>27840</c:v>
                </c:pt>
                <c:pt idx="349">
                  <c:v>27920</c:v>
                </c:pt>
                <c:pt idx="350">
                  <c:v>28000</c:v>
                </c:pt>
                <c:pt idx="351">
                  <c:v>28080</c:v>
                </c:pt>
                <c:pt idx="352">
                  <c:v>28160</c:v>
                </c:pt>
                <c:pt idx="353">
                  <c:v>28240</c:v>
                </c:pt>
                <c:pt idx="354">
                  <c:v>28320</c:v>
                </c:pt>
                <c:pt idx="355">
                  <c:v>28400</c:v>
                </c:pt>
                <c:pt idx="356">
                  <c:v>28480</c:v>
                </c:pt>
                <c:pt idx="357">
                  <c:v>28560</c:v>
                </c:pt>
                <c:pt idx="358">
                  <c:v>28640</c:v>
                </c:pt>
                <c:pt idx="359">
                  <c:v>28720</c:v>
                </c:pt>
                <c:pt idx="360">
                  <c:v>28800</c:v>
                </c:pt>
                <c:pt idx="361">
                  <c:v>28880</c:v>
                </c:pt>
                <c:pt idx="362">
                  <c:v>28960</c:v>
                </c:pt>
                <c:pt idx="363">
                  <c:v>29040</c:v>
                </c:pt>
                <c:pt idx="364">
                  <c:v>29120</c:v>
                </c:pt>
                <c:pt idx="365">
                  <c:v>29200</c:v>
                </c:pt>
                <c:pt idx="366">
                  <c:v>29280</c:v>
                </c:pt>
                <c:pt idx="367">
                  <c:v>29360</c:v>
                </c:pt>
                <c:pt idx="368">
                  <c:v>29440</c:v>
                </c:pt>
                <c:pt idx="369">
                  <c:v>29520</c:v>
                </c:pt>
                <c:pt idx="370">
                  <c:v>29600</c:v>
                </c:pt>
                <c:pt idx="371">
                  <c:v>29680</c:v>
                </c:pt>
                <c:pt idx="372">
                  <c:v>29760</c:v>
                </c:pt>
                <c:pt idx="373">
                  <c:v>29840</c:v>
                </c:pt>
                <c:pt idx="374">
                  <c:v>29920</c:v>
                </c:pt>
                <c:pt idx="375">
                  <c:v>30000</c:v>
                </c:pt>
                <c:pt idx="376">
                  <c:v>30080</c:v>
                </c:pt>
                <c:pt idx="377">
                  <c:v>30160</c:v>
                </c:pt>
                <c:pt idx="378">
                  <c:v>30240</c:v>
                </c:pt>
                <c:pt idx="379">
                  <c:v>30320</c:v>
                </c:pt>
                <c:pt idx="380">
                  <c:v>30400</c:v>
                </c:pt>
                <c:pt idx="381">
                  <c:v>30480</c:v>
                </c:pt>
                <c:pt idx="382">
                  <c:v>30560</c:v>
                </c:pt>
                <c:pt idx="383">
                  <c:v>30640</c:v>
                </c:pt>
                <c:pt idx="384">
                  <c:v>30720</c:v>
                </c:pt>
                <c:pt idx="385">
                  <c:v>30800</c:v>
                </c:pt>
                <c:pt idx="386">
                  <c:v>30880</c:v>
                </c:pt>
                <c:pt idx="387">
                  <c:v>30960</c:v>
                </c:pt>
                <c:pt idx="388">
                  <c:v>31040</c:v>
                </c:pt>
                <c:pt idx="389">
                  <c:v>31120</c:v>
                </c:pt>
                <c:pt idx="390">
                  <c:v>31200</c:v>
                </c:pt>
                <c:pt idx="391">
                  <c:v>31280</c:v>
                </c:pt>
                <c:pt idx="392">
                  <c:v>31360</c:v>
                </c:pt>
                <c:pt idx="393">
                  <c:v>31440</c:v>
                </c:pt>
                <c:pt idx="394">
                  <c:v>31520</c:v>
                </c:pt>
                <c:pt idx="395">
                  <c:v>31600</c:v>
                </c:pt>
                <c:pt idx="396">
                  <c:v>31680</c:v>
                </c:pt>
                <c:pt idx="397">
                  <c:v>31760</c:v>
                </c:pt>
                <c:pt idx="398">
                  <c:v>31840</c:v>
                </c:pt>
                <c:pt idx="399">
                  <c:v>31920</c:v>
                </c:pt>
                <c:pt idx="400">
                  <c:v>32000</c:v>
                </c:pt>
                <c:pt idx="401">
                  <c:v>32080</c:v>
                </c:pt>
                <c:pt idx="402">
                  <c:v>32160</c:v>
                </c:pt>
                <c:pt idx="403">
                  <c:v>32240</c:v>
                </c:pt>
                <c:pt idx="404">
                  <c:v>32320</c:v>
                </c:pt>
                <c:pt idx="405">
                  <c:v>32400</c:v>
                </c:pt>
                <c:pt idx="406">
                  <c:v>32480</c:v>
                </c:pt>
                <c:pt idx="407">
                  <c:v>32560</c:v>
                </c:pt>
                <c:pt idx="408">
                  <c:v>32640</c:v>
                </c:pt>
                <c:pt idx="409">
                  <c:v>32720</c:v>
                </c:pt>
                <c:pt idx="410">
                  <c:v>32800</c:v>
                </c:pt>
                <c:pt idx="411">
                  <c:v>32880</c:v>
                </c:pt>
                <c:pt idx="412">
                  <c:v>32960</c:v>
                </c:pt>
                <c:pt idx="413">
                  <c:v>33040</c:v>
                </c:pt>
                <c:pt idx="414">
                  <c:v>33120</c:v>
                </c:pt>
                <c:pt idx="415">
                  <c:v>33200</c:v>
                </c:pt>
                <c:pt idx="416">
                  <c:v>33280</c:v>
                </c:pt>
                <c:pt idx="417">
                  <c:v>33360</c:v>
                </c:pt>
                <c:pt idx="418">
                  <c:v>33440</c:v>
                </c:pt>
                <c:pt idx="419">
                  <c:v>33520</c:v>
                </c:pt>
                <c:pt idx="420">
                  <c:v>33600</c:v>
                </c:pt>
                <c:pt idx="421">
                  <c:v>33680</c:v>
                </c:pt>
                <c:pt idx="422">
                  <c:v>33760</c:v>
                </c:pt>
                <c:pt idx="423">
                  <c:v>33840</c:v>
                </c:pt>
                <c:pt idx="424">
                  <c:v>33920</c:v>
                </c:pt>
                <c:pt idx="425">
                  <c:v>34000</c:v>
                </c:pt>
                <c:pt idx="426">
                  <c:v>34080</c:v>
                </c:pt>
                <c:pt idx="427">
                  <c:v>34160</c:v>
                </c:pt>
                <c:pt idx="428">
                  <c:v>34240</c:v>
                </c:pt>
                <c:pt idx="429">
                  <c:v>34320</c:v>
                </c:pt>
                <c:pt idx="430">
                  <c:v>34400</c:v>
                </c:pt>
                <c:pt idx="431">
                  <c:v>34480</c:v>
                </c:pt>
                <c:pt idx="432">
                  <c:v>34560</c:v>
                </c:pt>
                <c:pt idx="433">
                  <c:v>34640</c:v>
                </c:pt>
                <c:pt idx="434">
                  <c:v>34720</c:v>
                </c:pt>
                <c:pt idx="435">
                  <c:v>34800</c:v>
                </c:pt>
                <c:pt idx="436">
                  <c:v>34880</c:v>
                </c:pt>
                <c:pt idx="437">
                  <c:v>34960</c:v>
                </c:pt>
                <c:pt idx="438">
                  <c:v>35040</c:v>
                </c:pt>
                <c:pt idx="439">
                  <c:v>35120</c:v>
                </c:pt>
                <c:pt idx="440">
                  <c:v>35200</c:v>
                </c:pt>
                <c:pt idx="441">
                  <c:v>35280</c:v>
                </c:pt>
                <c:pt idx="442">
                  <c:v>35360</c:v>
                </c:pt>
                <c:pt idx="443">
                  <c:v>35440</c:v>
                </c:pt>
                <c:pt idx="444">
                  <c:v>35520</c:v>
                </c:pt>
                <c:pt idx="445">
                  <c:v>35600</c:v>
                </c:pt>
                <c:pt idx="446">
                  <c:v>35680</c:v>
                </c:pt>
                <c:pt idx="447">
                  <c:v>35760</c:v>
                </c:pt>
                <c:pt idx="448">
                  <c:v>35840</c:v>
                </c:pt>
                <c:pt idx="449">
                  <c:v>35920</c:v>
                </c:pt>
                <c:pt idx="450">
                  <c:v>36000</c:v>
                </c:pt>
                <c:pt idx="451">
                  <c:v>36080</c:v>
                </c:pt>
                <c:pt idx="452">
                  <c:v>36160</c:v>
                </c:pt>
                <c:pt idx="453">
                  <c:v>36240</c:v>
                </c:pt>
                <c:pt idx="454">
                  <c:v>36320</c:v>
                </c:pt>
                <c:pt idx="455">
                  <c:v>36400</c:v>
                </c:pt>
                <c:pt idx="456">
                  <c:v>36480</c:v>
                </c:pt>
                <c:pt idx="457">
                  <c:v>36560</c:v>
                </c:pt>
                <c:pt idx="458">
                  <c:v>36640</c:v>
                </c:pt>
                <c:pt idx="459">
                  <c:v>36720</c:v>
                </c:pt>
                <c:pt idx="460">
                  <c:v>36800</c:v>
                </c:pt>
                <c:pt idx="461">
                  <c:v>36880</c:v>
                </c:pt>
                <c:pt idx="462">
                  <c:v>36960</c:v>
                </c:pt>
                <c:pt idx="463">
                  <c:v>37040</c:v>
                </c:pt>
                <c:pt idx="464">
                  <c:v>37120</c:v>
                </c:pt>
                <c:pt idx="465">
                  <c:v>37200</c:v>
                </c:pt>
                <c:pt idx="466">
                  <c:v>37280</c:v>
                </c:pt>
                <c:pt idx="467">
                  <c:v>37360</c:v>
                </c:pt>
                <c:pt idx="468">
                  <c:v>37440</c:v>
                </c:pt>
                <c:pt idx="469">
                  <c:v>37520</c:v>
                </c:pt>
                <c:pt idx="470">
                  <c:v>37600</c:v>
                </c:pt>
                <c:pt idx="471">
                  <c:v>37680</c:v>
                </c:pt>
                <c:pt idx="472">
                  <c:v>37760</c:v>
                </c:pt>
                <c:pt idx="473">
                  <c:v>37840</c:v>
                </c:pt>
                <c:pt idx="474">
                  <c:v>37920</c:v>
                </c:pt>
                <c:pt idx="475">
                  <c:v>38000</c:v>
                </c:pt>
                <c:pt idx="476">
                  <c:v>38080</c:v>
                </c:pt>
                <c:pt idx="477">
                  <c:v>38160</c:v>
                </c:pt>
                <c:pt idx="478">
                  <c:v>38240</c:v>
                </c:pt>
                <c:pt idx="479">
                  <c:v>38320</c:v>
                </c:pt>
                <c:pt idx="480">
                  <c:v>38400</c:v>
                </c:pt>
                <c:pt idx="481">
                  <c:v>38480</c:v>
                </c:pt>
                <c:pt idx="482">
                  <c:v>38560</c:v>
                </c:pt>
                <c:pt idx="483">
                  <c:v>38640</c:v>
                </c:pt>
                <c:pt idx="484">
                  <c:v>38720</c:v>
                </c:pt>
                <c:pt idx="485">
                  <c:v>38800</c:v>
                </c:pt>
                <c:pt idx="486">
                  <c:v>38880</c:v>
                </c:pt>
                <c:pt idx="487">
                  <c:v>38960</c:v>
                </c:pt>
                <c:pt idx="488">
                  <c:v>39040</c:v>
                </c:pt>
                <c:pt idx="489">
                  <c:v>39120</c:v>
                </c:pt>
                <c:pt idx="490">
                  <c:v>39200</c:v>
                </c:pt>
                <c:pt idx="491">
                  <c:v>39280</c:v>
                </c:pt>
                <c:pt idx="492">
                  <c:v>39360</c:v>
                </c:pt>
                <c:pt idx="493">
                  <c:v>39440</c:v>
                </c:pt>
                <c:pt idx="494">
                  <c:v>39520</c:v>
                </c:pt>
                <c:pt idx="495">
                  <c:v>39600</c:v>
                </c:pt>
                <c:pt idx="496">
                  <c:v>39680</c:v>
                </c:pt>
                <c:pt idx="497">
                  <c:v>39760</c:v>
                </c:pt>
                <c:pt idx="498">
                  <c:v>39840</c:v>
                </c:pt>
                <c:pt idx="499">
                  <c:v>39920</c:v>
                </c:pt>
                <c:pt idx="500">
                  <c:v>40000</c:v>
                </c:pt>
                <c:pt idx="501">
                  <c:v>40080</c:v>
                </c:pt>
                <c:pt idx="502">
                  <c:v>40160</c:v>
                </c:pt>
                <c:pt idx="503">
                  <c:v>40240</c:v>
                </c:pt>
                <c:pt idx="504">
                  <c:v>40320</c:v>
                </c:pt>
                <c:pt idx="505">
                  <c:v>40400</c:v>
                </c:pt>
                <c:pt idx="506">
                  <c:v>40480</c:v>
                </c:pt>
                <c:pt idx="507">
                  <c:v>40560</c:v>
                </c:pt>
                <c:pt idx="508">
                  <c:v>40640</c:v>
                </c:pt>
                <c:pt idx="509">
                  <c:v>40720</c:v>
                </c:pt>
                <c:pt idx="510">
                  <c:v>40800</c:v>
                </c:pt>
                <c:pt idx="511">
                  <c:v>40880</c:v>
                </c:pt>
                <c:pt idx="512">
                  <c:v>40960</c:v>
                </c:pt>
                <c:pt idx="513">
                  <c:v>41040</c:v>
                </c:pt>
                <c:pt idx="514">
                  <c:v>41120</c:v>
                </c:pt>
                <c:pt idx="515">
                  <c:v>41200</c:v>
                </c:pt>
                <c:pt idx="516">
                  <c:v>41280</c:v>
                </c:pt>
                <c:pt idx="517">
                  <c:v>41360</c:v>
                </c:pt>
                <c:pt idx="518">
                  <c:v>41440</c:v>
                </c:pt>
                <c:pt idx="519">
                  <c:v>41520</c:v>
                </c:pt>
                <c:pt idx="520">
                  <c:v>41600</c:v>
                </c:pt>
                <c:pt idx="521">
                  <c:v>41680</c:v>
                </c:pt>
                <c:pt idx="522">
                  <c:v>41760</c:v>
                </c:pt>
                <c:pt idx="523">
                  <c:v>41840</c:v>
                </c:pt>
                <c:pt idx="524">
                  <c:v>41920</c:v>
                </c:pt>
                <c:pt idx="525">
                  <c:v>42000</c:v>
                </c:pt>
                <c:pt idx="526">
                  <c:v>42080</c:v>
                </c:pt>
                <c:pt idx="527">
                  <c:v>42160</c:v>
                </c:pt>
                <c:pt idx="528">
                  <c:v>42240</c:v>
                </c:pt>
                <c:pt idx="529">
                  <c:v>42320</c:v>
                </c:pt>
                <c:pt idx="530">
                  <c:v>42400</c:v>
                </c:pt>
                <c:pt idx="531">
                  <c:v>42480</c:v>
                </c:pt>
                <c:pt idx="532">
                  <c:v>42560</c:v>
                </c:pt>
                <c:pt idx="533">
                  <c:v>42640</c:v>
                </c:pt>
                <c:pt idx="534">
                  <c:v>42720</c:v>
                </c:pt>
                <c:pt idx="535">
                  <c:v>42800</c:v>
                </c:pt>
                <c:pt idx="536">
                  <c:v>42880</c:v>
                </c:pt>
                <c:pt idx="537">
                  <c:v>42960</c:v>
                </c:pt>
                <c:pt idx="538">
                  <c:v>43040</c:v>
                </c:pt>
                <c:pt idx="539">
                  <c:v>43120</c:v>
                </c:pt>
                <c:pt idx="540">
                  <c:v>43200</c:v>
                </c:pt>
                <c:pt idx="541">
                  <c:v>43280</c:v>
                </c:pt>
                <c:pt idx="542">
                  <c:v>43360</c:v>
                </c:pt>
                <c:pt idx="543">
                  <c:v>43440</c:v>
                </c:pt>
                <c:pt idx="544">
                  <c:v>43520</c:v>
                </c:pt>
                <c:pt idx="545">
                  <c:v>43600</c:v>
                </c:pt>
                <c:pt idx="546">
                  <c:v>43680</c:v>
                </c:pt>
                <c:pt idx="547">
                  <c:v>43760</c:v>
                </c:pt>
                <c:pt idx="548">
                  <c:v>43840</c:v>
                </c:pt>
                <c:pt idx="549">
                  <c:v>43920</c:v>
                </c:pt>
                <c:pt idx="550">
                  <c:v>44000</c:v>
                </c:pt>
                <c:pt idx="551">
                  <c:v>44080</c:v>
                </c:pt>
                <c:pt idx="552">
                  <c:v>44160</c:v>
                </c:pt>
                <c:pt idx="553">
                  <c:v>44240</c:v>
                </c:pt>
                <c:pt idx="554">
                  <c:v>44320</c:v>
                </c:pt>
                <c:pt idx="555">
                  <c:v>44400</c:v>
                </c:pt>
                <c:pt idx="556">
                  <c:v>44480</c:v>
                </c:pt>
                <c:pt idx="557">
                  <c:v>44560</c:v>
                </c:pt>
                <c:pt idx="558">
                  <c:v>44640</c:v>
                </c:pt>
                <c:pt idx="559">
                  <c:v>44720</c:v>
                </c:pt>
                <c:pt idx="560">
                  <c:v>44800</c:v>
                </c:pt>
                <c:pt idx="561">
                  <c:v>44880</c:v>
                </c:pt>
                <c:pt idx="562">
                  <c:v>44960</c:v>
                </c:pt>
                <c:pt idx="563">
                  <c:v>45040</c:v>
                </c:pt>
                <c:pt idx="564">
                  <c:v>45120</c:v>
                </c:pt>
                <c:pt idx="565">
                  <c:v>45200</c:v>
                </c:pt>
                <c:pt idx="566">
                  <c:v>45280</c:v>
                </c:pt>
                <c:pt idx="567">
                  <c:v>45360</c:v>
                </c:pt>
                <c:pt idx="568">
                  <c:v>45440</c:v>
                </c:pt>
                <c:pt idx="569">
                  <c:v>45520</c:v>
                </c:pt>
                <c:pt idx="570">
                  <c:v>45600</c:v>
                </c:pt>
                <c:pt idx="571">
                  <c:v>45680</c:v>
                </c:pt>
                <c:pt idx="572">
                  <c:v>45760</c:v>
                </c:pt>
                <c:pt idx="573">
                  <c:v>45840</c:v>
                </c:pt>
                <c:pt idx="574">
                  <c:v>45920</c:v>
                </c:pt>
                <c:pt idx="575">
                  <c:v>46000</c:v>
                </c:pt>
                <c:pt idx="576">
                  <c:v>46080</c:v>
                </c:pt>
                <c:pt idx="577">
                  <c:v>46160</c:v>
                </c:pt>
                <c:pt idx="578">
                  <c:v>46240</c:v>
                </c:pt>
                <c:pt idx="579">
                  <c:v>46320</c:v>
                </c:pt>
                <c:pt idx="580">
                  <c:v>46400</c:v>
                </c:pt>
                <c:pt idx="581">
                  <c:v>46480</c:v>
                </c:pt>
                <c:pt idx="582">
                  <c:v>46560</c:v>
                </c:pt>
                <c:pt idx="583">
                  <c:v>46640</c:v>
                </c:pt>
                <c:pt idx="584">
                  <c:v>46720</c:v>
                </c:pt>
                <c:pt idx="585">
                  <c:v>46800</c:v>
                </c:pt>
                <c:pt idx="586">
                  <c:v>46880</c:v>
                </c:pt>
                <c:pt idx="587">
                  <c:v>46960</c:v>
                </c:pt>
                <c:pt idx="588">
                  <c:v>47040</c:v>
                </c:pt>
                <c:pt idx="589">
                  <c:v>47120</c:v>
                </c:pt>
                <c:pt idx="590">
                  <c:v>47200</c:v>
                </c:pt>
                <c:pt idx="591">
                  <c:v>47280</c:v>
                </c:pt>
                <c:pt idx="592">
                  <c:v>47360</c:v>
                </c:pt>
                <c:pt idx="593">
                  <c:v>47440</c:v>
                </c:pt>
                <c:pt idx="594">
                  <c:v>47520</c:v>
                </c:pt>
                <c:pt idx="595">
                  <c:v>47600</c:v>
                </c:pt>
                <c:pt idx="596">
                  <c:v>47680</c:v>
                </c:pt>
                <c:pt idx="597">
                  <c:v>47760</c:v>
                </c:pt>
                <c:pt idx="598">
                  <c:v>47840</c:v>
                </c:pt>
                <c:pt idx="599">
                  <c:v>47920</c:v>
                </c:pt>
                <c:pt idx="600">
                  <c:v>48000</c:v>
                </c:pt>
                <c:pt idx="601">
                  <c:v>48080</c:v>
                </c:pt>
                <c:pt idx="602">
                  <c:v>48160</c:v>
                </c:pt>
                <c:pt idx="603">
                  <c:v>48240</c:v>
                </c:pt>
                <c:pt idx="604">
                  <c:v>48320</c:v>
                </c:pt>
                <c:pt idx="605">
                  <c:v>48400</c:v>
                </c:pt>
                <c:pt idx="606">
                  <c:v>48480</c:v>
                </c:pt>
                <c:pt idx="607">
                  <c:v>48560</c:v>
                </c:pt>
                <c:pt idx="608">
                  <c:v>48640</c:v>
                </c:pt>
                <c:pt idx="609">
                  <c:v>48720</c:v>
                </c:pt>
                <c:pt idx="610">
                  <c:v>48800</c:v>
                </c:pt>
                <c:pt idx="611">
                  <c:v>48880</c:v>
                </c:pt>
                <c:pt idx="612">
                  <c:v>48960</c:v>
                </c:pt>
                <c:pt idx="613">
                  <c:v>49040</c:v>
                </c:pt>
                <c:pt idx="614">
                  <c:v>49120</c:v>
                </c:pt>
                <c:pt idx="615">
                  <c:v>49200</c:v>
                </c:pt>
                <c:pt idx="616">
                  <c:v>49280</c:v>
                </c:pt>
                <c:pt idx="617">
                  <c:v>49360</c:v>
                </c:pt>
                <c:pt idx="618">
                  <c:v>49440</c:v>
                </c:pt>
                <c:pt idx="619">
                  <c:v>49520</c:v>
                </c:pt>
                <c:pt idx="620">
                  <c:v>49600</c:v>
                </c:pt>
                <c:pt idx="621">
                  <c:v>49680</c:v>
                </c:pt>
                <c:pt idx="622">
                  <c:v>49760</c:v>
                </c:pt>
                <c:pt idx="623">
                  <c:v>49840</c:v>
                </c:pt>
                <c:pt idx="624">
                  <c:v>49920</c:v>
                </c:pt>
                <c:pt idx="625">
                  <c:v>50000</c:v>
                </c:pt>
                <c:pt idx="626">
                  <c:v>50080</c:v>
                </c:pt>
                <c:pt idx="627">
                  <c:v>50160</c:v>
                </c:pt>
                <c:pt idx="628">
                  <c:v>50240</c:v>
                </c:pt>
                <c:pt idx="629">
                  <c:v>50320</c:v>
                </c:pt>
                <c:pt idx="630">
                  <c:v>50400</c:v>
                </c:pt>
                <c:pt idx="631">
                  <c:v>50480</c:v>
                </c:pt>
                <c:pt idx="632">
                  <c:v>50560</c:v>
                </c:pt>
                <c:pt idx="633">
                  <c:v>50640</c:v>
                </c:pt>
                <c:pt idx="634">
                  <c:v>50720</c:v>
                </c:pt>
                <c:pt idx="635">
                  <c:v>50800</c:v>
                </c:pt>
                <c:pt idx="636">
                  <c:v>50880</c:v>
                </c:pt>
                <c:pt idx="637">
                  <c:v>50960</c:v>
                </c:pt>
                <c:pt idx="638">
                  <c:v>51040</c:v>
                </c:pt>
                <c:pt idx="639">
                  <c:v>51120</c:v>
                </c:pt>
                <c:pt idx="640">
                  <c:v>51200</c:v>
                </c:pt>
                <c:pt idx="641">
                  <c:v>51280</c:v>
                </c:pt>
                <c:pt idx="642">
                  <c:v>51360</c:v>
                </c:pt>
                <c:pt idx="643">
                  <c:v>51440</c:v>
                </c:pt>
                <c:pt idx="644">
                  <c:v>51520</c:v>
                </c:pt>
                <c:pt idx="645">
                  <c:v>51600</c:v>
                </c:pt>
                <c:pt idx="646">
                  <c:v>51680</c:v>
                </c:pt>
                <c:pt idx="647">
                  <c:v>51760</c:v>
                </c:pt>
                <c:pt idx="648">
                  <c:v>51840</c:v>
                </c:pt>
                <c:pt idx="649">
                  <c:v>51920</c:v>
                </c:pt>
                <c:pt idx="650">
                  <c:v>52000</c:v>
                </c:pt>
                <c:pt idx="651">
                  <c:v>52080</c:v>
                </c:pt>
                <c:pt idx="652">
                  <c:v>52160</c:v>
                </c:pt>
                <c:pt idx="653">
                  <c:v>52240</c:v>
                </c:pt>
                <c:pt idx="654">
                  <c:v>52320</c:v>
                </c:pt>
                <c:pt idx="655">
                  <c:v>52400</c:v>
                </c:pt>
                <c:pt idx="656">
                  <c:v>52480</c:v>
                </c:pt>
                <c:pt idx="657">
                  <c:v>52560</c:v>
                </c:pt>
                <c:pt idx="658">
                  <c:v>52640</c:v>
                </c:pt>
                <c:pt idx="659">
                  <c:v>52720</c:v>
                </c:pt>
                <c:pt idx="660">
                  <c:v>52800</c:v>
                </c:pt>
                <c:pt idx="661">
                  <c:v>52880</c:v>
                </c:pt>
                <c:pt idx="662">
                  <c:v>52960</c:v>
                </c:pt>
                <c:pt idx="663">
                  <c:v>53040</c:v>
                </c:pt>
                <c:pt idx="664">
                  <c:v>53120</c:v>
                </c:pt>
                <c:pt idx="665">
                  <c:v>53200</c:v>
                </c:pt>
                <c:pt idx="666">
                  <c:v>53280</c:v>
                </c:pt>
                <c:pt idx="667">
                  <c:v>53360</c:v>
                </c:pt>
                <c:pt idx="668">
                  <c:v>53440</c:v>
                </c:pt>
                <c:pt idx="669">
                  <c:v>53520</c:v>
                </c:pt>
                <c:pt idx="670">
                  <c:v>53600</c:v>
                </c:pt>
                <c:pt idx="671">
                  <c:v>53680</c:v>
                </c:pt>
                <c:pt idx="672">
                  <c:v>53760</c:v>
                </c:pt>
                <c:pt idx="673">
                  <c:v>53840</c:v>
                </c:pt>
                <c:pt idx="674">
                  <c:v>53920</c:v>
                </c:pt>
                <c:pt idx="675">
                  <c:v>54000</c:v>
                </c:pt>
                <c:pt idx="676">
                  <c:v>54080</c:v>
                </c:pt>
                <c:pt idx="677">
                  <c:v>54160</c:v>
                </c:pt>
                <c:pt idx="678">
                  <c:v>54240</c:v>
                </c:pt>
                <c:pt idx="679">
                  <c:v>54320</c:v>
                </c:pt>
                <c:pt idx="680">
                  <c:v>54400</c:v>
                </c:pt>
                <c:pt idx="681">
                  <c:v>54480</c:v>
                </c:pt>
                <c:pt idx="682">
                  <c:v>54560</c:v>
                </c:pt>
                <c:pt idx="683">
                  <c:v>54640</c:v>
                </c:pt>
                <c:pt idx="684">
                  <c:v>54720</c:v>
                </c:pt>
                <c:pt idx="685">
                  <c:v>54800</c:v>
                </c:pt>
                <c:pt idx="686">
                  <c:v>54880</c:v>
                </c:pt>
                <c:pt idx="687">
                  <c:v>54960</c:v>
                </c:pt>
                <c:pt idx="688">
                  <c:v>55040</c:v>
                </c:pt>
                <c:pt idx="689">
                  <c:v>55120</c:v>
                </c:pt>
                <c:pt idx="690">
                  <c:v>55200</c:v>
                </c:pt>
                <c:pt idx="691">
                  <c:v>55280</c:v>
                </c:pt>
                <c:pt idx="692">
                  <c:v>55360</c:v>
                </c:pt>
                <c:pt idx="693">
                  <c:v>55440</c:v>
                </c:pt>
                <c:pt idx="694">
                  <c:v>55520</c:v>
                </c:pt>
                <c:pt idx="695">
                  <c:v>55600</c:v>
                </c:pt>
                <c:pt idx="696">
                  <c:v>55680</c:v>
                </c:pt>
                <c:pt idx="697">
                  <c:v>55760</c:v>
                </c:pt>
                <c:pt idx="698">
                  <c:v>55840</c:v>
                </c:pt>
                <c:pt idx="699">
                  <c:v>55920</c:v>
                </c:pt>
                <c:pt idx="700">
                  <c:v>56000</c:v>
                </c:pt>
                <c:pt idx="701">
                  <c:v>56080</c:v>
                </c:pt>
                <c:pt idx="702">
                  <c:v>56160</c:v>
                </c:pt>
                <c:pt idx="703">
                  <c:v>56240</c:v>
                </c:pt>
                <c:pt idx="704">
                  <c:v>56320</c:v>
                </c:pt>
                <c:pt idx="705">
                  <c:v>56400</c:v>
                </c:pt>
                <c:pt idx="706">
                  <c:v>56480</c:v>
                </c:pt>
                <c:pt idx="707">
                  <c:v>56560</c:v>
                </c:pt>
                <c:pt idx="708">
                  <c:v>56640</c:v>
                </c:pt>
                <c:pt idx="709">
                  <c:v>56720</c:v>
                </c:pt>
                <c:pt idx="710">
                  <c:v>56800</c:v>
                </c:pt>
                <c:pt idx="711">
                  <c:v>56880</c:v>
                </c:pt>
                <c:pt idx="712">
                  <c:v>56960</c:v>
                </c:pt>
                <c:pt idx="713">
                  <c:v>57040</c:v>
                </c:pt>
                <c:pt idx="714">
                  <c:v>57120</c:v>
                </c:pt>
                <c:pt idx="715">
                  <c:v>57200</c:v>
                </c:pt>
                <c:pt idx="716">
                  <c:v>57280</c:v>
                </c:pt>
                <c:pt idx="717">
                  <c:v>57360</c:v>
                </c:pt>
                <c:pt idx="718">
                  <c:v>57440</c:v>
                </c:pt>
                <c:pt idx="719">
                  <c:v>57520</c:v>
                </c:pt>
                <c:pt idx="720">
                  <c:v>57600</c:v>
                </c:pt>
                <c:pt idx="721">
                  <c:v>57680</c:v>
                </c:pt>
                <c:pt idx="722">
                  <c:v>57760</c:v>
                </c:pt>
                <c:pt idx="723">
                  <c:v>57840</c:v>
                </c:pt>
                <c:pt idx="724">
                  <c:v>57920</c:v>
                </c:pt>
                <c:pt idx="725">
                  <c:v>58000</c:v>
                </c:pt>
                <c:pt idx="726">
                  <c:v>58080</c:v>
                </c:pt>
                <c:pt idx="727">
                  <c:v>58160</c:v>
                </c:pt>
                <c:pt idx="728">
                  <c:v>58240</c:v>
                </c:pt>
                <c:pt idx="729">
                  <c:v>58320</c:v>
                </c:pt>
                <c:pt idx="730">
                  <c:v>58400</c:v>
                </c:pt>
                <c:pt idx="731">
                  <c:v>58480</c:v>
                </c:pt>
                <c:pt idx="732">
                  <c:v>58560</c:v>
                </c:pt>
                <c:pt idx="733">
                  <c:v>58640</c:v>
                </c:pt>
                <c:pt idx="734">
                  <c:v>58720</c:v>
                </c:pt>
                <c:pt idx="735">
                  <c:v>58800</c:v>
                </c:pt>
                <c:pt idx="736">
                  <c:v>58880</c:v>
                </c:pt>
                <c:pt idx="737">
                  <c:v>58960</c:v>
                </c:pt>
                <c:pt idx="738">
                  <c:v>59040</c:v>
                </c:pt>
                <c:pt idx="739">
                  <c:v>59120</c:v>
                </c:pt>
                <c:pt idx="740">
                  <c:v>59200</c:v>
                </c:pt>
                <c:pt idx="741">
                  <c:v>59280</c:v>
                </c:pt>
                <c:pt idx="742">
                  <c:v>59360</c:v>
                </c:pt>
                <c:pt idx="743">
                  <c:v>59440</c:v>
                </c:pt>
                <c:pt idx="744">
                  <c:v>59520</c:v>
                </c:pt>
                <c:pt idx="745">
                  <c:v>59600</c:v>
                </c:pt>
                <c:pt idx="746">
                  <c:v>59680</c:v>
                </c:pt>
                <c:pt idx="747">
                  <c:v>59760</c:v>
                </c:pt>
                <c:pt idx="748">
                  <c:v>59840</c:v>
                </c:pt>
                <c:pt idx="749">
                  <c:v>59920</c:v>
                </c:pt>
                <c:pt idx="750">
                  <c:v>60000</c:v>
                </c:pt>
                <c:pt idx="751">
                  <c:v>60080</c:v>
                </c:pt>
                <c:pt idx="752">
                  <c:v>60160</c:v>
                </c:pt>
                <c:pt idx="753">
                  <c:v>60240</c:v>
                </c:pt>
                <c:pt idx="754">
                  <c:v>60320</c:v>
                </c:pt>
                <c:pt idx="755">
                  <c:v>60400</c:v>
                </c:pt>
                <c:pt idx="756">
                  <c:v>60480</c:v>
                </c:pt>
                <c:pt idx="757">
                  <c:v>60560</c:v>
                </c:pt>
                <c:pt idx="758">
                  <c:v>60640</c:v>
                </c:pt>
                <c:pt idx="759">
                  <c:v>60720</c:v>
                </c:pt>
                <c:pt idx="760">
                  <c:v>60800</c:v>
                </c:pt>
                <c:pt idx="761">
                  <c:v>60880</c:v>
                </c:pt>
                <c:pt idx="762">
                  <c:v>60960</c:v>
                </c:pt>
                <c:pt idx="763">
                  <c:v>61040</c:v>
                </c:pt>
                <c:pt idx="764">
                  <c:v>61120</c:v>
                </c:pt>
                <c:pt idx="765">
                  <c:v>61200</c:v>
                </c:pt>
                <c:pt idx="766">
                  <c:v>61280</c:v>
                </c:pt>
                <c:pt idx="767">
                  <c:v>61360</c:v>
                </c:pt>
                <c:pt idx="768">
                  <c:v>61440</c:v>
                </c:pt>
                <c:pt idx="769">
                  <c:v>61520</c:v>
                </c:pt>
                <c:pt idx="770">
                  <c:v>61600</c:v>
                </c:pt>
                <c:pt idx="771">
                  <c:v>61680</c:v>
                </c:pt>
                <c:pt idx="772">
                  <c:v>61760</c:v>
                </c:pt>
                <c:pt idx="773">
                  <c:v>61840</c:v>
                </c:pt>
                <c:pt idx="774">
                  <c:v>61920</c:v>
                </c:pt>
                <c:pt idx="775">
                  <c:v>62000</c:v>
                </c:pt>
                <c:pt idx="776">
                  <c:v>62080</c:v>
                </c:pt>
                <c:pt idx="777">
                  <c:v>62160</c:v>
                </c:pt>
                <c:pt idx="778">
                  <c:v>62240</c:v>
                </c:pt>
                <c:pt idx="779">
                  <c:v>62320</c:v>
                </c:pt>
                <c:pt idx="780">
                  <c:v>62400</c:v>
                </c:pt>
                <c:pt idx="781">
                  <c:v>62480</c:v>
                </c:pt>
                <c:pt idx="782">
                  <c:v>62560</c:v>
                </c:pt>
                <c:pt idx="783">
                  <c:v>62640</c:v>
                </c:pt>
                <c:pt idx="784">
                  <c:v>62720</c:v>
                </c:pt>
                <c:pt idx="785">
                  <c:v>62800</c:v>
                </c:pt>
                <c:pt idx="786">
                  <c:v>62880</c:v>
                </c:pt>
                <c:pt idx="787">
                  <c:v>62960</c:v>
                </c:pt>
                <c:pt idx="788">
                  <c:v>63040</c:v>
                </c:pt>
                <c:pt idx="789">
                  <c:v>63120</c:v>
                </c:pt>
                <c:pt idx="790">
                  <c:v>63200</c:v>
                </c:pt>
                <c:pt idx="791">
                  <c:v>63280</c:v>
                </c:pt>
                <c:pt idx="792">
                  <c:v>63360</c:v>
                </c:pt>
                <c:pt idx="793">
                  <c:v>63440</c:v>
                </c:pt>
                <c:pt idx="794">
                  <c:v>63520</c:v>
                </c:pt>
                <c:pt idx="795">
                  <c:v>63600</c:v>
                </c:pt>
                <c:pt idx="796">
                  <c:v>63680</c:v>
                </c:pt>
                <c:pt idx="797">
                  <c:v>63760</c:v>
                </c:pt>
                <c:pt idx="798">
                  <c:v>63840</c:v>
                </c:pt>
                <c:pt idx="799">
                  <c:v>63920</c:v>
                </c:pt>
                <c:pt idx="800">
                  <c:v>64000</c:v>
                </c:pt>
                <c:pt idx="801">
                  <c:v>64080</c:v>
                </c:pt>
                <c:pt idx="802">
                  <c:v>64160</c:v>
                </c:pt>
                <c:pt idx="803">
                  <c:v>64240</c:v>
                </c:pt>
                <c:pt idx="804">
                  <c:v>64320</c:v>
                </c:pt>
                <c:pt idx="805">
                  <c:v>64400</c:v>
                </c:pt>
                <c:pt idx="806">
                  <c:v>64480</c:v>
                </c:pt>
                <c:pt idx="807">
                  <c:v>64560</c:v>
                </c:pt>
                <c:pt idx="808">
                  <c:v>64640</c:v>
                </c:pt>
                <c:pt idx="809">
                  <c:v>64720</c:v>
                </c:pt>
                <c:pt idx="810">
                  <c:v>64800</c:v>
                </c:pt>
                <c:pt idx="811">
                  <c:v>64880</c:v>
                </c:pt>
                <c:pt idx="812">
                  <c:v>64960</c:v>
                </c:pt>
                <c:pt idx="813">
                  <c:v>65040</c:v>
                </c:pt>
                <c:pt idx="814">
                  <c:v>65120</c:v>
                </c:pt>
                <c:pt idx="815">
                  <c:v>65200</c:v>
                </c:pt>
                <c:pt idx="816">
                  <c:v>65280</c:v>
                </c:pt>
                <c:pt idx="817">
                  <c:v>65360</c:v>
                </c:pt>
                <c:pt idx="818">
                  <c:v>65440</c:v>
                </c:pt>
                <c:pt idx="819">
                  <c:v>65520</c:v>
                </c:pt>
                <c:pt idx="820">
                  <c:v>65600</c:v>
                </c:pt>
                <c:pt idx="821">
                  <c:v>65680</c:v>
                </c:pt>
                <c:pt idx="822">
                  <c:v>65760</c:v>
                </c:pt>
                <c:pt idx="823">
                  <c:v>65840</c:v>
                </c:pt>
                <c:pt idx="824">
                  <c:v>65920</c:v>
                </c:pt>
                <c:pt idx="825">
                  <c:v>66000</c:v>
                </c:pt>
                <c:pt idx="826">
                  <c:v>66080</c:v>
                </c:pt>
                <c:pt idx="827">
                  <c:v>66160</c:v>
                </c:pt>
                <c:pt idx="828">
                  <c:v>66240</c:v>
                </c:pt>
                <c:pt idx="829">
                  <c:v>66320</c:v>
                </c:pt>
                <c:pt idx="830">
                  <c:v>66400</c:v>
                </c:pt>
                <c:pt idx="831">
                  <c:v>66480</c:v>
                </c:pt>
                <c:pt idx="832">
                  <c:v>66560</c:v>
                </c:pt>
                <c:pt idx="833">
                  <c:v>66640</c:v>
                </c:pt>
                <c:pt idx="834">
                  <c:v>66720</c:v>
                </c:pt>
                <c:pt idx="835">
                  <c:v>66800</c:v>
                </c:pt>
                <c:pt idx="836">
                  <c:v>66880</c:v>
                </c:pt>
                <c:pt idx="837">
                  <c:v>66960</c:v>
                </c:pt>
                <c:pt idx="838">
                  <c:v>67040</c:v>
                </c:pt>
                <c:pt idx="839">
                  <c:v>67120</c:v>
                </c:pt>
                <c:pt idx="840">
                  <c:v>67200</c:v>
                </c:pt>
                <c:pt idx="841">
                  <c:v>67280</c:v>
                </c:pt>
                <c:pt idx="842">
                  <c:v>67360</c:v>
                </c:pt>
                <c:pt idx="843">
                  <c:v>67440</c:v>
                </c:pt>
                <c:pt idx="844">
                  <c:v>67520</c:v>
                </c:pt>
                <c:pt idx="845">
                  <c:v>67600</c:v>
                </c:pt>
                <c:pt idx="846">
                  <c:v>67680</c:v>
                </c:pt>
                <c:pt idx="847">
                  <c:v>67760</c:v>
                </c:pt>
                <c:pt idx="848">
                  <c:v>67840</c:v>
                </c:pt>
                <c:pt idx="849">
                  <c:v>67920</c:v>
                </c:pt>
                <c:pt idx="850">
                  <c:v>68000</c:v>
                </c:pt>
                <c:pt idx="851">
                  <c:v>68080</c:v>
                </c:pt>
                <c:pt idx="852">
                  <c:v>68160</c:v>
                </c:pt>
                <c:pt idx="853">
                  <c:v>68240</c:v>
                </c:pt>
                <c:pt idx="854">
                  <c:v>68320</c:v>
                </c:pt>
                <c:pt idx="855">
                  <c:v>68400</c:v>
                </c:pt>
                <c:pt idx="856">
                  <c:v>68480</c:v>
                </c:pt>
                <c:pt idx="857">
                  <c:v>68560</c:v>
                </c:pt>
                <c:pt idx="858">
                  <c:v>68640</c:v>
                </c:pt>
                <c:pt idx="859">
                  <c:v>68720</c:v>
                </c:pt>
                <c:pt idx="860">
                  <c:v>68800</c:v>
                </c:pt>
                <c:pt idx="861">
                  <c:v>68880</c:v>
                </c:pt>
                <c:pt idx="862">
                  <c:v>68960</c:v>
                </c:pt>
                <c:pt idx="863">
                  <c:v>69040</c:v>
                </c:pt>
                <c:pt idx="864">
                  <c:v>69120</c:v>
                </c:pt>
                <c:pt idx="865">
                  <c:v>69200</c:v>
                </c:pt>
                <c:pt idx="866">
                  <c:v>69280</c:v>
                </c:pt>
                <c:pt idx="867">
                  <c:v>69360</c:v>
                </c:pt>
                <c:pt idx="868">
                  <c:v>69440</c:v>
                </c:pt>
                <c:pt idx="869">
                  <c:v>69520</c:v>
                </c:pt>
                <c:pt idx="870">
                  <c:v>69600</c:v>
                </c:pt>
                <c:pt idx="871">
                  <c:v>69680</c:v>
                </c:pt>
                <c:pt idx="872">
                  <c:v>69760</c:v>
                </c:pt>
                <c:pt idx="873">
                  <c:v>69840</c:v>
                </c:pt>
                <c:pt idx="874">
                  <c:v>69920</c:v>
                </c:pt>
                <c:pt idx="875">
                  <c:v>70000</c:v>
                </c:pt>
                <c:pt idx="876">
                  <c:v>70080</c:v>
                </c:pt>
                <c:pt idx="877">
                  <c:v>70160</c:v>
                </c:pt>
                <c:pt idx="878">
                  <c:v>70240</c:v>
                </c:pt>
                <c:pt idx="879">
                  <c:v>70320</c:v>
                </c:pt>
                <c:pt idx="880">
                  <c:v>70400</c:v>
                </c:pt>
                <c:pt idx="881">
                  <c:v>70480</c:v>
                </c:pt>
                <c:pt idx="882">
                  <c:v>70560</c:v>
                </c:pt>
                <c:pt idx="883">
                  <c:v>70640</c:v>
                </c:pt>
                <c:pt idx="884">
                  <c:v>70720</c:v>
                </c:pt>
                <c:pt idx="885">
                  <c:v>70800</c:v>
                </c:pt>
                <c:pt idx="886">
                  <c:v>70880</c:v>
                </c:pt>
                <c:pt idx="887">
                  <c:v>70960</c:v>
                </c:pt>
                <c:pt idx="888">
                  <c:v>71040</c:v>
                </c:pt>
                <c:pt idx="889">
                  <c:v>71120</c:v>
                </c:pt>
                <c:pt idx="890">
                  <c:v>71200</c:v>
                </c:pt>
                <c:pt idx="891">
                  <c:v>71280</c:v>
                </c:pt>
                <c:pt idx="892">
                  <c:v>71360</c:v>
                </c:pt>
                <c:pt idx="893">
                  <c:v>71440</c:v>
                </c:pt>
                <c:pt idx="894">
                  <c:v>71520</c:v>
                </c:pt>
                <c:pt idx="895">
                  <c:v>71600</c:v>
                </c:pt>
                <c:pt idx="896">
                  <c:v>71680</c:v>
                </c:pt>
                <c:pt idx="897">
                  <c:v>71760</c:v>
                </c:pt>
                <c:pt idx="898">
                  <c:v>71840</c:v>
                </c:pt>
                <c:pt idx="899">
                  <c:v>71920</c:v>
                </c:pt>
                <c:pt idx="900">
                  <c:v>72000</c:v>
                </c:pt>
                <c:pt idx="901">
                  <c:v>72080</c:v>
                </c:pt>
                <c:pt idx="902">
                  <c:v>72160</c:v>
                </c:pt>
                <c:pt idx="903">
                  <c:v>72240</c:v>
                </c:pt>
                <c:pt idx="904">
                  <c:v>72320</c:v>
                </c:pt>
                <c:pt idx="905">
                  <c:v>72400</c:v>
                </c:pt>
                <c:pt idx="906">
                  <c:v>72480</c:v>
                </c:pt>
                <c:pt idx="907">
                  <c:v>72560</c:v>
                </c:pt>
                <c:pt idx="908">
                  <c:v>72640</c:v>
                </c:pt>
                <c:pt idx="909">
                  <c:v>72720</c:v>
                </c:pt>
                <c:pt idx="910">
                  <c:v>72800</c:v>
                </c:pt>
                <c:pt idx="911">
                  <c:v>72880</c:v>
                </c:pt>
                <c:pt idx="912">
                  <c:v>72960</c:v>
                </c:pt>
                <c:pt idx="913">
                  <c:v>73040</c:v>
                </c:pt>
                <c:pt idx="914">
                  <c:v>73120</c:v>
                </c:pt>
                <c:pt idx="915">
                  <c:v>73200</c:v>
                </c:pt>
                <c:pt idx="916">
                  <c:v>73280</c:v>
                </c:pt>
              </c:numCache>
            </c:numRef>
          </c:xVal>
          <c:yVal>
            <c:numRef>
              <c:f>[1]List1!$G$19:$G$935</c:f>
              <c:numCache>
                <c:formatCode>General</c:formatCode>
                <c:ptCount val="917"/>
                <c:pt idx="0">
                  <c:v>101325</c:v>
                </c:pt>
                <c:pt idx="1">
                  <c:v>100325</c:v>
                </c:pt>
                <c:pt idx="2">
                  <c:v>99325</c:v>
                </c:pt>
                <c:pt idx="3">
                  <c:v>98325</c:v>
                </c:pt>
                <c:pt idx="4">
                  <c:v>97325</c:v>
                </c:pt>
                <c:pt idx="5">
                  <c:v>96325</c:v>
                </c:pt>
                <c:pt idx="6">
                  <c:v>95325</c:v>
                </c:pt>
                <c:pt idx="7">
                  <c:v>94325</c:v>
                </c:pt>
                <c:pt idx="8">
                  <c:v>93325</c:v>
                </c:pt>
                <c:pt idx="9">
                  <c:v>92325</c:v>
                </c:pt>
                <c:pt idx="10">
                  <c:v>91325</c:v>
                </c:pt>
                <c:pt idx="11">
                  <c:v>90325</c:v>
                </c:pt>
                <c:pt idx="12">
                  <c:v>89325</c:v>
                </c:pt>
                <c:pt idx="13">
                  <c:v>88325</c:v>
                </c:pt>
                <c:pt idx="14">
                  <c:v>87325</c:v>
                </c:pt>
                <c:pt idx="15">
                  <c:v>86325</c:v>
                </c:pt>
                <c:pt idx="16">
                  <c:v>85325</c:v>
                </c:pt>
                <c:pt idx="17">
                  <c:v>84325</c:v>
                </c:pt>
                <c:pt idx="18">
                  <c:v>83325</c:v>
                </c:pt>
                <c:pt idx="19">
                  <c:v>82325</c:v>
                </c:pt>
                <c:pt idx="20">
                  <c:v>81325</c:v>
                </c:pt>
                <c:pt idx="21">
                  <c:v>80325</c:v>
                </c:pt>
                <c:pt idx="22">
                  <c:v>79325</c:v>
                </c:pt>
                <c:pt idx="23">
                  <c:v>78325</c:v>
                </c:pt>
                <c:pt idx="24">
                  <c:v>77325</c:v>
                </c:pt>
                <c:pt idx="25">
                  <c:v>76325</c:v>
                </c:pt>
                <c:pt idx="26">
                  <c:v>75325</c:v>
                </c:pt>
                <c:pt idx="27">
                  <c:v>74325</c:v>
                </c:pt>
                <c:pt idx="28">
                  <c:v>73325</c:v>
                </c:pt>
                <c:pt idx="29">
                  <c:v>72325</c:v>
                </c:pt>
                <c:pt idx="30">
                  <c:v>71325</c:v>
                </c:pt>
                <c:pt idx="31">
                  <c:v>70325</c:v>
                </c:pt>
                <c:pt idx="32">
                  <c:v>69325</c:v>
                </c:pt>
                <c:pt idx="33">
                  <c:v>68325</c:v>
                </c:pt>
                <c:pt idx="34">
                  <c:v>67325</c:v>
                </c:pt>
                <c:pt idx="35">
                  <c:v>66325</c:v>
                </c:pt>
                <c:pt idx="36">
                  <c:v>65325</c:v>
                </c:pt>
                <c:pt idx="37">
                  <c:v>64325</c:v>
                </c:pt>
                <c:pt idx="38">
                  <c:v>63325</c:v>
                </c:pt>
                <c:pt idx="39">
                  <c:v>62325</c:v>
                </c:pt>
                <c:pt idx="40">
                  <c:v>61325</c:v>
                </c:pt>
                <c:pt idx="41">
                  <c:v>60325</c:v>
                </c:pt>
                <c:pt idx="42">
                  <c:v>59325</c:v>
                </c:pt>
                <c:pt idx="43">
                  <c:v>58325</c:v>
                </c:pt>
                <c:pt idx="44">
                  <c:v>57325</c:v>
                </c:pt>
                <c:pt idx="45">
                  <c:v>56325</c:v>
                </c:pt>
                <c:pt idx="46">
                  <c:v>55325</c:v>
                </c:pt>
                <c:pt idx="47">
                  <c:v>54325</c:v>
                </c:pt>
                <c:pt idx="48">
                  <c:v>53325</c:v>
                </c:pt>
                <c:pt idx="49">
                  <c:v>52325</c:v>
                </c:pt>
                <c:pt idx="50">
                  <c:v>51325</c:v>
                </c:pt>
                <c:pt idx="51">
                  <c:v>50325</c:v>
                </c:pt>
                <c:pt idx="52">
                  <c:v>49325</c:v>
                </c:pt>
                <c:pt idx="53">
                  <c:v>48325</c:v>
                </c:pt>
                <c:pt idx="54">
                  <c:v>47325</c:v>
                </c:pt>
                <c:pt idx="55">
                  <c:v>46325</c:v>
                </c:pt>
                <c:pt idx="56">
                  <c:v>45325</c:v>
                </c:pt>
                <c:pt idx="57">
                  <c:v>44325</c:v>
                </c:pt>
                <c:pt idx="58">
                  <c:v>43325</c:v>
                </c:pt>
                <c:pt idx="59">
                  <c:v>42325</c:v>
                </c:pt>
                <c:pt idx="60">
                  <c:v>41325</c:v>
                </c:pt>
                <c:pt idx="61">
                  <c:v>40325</c:v>
                </c:pt>
                <c:pt idx="62">
                  <c:v>39325</c:v>
                </c:pt>
                <c:pt idx="63">
                  <c:v>38325</c:v>
                </c:pt>
                <c:pt idx="64">
                  <c:v>37325</c:v>
                </c:pt>
                <c:pt idx="65">
                  <c:v>36325</c:v>
                </c:pt>
                <c:pt idx="66">
                  <c:v>35325</c:v>
                </c:pt>
                <c:pt idx="67">
                  <c:v>34325</c:v>
                </c:pt>
                <c:pt idx="68">
                  <c:v>33325</c:v>
                </c:pt>
                <c:pt idx="69">
                  <c:v>32325</c:v>
                </c:pt>
                <c:pt idx="70">
                  <c:v>31325</c:v>
                </c:pt>
                <c:pt idx="71">
                  <c:v>30325</c:v>
                </c:pt>
                <c:pt idx="72">
                  <c:v>29325</c:v>
                </c:pt>
                <c:pt idx="73">
                  <c:v>28325</c:v>
                </c:pt>
                <c:pt idx="74">
                  <c:v>27325</c:v>
                </c:pt>
                <c:pt idx="75">
                  <c:v>26325</c:v>
                </c:pt>
                <c:pt idx="76">
                  <c:v>25325</c:v>
                </c:pt>
                <c:pt idx="77">
                  <c:v>24325</c:v>
                </c:pt>
                <c:pt idx="78">
                  <c:v>23325</c:v>
                </c:pt>
                <c:pt idx="79">
                  <c:v>22325</c:v>
                </c:pt>
                <c:pt idx="80">
                  <c:v>21325</c:v>
                </c:pt>
                <c:pt idx="81">
                  <c:v>20325</c:v>
                </c:pt>
                <c:pt idx="82">
                  <c:v>19325</c:v>
                </c:pt>
                <c:pt idx="83">
                  <c:v>18325</c:v>
                </c:pt>
                <c:pt idx="84">
                  <c:v>17325</c:v>
                </c:pt>
                <c:pt idx="85">
                  <c:v>16325</c:v>
                </c:pt>
                <c:pt idx="86">
                  <c:v>15325</c:v>
                </c:pt>
                <c:pt idx="87">
                  <c:v>14325</c:v>
                </c:pt>
                <c:pt idx="88">
                  <c:v>13325</c:v>
                </c:pt>
                <c:pt idx="89">
                  <c:v>12325</c:v>
                </c:pt>
                <c:pt idx="90">
                  <c:v>11325</c:v>
                </c:pt>
                <c:pt idx="91">
                  <c:v>10325</c:v>
                </c:pt>
                <c:pt idx="92">
                  <c:v>9325</c:v>
                </c:pt>
                <c:pt idx="93">
                  <c:v>8325</c:v>
                </c:pt>
                <c:pt idx="94">
                  <c:v>7325</c:v>
                </c:pt>
                <c:pt idx="95">
                  <c:v>6325</c:v>
                </c:pt>
                <c:pt idx="96">
                  <c:v>5325</c:v>
                </c:pt>
                <c:pt idx="97">
                  <c:v>4325</c:v>
                </c:pt>
                <c:pt idx="98">
                  <c:v>3325</c:v>
                </c:pt>
                <c:pt idx="99">
                  <c:v>2325</c:v>
                </c:pt>
                <c:pt idx="100">
                  <c:v>1325</c:v>
                </c:pt>
                <c:pt idx="101">
                  <c:v>325</c:v>
                </c:pt>
                <c:pt idx="102">
                  <c:v>-675</c:v>
                </c:pt>
                <c:pt idx="103">
                  <c:v>-1675</c:v>
                </c:pt>
                <c:pt idx="104">
                  <c:v>-2675</c:v>
                </c:pt>
                <c:pt idx="105">
                  <c:v>-3675</c:v>
                </c:pt>
                <c:pt idx="106">
                  <c:v>-4675</c:v>
                </c:pt>
                <c:pt idx="107">
                  <c:v>-5675</c:v>
                </c:pt>
                <c:pt idx="108">
                  <c:v>-6675</c:v>
                </c:pt>
                <c:pt idx="109">
                  <c:v>-7675</c:v>
                </c:pt>
                <c:pt idx="110">
                  <c:v>-8675</c:v>
                </c:pt>
                <c:pt idx="111">
                  <c:v>-9675</c:v>
                </c:pt>
                <c:pt idx="112">
                  <c:v>-10675</c:v>
                </c:pt>
                <c:pt idx="113">
                  <c:v>-11675</c:v>
                </c:pt>
                <c:pt idx="114">
                  <c:v>-12675</c:v>
                </c:pt>
                <c:pt idx="115">
                  <c:v>-13675</c:v>
                </c:pt>
                <c:pt idx="116">
                  <c:v>-14675</c:v>
                </c:pt>
                <c:pt idx="117">
                  <c:v>-15675</c:v>
                </c:pt>
                <c:pt idx="118">
                  <c:v>-16675</c:v>
                </c:pt>
                <c:pt idx="119">
                  <c:v>-17675</c:v>
                </c:pt>
                <c:pt idx="120">
                  <c:v>-18675</c:v>
                </c:pt>
                <c:pt idx="121">
                  <c:v>-19675</c:v>
                </c:pt>
                <c:pt idx="122">
                  <c:v>-20675</c:v>
                </c:pt>
                <c:pt idx="123">
                  <c:v>-21675</c:v>
                </c:pt>
                <c:pt idx="124">
                  <c:v>-22675</c:v>
                </c:pt>
                <c:pt idx="125">
                  <c:v>-23675</c:v>
                </c:pt>
                <c:pt idx="126">
                  <c:v>-24675</c:v>
                </c:pt>
                <c:pt idx="127">
                  <c:v>-25675</c:v>
                </c:pt>
                <c:pt idx="128">
                  <c:v>-26675</c:v>
                </c:pt>
                <c:pt idx="129">
                  <c:v>-27675</c:v>
                </c:pt>
                <c:pt idx="130">
                  <c:v>-28675</c:v>
                </c:pt>
                <c:pt idx="131">
                  <c:v>-29675</c:v>
                </c:pt>
                <c:pt idx="132">
                  <c:v>-30675</c:v>
                </c:pt>
                <c:pt idx="133">
                  <c:v>-31675</c:v>
                </c:pt>
                <c:pt idx="134">
                  <c:v>-32675</c:v>
                </c:pt>
                <c:pt idx="135">
                  <c:v>-33675</c:v>
                </c:pt>
                <c:pt idx="136">
                  <c:v>-34675</c:v>
                </c:pt>
                <c:pt idx="137">
                  <c:v>-35675</c:v>
                </c:pt>
                <c:pt idx="138">
                  <c:v>-36675</c:v>
                </c:pt>
                <c:pt idx="139">
                  <c:v>-37675</c:v>
                </c:pt>
                <c:pt idx="140">
                  <c:v>-38675</c:v>
                </c:pt>
                <c:pt idx="141">
                  <c:v>-39675</c:v>
                </c:pt>
                <c:pt idx="142">
                  <c:v>-40675</c:v>
                </c:pt>
                <c:pt idx="143">
                  <c:v>-41675</c:v>
                </c:pt>
                <c:pt idx="144">
                  <c:v>-42675</c:v>
                </c:pt>
                <c:pt idx="145">
                  <c:v>-43675</c:v>
                </c:pt>
                <c:pt idx="146">
                  <c:v>-44675</c:v>
                </c:pt>
                <c:pt idx="147">
                  <c:v>-45675</c:v>
                </c:pt>
                <c:pt idx="148">
                  <c:v>-46675</c:v>
                </c:pt>
                <c:pt idx="149">
                  <c:v>-47675</c:v>
                </c:pt>
                <c:pt idx="150">
                  <c:v>-48675</c:v>
                </c:pt>
                <c:pt idx="151">
                  <c:v>-49675</c:v>
                </c:pt>
                <c:pt idx="152">
                  <c:v>-50675</c:v>
                </c:pt>
                <c:pt idx="153">
                  <c:v>-51675</c:v>
                </c:pt>
                <c:pt idx="154">
                  <c:v>-52675</c:v>
                </c:pt>
                <c:pt idx="155">
                  <c:v>-53675</c:v>
                </c:pt>
                <c:pt idx="156">
                  <c:v>-54675</c:v>
                </c:pt>
                <c:pt idx="157">
                  <c:v>-55675</c:v>
                </c:pt>
                <c:pt idx="158">
                  <c:v>-56675</c:v>
                </c:pt>
                <c:pt idx="159">
                  <c:v>-57675</c:v>
                </c:pt>
                <c:pt idx="160">
                  <c:v>-58675</c:v>
                </c:pt>
                <c:pt idx="161">
                  <c:v>-59675</c:v>
                </c:pt>
                <c:pt idx="162">
                  <c:v>-60675</c:v>
                </c:pt>
                <c:pt idx="163">
                  <c:v>-61675</c:v>
                </c:pt>
                <c:pt idx="164">
                  <c:v>-62675</c:v>
                </c:pt>
                <c:pt idx="165">
                  <c:v>-63675</c:v>
                </c:pt>
                <c:pt idx="166">
                  <c:v>-64675</c:v>
                </c:pt>
                <c:pt idx="167">
                  <c:v>-65675</c:v>
                </c:pt>
                <c:pt idx="168">
                  <c:v>-66675</c:v>
                </c:pt>
                <c:pt idx="169">
                  <c:v>-67675</c:v>
                </c:pt>
                <c:pt idx="170">
                  <c:v>-68675</c:v>
                </c:pt>
                <c:pt idx="171">
                  <c:v>-69675</c:v>
                </c:pt>
                <c:pt idx="172">
                  <c:v>-70675</c:v>
                </c:pt>
                <c:pt idx="173">
                  <c:v>-71675</c:v>
                </c:pt>
                <c:pt idx="174">
                  <c:v>-72675</c:v>
                </c:pt>
                <c:pt idx="175">
                  <c:v>-73675</c:v>
                </c:pt>
                <c:pt idx="176">
                  <c:v>-74675</c:v>
                </c:pt>
                <c:pt idx="177">
                  <c:v>-75675</c:v>
                </c:pt>
                <c:pt idx="178">
                  <c:v>-76675</c:v>
                </c:pt>
                <c:pt idx="179">
                  <c:v>-77675</c:v>
                </c:pt>
                <c:pt idx="180">
                  <c:v>-78675</c:v>
                </c:pt>
                <c:pt idx="181">
                  <c:v>-79675</c:v>
                </c:pt>
                <c:pt idx="182">
                  <c:v>-80675</c:v>
                </c:pt>
                <c:pt idx="183">
                  <c:v>-81675</c:v>
                </c:pt>
                <c:pt idx="184">
                  <c:v>-82675</c:v>
                </c:pt>
                <c:pt idx="185">
                  <c:v>-83675</c:v>
                </c:pt>
                <c:pt idx="186">
                  <c:v>-84675</c:v>
                </c:pt>
                <c:pt idx="187">
                  <c:v>-85675</c:v>
                </c:pt>
                <c:pt idx="188">
                  <c:v>-86675</c:v>
                </c:pt>
                <c:pt idx="189">
                  <c:v>-87675</c:v>
                </c:pt>
                <c:pt idx="190">
                  <c:v>-88675</c:v>
                </c:pt>
                <c:pt idx="191">
                  <c:v>-89675</c:v>
                </c:pt>
                <c:pt idx="192">
                  <c:v>-90675</c:v>
                </c:pt>
                <c:pt idx="193">
                  <c:v>-91675</c:v>
                </c:pt>
                <c:pt idx="194">
                  <c:v>-92675</c:v>
                </c:pt>
                <c:pt idx="195">
                  <c:v>-93675</c:v>
                </c:pt>
                <c:pt idx="196">
                  <c:v>-94675</c:v>
                </c:pt>
                <c:pt idx="197">
                  <c:v>-95675</c:v>
                </c:pt>
                <c:pt idx="198">
                  <c:v>-96675</c:v>
                </c:pt>
                <c:pt idx="199">
                  <c:v>-97675</c:v>
                </c:pt>
                <c:pt idx="200">
                  <c:v>-98675</c:v>
                </c:pt>
                <c:pt idx="201">
                  <c:v>-99675</c:v>
                </c:pt>
                <c:pt idx="202">
                  <c:v>-100675</c:v>
                </c:pt>
                <c:pt idx="203">
                  <c:v>-101675</c:v>
                </c:pt>
                <c:pt idx="204">
                  <c:v>-102675</c:v>
                </c:pt>
                <c:pt idx="205">
                  <c:v>-103675</c:v>
                </c:pt>
                <c:pt idx="206">
                  <c:v>-104675</c:v>
                </c:pt>
                <c:pt idx="207">
                  <c:v>-105675</c:v>
                </c:pt>
                <c:pt idx="208">
                  <c:v>-106675</c:v>
                </c:pt>
                <c:pt idx="209">
                  <c:v>-107675</c:v>
                </c:pt>
                <c:pt idx="210">
                  <c:v>-108675</c:v>
                </c:pt>
                <c:pt idx="211">
                  <c:v>-109675</c:v>
                </c:pt>
                <c:pt idx="212">
                  <c:v>-110675</c:v>
                </c:pt>
                <c:pt idx="213">
                  <c:v>-111675</c:v>
                </c:pt>
                <c:pt idx="214">
                  <c:v>-112675</c:v>
                </c:pt>
                <c:pt idx="215">
                  <c:v>-113675</c:v>
                </c:pt>
                <c:pt idx="216">
                  <c:v>-114675</c:v>
                </c:pt>
                <c:pt idx="217">
                  <c:v>-115675</c:v>
                </c:pt>
                <c:pt idx="218">
                  <c:v>-116675</c:v>
                </c:pt>
                <c:pt idx="219">
                  <c:v>-117675</c:v>
                </c:pt>
                <c:pt idx="220">
                  <c:v>-118675</c:v>
                </c:pt>
                <c:pt idx="221">
                  <c:v>-119675</c:v>
                </c:pt>
                <c:pt idx="222">
                  <c:v>-120675</c:v>
                </c:pt>
                <c:pt idx="223">
                  <c:v>-121675</c:v>
                </c:pt>
                <c:pt idx="224">
                  <c:v>-122675</c:v>
                </c:pt>
                <c:pt idx="225">
                  <c:v>-123675</c:v>
                </c:pt>
                <c:pt idx="226">
                  <c:v>-124675</c:v>
                </c:pt>
                <c:pt idx="227">
                  <c:v>-125675</c:v>
                </c:pt>
                <c:pt idx="228">
                  <c:v>-126675</c:v>
                </c:pt>
                <c:pt idx="229">
                  <c:v>-127675</c:v>
                </c:pt>
                <c:pt idx="230">
                  <c:v>-128675</c:v>
                </c:pt>
                <c:pt idx="231">
                  <c:v>-129675</c:v>
                </c:pt>
                <c:pt idx="232">
                  <c:v>-130675</c:v>
                </c:pt>
                <c:pt idx="233">
                  <c:v>-131675</c:v>
                </c:pt>
                <c:pt idx="234">
                  <c:v>-132675</c:v>
                </c:pt>
                <c:pt idx="235">
                  <c:v>-133675</c:v>
                </c:pt>
                <c:pt idx="236">
                  <c:v>-134675</c:v>
                </c:pt>
                <c:pt idx="237">
                  <c:v>-135675</c:v>
                </c:pt>
                <c:pt idx="238">
                  <c:v>-136675</c:v>
                </c:pt>
                <c:pt idx="239">
                  <c:v>-137675</c:v>
                </c:pt>
                <c:pt idx="240">
                  <c:v>-138675</c:v>
                </c:pt>
                <c:pt idx="241">
                  <c:v>-139675</c:v>
                </c:pt>
                <c:pt idx="242">
                  <c:v>-140675</c:v>
                </c:pt>
                <c:pt idx="243">
                  <c:v>-141675</c:v>
                </c:pt>
                <c:pt idx="244">
                  <c:v>-142675</c:v>
                </c:pt>
                <c:pt idx="245">
                  <c:v>-143675</c:v>
                </c:pt>
                <c:pt idx="246">
                  <c:v>-144675</c:v>
                </c:pt>
                <c:pt idx="247">
                  <c:v>-145675</c:v>
                </c:pt>
                <c:pt idx="248">
                  <c:v>-146675</c:v>
                </c:pt>
                <c:pt idx="249">
                  <c:v>-147675</c:v>
                </c:pt>
                <c:pt idx="250">
                  <c:v>-148675</c:v>
                </c:pt>
                <c:pt idx="251">
                  <c:v>-149675</c:v>
                </c:pt>
                <c:pt idx="252">
                  <c:v>-150675</c:v>
                </c:pt>
                <c:pt idx="253">
                  <c:v>-151675</c:v>
                </c:pt>
                <c:pt idx="254">
                  <c:v>-152675</c:v>
                </c:pt>
                <c:pt idx="255">
                  <c:v>-153675</c:v>
                </c:pt>
                <c:pt idx="256">
                  <c:v>-154675</c:v>
                </c:pt>
                <c:pt idx="257">
                  <c:v>-155675</c:v>
                </c:pt>
                <c:pt idx="258">
                  <c:v>-156675</c:v>
                </c:pt>
                <c:pt idx="259">
                  <c:v>-157675</c:v>
                </c:pt>
                <c:pt idx="260">
                  <c:v>-158675</c:v>
                </c:pt>
                <c:pt idx="261">
                  <c:v>-159675</c:v>
                </c:pt>
                <c:pt idx="262">
                  <c:v>-160675</c:v>
                </c:pt>
                <c:pt idx="263">
                  <c:v>-161675</c:v>
                </c:pt>
                <c:pt idx="264">
                  <c:v>-162675</c:v>
                </c:pt>
                <c:pt idx="265">
                  <c:v>-163675</c:v>
                </c:pt>
                <c:pt idx="266">
                  <c:v>-164675</c:v>
                </c:pt>
                <c:pt idx="267">
                  <c:v>-165675</c:v>
                </c:pt>
                <c:pt idx="268">
                  <c:v>-166675</c:v>
                </c:pt>
                <c:pt idx="269">
                  <c:v>-167675</c:v>
                </c:pt>
                <c:pt idx="270">
                  <c:v>-168675</c:v>
                </c:pt>
                <c:pt idx="271">
                  <c:v>-169675</c:v>
                </c:pt>
                <c:pt idx="272">
                  <c:v>-170675</c:v>
                </c:pt>
                <c:pt idx="273">
                  <c:v>-171675</c:v>
                </c:pt>
                <c:pt idx="274">
                  <c:v>-172675</c:v>
                </c:pt>
                <c:pt idx="275">
                  <c:v>-173675</c:v>
                </c:pt>
                <c:pt idx="276">
                  <c:v>-174675</c:v>
                </c:pt>
                <c:pt idx="277">
                  <c:v>-175675</c:v>
                </c:pt>
                <c:pt idx="278">
                  <c:v>-176675</c:v>
                </c:pt>
                <c:pt idx="279">
                  <c:v>-177675</c:v>
                </c:pt>
                <c:pt idx="280">
                  <c:v>-178675</c:v>
                </c:pt>
                <c:pt idx="281">
                  <c:v>-179675</c:v>
                </c:pt>
                <c:pt idx="282">
                  <c:v>-180675</c:v>
                </c:pt>
                <c:pt idx="283">
                  <c:v>-181675</c:v>
                </c:pt>
                <c:pt idx="284">
                  <c:v>-182675</c:v>
                </c:pt>
                <c:pt idx="285">
                  <c:v>-183675</c:v>
                </c:pt>
                <c:pt idx="286">
                  <c:v>-184675</c:v>
                </c:pt>
                <c:pt idx="287">
                  <c:v>-185675</c:v>
                </c:pt>
                <c:pt idx="288">
                  <c:v>-186675</c:v>
                </c:pt>
                <c:pt idx="289">
                  <c:v>-187675</c:v>
                </c:pt>
                <c:pt idx="290">
                  <c:v>-188675</c:v>
                </c:pt>
                <c:pt idx="291">
                  <c:v>-189675</c:v>
                </c:pt>
                <c:pt idx="292">
                  <c:v>-190675</c:v>
                </c:pt>
                <c:pt idx="293">
                  <c:v>-191675</c:v>
                </c:pt>
                <c:pt idx="294">
                  <c:v>-192675</c:v>
                </c:pt>
                <c:pt idx="295">
                  <c:v>-193675</c:v>
                </c:pt>
                <c:pt idx="296">
                  <c:v>-194675</c:v>
                </c:pt>
                <c:pt idx="297">
                  <c:v>-195675</c:v>
                </c:pt>
                <c:pt idx="298">
                  <c:v>-196675</c:v>
                </c:pt>
                <c:pt idx="299">
                  <c:v>-197675</c:v>
                </c:pt>
                <c:pt idx="300">
                  <c:v>-198675</c:v>
                </c:pt>
                <c:pt idx="301">
                  <c:v>-199675</c:v>
                </c:pt>
                <c:pt idx="302">
                  <c:v>-200675</c:v>
                </c:pt>
                <c:pt idx="303">
                  <c:v>-201675</c:v>
                </c:pt>
                <c:pt idx="304">
                  <c:v>-202675</c:v>
                </c:pt>
                <c:pt idx="305">
                  <c:v>-203675</c:v>
                </c:pt>
                <c:pt idx="306">
                  <c:v>-204675</c:v>
                </c:pt>
                <c:pt idx="307">
                  <c:v>-205675</c:v>
                </c:pt>
                <c:pt idx="308">
                  <c:v>-206675</c:v>
                </c:pt>
                <c:pt idx="309">
                  <c:v>-207675</c:v>
                </c:pt>
                <c:pt idx="310">
                  <c:v>-208675</c:v>
                </c:pt>
                <c:pt idx="311">
                  <c:v>-209675</c:v>
                </c:pt>
                <c:pt idx="312">
                  <c:v>-210675</c:v>
                </c:pt>
                <c:pt idx="313">
                  <c:v>-211675</c:v>
                </c:pt>
                <c:pt idx="314">
                  <c:v>-212675</c:v>
                </c:pt>
                <c:pt idx="315">
                  <c:v>-213675</c:v>
                </c:pt>
                <c:pt idx="316">
                  <c:v>-214675</c:v>
                </c:pt>
                <c:pt idx="317">
                  <c:v>-215675</c:v>
                </c:pt>
                <c:pt idx="318">
                  <c:v>-216675</c:v>
                </c:pt>
                <c:pt idx="319">
                  <c:v>-217675</c:v>
                </c:pt>
                <c:pt idx="320">
                  <c:v>-218675</c:v>
                </c:pt>
                <c:pt idx="321">
                  <c:v>-219675</c:v>
                </c:pt>
                <c:pt idx="322">
                  <c:v>-220675</c:v>
                </c:pt>
                <c:pt idx="323">
                  <c:v>-221675</c:v>
                </c:pt>
                <c:pt idx="324">
                  <c:v>-222675</c:v>
                </c:pt>
                <c:pt idx="325">
                  <c:v>-223675</c:v>
                </c:pt>
                <c:pt idx="326">
                  <c:v>-224675</c:v>
                </c:pt>
                <c:pt idx="327">
                  <c:v>-225675</c:v>
                </c:pt>
                <c:pt idx="328">
                  <c:v>-226675</c:v>
                </c:pt>
                <c:pt idx="329">
                  <c:v>-227675</c:v>
                </c:pt>
                <c:pt idx="330">
                  <c:v>-228675</c:v>
                </c:pt>
                <c:pt idx="331">
                  <c:v>-229675</c:v>
                </c:pt>
                <c:pt idx="332">
                  <c:v>-230675</c:v>
                </c:pt>
                <c:pt idx="333">
                  <c:v>-231675</c:v>
                </c:pt>
                <c:pt idx="334">
                  <c:v>-232675</c:v>
                </c:pt>
                <c:pt idx="335">
                  <c:v>-233675</c:v>
                </c:pt>
                <c:pt idx="336">
                  <c:v>-234675</c:v>
                </c:pt>
                <c:pt idx="337">
                  <c:v>-235675</c:v>
                </c:pt>
                <c:pt idx="338">
                  <c:v>-236675</c:v>
                </c:pt>
                <c:pt idx="339">
                  <c:v>-237675</c:v>
                </c:pt>
                <c:pt idx="340">
                  <c:v>-238675</c:v>
                </c:pt>
                <c:pt idx="341">
                  <c:v>-239675</c:v>
                </c:pt>
                <c:pt idx="342">
                  <c:v>-240675</c:v>
                </c:pt>
                <c:pt idx="343">
                  <c:v>-241675</c:v>
                </c:pt>
                <c:pt idx="344">
                  <c:v>-242675</c:v>
                </c:pt>
                <c:pt idx="345">
                  <c:v>-243675</c:v>
                </c:pt>
                <c:pt idx="346">
                  <c:v>-244675</c:v>
                </c:pt>
                <c:pt idx="347">
                  <c:v>-245675</c:v>
                </c:pt>
                <c:pt idx="348">
                  <c:v>-246675</c:v>
                </c:pt>
                <c:pt idx="349">
                  <c:v>-247675</c:v>
                </c:pt>
                <c:pt idx="350">
                  <c:v>-248675</c:v>
                </c:pt>
                <c:pt idx="351">
                  <c:v>-249675</c:v>
                </c:pt>
                <c:pt idx="352">
                  <c:v>-250675</c:v>
                </c:pt>
                <c:pt idx="353">
                  <c:v>-251675</c:v>
                </c:pt>
                <c:pt idx="354">
                  <c:v>-252675</c:v>
                </c:pt>
                <c:pt idx="355">
                  <c:v>-253675</c:v>
                </c:pt>
                <c:pt idx="356">
                  <c:v>-254675</c:v>
                </c:pt>
                <c:pt idx="357">
                  <c:v>-255675</c:v>
                </c:pt>
                <c:pt idx="358">
                  <c:v>-256675</c:v>
                </c:pt>
                <c:pt idx="359">
                  <c:v>-257675</c:v>
                </c:pt>
                <c:pt idx="360">
                  <c:v>-258675</c:v>
                </c:pt>
                <c:pt idx="361">
                  <c:v>-259675</c:v>
                </c:pt>
                <c:pt idx="362">
                  <c:v>-260675</c:v>
                </c:pt>
                <c:pt idx="363">
                  <c:v>-261675</c:v>
                </c:pt>
                <c:pt idx="364">
                  <c:v>-262675</c:v>
                </c:pt>
                <c:pt idx="365">
                  <c:v>-263675</c:v>
                </c:pt>
                <c:pt idx="366">
                  <c:v>-264675</c:v>
                </c:pt>
                <c:pt idx="367">
                  <c:v>-265675</c:v>
                </c:pt>
                <c:pt idx="368">
                  <c:v>-266675</c:v>
                </c:pt>
                <c:pt idx="369">
                  <c:v>-267675</c:v>
                </c:pt>
                <c:pt idx="370">
                  <c:v>-268675</c:v>
                </c:pt>
                <c:pt idx="371">
                  <c:v>-269675</c:v>
                </c:pt>
                <c:pt idx="372">
                  <c:v>-270675</c:v>
                </c:pt>
                <c:pt idx="373">
                  <c:v>-271675</c:v>
                </c:pt>
                <c:pt idx="374">
                  <c:v>-272675</c:v>
                </c:pt>
                <c:pt idx="375">
                  <c:v>-273675</c:v>
                </c:pt>
                <c:pt idx="376">
                  <c:v>-274675</c:v>
                </c:pt>
                <c:pt idx="377">
                  <c:v>-275675</c:v>
                </c:pt>
                <c:pt idx="378">
                  <c:v>-276675</c:v>
                </c:pt>
                <c:pt idx="379">
                  <c:v>-277675</c:v>
                </c:pt>
                <c:pt idx="380">
                  <c:v>-278675</c:v>
                </c:pt>
                <c:pt idx="381">
                  <c:v>-279675</c:v>
                </c:pt>
                <c:pt idx="382">
                  <c:v>-280675</c:v>
                </c:pt>
                <c:pt idx="383">
                  <c:v>-281675</c:v>
                </c:pt>
                <c:pt idx="384">
                  <c:v>-282675</c:v>
                </c:pt>
                <c:pt idx="385">
                  <c:v>-283675</c:v>
                </c:pt>
                <c:pt idx="386">
                  <c:v>-284675</c:v>
                </c:pt>
                <c:pt idx="387">
                  <c:v>-285675</c:v>
                </c:pt>
                <c:pt idx="388">
                  <c:v>-286675</c:v>
                </c:pt>
                <c:pt idx="389">
                  <c:v>-287675</c:v>
                </c:pt>
                <c:pt idx="390">
                  <c:v>-288675</c:v>
                </c:pt>
                <c:pt idx="391">
                  <c:v>-289675</c:v>
                </c:pt>
                <c:pt idx="392">
                  <c:v>-290675</c:v>
                </c:pt>
                <c:pt idx="393">
                  <c:v>-291675</c:v>
                </c:pt>
                <c:pt idx="394">
                  <c:v>-292675</c:v>
                </c:pt>
                <c:pt idx="395">
                  <c:v>-293675</c:v>
                </c:pt>
                <c:pt idx="396">
                  <c:v>-294675</c:v>
                </c:pt>
                <c:pt idx="397">
                  <c:v>-295675</c:v>
                </c:pt>
                <c:pt idx="398">
                  <c:v>-296675</c:v>
                </c:pt>
                <c:pt idx="399">
                  <c:v>-297675</c:v>
                </c:pt>
                <c:pt idx="400">
                  <c:v>-298675</c:v>
                </c:pt>
                <c:pt idx="401">
                  <c:v>-299675</c:v>
                </c:pt>
                <c:pt idx="402">
                  <c:v>-300675</c:v>
                </c:pt>
                <c:pt idx="403">
                  <c:v>-301675</c:v>
                </c:pt>
                <c:pt idx="404">
                  <c:v>-302675</c:v>
                </c:pt>
                <c:pt idx="405">
                  <c:v>-303675</c:v>
                </c:pt>
                <c:pt idx="406">
                  <c:v>-304675</c:v>
                </c:pt>
                <c:pt idx="407">
                  <c:v>-305675</c:v>
                </c:pt>
                <c:pt idx="408">
                  <c:v>-306675</c:v>
                </c:pt>
                <c:pt idx="409">
                  <c:v>-307675</c:v>
                </c:pt>
                <c:pt idx="410">
                  <c:v>-308675</c:v>
                </c:pt>
                <c:pt idx="411">
                  <c:v>-309675</c:v>
                </c:pt>
                <c:pt idx="412">
                  <c:v>-310675</c:v>
                </c:pt>
                <c:pt idx="413">
                  <c:v>-311675</c:v>
                </c:pt>
                <c:pt idx="414">
                  <c:v>-312675</c:v>
                </c:pt>
                <c:pt idx="415">
                  <c:v>-313675</c:v>
                </c:pt>
                <c:pt idx="416">
                  <c:v>-314675</c:v>
                </c:pt>
                <c:pt idx="417">
                  <c:v>-315675</c:v>
                </c:pt>
                <c:pt idx="418">
                  <c:v>-316675</c:v>
                </c:pt>
                <c:pt idx="419">
                  <c:v>-317675</c:v>
                </c:pt>
                <c:pt idx="420">
                  <c:v>-318675</c:v>
                </c:pt>
                <c:pt idx="421">
                  <c:v>-319675</c:v>
                </c:pt>
                <c:pt idx="422">
                  <c:v>-320675</c:v>
                </c:pt>
                <c:pt idx="423">
                  <c:v>-321675</c:v>
                </c:pt>
                <c:pt idx="424">
                  <c:v>-322675</c:v>
                </c:pt>
                <c:pt idx="425">
                  <c:v>-323675</c:v>
                </c:pt>
                <c:pt idx="426">
                  <c:v>-324675</c:v>
                </c:pt>
                <c:pt idx="427">
                  <c:v>-325675</c:v>
                </c:pt>
                <c:pt idx="428">
                  <c:v>-326675</c:v>
                </c:pt>
                <c:pt idx="429">
                  <c:v>-327675</c:v>
                </c:pt>
                <c:pt idx="430">
                  <c:v>-328675</c:v>
                </c:pt>
                <c:pt idx="431">
                  <c:v>-329675</c:v>
                </c:pt>
                <c:pt idx="432">
                  <c:v>-330675</c:v>
                </c:pt>
                <c:pt idx="433">
                  <c:v>-331675</c:v>
                </c:pt>
                <c:pt idx="434">
                  <c:v>-332675</c:v>
                </c:pt>
                <c:pt idx="435">
                  <c:v>-333675</c:v>
                </c:pt>
                <c:pt idx="436">
                  <c:v>-334675</c:v>
                </c:pt>
                <c:pt idx="437">
                  <c:v>-335675</c:v>
                </c:pt>
                <c:pt idx="438">
                  <c:v>-336675</c:v>
                </c:pt>
                <c:pt idx="439">
                  <c:v>-337675</c:v>
                </c:pt>
                <c:pt idx="440">
                  <c:v>-338675</c:v>
                </c:pt>
                <c:pt idx="441">
                  <c:v>-339675</c:v>
                </c:pt>
                <c:pt idx="442">
                  <c:v>-340675</c:v>
                </c:pt>
                <c:pt idx="443">
                  <c:v>-341675</c:v>
                </c:pt>
                <c:pt idx="444">
                  <c:v>-342675</c:v>
                </c:pt>
                <c:pt idx="445">
                  <c:v>-343675</c:v>
                </c:pt>
                <c:pt idx="446">
                  <c:v>-344675</c:v>
                </c:pt>
                <c:pt idx="447">
                  <c:v>-345675</c:v>
                </c:pt>
                <c:pt idx="448">
                  <c:v>-346675</c:v>
                </c:pt>
                <c:pt idx="449">
                  <c:v>-347675</c:v>
                </c:pt>
                <c:pt idx="450">
                  <c:v>-348675</c:v>
                </c:pt>
                <c:pt idx="451">
                  <c:v>-349675</c:v>
                </c:pt>
                <c:pt idx="452">
                  <c:v>-350675</c:v>
                </c:pt>
                <c:pt idx="453">
                  <c:v>-351675</c:v>
                </c:pt>
                <c:pt idx="454">
                  <c:v>-352675</c:v>
                </c:pt>
                <c:pt idx="455">
                  <c:v>-353675</c:v>
                </c:pt>
                <c:pt idx="456">
                  <c:v>-354675</c:v>
                </c:pt>
                <c:pt idx="457">
                  <c:v>-355675</c:v>
                </c:pt>
                <c:pt idx="458">
                  <c:v>-356675</c:v>
                </c:pt>
                <c:pt idx="459">
                  <c:v>-357675</c:v>
                </c:pt>
                <c:pt idx="460">
                  <c:v>-358675</c:v>
                </c:pt>
                <c:pt idx="461">
                  <c:v>-359675</c:v>
                </c:pt>
                <c:pt idx="462">
                  <c:v>-360675</c:v>
                </c:pt>
                <c:pt idx="463">
                  <c:v>-361675</c:v>
                </c:pt>
                <c:pt idx="464">
                  <c:v>-362675</c:v>
                </c:pt>
                <c:pt idx="465">
                  <c:v>-363675</c:v>
                </c:pt>
                <c:pt idx="466">
                  <c:v>-364675</c:v>
                </c:pt>
                <c:pt idx="467">
                  <c:v>-365675</c:v>
                </c:pt>
                <c:pt idx="468">
                  <c:v>-366675</c:v>
                </c:pt>
                <c:pt idx="469">
                  <c:v>-367675</c:v>
                </c:pt>
                <c:pt idx="470">
                  <c:v>-368675</c:v>
                </c:pt>
                <c:pt idx="471">
                  <c:v>-369675</c:v>
                </c:pt>
                <c:pt idx="472">
                  <c:v>-370675</c:v>
                </c:pt>
                <c:pt idx="473">
                  <c:v>-371675</c:v>
                </c:pt>
                <c:pt idx="474">
                  <c:v>-372675</c:v>
                </c:pt>
                <c:pt idx="475">
                  <c:v>-373675</c:v>
                </c:pt>
                <c:pt idx="476">
                  <c:v>-374675</c:v>
                </c:pt>
                <c:pt idx="477">
                  <c:v>-375675</c:v>
                </c:pt>
                <c:pt idx="478">
                  <c:v>-376675</c:v>
                </c:pt>
                <c:pt idx="479">
                  <c:v>-377675</c:v>
                </c:pt>
                <c:pt idx="480">
                  <c:v>-378675</c:v>
                </c:pt>
                <c:pt idx="481">
                  <c:v>-379675</c:v>
                </c:pt>
                <c:pt idx="482">
                  <c:v>-380675</c:v>
                </c:pt>
                <c:pt idx="483">
                  <c:v>-381675</c:v>
                </c:pt>
                <c:pt idx="484">
                  <c:v>-382675</c:v>
                </c:pt>
                <c:pt idx="485">
                  <c:v>-383675</c:v>
                </c:pt>
                <c:pt idx="486">
                  <c:v>-384675</c:v>
                </c:pt>
                <c:pt idx="487">
                  <c:v>-385675</c:v>
                </c:pt>
                <c:pt idx="488">
                  <c:v>-386675</c:v>
                </c:pt>
                <c:pt idx="489">
                  <c:v>-387675</c:v>
                </c:pt>
                <c:pt idx="490">
                  <c:v>-388675</c:v>
                </c:pt>
                <c:pt idx="491">
                  <c:v>-389675</c:v>
                </c:pt>
                <c:pt idx="492">
                  <c:v>-390675</c:v>
                </c:pt>
                <c:pt idx="493">
                  <c:v>-391675</c:v>
                </c:pt>
                <c:pt idx="494">
                  <c:v>-392675</c:v>
                </c:pt>
                <c:pt idx="495">
                  <c:v>-393675</c:v>
                </c:pt>
                <c:pt idx="496">
                  <c:v>-394675</c:v>
                </c:pt>
                <c:pt idx="497">
                  <c:v>-395675</c:v>
                </c:pt>
                <c:pt idx="498">
                  <c:v>-396675</c:v>
                </c:pt>
                <c:pt idx="499">
                  <c:v>-397675</c:v>
                </c:pt>
                <c:pt idx="500">
                  <c:v>-398675</c:v>
                </c:pt>
                <c:pt idx="501">
                  <c:v>-399675</c:v>
                </c:pt>
                <c:pt idx="502">
                  <c:v>-400675</c:v>
                </c:pt>
                <c:pt idx="503">
                  <c:v>-401675</c:v>
                </c:pt>
                <c:pt idx="504">
                  <c:v>-402675</c:v>
                </c:pt>
                <c:pt idx="505">
                  <c:v>-403675</c:v>
                </c:pt>
                <c:pt idx="506">
                  <c:v>-404675</c:v>
                </c:pt>
                <c:pt idx="507">
                  <c:v>-405675</c:v>
                </c:pt>
                <c:pt idx="508">
                  <c:v>-406675</c:v>
                </c:pt>
                <c:pt idx="509">
                  <c:v>-407675</c:v>
                </c:pt>
                <c:pt idx="510">
                  <c:v>-408675</c:v>
                </c:pt>
                <c:pt idx="511">
                  <c:v>-409675</c:v>
                </c:pt>
                <c:pt idx="512">
                  <c:v>-410675</c:v>
                </c:pt>
                <c:pt idx="513">
                  <c:v>-411675</c:v>
                </c:pt>
                <c:pt idx="514">
                  <c:v>-412675</c:v>
                </c:pt>
                <c:pt idx="515">
                  <c:v>-413675</c:v>
                </c:pt>
                <c:pt idx="516">
                  <c:v>-414675</c:v>
                </c:pt>
                <c:pt idx="517">
                  <c:v>-415675</c:v>
                </c:pt>
                <c:pt idx="518">
                  <c:v>-416675</c:v>
                </c:pt>
                <c:pt idx="519">
                  <c:v>-417675</c:v>
                </c:pt>
                <c:pt idx="520">
                  <c:v>-418675</c:v>
                </c:pt>
                <c:pt idx="521">
                  <c:v>-419675</c:v>
                </c:pt>
                <c:pt idx="522">
                  <c:v>-420675</c:v>
                </c:pt>
                <c:pt idx="523">
                  <c:v>-421675</c:v>
                </c:pt>
                <c:pt idx="524">
                  <c:v>-422675</c:v>
                </c:pt>
                <c:pt idx="525">
                  <c:v>-423675</c:v>
                </c:pt>
                <c:pt idx="526">
                  <c:v>-424675</c:v>
                </c:pt>
                <c:pt idx="527">
                  <c:v>-425675</c:v>
                </c:pt>
                <c:pt idx="528">
                  <c:v>-426675</c:v>
                </c:pt>
                <c:pt idx="529">
                  <c:v>-427675</c:v>
                </c:pt>
                <c:pt idx="530">
                  <c:v>-428675</c:v>
                </c:pt>
                <c:pt idx="531">
                  <c:v>-429675</c:v>
                </c:pt>
                <c:pt idx="532">
                  <c:v>-430675</c:v>
                </c:pt>
                <c:pt idx="533">
                  <c:v>-431675</c:v>
                </c:pt>
                <c:pt idx="534">
                  <c:v>-432675</c:v>
                </c:pt>
                <c:pt idx="535">
                  <c:v>-433675</c:v>
                </c:pt>
                <c:pt idx="536">
                  <c:v>-434675</c:v>
                </c:pt>
                <c:pt idx="537">
                  <c:v>-435675</c:v>
                </c:pt>
                <c:pt idx="538">
                  <c:v>-436675</c:v>
                </c:pt>
                <c:pt idx="539">
                  <c:v>-437675</c:v>
                </c:pt>
                <c:pt idx="540">
                  <c:v>-438675</c:v>
                </c:pt>
                <c:pt idx="541">
                  <c:v>-439675</c:v>
                </c:pt>
                <c:pt idx="542">
                  <c:v>-440675</c:v>
                </c:pt>
                <c:pt idx="543">
                  <c:v>-441675</c:v>
                </c:pt>
                <c:pt idx="544">
                  <c:v>-442675</c:v>
                </c:pt>
                <c:pt idx="545">
                  <c:v>-443675</c:v>
                </c:pt>
                <c:pt idx="546">
                  <c:v>-444675</c:v>
                </c:pt>
                <c:pt idx="547">
                  <c:v>-445675</c:v>
                </c:pt>
                <c:pt idx="548">
                  <c:v>-446675</c:v>
                </c:pt>
                <c:pt idx="549">
                  <c:v>-447675</c:v>
                </c:pt>
                <c:pt idx="550">
                  <c:v>-448675</c:v>
                </c:pt>
                <c:pt idx="551">
                  <c:v>-449675</c:v>
                </c:pt>
                <c:pt idx="552">
                  <c:v>-450675</c:v>
                </c:pt>
                <c:pt idx="553">
                  <c:v>-451675</c:v>
                </c:pt>
                <c:pt idx="554">
                  <c:v>-452675</c:v>
                </c:pt>
                <c:pt idx="555">
                  <c:v>-453675</c:v>
                </c:pt>
                <c:pt idx="556">
                  <c:v>-454675</c:v>
                </c:pt>
                <c:pt idx="557">
                  <c:v>-455675</c:v>
                </c:pt>
                <c:pt idx="558">
                  <c:v>-456675</c:v>
                </c:pt>
                <c:pt idx="559">
                  <c:v>-457675</c:v>
                </c:pt>
                <c:pt idx="560">
                  <c:v>-458675</c:v>
                </c:pt>
                <c:pt idx="561">
                  <c:v>-459675</c:v>
                </c:pt>
                <c:pt idx="562">
                  <c:v>-460675</c:v>
                </c:pt>
                <c:pt idx="563">
                  <c:v>-461675</c:v>
                </c:pt>
                <c:pt idx="564">
                  <c:v>-462675</c:v>
                </c:pt>
                <c:pt idx="565">
                  <c:v>-463675</c:v>
                </c:pt>
                <c:pt idx="566">
                  <c:v>-464675</c:v>
                </c:pt>
                <c:pt idx="567">
                  <c:v>-465675</c:v>
                </c:pt>
                <c:pt idx="568">
                  <c:v>-466675</c:v>
                </c:pt>
                <c:pt idx="569">
                  <c:v>-467675</c:v>
                </c:pt>
                <c:pt idx="570">
                  <c:v>-468675</c:v>
                </c:pt>
                <c:pt idx="571">
                  <c:v>-469675</c:v>
                </c:pt>
                <c:pt idx="572">
                  <c:v>-470675</c:v>
                </c:pt>
                <c:pt idx="573">
                  <c:v>-471675</c:v>
                </c:pt>
                <c:pt idx="574">
                  <c:v>-472675</c:v>
                </c:pt>
                <c:pt idx="575">
                  <c:v>-473675</c:v>
                </c:pt>
                <c:pt idx="576">
                  <c:v>-474675</c:v>
                </c:pt>
                <c:pt idx="577">
                  <c:v>-475675</c:v>
                </c:pt>
                <c:pt idx="578">
                  <c:v>-476675</c:v>
                </c:pt>
                <c:pt idx="579">
                  <c:v>-477675</c:v>
                </c:pt>
                <c:pt idx="580">
                  <c:v>-478675</c:v>
                </c:pt>
                <c:pt idx="581">
                  <c:v>-479675</c:v>
                </c:pt>
                <c:pt idx="582">
                  <c:v>-480675</c:v>
                </c:pt>
                <c:pt idx="583">
                  <c:v>-481675</c:v>
                </c:pt>
                <c:pt idx="584">
                  <c:v>-482675</c:v>
                </c:pt>
                <c:pt idx="585">
                  <c:v>-483675</c:v>
                </c:pt>
                <c:pt idx="586">
                  <c:v>-484675</c:v>
                </c:pt>
                <c:pt idx="587">
                  <c:v>-485675</c:v>
                </c:pt>
                <c:pt idx="588">
                  <c:v>-486675</c:v>
                </c:pt>
                <c:pt idx="589">
                  <c:v>-487675</c:v>
                </c:pt>
                <c:pt idx="590">
                  <c:v>-488675</c:v>
                </c:pt>
                <c:pt idx="591">
                  <c:v>-489675</c:v>
                </c:pt>
                <c:pt idx="592">
                  <c:v>-490675</c:v>
                </c:pt>
                <c:pt idx="593">
                  <c:v>-491675</c:v>
                </c:pt>
                <c:pt idx="594">
                  <c:v>-492675</c:v>
                </c:pt>
                <c:pt idx="595">
                  <c:v>-493675</c:v>
                </c:pt>
                <c:pt idx="596">
                  <c:v>-494675</c:v>
                </c:pt>
                <c:pt idx="597">
                  <c:v>-495675</c:v>
                </c:pt>
                <c:pt idx="598">
                  <c:v>-496675</c:v>
                </c:pt>
                <c:pt idx="599">
                  <c:v>-497675</c:v>
                </c:pt>
                <c:pt idx="600">
                  <c:v>-498675</c:v>
                </c:pt>
                <c:pt idx="601">
                  <c:v>-499675</c:v>
                </c:pt>
                <c:pt idx="602">
                  <c:v>-500675</c:v>
                </c:pt>
                <c:pt idx="603">
                  <c:v>-501675</c:v>
                </c:pt>
                <c:pt idx="604">
                  <c:v>-502675</c:v>
                </c:pt>
                <c:pt idx="605">
                  <c:v>-503675</c:v>
                </c:pt>
                <c:pt idx="606">
                  <c:v>-504675</c:v>
                </c:pt>
                <c:pt idx="607">
                  <c:v>-505675</c:v>
                </c:pt>
                <c:pt idx="608">
                  <c:v>-506675</c:v>
                </c:pt>
                <c:pt idx="609">
                  <c:v>-507675</c:v>
                </c:pt>
                <c:pt idx="610">
                  <c:v>-508675</c:v>
                </c:pt>
                <c:pt idx="611">
                  <c:v>-509675</c:v>
                </c:pt>
                <c:pt idx="612">
                  <c:v>-510675</c:v>
                </c:pt>
                <c:pt idx="613">
                  <c:v>-511675</c:v>
                </c:pt>
                <c:pt idx="614">
                  <c:v>-512675</c:v>
                </c:pt>
                <c:pt idx="615">
                  <c:v>-513675</c:v>
                </c:pt>
                <c:pt idx="616">
                  <c:v>-514675</c:v>
                </c:pt>
                <c:pt idx="617">
                  <c:v>-515675</c:v>
                </c:pt>
                <c:pt idx="618">
                  <c:v>-516675</c:v>
                </c:pt>
                <c:pt idx="619">
                  <c:v>-517675</c:v>
                </c:pt>
                <c:pt idx="620">
                  <c:v>-518675</c:v>
                </c:pt>
                <c:pt idx="621">
                  <c:v>-519675</c:v>
                </c:pt>
                <c:pt idx="622">
                  <c:v>-520675</c:v>
                </c:pt>
                <c:pt idx="623">
                  <c:v>-521675</c:v>
                </c:pt>
                <c:pt idx="624">
                  <c:v>-522675</c:v>
                </c:pt>
                <c:pt idx="625">
                  <c:v>-523675</c:v>
                </c:pt>
                <c:pt idx="626">
                  <c:v>-524675</c:v>
                </c:pt>
                <c:pt idx="627">
                  <c:v>-525675</c:v>
                </c:pt>
                <c:pt idx="628">
                  <c:v>-526675</c:v>
                </c:pt>
                <c:pt idx="629">
                  <c:v>-527675</c:v>
                </c:pt>
                <c:pt idx="630">
                  <c:v>-528675</c:v>
                </c:pt>
                <c:pt idx="631">
                  <c:v>-529675</c:v>
                </c:pt>
                <c:pt idx="632">
                  <c:v>-530675</c:v>
                </c:pt>
                <c:pt idx="633">
                  <c:v>-531675</c:v>
                </c:pt>
                <c:pt idx="634">
                  <c:v>-532675</c:v>
                </c:pt>
                <c:pt idx="635">
                  <c:v>-533675</c:v>
                </c:pt>
                <c:pt idx="636">
                  <c:v>-534675</c:v>
                </c:pt>
                <c:pt idx="637">
                  <c:v>-535675</c:v>
                </c:pt>
                <c:pt idx="638">
                  <c:v>-536675</c:v>
                </c:pt>
                <c:pt idx="639">
                  <c:v>-537675</c:v>
                </c:pt>
                <c:pt idx="640">
                  <c:v>-538675</c:v>
                </c:pt>
                <c:pt idx="641">
                  <c:v>-539675</c:v>
                </c:pt>
                <c:pt idx="642">
                  <c:v>-540675</c:v>
                </c:pt>
                <c:pt idx="643">
                  <c:v>-541675</c:v>
                </c:pt>
                <c:pt idx="644">
                  <c:v>-542675</c:v>
                </c:pt>
                <c:pt idx="645">
                  <c:v>-543675</c:v>
                </c:pt>
                <c:pt idx="646">
                  <c:v>-544675</c:v>
                </c:pt>
                <c:pt idx="647">
                  <c:v>-545675</c:v>
                </c:pt>
                <c:pt idx="648">
                  <c:v>-546675</c:v>
                </c:pt>
                <c:pt idx="649">
                  <c:v>-547675</c:v>
                </c:pt>
                <c:pt idx="650">
                  <c:v>-548675</c:v>
                </c:pt>
                <c:pt idx="651">
                  <c:v>-549675</c:v>
                </c:pt>
                <c:pt idx="652">
                  <c:v>-550675</c:v>
                </c:pt>
                <c:pt idx="653">
                  <c:v>-551675</c:v>
                </c:pt>
                <c:pt idx="654">
                  <c:v>-552675</c:v>
                </c:pt>
                <c:pt idx="655">
                  <c:v>-553675</c:v>
                </c:pt>
                <c:pt idx="656">
                  <c:v>-554675</c:v>
                </c:pt>
                <c:pt idx="657">
                  <c:v>-555675</c:v>
                </c:pt>
                <c:pt idx="658">
                  <c:v>-556675</c:v>
                </c:pt>
                <c:pt idx="659">
                  <c:v>-557675</c:v>
                </c:pt>
                <c:pt idx="660">
                  <c:v>-558675</c:v>
                </c:pt>
                <c:pt idx="661">
                  <c:v>-559675</c:v>
                </c:pt>
                <c:pt idx="662">
                  <c:v>-560675</c:v>
                </c:pt>
                <c:pt idx="663">
                  <c:v>-561675</c:v>
                </c:pt>
                <c:pt idx="664">
                  <c:v>-562675</c:v>
                </c:pt>
                <c:pt idx="665">
                  <c:v>-563675</c:v>
                </c:pt>
                <c:pt idx="666">
                  <c:v>-564675</c:v>
                </c:pt>
                <c:pt idx="667">
                  <c:v>-565675</c:v>
                </c:pt>
                <c:pt idx="668">
                  <c:v>-566675</c:v>
                </c:pt>
                <c:pt idx="669">
                  <c:v>-567675</c:v>
                </c:pt>
                <c:pt idx="670">
                  <c:v>-568675</c:v>
                </c:pt>
                <c:pt idx="671">
                  <c:v>-569675</c:v>
                </c:pt>
                <c:pt idx="672">
                  <c:v>-570675</c:v>
                </c:pt>
                <c:pt idx="673">
                  <c:v>-571675</c:v>
                </c:pt>
                <c:pt idx="674">
                  <c:v>-572675</c:v>
                </c:pt>
                <c:pt idx="675">
                  <c:v>-573675</c:v>
                </c:pt>
                <c:pt idx="676">
                  <c:v>-574675</c:v>
                </c:pt>
                <c:pt idx="677">
                  <c:v>-575675</c:v>
                </c:pt>
                <c:pt idx="678">
                  <c:v>-576675</c:v>
                </c:pt>
                <c:pt idx="679">
                  <c:v>-577675</c:v>
                </c:pt>
                <c:pt idx="680">
                  <c:v>-578675</c:v>
                </c:pt>
                <c:pt idx="681">
                  <c:v>-579675</c:v>
                </c:pt>
                <c:pt idx="682">
                  <c:v>-580675</c:v>
                </c:pt>
                <c:pt idx="683">
                  <c:v>-581675</c:v>
                </c:pt>
                <c:pt idx="684">
                  <c:v>-582675</c:v>
                </c:pt>
                <c:pt idx="685">
                  <c:v>-583675</c:v>
                </c:pt>
                <c:pt idx="686">
                  <c:v>-584675</c:v>
                </c:pt>
                <c:pt idx="687">
                  <c:v>-585675</c:v>
                </c:pt>
                <c:pt idx="688">
                  <c:v>-586675</c:v>
                </c:pt>
                <c:pt idx="689">
                  <c:v>-587675</c:v>
                </c:pt>
                <c:pt idx="690">
                  <c:v>-588675</c:v>
                </c:pt>
                <c:pt idx="691">
                  <c:v>-589675</c:v>
                </c:pt>
                <c:pt idx="692">
                  <c:v>-590675</c:v>
                </c:pt>
                <c:pt idx="693">
                  <c:v>-591675</c:v>
                </c:pt>
                <c:pt idx="694">
                  <c:v>-592675</c:v>
                </c:pt>
                <c:pt idx="695">
                  <c:v>-593675</c:v>
                </c:pt>
                <c:pt idx="696">
                  <c:v>-594675</c:v>
                </c:pt>
                <c:pt idx="697">
                  <c:v>-595675</c:v>
                </c:pt>
                <c:pt idx="698">
                  <c:v>-596675</c:v>
                </c:pt>
                <c:pt idx="699">
                  <c:v>-597675</c:v>
                </c:pt>
                <c:pt idx="700">
                  <c:v>-598675</c:v>
                </c:pt>
                <c:pt idx="701">
                  <c:v>-599675</c:v>
                </c:pt>
                <c:pt idx="702">
                  <c:v>-600675</c:v>
                </c:pt>
                <c:pt idx="703">
                  <c:v>-601675</c:v>
                </c:pt>
                <c:pt idx="704">
                  <c:v>-602675</c:v>
                </c:pt>
                <c:pt idx="705">
                  <c:v>-603675</c:v>
                </c:pt>
                <c:pt idx="706">
                  <c:v>-604675</c:v>
                </c:pt>
                <c:pt idx="707">
                  <c:v>-605675</c:v>
                </c:pt>
                <c:pt idx="708">
                  <c:v>-606675</c:v>
                </c:pt>
                <c:pt idx="709">
                  <c:v>-607675</c:v>
                </c:pt>
                <c:pt idx="710">
                  <c:v>-608675</c:v>
                </c:pt>
                <c:pt idx="711">
                  <c:v>-609675</c:v>
                </c:pt>
                <c:pt idx="712">
                  <c:v>-610675</c:v>
                </c:pt>
                <c:pt idx="713">
                  <c:v>-611675</c:v>
                </c:pt>
                <c:pt idx="714">
                  <c:v>-612675</c:v>
                </c:pt>
                <c:pt idx="715">
                  <c:v>-613675</c:v>
                </c:pt>
                <c:pt idx="716">
                  <c:v>-614675</c:v>
                </c:pt>
                <c:pt idx="717">
                  <c:v>-615675</c:v>
                </c:pt>
                <c:pt idx="718">
                  <c:v>-616675</c:v>
                </c:pt>
                <c:pt idx="719">
                  <c:v>-617675</c:v>
                </c:pt>
                <c:pt idx="720">
                  <c:v>-618675</c:v>
                </c:pt>
                <c:pt idx="721">
                  <c:v>-619675</c:v>
                </c:pt>
                <c:pt idx="722">
                  <c:v>-620675</c:v>
                </c:pt>
                <c:pt idx="723">
                  <c:v>-621675</c:v>
                </c:pt>
                <c:pt idx="724">
                  <c:v>-622675</c:v>
                </c:pt>
                <c:pt idx="725">
                  <c:v>-623675</c:v>
                </c:pt>
                <c:pt idx="726">
                  <c:v>-624675</c:v>
                </c:pt>
                <c:pt idx="727">
                  <c:v>-625675</c:v>
                </c:pt>
                <c:pt idx="728">
                  <c:v>-626675</c:v>
                </c:pt>
                <c:pt idx="729">
                  <c:v>-627675</c:v>
                </c:pt>
                <c:pt idx="730">
                  <c:v>-628675</c:v>
                </c:pt>
                <c:pt idx="731">
                  <c:v>-629675</c:v>
                </c:pt>
                <c:pt idx="732">
                  <c:v>-630675</c:v>
                </c:pt>
                <c:pt idx="733">
                  <c:v>-631675</c:v>
                </c:pt>
                <c:pt idx="734">
                  <c:v>-632675</c:v>
                </c:pt>
                <c:pt idx="735">
                  <c:v>-633675</c:v>
                </c:pt>
                <c:pt idx="736">
                  <c:v>-634675</c:v>
                </c:pt>
                <c:pt idx="737">
                  <c:v>-635675</c:v>
                </c:pt>
                <c:pt idx="738">
                  <c:v>-636675</c:v>
                </c:pt>
                <c:pt idx="739">
                  <c:v>-637675</c:v>
                </c:pt>
                <c:pt idx="740">
                  <c:v>-638675</c:v>
                </c:pt>
                <c:pt idx="741">
                  <c:v>-639675</c:v>
                </c:pt>
                <c:pt idx="742">
                  <c:v>-640675</c:v>
                </c:pt>
                <c:pt idx="743">
                  <c:v>-641675</c:v>
                </c:pt>
                <c:pt idx="744">
                  <c:v>-642675</c:v>
                </c:pt>
                <c:pt idx="745">
                  <c:v>-643675</c:v>
                </c:pt>
                <c:pt idx="746">
                  <c:v>-644675</c:v>
                </c:pt>
                <c:pt idx="747">
                  <c:v>-645675</c:v>
                </c:pt>
                <c:pt idx="748">
                  <c:v>-646675</c:v>
                </c:pt>
                <c:pt idx="749">
                  <c:v>-647675</c:v>
                </c:pt>
                <c:pt idx="750">
                  <c:v>-648675</c:v>
                </c:pt>
                <c:pt idx="751">
                  <c:v>-649675</c:v>
                </c:pt>
                <c:pt idx="752">
                  <c:v>-650675</c:v>
                </c:pt>
                <c:pt idx="753">
                  <c:v>-651675</c:v>
                </c:pt>
                <c:pt idx="754">
                  <c:v>-652675</c:v>
                </c:pt>
                <c:pt idx="755">
                  <c:v>-653675</c:v>
                </c:pt>
                <c:pt idx="756">
                  <c:v>-654675</c:v>
                </c:pt>
                <c:pt idx="757">
                  <c:v>-655675</c:v>
                </c:pt>
                <c:pt idx="758">
                  <c:v>-656675</c:v>
                </c:pt>
                <c:pt idx="759">
                  <c:v>-657675</c:v>
                </c:pt>
                <c:pt idx="760">
                  <c:v>-658675</c:v>
                </c:pt>
                <c:pt idx="761">
                  <c:v>-659675</c:v>
                </c:pt>
                <c:pt idx="762">
                  <c:v>-660675</c:v>
                </c:pt>
                <c:pt idx="763">
                  <c:v>-661675</c:v>
                </c:pt>
                <c:pt idx="764">
                  <c:v>-662675</c:v>
                </c:pt>
                <c:pt idx="765">
                  <c:v>-663675</c:v>
                </c:pt>
                <c:pt idx="766">
                  <c:v>-664675</c:v>
                </c:pt>
                <c:pt idx="767">
                  <c:v>-665675</c:v>
                </c:pt>
                <c:pt idx="768">
                  <c:v>-666675</c:v>
                </c:pt>
                <c:pt idx="769">
                  <c:v>-667675</c:v>
                </c:pt>
                <c:pt idx="770">
                  <c:v>-668675</c:v>
                </c:pt>
                <c:pt idx="771">
                  <c:v>-669675</c:v>
                </c:pt>
                <c:pt idx="772">
                  <c:v>-670675</c:v>
                </c:pt>
                <c:pt idx="773">
                  <c:v>-671675</c:v>
                </c:pt>
                <c:pt idx="774">
                  <c:v>-672675</c:v>
                </c:pt>
                <c:pt idx="775">
                  <c:v>-673675</c:v>
                </c:pt>
                <c:pt idx="776">
                  <c:v>-674675</c:v>
                </c:pt>
                <c:pt idx="777">
                  <c:v>-675675</c:v>
                </c:pt>
                <c:pt idx="778">
                  <c:v>-676675</c:v>
                </c:pt>
                <c:pt idx="779">
                  <c:v>-677675</c:v>
                </c:pt>
                <c:pt idx="780">
                  <c:v>-678675</c:v>
                </c:pt>
                <c:pt idx="781">
                  <c:v>-679675</c:v>
                </c:pt>
                <c:pt idx="782">
                  <c:v>-680675</c:v>
                </c:pt>
                <c:pt idx="783">
                  <c:v>-681675</c:v>
                </c:pt>
                <c:pt idx="784">
                  <c:v>-682675</c:v>
                </c:pt>
                <c:pt idx="785">
                  <c:v>-683675</c:v>
                </c:pt>
                <c:pt idx="786">
                  <c:v>-684675</c:v>
                </c:pt>
                <c:pt idx="787">
                  <c:v>-685675</c:v>
                </c:pt>
                <c:pt idx="788">
                  <c:v>-686675</c:v>
                </c:pt>
                <c:pt idx="789">
                  <c:v>-687675</c:v>
                </c:pt>
                <c:pt idx="790">
                  <c:v>-688675</c:v>
                </c:pt>
                <c:pt idx="791">
                  <c:v>-689675</c:v>
                </c:pt>
                <c:pt idx="792">
                  <c:v>-690675</c:v>
                </c:pt>
                <c:pt idx="793">
                  <c:v>-691675</c:v>
                </c:pt>
                <c:pt idx="794">
                  <c:v>-692675</c:v>
                </c:pt>
                <c:pt idx="795">
                  <c:v>-693675</c:v>
                </c:pt>
                <c:pt idx="796">
                  <c:v>-694675</c:v>
                </c:pt>
                <c:pt idx="797">
                  <c:v>-695675</c:v>
                </c:pt>
                <c:pt idx="798">
                  <c:v>-696675</c:v>
                </c:pt>
                <c:pt idx="799">
                  <c:v>-697675</c:v>
                </c:pt>
                <c:pt idx="800">
                  <c:v>-698675</c:v>
                </c:pt>
                <c:pt idx="801">
                  <c:v>-699675</c:v>
                </c:pt>
                <c:pt idx="802">
                  <c:v>-700675</c:v>
                </c:pt>
                <c:pt idx="803">
                  <c:v>-701675</c:v>
                </c:pt>
                <c:pt idx="804">
                  <c:v>-702675</c:v>
                </c:pt>
                <c:pt idx="805">
                  <c:v>-703675</c:v>
                </c:pt>
                <c:pt idx="806">
                  <c:v>-704675</c:v>
                </c:pt>
                <c:pt idx="807">
                  <c:v>-705675</c:v>
                </c:pt>
                <c:pt idx="808">
                  <c:v>-706675</c:v>
                </c:pt>
                <c:pt idx="809">
                  <c:v>-707675</c:v>
                </c:pt>
                <c:pt idx="810">
                  <c:v>-708675</c:v>
                </c:pt>
                <c:pt idx="811">
                  <c:v>-709675</c:v>
                </c:pt>
                <c:pt idx="812">
                  <c:v>-710675</c:v>
                </c:pt>
                <c:pt idx="813">
                  <c:v>-711675</c:v>
                </c:pt>
                <c:pt idx="814">
                  <c:v>-712675</c:v>
                </c:pt>
                <c:pt idx="815">
                  <c:v>-713675</c:v>
                </c:pt>
                <c:pt idx="816">
                  <c:v>-714675</c:v>
                </c:pt>
                <c:pt idx="817">
                  <c:v>-715675</c:v>
                </c:pt>
                <c:pt idx="818">
                  <c:v>-716675</c:v>
                </c:pt>
                <c:pt idx="819">
                  <c:v>-717675</c:v>
                </c:pt>
                <c:pt idx="820">
                  <c:v>-718675</c:v>
                </c:pt>
                <c:pt idx="821">
                  <c:v>-719675</c:v>
                </c:pt>
                <c:pt idx="822">
                  <c:v>-720675</c:v>
                </c:pt>
                <c:pt idx="823">
                  <c:v>-721675</c:v>
                </c:pt>
                <c:pt idx="824">
                  <c:v>-722675</c:v>
                </c:pt>
                <c:pt idx="825">
                  <c:v>-723675</c:v>
                </c:pt>
                <c:pt idx="826">
                  <c:v>-724675</c:v>
                </c:pt>
                <c:pt idx="827">
                  <c:v>-725675</c:v>
                </c:pt>
                <c:pt idx="828">
                  <c:v>-726675</c:v>
                </c:pt>
                <c:pt idx="829">
                  <c:v>-727675</c:v>
                </c:pt>
                <c:pt idx="830">
                  <c:v>-728675</c:v>
                </c:pt>
                <c:pt idx="831">
                  <c:v>-729675</c:v>
                </c:pt>
                <c:pt idx="832">
                  <c:v>-730675</c:v>
                </c:pt>
                <c:pt idx="833">
                  <c:v>-731675</c:v>
                </c:pt>
                <c:pt idx="834">
                  <c:v>-732675</c:v>
                </c:pt>
                <c:pt idx="835">
                  <c:v>-733675</c:v>
                </c:pt>
                <c:pt idx="836">
                  <c:v>-734675</c:v>
                </c:pt>
                <c:pt idx="837">
                  <c:v>-735675</c:v>
                </c:pt>
                <c:pt idx="838">
                  <c:v>-736675</c:v>
                </c:pt>
                <c:pt idx="839">
                  <c:v>-737675</c:v>
                </c:pt>
                <c:pt idx="840">
                  <c:v>-738675</c:v>
                </c:pt>
                <c:pt idx="841">
                  <c:v>-739675</c:v>
                </c:pt>
                <c:pt idx="842">
                  <c:v>-740675</c:v>
                </c:pt>
                <c:pt idx="843">
                  <c:v>-741675</c:v>
                </c:pt>
                <c:pt idx="844">
                  <c:v>-742675</c:v>
                </c:pt>
                <c:pt idx="845">
                  <c:v>-743675</c:v>
                </c:pt>
                <c:pt idx="846">
                  <c:v>-744675</c:v>
                </c:pt>
                <c:pt idx="847">
                  <c:v>-745675</c:v>
                </c:pt>
                <c:pt idx="848">
                  <c:v>-746675</c:v>
                </c:pt>
                <c:pt idx="849">
                  <c:v>-747675</c:v>
                </c:pt>
                <c:pt idx="850">
                  <c:v>-748675</c:v>
                </c:pt>
                <c:pt idx="851">
                  <c:v>-749675</c:v>
                </c:pt>
                <c:pt idx="852">
                  <c:v>-750675</c:v>
                </c:pt>
                <c:pt idx="853">
                  <c:v>-751675</c:v>
                </c:pt>
                <c:pt idx="854">
                  <c:v>-752675</c:v>
                </c:pt>
                <c:pt idx="855">
                  <c:v>-753675</c:v>
                </c:pt>
                <c:pt idx="856">
                  <c:v>-754675</c:v>
                </c:pt>
                <c:pt idx="857">
                  <c:v>-755675</c:v>
                </c:pt>
                <c:pt idx="858">
                  <c:v>-756675</c:v>
                </c:pt>
                <c:pt idx="859">
                  <c:v>-757675</c:v>
                </c:pt>
                <c:pt idx="860">
                  <c:v>-758675</c:v>
                </c:pt>
                <c:pt idx="861">
                  <c:v>-759675</c:v>
                </c:pt>
                <c:pt idx="862">
                  <c:v>-760675</c:v>
                </c:pt>
                <c:pt idx="863">
                  <c:v>-761675</c:v>
                </c:pt>
                <c:pt idx="864">
                  <c:v>-762675</c:v>
                </c:pt>
                <c:pt idx="865">
                  <c:v>-763675</c:v>
                </c:pt>
                <c:pt idx="866">
                  <c:v>-764675</c:v>
                </c:pt>
                <c:pt idx="867">
                  <c:v>-765675</c:v>
                </c:pt>
                <c:pt idx="868">
                  <c:v>-766675</c:v>
                </c:pt>
                <c:pt idx="869">
                  <c:v>-767675</c:v>
                </c:pt>
                <c:pt idx="870">
                  <c:v>-768675</c:v>
                </c:pt>
                <c:pt idx="871">
                  <c:v>-769675</c:v>
                </c:pt>
                <c:pt idx="872">
                  <c:v>-770675</c:v>
                </c:pt>
                <c:pt idx="873">
                  <c:v>-771675</c:v>
                </c:pt>
                <c:pt idx="874">
                  <c:v>-772675</c:v>
                </c:pt>
                <c:pt idx="875">
                  <c:v>-773675</c:v>
                </c:pt>
                <c:pt idx="876">
                  <c:v>-774675</c:v>
                </c:pt>
                <c:pt idx="877">
                  <c:v>-775675</c:v>
                </c:pt>
                <c:pt idx="878">
                  <c:v>-776675</c:v>
                </c:pt>
                <c:pt idx="879">
                  <c:v>-777675</c:v>
                </c:pt>
                <c:pt idx="880">
                  <c:v>-778675</c:v>
                </c:pt>
                <c:pt idx="881">
                  <c:v>-779675</c:v>
                </c:pt>
                <c:pt idx="882">
                  <c:v>-780675</c:v>
                </c:pt>
                <c:pt idx="883">
                  <c:v>-781675</c:v>
                </c:pt>
                <c:pt idx="884">
                  <c:v>-782675</c:v>
                </c:pt>
                <c:pt idx="885">
                  <c:v>-783675</c:v>
                </c:pt>
                <c:pt idx="886">
                  <c:v>-784675</c:v>
                </c:pt>
                <c:pt idx="887">
                  <c:v>-785675</c:v>
                </c:pt>
                <c:pt idx="888">
                  <c:v>-786675</c:v>
                </c:pt>
                <c:pt idx="889">
                  <c:v>-787675</c:v>
                </c:pt>
                <c:pt idx="890">
                  <c:v>-788675</c:v>
                </c:pt>
                <c:pt idx="891">
                  <c:v>-789675</c:v>
                </c:pt>
                <c:pt idx="892">
                  <c:v>-790675</c:v>
                </c:pt>
                <c:pt idx="893">
                  <c:v>-791675</c:v>
                </c:pt>
                <c:pt idx="894">
                  <c:v>-792675</c:v>
                </c:pt>
                <c:pt idx="895">
                  <c:v>-793675</c:v>
                </c:pt>
                <c:pt idx="896">
                  <c:v>-794675</c:v>
                </c:pt>
                <c:pt idx="897">
                  <c:v>-795675</c:v>
                </c:pt>
                <c:pt idx="898">
                  <c:v>-796675</c:v>
                </c:pt>
                <c:pt idx="899">
                  <c:v>-797675</c:v>
                </c:pt>
                <c:pt idx="900">
                  <c:v>-798675</c:v>
                </c:pt>
                <c:pt idx="901">
                  <c:v>-799675</c:v>
                </c:pt>
                <c:pt idx="902">
                  <c:v>-800675</c:v>
                </c:pt>
                <c:pt idx="903">
                  <c:v>-801675</c:v>
                </c:pt>
                <c:pt idx="904">
                  <c:v>-802675</c:v>
                </c:pt>
                <c:pt idx="905">
                  <c:v>-803675</c:v>
                </c:pt>
                <c:pt idx="906">
                  <c:v>-804675</c:v>
                </c:pt>
                <c:pt idx="907">
                  <c:v>-805675</c:v>
                </c:pt>
                <c:pt idx="908">
                  <c:v>-806675</c:v>
                </c:pt>
                <c:pt idx="909">
                  <c:v>-807675</c:v>
                </c:pt>
                <c:pt idx="910">
                  <c:v>-808675</c:v>
                </c:pt>
                <c:pt idx="911">
                  <c:v>-809675</c:v>
                </c:pt>
                <c:pt idx="912">
                  <c:v>-810675</c:v>
                </c:pt>
                <c:pt idx="913">
                  <c:v>-811675</c:v>
                </c:pt>
                <c:pt idx="914">
                  <c:v>-812675</c:v>
                </c:pt>
                <c:pt idx="915">
                  <c:v>-813675</c:v>
                </c:pt>
                <c:pt idx="916">
                  <c:v>-814675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78176"/>
        <c:axId val="190177616"/>
      </c:scatterChart>
      <c:valAx>
        <c:axId val="190178176"/>
        <c:scaling>
          <c:orientation val="minMax"/>
          <c:max val="50000"/>
        </c:scaling>
        <c:delete val="0"/>
        <c:axPos val="b"/>
        <c:numFmt formatCode="General" sourceLinked="1"/>
        <c:majorTickMark val="out"/>
        <c:minorTickMark val="none"/>
        <c:tickLblPos val="nextTo"/>
        <c:crossAx val="190177616"/>
        <c:crosses val="autoZero"/>
        <c:crossBetween val="midCat"/>
      </c:valAx>
      <c:valAx>
        <c:axId val="19017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178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STR!$C$10</c:f>
              <c:strCache>
                <c:ptCount val="1"/>
                <c:pt idx="0">
                  <c:v>faktor gama</c:v>
                </c:pt>
              </c:strCache>
            </c:strRef>
          </c:tx>
          <c:marker>
            <c:symbol val="none"/>
          </c:marker>
          <c:xVal>
            <c:numRef>
              <c:f>STR!$B$11:$B$3015</c:f>
              <c:numCache>
                <c:formatCode>General</c:formatCode>
                <c:ptCount val="3005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  <c:pt idx="21">
                  <c:v>2100000</c:v>
                </c:pt>
                <c:pt idx="22">
                  <c:v>2200000</c:v>
                </c:pt>
                <c:pt idx="23">
                  <c:v>2300000</c:v>
                </c:pt>
                <c:pt idx="24">
                  <c:v>2400000</c:v>
                </c:pt>
                <c:pt idx="25">
                  <c:v>2500000</c:v>
                </c:pt>
                <c:pt idx="26">
                  <c:v>2600000</c:v>
                </c:pt>
                <c:pt idx="27">
                  <c:v>2700000</c:v>
                </c:pt>
                <c:pt idx="28">
                  <c:v>2800000</c:v>
                </c:pt>
                <c:pt idx="29">
                  <c:v>2900000</c:v>
                </c:pt>
                <c:pt idx="30">
                  <c:v>3000000</c:v>
                </c:pt>
                <c:pt idx="31">
                  <c:v>3100000</c:v>
                </c:pt>
                <c:pt idx="32">
                  <c:v>3200000</c:v>
                </c:pt>
                <c:pt idx="33">
                  <c:v>3300000</c:v>
                </c:pt>
                <c:pt idx="34">
                  <c:v>3400000</c:v>
                </c:pt>
                <c:pt idx="35">
                  <c:v>3500000</c:v>
                </c:pt>
                <c:pt idx="36">
                  <c:v>3600000</c:v>
                </c:pt>
                <c:pt idx="37">
                  <c:v>3700000</c:v>
                </c:pt>
                <c:pt idx="38">
                  <c:v>3800000</c:v>
                </c:pt>
                <c:pt idx="39">
                  <c:v>3900000</c:v>
                </c:pt>
                <c:pt idx="40">
                  <c:v>4000000</c:v>
                </c:pt>
                <c:pt idx="41">
                  <c:v>4100000</c:v>
                </c:pt>
                <c:pt idx="42">
                  <c:v>4200000</c:v>
                </c:pt>
                <c:pt idx="43">
                  <c:v>4300000</c:v>
                </c:pt>
                <c:pt idx="44">
                  <c:v>4400000</c:v>
                </c:pt>
                <c:pt idx="45">
                  <c:v>4500000</c:v>
                </c:pt>
                <c:pt idx="46">
                  <c:v>4600000</c:v>
                </c:pt>
                <c:pt idx="47">
                  <c:v>4700000</c:v>
                </c:pt>
                <c:pt idx="48">
                  <c:v>4800000</c:v>
                </c:pt>
                <c:pt idx="49">
                  <c:v>4900000</c:v>
                </c:pt>
                <c:pt idx="50">
                  <c:v>5000000</c:v>
                </c:pt>
                <c:pt idx="51">
                  <c:v>5100000</c:v>
                </c:pt>
                <c:pt idx="52">
                  <c:v>5200000</c:v>
                </c:pt>
                <c:pt idx="53">
                  <c:v>5300000</c:v>
                </c:pt>
                <c:pt idx="54">
                  <c:v>5400000</c:v>
                </c:pt>
                <c:pt idx="55">
                  <c:v>5500000</c:v>
                </c:pt>
                <c:pt idx="56">
                  <c:v>5600000</c:v>
                </c:pt>
                <c:pt idx="57">
                  <c:v>5700000</c:v>
                </c:pt>
                <c:pt idx="58">
                  <c:v>5800000</c:v>
                </c:pt>
                <c:pt idx="59">
                  <c:v>5900000</c:v>
                </c:pt>
                <c:pt idx="60">
                  <c:v>6000000</c:v>
                </c:pt>
                <c:pt idx="61">
                  <c:v>6100000</c:v>
                </c:pt>
                <c:pt idx="62">
                  <c:v>6200000</c:v>
                </c:pt>
                <c:pt idx="63">
                  <c:v>6300000</c:v>
                </c:pt>
                <c:pt idx="64">
                  <c:v>6400000</c:v>
                </c:pt>
                <c:pt idx="65">
                  <c:v>6500000</c:v>
                </c:pt>
                <c:pt idx="66">
                  <c:v>6600000</c:v>
                </c:pt>
                <c:pt idx="67">
                  <c:v>6700000</c:v>
                </c:pt>
                <c:pt idx="68">
                  <c:v>6800000</c:v>
                </c:pt>
                <c:pt idx="69">
                  <c:v>6900000</c:v>
                </c:pt>
                <c:pt idx="70">
                  <c:v>7000000</c:v>
                </c:pt>
                <c:pt idx="71">
                  <c:v>7100000</c:v>
                </c:pt>
                <c:pt idx="72">
                  <c:v>7200000</c:v>
                </c:pt>
                <c:pt idx="73">
                  <c:v>7300000</c:v>
                </c:pt>
                <c:pt idx="74">
                  <c:v>7400000</c:v>
                </c:pt>
                <c:pt idx="75">
                  <c:v>7500000</c:v>
                </c:pt>
                <c:pt idx="76">
                  <c:v>7600000</c:v>
                </c:pt>
                <c:pt idx="77">
                  <c:v>7700000</c:v>
                </c:pt>
                <c:pt idx="78">
                  <c:v>7800000</c:v>
                </c:pt>
                <c:pt idx="79">
                  <c:v>7900000</c:v>
                </c:pt>
                <c:pt idx="80">
                  <c:v>8000000</c:v>
                </c:pt>
                <c:pt idx="81">
                  <c:v>8100000</c:v>
                </c:pt>
                <c:pt idx="82">
                  <c:v>8200000</c:v>
                </c:pt>
                <c:pt idx="83">
                  <c:v>8300000</c:v>
                </c:pt>
                <c:pt idx="84">
                  <c:v>8400000</c:v>
                </c:pt>
                <c:pt idx="85">
                  <c:v>8500000</c:v>
                </c:pt>
                <c:pt idx="86">
                  <c:v>8600000</c:v>
                </c:pt>
                <c:pt idx="87">
                  <c:v>8700000</c:v>
                </c:pt>
                <c:pt idx="88">
                  <c:v>8800000</c:v>
                </c:pt>
                <c:pt idx="89">
                  <c:v>8900000</c:v>
                </c:pt>
                <c:pt idx="90">
                  <c:v>9000000</c:v>
                </c:pt>
                <c:pt idx="91">
                  <c:v>9100000</c:v>
                </c:pt>
                <c:pt idx="92">
                  <c:v>9200000</c:v>
                </c:pt>
                <c:pt idx="93">
                  <c:v>9300000</c:v>
                </c:pt>
                <c:pt idx="94">
                  <c:v>9400000</c:v>
                </c:pt>
                <c:pt idx="95">
                  <c:v>9500000</c:v>
                </c:pt>
                <c:pt idx="96">
                  <c:v>9600000</c:v>
                </c:pt>
                <c:pt idx="97">
                  <c:v>9700000</c:v>
                </c:pt>
                <c:pt idx="98">
                  <c:v>9800000</c:v>
                </c:pt>
                <c:pt idx="99">
                  <c:v>9900000</c:v>
                </c:pt>
                <c:pt idx="100">
                  <c:v>10000000</c:v>
                </c:pt>
                <c:pt idx="101">
                  <c:v>10100000</c:v>
                </c:pt>
                <c:pt idx="102">
                  <c:v>10200000</c:v>
                </c:pt>
                <c:pt idx="103">
                  <c:v>10300000</c:v>
                </c:pt>
                <c:pt idx="104">
                  <c:v>10400000</c:v>
                </c:pt>
                <c:pt idx="105">
                  <c:v>10500000</c:v>
                </c:pt>
                <c:pt idx="106">
                  <c:v>10600000</c:v>
                </c:pt>
                <c:pt idx="107">
                  <c:v>10700000</c:v>
                </c:pt>
                <c:pt idx="108">
                  <c:v>10800000</c:v>
                </c:pt>
                <c:pt idx="109">
                  <c:v>10900000</c:v>
                </c:pt>
                <c:pt idx="110">
                  <c:v>11000000</c:v>
                </c:pt>
                <c:pt idx="111">
                  <c:v>11100000</c:v>
                </c:pt>
                <c:pt idx="112">
                  <c:v>11200000</c:v>
                </c:pt>
                <c:pt idx="113">
                  <c:v>11300000</c:v>
                </c:pt>
                <c:pt idx="114">
                  <c:v>11400000</c:v>
                </c:pt>
                <c:pt idx="115">
                  <c:v>11500000</c:v>
                </c:pt>
                <c:pt idx="116">
                  <c:v>11600000</c:v>
                </c:pt>
                <c:pt idx="117">
                  <c:v>11700000</c:v>
                </c:pt>
                <c:pt idx="118">
                  <c:v>11800000</c:v>
                </c:pt>
                <c:pt idx="119">
                  <c:v>11900000</c:v>
                </c:pt>
                <c:pt idx="120">
                  <c:v>12000000</c:v>
                </c:pt>
                <c:pt idx="121">
                  <c:v>12100000</c:v>
                </c:pt>
                <c:pt idx="122">
                  <c:v>12200000</c:v>
                </c:pt>
                <c:pt idx="123">
                  <c:v>12300000</c:v>
                </c:pt>
                <c:pt idx="124">
                  <c:v>12400000</c:v>
                </c:pt>
                <c:pt idx="125">
                  <c:v>12500000</c:v>
                </c:pt>
                <c:pt idx="126">
                  <c:v>12600000</c:v>
                </c:pt>
                <c:pt idx="127">
                  <c:v>12700000</c:v>
                </c:pt>
                <c:pt idx="128">
                  <c:v>12800000</c:v>
                </c:pt>
                <c:pt idx="129">
                  <c:v>12900000</c:v>
                </c:pt>
                <c:pt idx="130">
                  <c:v>13000000</c:v>
                </c:pt>
                <c:pt idx="131">
                  <c:v>13100000</c:v>
                </c:pt>
                <c:pt idx="132">
                  <c:v>13200000</c:v>
                </c:pt>
                <c:pt idx="133">
                  <c:v>13300000</c:v>
                </c:pt>
                <c:pt idx="134">
                  <c:v>13400000</c:v>
                </c:pt>
                <c:pt idx="135">
                  <c:v>13500000</c:v>
                </c:pt>
                <c:pt idx="136">
                  <c:v>13600000</c:v>
                </c:pt>
                <c:pt idx="137">
                  <c:v>13700000</c:v>
                </c:pt>
                <c:pt idx="138">
                  <c:v>13800000</c:v>
                </c:pt>
                <c:pt idx="139">
                  <c:v>13900000</c:v>
                </c:pt>
                <c:pt idx="140">
                  <c:v>14000000</c:v>
                </c:pt>
                <c:pt idx="141">
                  <c:v>14100000</c:v>
                </c:pt>
                <c:pt idx="142">
                  <c:v>14200000</c:v>
                </c:pt>
                <c:pt idx="143">
                  <c:v>14300000</c:v>
                </c:pt>
                <c:pt idx="144">
                  <c:v>14400000</c:v>
                </c:pt>
                <c:pt idx="145">
                  <c:v>14500000</c:v>
                </c:pt>
                <c:pt idx="146">
                  <c:v>14600000</c:v>
                </c:pt>
                <c:pt idx="147">
                  <c:v>14700000</c:v>
                </c:pt>
                <c:pt idx="148">
                  <c:v>14800000</c:v>
                </c:pt>
                <c:pt idx="149">
                  <c:v>14900000</c:v>
                </c:pt>
                <c:pt idx="150">
                  <c:v>15000000</c:v>
                </c:pt>
                <c:pt idx="151">
                  <c:v>15100000</c:v>
                </c:pt>
                <c:pt idx="152">
                  <c:v>15200000</c:v>
                </c:pt>
                <c:pt idx="153">
                  <c:v>15300000</c:v>
                </c:pt>
                <c:pt idx="154">
                  <c:v>15400000</c:v>
                </c:pt>
                <c:pt idx="155">
                  <c:v>15500000</c:v>
                </c:pt>
                <c:pt idx="156">
                  <c:v>15600000</c:v>
                </c:pt>
                <c:pt idx="157">
                  <c:v>15700000</c:v>
                </c:pt>
                <c:pt idx="158">
                  <c:v>15800000</c:v>
                </c:pt>
                <c:pt idx="159">
                  <c:v>15900000</c:v>
                </c:pt>
                <c:pt idx="160">
                  <c:v>16000000</c:v>
                </c:pt>
                <c:pt idx="161">
                  <c:v>16100000</c:v>
                </c:pt>
                <c:pt idx="162">
                  <c:v>16200000</c:v>
                </c:pt>
                <c:pt idx="163">
                  <c:v>16300000</c:v>
                </c:pt>
                <c:pt idx="164">
                  <c:v>16400000</c:v>
                </c:pt>
                <c:pt idx="165">
                  <c:v>16500000</c:v>
                </c:pt>
                <c:pt idx="166">
                  <c:v>16600000</c:v>
                </c:pt>
                <c:pt idx="167">
                  <c:v>16700000</c:v>
                </c:pt>
                <c:pt idx="168">
                  <c:v>16800000</c:v>
                </c:pt>
                <c:pt idx="169">
                  <c:v>16900000</c:v>
                </c:pt>
                <c:pt idx="170">
                  <c:v>17000000</c:v>
                </c:pt>
                <c:pt idx="171">
                  <c:v>17100000</c:v>
                </c:pt>
                <c:pt idx="172">
                  <c:v>17200000</c:v>
                </c:pt>
                <c:pt idx="173">
                  <c:v>17300000</c:v>
                </c:pt>
                <c:pt idx="174">
                  <c:v>17400000</c:v>
                </c:pt>
                <c:pt idx="175">
                  <c:v>17500000</c:v>
                </c:pt>
                <c:pt idx="176">
                  <c:v>17600000</c:v>
                </c:pt>
                <c:pt idx="177">
                  <c:v>17700000</c:v>
                </c:pt>
                <c:pt idx="178">
                  <c:v>17800000</c:v>
                </c:pt>
                <c:pt idx="179">
                  <c:v>17900000</c:v>
                </c:pt>
                <c:pt idx="180">
                  <c:v>18000000</c:v>
                </c:pt>
                <c:pt idx="181">
                  <c:v>18100000</c:v>
                </c:pt>
                <c:pt idx="182">
                  <c:v>18200000</c:v>
                </c:pt>
                <c:pt idx="183">
                  <c:v>18300000</c:v>
                </c:pt>
                <c:pt idx="184">
                  <c:v>18400000</c:v>
                </c:pt>
                <c:pt idx="185">
                  <c:v>18500000</c:v>
                </c:pt>
                <c:pt idx="186">
                  <c:v>18600000</c:v>
                </c:pt>
                <c:pt idx="187">
                  <c:v>18700000</c:v>
                </c:pt>
                <c:pt idx="188">
                  <c:v>18800000</c:v>
                </c:pt>
                <c:pt idx="189">
                  <c:v>18900000</c:v>
                </c:pt>
                <c:pt idx="190">
                  <c:v>19000000</c:v>
                </c:pt>
                <c:pt idx="191">
                  <c:v>19100000</c:v>
                </c:pt>
                <c:pt idx="192">
                  <c:v>19200000</c:v>
                </c:pt>
                <c:pt idx="193">
                  <c:v>19300000</c:v>
                </c:pt>
                <c:pt idx="194">
                  <c:v>19400000</c:v>
                </c:pt>
                <c:pt idx="195">
                  <c:v>19500000</c:v>
                </c:pt>
                <c:pt idx="196">
                  <c:v>19600000</c:v>
                </c:pt>
                <c:pt idx="197">
                  <c:v>19700000</c:v>
                </c:pt>
                <c:pt idx="198">
                  <c:v>19800000</c:v>
                </c:pt>
                <c:pt idx="199">
                  <c:v>19900000</c:v>
                </c:pt>
                <c:pt idx="200">
                  <c:v>20000000</c:v>
                </c:pt>
                <c:pt idx="201">
                  <c:v>20100000</c:v>
                </c:pt>
                <c:pt idx="202">
                  <c:v>20200000</c:v>
                </c:pt>
                <c:pt idx="203">
                  <c:v>20300000</c:v>
                </c:pt>
                <c:pt idx="204">
                  <c:v>20400000</c:v>
                </c:pt>
                <c:pt idx="205">
                  <c:v>20500000</c:v>
                </c:pt>
                <c:pt idx="206">
                  <c:v>20600000</c:v>
                </c:pt>
                <c:pt idx="207">
                  <c:v>20700000</c:v>
                </c:pt>
                <c:pt idx="208">
                  <c:v>20800000</c:v>
                </c:pt>
                <c:pt idx="209">
                  <c:v>20900000</c:v>
                </c:pt>
                <c:pt idx="210">
                  <c:v>21000000</c:v>
                </c:pt>
                <c:pt idx="211">
                  <c:v>21100000</c:v>
                </c:pt>
                <c:pt idx="212">
                  <c:v>21200000</c:v>
                </c:pt>
                <c:pt idx="213">
                  <c:v>21300000</c:v>
                </c:pt>
                <c:pt idx="214">
                  <c:v>21400000</c:v>
                </c:pt>
                <c:pt idx="215">
                  <c:v>21500000</c:v>
                </c:pt>
                <c:pt idx="216">
                  <c:v>21600000</c:v>
                </c:pt>
                <c:pt idx="217">
                  <c:v>21700000</c:v>
                </c:pt>
                <c:pt idx="218">
                  <c:v>21800000</c:v>
                </c:pt>
                <c:pt idx="219">
                  <c:v>21900000</c:v>
                </c:pt>
                <c:pt idx="220">
                  <c:v>22000000</c:v>
                </c:pt>
                <c:pt idx="221">
                  <c:v>22100000</c:v>
                </c:pt>
                <c:pt idx="222">
                  <c:v>22200000</c:v>
                </c:pt>
                <c:pt idx="223">
                  <c:v>22300000</c:v>
                </c:pt>
                <c:pt idx="224">
                  <c:v>22400000</c:v>
                </c:pt>
                <c:pt idx="225">
                  <c:v>22500000</c:v>
                </c:pt>
                <c:pt idx="226">
                  <c:v>22600000</c:v>
                </c:pt>
                <c:pt idx="227">
                  <c:v>22700000</c:v>
                </c:pt>
                <c:pt idx="228">
                  <c:v>22800000</c:v>
                </c:pt>
                <c:pt idx="229">
                  <c:v>22900000</c:v>
                </c:pt>
                <c:pt idx="230">
                  <c:v>23000000</c:v>
                </c:pt>
                <c:pt idx="231">
                  <c:v>23100000</c:v>
                </c:pt>
                <c:pt idx="232">
                  <c:v>23200000</c:v>
                </c:pt>
                <c:pt idx="233">
                  <c:v>23300000</c:v>
                </c:pt>
                <c:pt idx="234">
                  <c:v>23400000</c:v>
                </c:pt>
                <c:pt idx="235">
                  <c:v>23500000</c:v>
                </c:pt>
                <c:pt idx="236">
                  <c:v>23600000</c:v>
                </c:pt>
                <c:pt idx="237">
                  <c:v>23700000</c:v>
                </c:pt>
                <c:pt idx="238">
                  <c:v>23800000</c:v>
                </c:pt>
                <c:pt idx="239">
                  <c:v>23900000</c:v>
                </c:pt>
                <c:pt idx="240">
                  <c:v>24000000</c:v>
                </c:pt>
                <c:pt idx="241">
                  <c:v>24100000</c:v>
                </c:pt>
                <c:pt idx="242">
                  <c:v>24200000</c:v>
                </c:pt>
                <c:pt idx="243">
                  <c:v>24300000</c:v>
                </c:pt>
                <c:pt idx="244">
                  <c:v>24400000</c:v>
                </c:pt>
                <c:pt idx="245">
                  <c:v>24500000</c:v>
                </c:pt>
                <c:pt idx="246">
                  <c:v>24600000</c:v>
                </c:pt>
                <c:pt idx="247">
                  <c:v>24700000</c:v>
                </c:pt>
                <c:pt idx="248">
                  <c:v>24800000</c:v>
                </c:pt>
                <c:pt idx="249">
                  <c:v>24900000</c:v>
                </c:pt>
                <c:pt idx="250">
                  <c:v>25000000</c:v>
                </c:pt>
                <c:pt idx="251">
                  <c:v>25100000</c:v>
                </c:pt>
                <c:pt idx="252">
                  <c:v>25200000</c:v>
                </c:pt>
                <c:pt idx="253">
                  <c:v>25300000</c:v>
                </c:pt>
                <c:pt idx="254">
                  <c:v>25400000</c:v>
                </c:pt>
                <c:pt idx="255">
                  <c:v>25500000</c:v>
                </c:pt>
                <c:pt idx="256">
                  <c:v>25600000</c:v>
                </c:pt>
                <c:pt idx="257">
                  <c:v>25700000</c:v>
                </c:pt>
                <c:pt idx="258">
                  <c:v>25800000</c:v>
                </c:pt>
                <c:pt idx="259">
                  <c:v>25900000</c:v>
                </c:pt>
                <c:pt idx="260">
                  <c:v>26000000</c:v>
                </c:pt>
                <c:pt idx="261">
                  <c:v>26100000</c:v>
                </c:pt>
                <c:pt idx="262">
                  <c:v>26200000</c:v>
                </c:pt>
                <c:pt idx="263">
                  <c:v>26300000</c:v>
                </c:pt>
                <c:pt idx="264">
                  <c:v>26400000</c:v>
                </c:pt>
                <c:pt idx="265">
                  <c:v>26500000</c:v>
                </c:pt>
                <c:pt idx="266">
                  <c:v>26600000</c:v>
                </c:pt>
                <c:pt idx="267">
                  <c:v>26700000</c:v>
                </c:pt>
                <c:pt idx="268">
                  <c:v>26800000</c:v>
                </c:pt>
                <c:pt idx="269">
                  <c:v>26900000</c:v>
                </c:pt>
                <c:pt idx="270">
                  <c:v>27000000</c:v>
                </c:pt>
                <c:pt idx="271">
                  <c:v>27100000</c:v>
                </c:pt>
                <c:pt idx="272">
                  <c:v>27200000</c:v>
                </c:pt>
                <c:pt idx="273">
                  <c:v>27300000</c:v>
                </c:pt>
                <c:pt idx="274">
                  <c:v>27400000</c:v>
                </c:pt>
                <c:pt idx="275">
                  <c:v>27500000</c:v>
                </c:pt>
                <c:pt idx="276">
                  <c:v>27600000</c:v>
                </c:pt>
                <c:pt idx="277">
                  <c:v>27700000</c:v>
                </c:pt>
                <c:pt idx="278">
                  <c:v>27800000</c:v>
                </c:pt>
                <c:pt idx="279">
                  <c:v>27900000</c:v>
                </c:pt>
                <c:pt idx="280">
                  <c:v>28000000</c:v>
                </c:pt>
                <c:pt idx="281">
                  <c:v>28100000</c:v>
                </c:pt>
                <c:pt idx="282">
                  <c:v>28200000</c:v>
                </c:pt>
                <c:pt idx="283">
                  <c:v>28300000</c:v>
                </c:pt>
                <c:pt idx="284">
                  <c:v>28400000</c:v>
                </c:pt>
                <c:pt idx="285">
                  <c:v>28500000</c:v>
                </c:pt>
                <c:pt idx="286">
                  <c:v>28600000</c:v>
                </c:pt>
                <c:pt idx="287">
                  <c:v>28700000</c:v>
                </c:pt>
                <c:pt idx="288">
                  <c:v>28800000</c:v>
                </c:pt>
                <c:pt idx="289">
                  <c:v>28900000</c:v>
                </c:pt>
                <c:pt idx="290">
                  <c:v>29000000</c:v>
                </c:pt>
                <c:pt idx="291">
                  <c:v>29100000</c:v>
                </c:pt>
                <c:pt idx="292">
                  <c:v>29200000</c:v>
                </c:pt>
                <c:pt idx="293">
                  <c:v>29300000</c:v>
                </c:pt>
                <c:pt idx="294">
                  <c:v>29400000</c:v>
                </c:pt>
                <c:pt idx="295">
                  <c:v>29500000</c:v>
                </c:pt>
                <c:pt idx="296">
                  <c:v>29600000</c:v>
                </c:pt>
                <c:pt idx="297">
                  <c:v>29700000</c:v>
                </c:pt>
                <c:pt idx="298">
                  <c:v>29800000</c:v>
                </c:pt>
                <c:pt idx="299">
                  <c:v>29900000</c:v>
                </c:pt>
                <c:pt idx="300">
                  <c:v>30000000</c:v>
                </c:pt>
                <c:pt idx="301">
                  <c:v>30100000</c:v>
                </c:pt>
                <c:pt idx="302">
                  <c:v>30200000</c:v>
                </c:pt>
                <c:pt idx="303">
                  <c:v>30300000</c:v>
                </c:pt>
                <c:pt idx="304">
                  <c:v>30400000</c:v>
                </c:pt>
                <c:pt idx="305">
                  <c:v>30500000</c:v>
                </c:pt>
                <c:pt idx="306">
                  <c:v>30600000</c:v>
                </c:pt>
                <c:pt idx="307">
                  <c:v>30700000</c:v>
                </c:pt>
                <c:pt idx="308">
                  <c:v>30800000</c:v>
                </c:pt>
                <c:pt idx="309">
                  <c:v>30900000</c:v>
                </c:pt>
                <c:pt idx="310">
                  <c:v>31000000</c:v>
                </c:pt>
                <c:pt idx="311">
                  <c:v>31100000</c:v>
                </c:pt>
                <c:pt idx="312">
                  <c:v>31200000</c:v>
                </c:pt>
                <c:pt idx="313">
                  <c:v>31300000</c:v>
                </c:pt>
                <c:pt idx="314">
                  <c:v>31400000</c:v>
                </c:pt>
                <c:pt idx="315">
                  <c:v>31500000</c:v>
                </c:pt>
                <c:pt idx="316">
                  <c:v>31600000</c:v>
                </c:pt>
                <c:pt idx="317">
                  <c:v>31700000</c:v>
                </c:pt>
                <c:pt idx="318">
                  <c:v>31800000</c:v>
                </c:pt>
                <c:pt idx="319">
                  <c:v>31900000</c:v>
                </c:pt>
                <c:pt idx="320">
                  <c:v>32000000</c:v>
                </c:pt>
                <c:pt idx="321">
                  <c:v>32100000</c:v>
                </c:pt>
                <c:pt idx="322">
                  <c:v>32200000</c:v>
                </c:pt>
                <c:pt idx="323">
                  <c:v>32300000</c:v>
                </c:pt>
                <c:pt idx="324">
                  <c:v>32400000</c:v>
                </c:pt>
                <c:pt idx="325">
                  <c:v>32500000</c:v>
                </c:pt>
                <c:pt idx="326">
                  <c:v>32600000</c:v>
                </c:pt>
                <c:pt idx="327">
                  <c:v>32700000</c:v>
                </c:pt>
                <c:pt idx="328">
                  <c:v>32800000</c:v>
                </c:pt>
                <c:pt idx="329">
                  <c:v>32900000</c:v>
                </c:pt>
                <c:pt idx="330">
                  <c:v>33000000</c:v>
                </c:pt>
                <c:pt idx="331">
                  <c:v>33100000</c:v>
                </c:pt>
                <c:pt idx="332">
                  <c:v>33200000</c:v>
                </c:pt>
                <c:pt idx="333">
                  <c:v>33300000</c:v>
                </c:pt>
                <c:pt idx="334">
                  <c:v>33400000</c:v>
                </c:pt>
                <c:pt idx="335">
                  <c:v>33500000</c:v>
                </c:pt>
                <c:pt idx="336">
                  <c:v>33600000</c:v>
                </c:pt>
                <c:pt idx="337">
                  <c:v>33700000</c:v>
                </c:pt>
                <c:pt idx="338">
                  <c:v>33800000</c:v>
                </c:pt>
                <c:pt idx="339">
                  <c:v>33900000</c:v>
                </c:pt>
                <c:pt idx="340">
                  <c:v>34000000</c:v>
                </c:pt>
                <c:pt idx="341">
                  <c:v>34100000</c:v>
                </c:pt>
                <c:pt idx="342">
                  <c:v>34200000</c:v>
                </c:pt>
                <c:pt idx="343">
                  <c:v>34300000</c:v>
                </c:pt>
                <c:pt idx="344">
                  <c:v>34400000</c:v>
                </c:pt>
                <c:pt idx="345">
                  <c:v>34500000</c:v>
                </c:pt>
                <c:pt idx="346">
                  <c:v>34600000</c:v>
                </c:pt>
                <c:pt idx="347">
                  <c:v>34700000</c:v>
                </c:pt>
                <c:pt idx="348">
                  <c:v>34800000</c:v>
                </c:pt>
                <c:pt idx="349">
                  <c:v>34900000</c:v>
                </c:pt>
                <c:pt idx="350">
                  <c:v>35000000</c:v>
                </c:pt>
                <c:pt idx="351">
                  <c:v>35100000</c:v>
                </c:pt>
                <c:pt idx="352">
                  <c:v>35200000</c:v>
                </c:pt>
                <c:pt idx="353">
                  <c:v>35300000</c:v>
                </c:pt>
                <c:pt idx="354">
                  <c:v>35400000</c:v>
                </c:pt>
                <c:pt idx="355">
                  <c:v>35500000</c:v>
                </c:pt>
                <c:pt idx="356">
                  <c:v>35600000</c:v>
                </c:pt>
                <c:pt idx="357">
                  <c:v>35700000</c:v>
                </c:pt>
                <c:pt idx="358">
                  <c:v>35800000</c:v>
                </c:pt>
                <c:pt idx="359">
                  <c:v>35900000</c:v>
                </c:pt>
                <c:pt idx="360">
                  <c:v>36000000</c:v>
                </c:pt>
                <c:pt idx="361">
                  <c:v>36100000</c:v>
                </c:pt>
                <c:pt idx="362">
                  <c:v>36200000</c:v>
                </c:pt>
                <c:pt idx="363">
                  <c:v>36300000</c:v>
                </c:pt>
                <c:pt idx="364">
                  <c:v>36400000</c:v>
                </c:pt>
                <c:pt idx="365">
                  <c:v>36500000</c:v>
                </c:pt>
                <c:pt idx="366">
                  <c:v>36600000</c:v>
                </c:pt>
                <c:pt idx="367">
                  <c:v>36700000</c:v>
                </c:pt>
                <c:pt idx="368">
                  <c:v>36800000</c:v>
                </c:pt>
                <c:pt idx="369">
                  <c:v>36900000</c:v>
                </c:pt>
                <c:pt idx="370">
                  <c:v>37000000</c:v>
                </c:pt>
                <c:pt idx="371">
                  <c:v>37100000</c:v>
                </c:pt>
                <c:pt idx="372">
                  <c:v>37200000</c:v>
                </c:pt>
                <c:pt idx="373">
                  <c:v>37300000</c:v>
                </c:pt>
                <c:pt idx="374">
                  <c:v>37400000</c:v>
                </c:pt>
                <c:pt idx="375">
                  <c:v>37500000</c:v>
                </c:pt>
                <c:pt idx="376">
                  <c:v>37600000</c:v>
                </c:pt>
                <c:pt idx="377">
                  <c:v>37700000</c:v>
                </c:pt>
                <c:pt idx="378">
                  <c:v>37800000</c:v>
                </c:pt>
                <c:pt idx="379">
                  <c:v>37900000</c:v>
                </c:pt>
                <c:pt idx="380">
                  <c:v>38000000</c:v>
                </c:pt>
                <c:pt idx="381">
                  <c:v>38100000</c:v>
                </c:pt>
                <c:pt idx="382">
                  <c:v>38200000</c:v>
                </c:pt>
                <c:pt idx="383">
                  <c:v>38300000</c:v>
                </c:pt>
                <c:pt idx="384">
                  <c:v>38400000</c:v>
                </c:pt>
                <c:pt idx="385">
                  <c:v>38500000</c:v>
                </c:pt>
                <c:pt idx="386">
                  <c:v>38600000</c:v>
                </c:pt>
                <c:pt idx="387">
                  <c:v>38700000</c:v>
                </c:pt>
                <c:pt idx="388">
                  <c:v>38800000</c:v>
                </c:pt>
                <c:pt idx="389">
                  <c:v>38900000</c:v>
                </c:pt>
                <c:pt idx="390">
                  <c:v>39000000</c:v>
                </c:pt>
                <c:pt idx="391">
                  <c:v>39100000</c:v>
                </c:pt>
                <c:pt idx="392">
                  <c:v>39200000</c:v>
                </c:pt>
                <c:pt idx="393">
                  <c:v>39300000</c:v>
                </c:pt>
                <c:pt idx="394">
                  <c:v>39400000</c:v>
                </c:pt>
                <c:pt idx="395">
                  <c:v>39500000</c:v>
                </c:pt>
                <c:pt idx="396">
                  <c:v>39600000</c:v>
                </c:pt>
                <c:pt idx="397">
                  <c:v>39700000</c:v>
                </c:pt>
                <c:pt idx="398">
                  <c:v>39800000</c:v>
                </c:pt>
                <c:pt idx="399">
                  <c:v>39900000</c:v>
                </c:pt>
                <c:pt idx="400">
                  <c:v>40000000</c:v>
                </c:pt>
                <c:pt idx="401">
                  <c:v>40100000</c:v>
                </c:pt>
                <c:pt idx="402">
                  <c:v>40200000</c:v>
                </c:pt>
                <c:pt idx="403">
                  <c:v>40300000</c:v>
                </c:pt>
                <c:pt idx="404">
                  <c:v>40400000</c:v>
                </c:pt>
                <c:pt idx="405">
                  <c:v>40500000</c:v>
                </c:pt>
                <c:pt idx="406">
                  <c:v>40600000</c:v>
                </c:pt>
                <c:pt idx="407">
                  <c:v>40700000</c:v>
                </c:pt>
                <c:pt idx="408">
                  <c:v>40800000</c:v>
                </c:pt>
                <c:pt idx="409">
                  <c:v>40900000</c:v>
                </c:pt>
                <c:pt idx="410">
                  <c:v>41000000</c:v>
                </c:pt>
                <c:pt idx="411">
                  <c:v>41100000</c:v>
                </c:pt>
                <c:pt idx="412">
                  <c:v>41200000</c:v>
                </c:pt>
                <c:pt idx="413">
                  <c:v>41300000</c:v>
                </c:pt>
                <c:pt idx="414">
                  <c:v>41400000</c:v>
                </c:pt>
                <c:pt idx="415">
                  <c:v>41500000</c:v>
                </c:pt>
                <c:pt idx="416">
                  <c:v>41600000</c:v>
                </c:pt>
                <c:pt idx="417">
                  <c:v>41700000</c:v>
                </c:pt>
                <c:pt idx="418">
                  <c:v>41800000</c:v>
                </c:pt>
                <c:pt idx="419">
                  <c:v>41900000</c:v>
                </c:pt>
                <c:pt idx="420">
                  <c:v>42000000</c:v>
                </c:pt>
                <c:pt idx="421">
                  <c:v>42100000</c:v>
                </c:pt>
                <c:pt idx="422">
                  <c:v>42200000</c:v>
                </c:pt>
                <c:pt idx="423">
                  <c:v>42300000</c:v>
                </c:pt>
                <c:pt idx="424">
                  <c:v>42400000</c:v>
                </c:pt>
                <c:pt idx="425">
                  <c:v>42500000</c:v>
                </c:pt>
                <c:pt idx="426">
                  <c:v>42600000</c:v>
                </c:pt>
                <c:pt idx="427">
                  <c:v>42700000</c:v>
                </c:pt>
                <c:pt idx="428">
                  <c:v>42800000</c:v>
                </c:pt>
                <c:pt idx="429">
                  <c:v>42900000</c:v>
                </c:pt>
                <c:pt idx="430">
                  <c:v>43000000</c:v>
                </c:pt>
                <c:pt idx="431">
                  <c:v>43100000</c:v>
                </c:pt>
                <c:pt idx="432">
                  <c:v>43200000</c:v>
                </c:pt>
                <c:pt idx="433">
                  <c:v>43300000</c:v>
                </c:pt>
                <c:pt idx="434">
                  <c:v>43400000</c:v>
                </c:pt>
                <c:pt idx="435">
                  <c:v>43500000</c:v>
                </c:pt>
                <c:pt idx="436">
                  <c:v>43600000</c:v>
                </c:pt>
                <c:pt idx="437">
                  <c:v>43700000</c:v>
                </c:pt>
                <c:pt idx="438">
                  <c:v>43800000</c:v>
                </c:pt>
                <c:pt idx="439">
                  <c:v>43900000</c:v>
                </c:pt>
                <c:pt idx="440">
                  <c:v>44000000</c:v>
                </c:pt>
                <c:pt idx="441">
                  <c:v>44100000</c:v>
                </c:pt>
                <c:pt idx="442">
                  <c:v>44200000</c:v>
                </c:pt>
                <c:pt idx="443">
                  <c:v>44300000</c:v>
                </c:pt>
                <c:pt idx="444">
                  <c:v>44400000</c:v>
                </c:pt>
                <c:pt idx="445">
                  <c:v>44500000</c:v>
                </c:pt>
                <c:pt idx="446">
                  <c:v>44600000</c:v>
                </c:pt>
                <c:pt idx="447">
                  <c:v>44700000</c:v>
                </c:pt>
                <c:pt idx="448">
                  <c:v>44800000</c:v>
                </c:pt>
                <c:pt idx="449">
                  <c:v>44900000</c:v>
                </c:pt>
                <c:pt idx="450">
                  <c:v>45000000</c:v>
                </c:pt>
                <c:pt idx="451">
                  <c:v>45100000</c:v>
                </c:pt>
                <c:pt idx="452">
                  <c:v>45200000</c:v>
                </c:pt>
                <c:pt idx="453">
                  <c:v>45300000</c:v>
                </c:pt>
                <c:pt idx="454">
                  <c:v>45400000</c:v>
                </c:pt>
                <c:pt idx="455">
                  <c:v>45500000</c:v>
                </c:pt>
                <c:pt idx="456">
                  <c:v>45600000</c:v>
                </c:pt>
                <c:pt idx="457">
                  <c:v>45700000</c:v>
                </c:pt>
                <c:pt idx="458">
                  <c:v>45800000</c:v>
                </c:pt>
                <c:pt idx="459">
                  <c:v>45900000</c:v>
                </c:pt>
                <c:pt idx="460">
                  <c:v>46000000</c:v>
                </c:pt>
                <c:pt idx="461">
                  <c:v>46100000</c:v>
                </c:pt>
                <c:pt idx="462">
                  <c:v>46200000</c:v>
                </c:pt>
                <c:pt idx="463">
                  <c:v>46300000</c:v>
                </c:pt>
                <c:pt idx="464">
                  <c:v>46400000</c:v>
                </c:pt>
                <c:pt idx="465">
                  <c:v>46500000</c:v>
                </c:pt>
                <c:pt idx="466">
                  <c:v>46600000</c:v>
                </c:pt>
                <c:pt idx="467">
                  <c:v>46700000</c:v>
                </c:pt>
                <c:pt idx="468">
                  <c:v>46800000</c:v>
                </c:pt>
                <c:pt idx="469">
                  <c:v>46900000</c:v>
                </c:pt>
                <c:pt idx="470">
                  <c:v>47000000</c:v>
                </c:pt>
                <c:pt idx="471">
                  <c:v>47100000</c:v>
                </c:pt>
                <c:pt idx="472">
                  <c:v>47200000</c:v>
                </c:pt>
                <c:pt idx="473">
                  <c:v>47300000</c:v>
                </c:pt>
                <c:pt idx="474">
                  <c:v>47400000</c:v>
                </c:pt>
                <c:pt idx="475">
                  <c:v>47500000</c:v>
                </c:pt>
                <c:pt idx="476">
                  <c:v>47600000</c:v>
                </c:pt>
                <c:pt idx="477">
                  <c:v>47700000</c:v>
                </c:pt>
                <c:pt idx="478">
                  <c:v>47800000</c:v>
                </c:pt>
                <c:pt idx="479">
                  <c:v>47900000</c:v>
                </c:pt>
                <c:pt idx="480">
                  <c:v>48000000</c:v>
                </c:pt>
                <c:pt idx="481">
                  <c:v>48100000</c:v>
                </c:pt>
                <c:pt idx="482">
                  <c:v>48200000</c:v>
                </c:pt>
                <c:pt idx="483">
                  <c:v>48300000</c:v>
                </c:pt>
                <c:pt idx="484">
                  <c:v>48400000</c:v>
                </c:pt>
                <c:pt idx="485">
                  <c:v>48500000</c:v>
                </c:pt>
                <c:pt idx="486">
                  <c:v>48600000</c:v>
                </c:pt>
                <c:pt idx="487">
                  <c:v>48700000</c:v>
                </c:pt>
                <c:pt idx="488">
                  <c:v>48800000</c:v>
                </c:pt>
                <c:pt idx="489">
                  <c:v>48900000</c:v>
                </c:pt>
                <c:pt idx="490">
                  <c:v>49000000</c:v>
                </c:pt>
                <c:pt idx="491">
                  <c:v>49100000</c:v>
                </c:pt>
                <c:pt idx="492">
                  <c:v>49200000</c:v>
                </c:pt>
                <c:pt idx="493">
                  <c:v>49300000</c:v>
                </c:pt>
                <c:pt idx="494">
                  <c:v>49400000</c:v>
                </c:pt>
                <c:pt idx="495">
                  <c:v>49500000</c:v>
                </c:pt>
                <c:pt idx="496">
                  <c:v>49600000</c:v>
                </c:pt>
                <c:pt idx="497">
                  <c:v>49700000</c:v>
                </c:pt>
                <c:pt idx="498">
                  <c:v>49800000</c:v>
                </c:pt>
                <c:pt idx="499">
                  <c:v>49900000</c:v>
                </c:pt>
                <c:pt idx="500">
                  <c:v>50000000</c:v>
                </c:pt>
                <c:pt idx="501">
                  <c:v>50100000</c:v>
                </c:pt>
                <c:pt idx="502">
                  <c:v>50200000</c:v>
                </c:pt>
                <c:pt idx="503">
                  <c:v>50300000</c:v>
                </c:pt>
                <c:pt idx="504">
                  <c:v>50400000</c:v>
                </c:pt>
                <c:pt idx="505">
                  <c:v>50500000</c:v>
                </c:pt>
                <c:pt idx="506">
                  <c:v>50600000</c:v>
                </c:pt>
                <c:pt idx="507">
                  <c:v>50700000</c:v>
                </c:pt>
                <c:pt idx="508">
                  <c:v>50800000</c:v>
                </c:pt>
                <c:pt idx="509">
                  <c:v>50900000</c:v>
                </c:pt>
                <c:pt idx="510">
                  <c:v>51000000</c:v>
                </c:pt>
                <c:pt idx="511">
                  <c:v>51100000</c:v>
                </c:pt>
                <c:pt idx="512">
                  <c:v>51200000</c:v>
                </c:pt>
                <c:pt idx="513">
                  <c:v>51300000</c:v>
                </c:pt>
                <c:pt idx="514">
                  <c:v>51400000</c:v>
                </c:pt>
                <c:pt idx="515">
                  <c:v>51500000</c:v>
                </c:pt>
                <c:pt idx="516">
                  <c:v>51600000</c:v>
                </c:pt>
                <c:pt idx="517">
                  <c:v>51700000</c:v>
                </c:pt>
                <c:pt idx="518">
                  <c:v>51800000</c:v>
                </c:pt>
                <c:pt idx="519">
                  <c:v>51900000</c:v>
                </c:pt>
                <c:pt idx="520">
                  <c:v>52000000</c:v>
                </c:pt>
                <c:pt idx="521">
                  <c:v>52100000</c:v>
                </c:pt>
                <c:pt idx="522">
                  <c:v>52200000</c:v>
                </c:pt>
                <c:pt idx="523">
                  <c:v>52300000</c:v>
                </c:pt>
                <c:pt idx="524">
                  <c:v>52400000</c:v>
                </c:pt>
                <c:pt idx="525">
                  <c:v>52500000</c:v>
                </c:pt>
                <c:pt idx="526">
                  <c:v>52600000</c:v>
                </c:pt>
                <c:pt idx="527">
                  <c:v>52700000</c:v>
                </c:pt>
                <c:pt idx="528">
                  <c:v>52800000</c:v>
                </c:pt>
                <c:pt idx="529">
                  <c:v>52900000</c:v>
                </c:pt>
                <c:pt idx="530">
                  <c:v>53000000</c:v>
                </c:pt>
                <c:pt idx="531">
                  <c:v>53100000</c:v>
                </c:pt>
                <c:pt idx="532">
                  <c:v>53200000</c:v>
                </c:pt>
                <c:pt idx="533">
                  <c:v>53300000</c:v>
                </c:pt>
                <c:pt idx="534">
                  <c:v>53400000</c:v>
                </c:pt>
                <c:pt idx="535">
                  <c:v>53500000</c:v>
                </c:pt>
                <c:pt idx="536">
                  <c:v>53600000</c:v>
                </c:pt>
                <c:pt idx="537">
                  <c:v>53700000</c:v>
                </c:pt>
                <c:pt idx="538">
                  <c:v>53800000</c:v>
                </c:pt>
                <c:pt idx="539">
                  <c:v>53900000</c:v>
                </c:pt>
                <c:pt idx="540">
                  <c:v>54000000</c:v>
                </c:pt>
                <c:pt idx="541">
                  <c:v>54100000</c:v>
                </c:pt>
                <c:pt idx="542">
                  <c:v>54200000</c:v>
                </c:pt>
                <c:pt idx="543">
                  <c:v>54300000</c:v>
                </c:pt>
                <c:pt idx="544">
                  <c:v>54400000</c:v>
                </c:pt>
                <c:pt idx="545">
                  <c:v>54500000</c:v>
                </c:pt>
                <c:pt idx="546">
                  <c:v>54600000</c:v>
                </c:pt>
                <c:pt idx="547">
                  <c:v>54700000</c:v>
                </c:pt>
                <c:pt idx="548">
                  <c:v>54800000</c:v>
                </c:pt>
                <c:pt idx="549">
                  <c:v>54900000</c:v>
                </c:pt>
                <c:pt idx="550">
                  <c:v>55000000</c:v>
                </c:pt>
                <c:pt idx="551">
                  <c:v>55100000</c:v>
                </c:pt>
                <c:pt idx="552">
                  <c:v>55200000</c:v>
                </c:pt>
                <c:pt idx="553">
                  <c:v>55300000</c:v>
                </c:pt>
                <c:pt idx="554">
                  <c:v>55400000</c:v>
                </c:pt>
                <c:pt idx="555">
                  <c:v>55500000</c:v>
                </c:pt>
                <c:pt idx="556">
                  <c:v>55600000</c:v>
                </c:pt>
                <c:pt idx="557">
                  <c:v>55700000</c:v>
                </c:pt>
                <c:pt idx="558">
                  <c:v>55800000</c:v>
                </c:pt>
                <c:pt idx="559">
                  <c:v>55900000</c:v>
                </c:pt>
                <c:pt idx="560">
                  <c:v>56000000</c:v>
                </c:pt>
                <c:pt idx="561">
                  <c:v>56100000</c:v>
                </c:pt>
                <c:pt idx="562">
                  <c:v>56200000</c:v>
                </c:pt>
                <c:pt idx="563">
                  <c:v>56300000</c:v>
                </c:pt>
                <c:pt idx="564">
                  <c:v>56400000</c:v>
                </c:pt>
                <c:pt idx="565">
                  <c:v>56500000</c:v>
                </c:pt>
                <c:pt idx="566">
                  <c:v>56600000</c:v>
                </c:pt>
                <c:pt idx="567">
                  <c:v>56700000</c:v>
                </c:pt>
                <c:pt idx="568">
                  <c:v>56800000</c:v>
                </c:pt>
                <c:pt idx="569">
                  <c:v>56900000</c:v>
                </c:pt>
                <c:pt idx="570">
                  <c:v>57000000</c:v>
                </c:pt>
                <c:pt idx="571">
                  <c:v>57100000</c:v>
                </c:pt>
                <c:pt idx="572">
                  <c:v>57200000</c:v>
                </c:pt>
                <c:pt idx="573">
                  <c:v>57300000</c:v>
                </c:pt>
                <c:pt idx="574">
                  <c:v>57400000</c:v>
                </c:pt>
                <c:pt idx="575">
                  <c:v>57500000</c:v>
                </c:pt>
                <c:pt idx="576">
                  <c:v>57600000</c:v>
                </c:pt>
                <c:pt idx="577">
                  <c:v>57700000</c:v>
                </c:pt>
                <c:pt idx="578">
                  <c:v>57800000</c:v>
                </c:pt>
                <c:pt idx="579">
                  <c:v>57900000</c:v>
                </c:pt>
                <c:pt idx="580">
                  <c:v>58000000</c:v>
                </c:pt>
                <c:pt idx="581">
                  <c:v>58100000</c:v>
                </c:pt>
                <c:pt idx="582">
                  <c:v>58200000</c:v>
                </c:pt>
                <c:pt idx="583">
                  <c:v>58300000</c:v>
                </c:pt>
                <c:pt idx="584">
                  <c:v>58400000</c:v>
                </c:pt>
                <c:pt idx="585">
                  <c:v>58500000</c:v>
                </c:pt>
                <c:pt idx="586">
                  <c:v>58600000</c:v>
                </c:pt>
                <c:pt idx="587">
                  <c:v>58700000</c:v>
                </c:pt>
                <c:pt idx="588">
                  <c:v>58800000</c:v>
                </c:pt>
                <c:pt idx="589">
                  <c:v>58900000</c:v>
                </c:pt>
                <c:pt idx="590">
                  <c:v>59000000</c:v>
                </c:pt>
                <c:pt idx="591">
                  <c:v>59100000</c:v>
                </c:pt>
                <c:pt idx="592">
                  <c:v>59200000</c:v>
                </c:pt>
                <c:pt idx="593">
                  <c:v>59300000</c:v>
                </c:pt>
                <c:pt idx="594">
                  <c:v>59400000</c:v>
                </c:pt>
                <c:pt idx="595">
                  <c:v>59500000</c:v>
                </c:pt>
                <c:pt idx="596">
                  <c:v>59600000</c:v>
                </c:pt>
                <c:pt idx="597">
                  <c:v>59700000</c:v>
                </c:pt>
                <c:pt idx="598">
                  <c:v>59800000</c:v>
                </c:pt>
                <c:pt idx="599">
                  <c:v>59900000</c:v>
                </c:pt>
                <c:pt idx="600">
                  <c:v>60000000</c:v>
                </c:pt>
                <c:pt idx="601">
                  <c:v>60100000</c:v>
                </c:pt>
                <c:pt idx="602">
                  <c:v>60200000</c:v>
                </c:pt>
                <c:pt idx="603">
                  <c:v>60300000</c:v>
                </c:pt>
                <c:pt idx="604">
                  <c:v>60400000</c:v>
                </c:pt>
                <c:pt idx="605">
                  <c:v>60500000</c:v>
                </c:pt>
                <c:pt idx="606">
                  <c:v>60600000</c:v>
                </c:pt>
                <c:pt idx="607">
                  <c:v>60700000</c:v>
                </c:pt>
                <c:pt idx="608">
                  <c:v>60800000</c:v>
                </c:pt>
                <c:pt idx="609">
                  <c:v>60900000</c:v>
                </c:pt>
                <c:pt idx="610">
                  <c:v>61000000</c:v>
                </c:pt>
                <c:pt idx="611">
                  <c:v>61100000</c:v>
                </c:pt>
                <c:pt idx="612">
                  <c:v>61200000</c:v>
                </c:pt>
                <c:pt idx="613">
                  <c:v>61300000</c:v>
                </c:pt>
                <c:pt idx="614">
                  <c:v>61400000</c:v>
                </c:pt>
                <c:pt idx="615">
                  <c:v>61500000</c:v>
                </c:pt>
                <c:pt idx="616">
                  <c:v>61600000</c:v>
                </c:pt>
                <c:pt idx="617">
                  <c:v>61700000</c:v>
                </c:pt>
                <c:pt idx="618">
                  <c:v>61800000</c:v>
                </c:pt>
                <c:pt idx="619">
                  <c:v>61900000</c:v>
                </c:pt>
                <c:pt idx="620">
                  <c:v>62000000</c:v>
                </c:pt>
                <c:pt idx="621">
                  <c:v>62100000</c:v>
                </c:pt>
                <c:pt idx="622">
                  <c:v>62200000</c:v>
                </c:pt>
                <c:pt idx="623">
                  <c:v>62300000</c:v>
                </c:pt>
                <c:pt idx="624">
                  <c:v>62400000</c:v>
                </c:pt>
                <c:pt idx="625">
                  <c:v>62500000</c:v>
                </c:pt>
                <c:pt idx="626">
                  <c:v>62600000</c:v>
                </c:pt>
                <c:pt idx="627">
                  <c:v>62700000</c:v>
                </c:pt>
                <c:pt idx="628">
                  <c:v>62800000</c:v>
                </c:pt>
                <c:pt idx="629">
                  <c:v>62900000</c:v>
                </c:pt>
                <c:pt idx="630">
                  <c:v>63000000</c:v>
                </c:pt>
                <c:pt idx="631">
                  <c:v>63100000</c:v>
                </c:pt>
                <c:pt idx="632">
                  <c:v>63200000</c:v>
                </c:pt>
                <c:pt idx="633">
                  <c:v>63300000</c:v>
                </c:pt>
                <c:pt idx="634">
                  <c:v>63400000</c:v>
                </c:pt>
                <c:pt idx="635">
                  <c:v>63500000</c:v>
                </c:pt>
                <c:pt idx="636">
                  <c:v>63600000</c:v>
                </c:pt>
                <c:pt idx="637">
                  <c:v>63700000</c:v>
                </c:pt>
                <c:pt idx="638">
                  <c:v>63800000</c:v>
                </c:pt>
                <c:pt idx="639">
                  <c:v>63900000</c:v>
                </c:pt>
                <c:pt idx="640">
                  <c:v>64000000</c:v>
                </c:pt>
                <c:pt idx="641">
                  <c:v>64100000</c:v>
                </c:pt>
                <c:pt idx="642">
                  <c:v>64200000</c:v>
                </c:pt>
                <c:pt idx="643">
                  <c:v>64300000</c:v>
                </c:pt>
                <c:pt idx="644">
                  <c:v>64400000</c:v>
                </c:pt>
                <c:pt idx="645">
                  <c:v>64500000</c:v>
                </c:pt>
                <c:pt idx="646">
                  <c:v>64600000</c:v>
                </c:pt>
                <c:pt idx="647">
                  <c:v>64700000</c:v>
                </c:pt>
                <c:pt idx="648">
                  <c:v>64800000</c:v>
                </c:pt>
                <c:pt idx="649">
                  <c:v>64900000</c:v>
                </c:pt>
                <c:pt idx="650">
                  <c:v>65000000</c:v>
                </c:pt>
                <c:pt idx="651">
                  <c:v>65100000</c:v>
                </c:pt>
                <c:pt idx="652">
                  <c:v>65200000</c:v>
                </c:pt>
                <c:pt idx="653">
                  <c:v>65300000</c:v>
                </c:pt>
                <c:pt idx="654">
                  <c:v>65400000</c:v>
                </c:pt>
                <c:pt idx="655">
                  <c:v>65500000</c:v>
                </c:pt>
                <c:pt idx="656">
                  <c:v>65600000</c:v>
                </c:pt>
                <c:pt idx="657">
                  <c:v>65700000</c:v>
                </c:pt>
                <c:pt idx="658">
                  <c:v>65800000</c:v>
                </c:pt>
                <c:pt idx="659">
                  <c:v>65900000</c:v>
                </c:pt>
                <c:pt idx="660">
                  <c:v>66000000</c:v>
                </c:pt>
                <c:pt idx="661">
                  <c:v>66100000</c:v>
                </c:pt>
                <c:pt idx="662">
                  <c:v>66200000</c:v>
                </c:pt>
                <c:pt idx="663">
                  <c:v>66300000</c:v>
                </c:pt>
                <c:pt idx="664">
                  <c:v>66400000</c:v>
                </c:pt>
                <c:pt idx="665">
                  <c:v>66500000</c:v>
                </c:pt>
                <c:pt idx="666">
                  <c:v>66600000</c:v>
                </c:pt>
                <c:pt idx="667">
                  <c:v>66700000</c:v>
                </c:pt>
                <c:pt idx="668">
                  <c:v>66800000</c:v>
                </c:pt>
                <c:pt idx="669">
                  <c:v>66900000</c:v>
                </c:pt>
                <c:pt idx="670">
                  <c:v>67000000</c:v>
                </c:pt>
                <c:pt idx="671">
                  <c:v>67100000</c:v>
                </c:pt>
                <c:pt idx="672">
                  <c:v>67200000</c:v>
                </c:pt>
                <c:pt idx="673">
                  <c:v>67300000</c:v>
                </c:pt>
                <c:pt idx="674">
                  <c:v>67400000</c:v>
                </c:pt>
                <c:pt idx="675">
                  <c:v>67500000</c:v>
                </c:pt>
                <c:pt idx="676">
                  <c:v>67600000</c:v>
                </c:pt>
                <c:pt idx="677">
                  <c:v>67700000</c:v>
                </c:pt>
                <c:pt idx="678">
                  <c:v>67800000</c:v>
                </c:pt>
                <c:pt idx="679">
                  <c:v>67900000</c:v>
                </c:pt>
                <c:pt idx="680">
                  <c:v>68000000</c:v>
                </c:pt>
                <c:pt idx="681">
                  <c:v>68100000</c:v>
                </c:pt>
                <c:pt idx="682">
                  <c:v>68200000</c:v>
                </c:pt>
                <c:pt idx="683">
                  <c:v>68300000</c:v>
                </c:pt>
                <c:pt idx="684">
                  <c:v>68400000</c:v>
                </c:pt>
                <c:pt idx="685">
                  <c:v>68500000</c:v>
                </c:pt>
                <c:pt idx="686">
                  <c:v>68600000</c:v>
                </c:pt>
                <c:pt idx="687">
                  <c:v>68700000</c:v>
                </c:pt>
                <c:pt idx="688">
                  <c:v>68800000</c:v>
                </c:pt>
                <c:pt idx="689">
                  <c:v>68900000</c:v>
                </c:pt>
                <c:pt idx="690">
                  <c:v>69000000</c:v>
                </c:pt>
                <c:pt idx="691">
                  <c:v>69100000</c:v>
                </c:pt>
                <c:pt idx="692">
                  <c:v>69200000</c:v>
                </c:pt>
                <c:pt idx="693">
                  <c:v>69300000</c:v>
                </c:pt>
                <c:pt idx="694">
                  <c:v>69400000</c:v>
                </c:pt>
                <c:pt idx="695">
                  <c:v>69500000</c:v>
                </c:pt>
                <c:pt idx="696">
                  <c:v>69600000</c:v>
                </c:pt>
                <c:pt idx="697">
                  <c:v>69700000</c:v>
                </c:pt>
                <c:pt idx="698">
                  <c:v>69800000</c:v>
                </c:pt>
                <c:pt idx="699">
                  <c:v>69900000</c:v>
                </c:pt>
                <c:pt idx="700">
                  <c:v>70000000</c:v>
                </c:pt>
                <c:pt idx="701">
                  <c:v>70100000</c:v>
                </c:pt>
                <c:pt idx="702">
                  <c:v>70200000</c:v>
                </c:pt>
                <c:pt idx="703">
                  <c:v>70300000</c:v>
                </c:pt>
                <c:pt idx="704">
                  <c:v>70400000</c:v>
                </c:pt>
                <c:pt idx="705">
                  <c:v>70500000</c:v>
                </c:pt>
                <c:pt idx="706">
                  <c:v>70600000</c:v>
                </c:pt>
                <c:pt idx="707">
                  <c:v>70700000</c:v>
                </c:pt>
                <c:pt idx="708">
                  <c:v>70800000</c:v>
                </c:pt>
                <c:pt idx="709">
                  <c:v>70900000</c:v>
                </c:pt>
                <c:pt idx="710">
                  <c:v>71000000</c:v>
                </c:pt>
                <c:pt idx="711">
                  <c:v>71100000</c:v>
                </c:pt>
                <c:pt idx="712">
                  <c:v>71200000</c:v>
                </c:pt>
                <c:pt idx="713">
                  <c:v>71300000</c:v>
                </c:pt>
                <c:pt idx="714">
                  <c:v>71400000</c:v>
                </c:pt>
                <c:pt idx="715">
                  <c:v>71500000</c:v>
                </c:pt>
                <c:pt idx="716">
                  <c:v>71600000</c:v>
                </c:pt>
                <c:pt idx="717">
                  <c:v>71700000</c:v>
                </c:pt>
                <c:pt idx="718">
                  <c:v>71800000</c:v>
                </c:pt>
                <c:pt idx="719">
                  <c:v>71900000</c:v>
                </c:pt>
                <c:pt idx="720">
                  <c:v>72000000</c:v>
                </c:pt>
                <c:pt idx="721">
                  <c:v>72100000</c:v>
                </c:pt>
                <c:pt idx="722">
                  <c:v>72200000</c:v>
                </c:pt>
                <c:pt idx="723">
                  <c:v>72300000</c:v>
                </c:pt>
                <c:pt idx="724">
                  <c:v>72400000</c:v>
                </c:pt>
                <c:pt idx="725">
                  <c:v>72500000</c:v>
                </c:pt>
                <c:pt idx="726">
                  <c:v>72600000</c:v>
                </c:pt>
                <c:pt idx="727">
                  <c:v>72700000</c:v>
                </c:pt>
                <c:pt idx="728">
                  <c:v>72800000</c:v>
                </c:pt>
                <c:pt idx="729">
                  <c:v>72900000</c:v>
                </c:pt>
                <c:pt idx="730">
                  <c:v>73000000</c:v>
                </c:pt>
                <c:pt idx="731">
                  <c:v>73100000</c:v>
                </c:pt>
                <c:pt idx="732">
                  <c:v>73200000</c:v>
                </c:pt>
                <c:pt idx="733">
                  <c:v>73300000</c:v>
                </c:pt>
                <c:pt idx="734">
                  <c:v>73400000</c:v>
                </c:pt>
                <c:pt idx="735">
                  <c:v>73500000</c:v>
                </c:pt>
                <c:pt idx="736">
                  <c:v>73600000</c:v>
                </c:pt>
                <c:pt idx="737">
                  <c:v>73700000</c:v>
                </c:pt>
                <c:pt idx="738">
                  <c:v>73800000</c:v>
                </c:pt>
                <c:pt idx="739">
                  <c:v>73900000</c:v>
                </c:pt>
                <c:pt idx="740">
                  <c:v>74000000</c:v>
                </c:pt>
                <c:pt idx="741">
                  <c:v>74100000</c:v>
                </c:pt>
                <c:pt idx="742">
                  <c:v>74200000</c:v>
                </c:pt>
                <c:pt idx="743">
                  <c:v>74300000</c:v>
                </c:pt>
                <c:pt idx="744">
                  <c:v>74400000</c:v>
                </c:pt>
                <c:pt idx="745">
                  <c:v>74500000</c:v>
                </c:pt>
                <c:pt idx="746">
                  <c:v>74600000</c:v>
                </c:pt>
                <c:pt idx="747">
                  <c:v>74700000</c:v>
                </c:pt>
                <c:pt idx="748">
                  <c:v>74800000</c:v>
                </c:pt>
                <c:pt idx="749">
                  <c:v>74900000</c:v>
                </c:pt>
                <c:pt idx="750">
                  <c:v>75000000</c:v>
                </c:pt>
                <c:pt idx="751">
                  <c:v>75100000</c:v>
                </c:pt>
                <c:pt idx="752">
                  <c:v>75200000</c:v>
                </c:pt>
                <c:pt idx="753">
                  <c:v>75300000</c:v>
                </c:pt>
                <c:pt idx="754">
                  <c:v>75400000</c:v>
                </c:pt>
                <c:pt idx="755">
                  <c:v>75500000</c:v>
                </c:pt>
                <c:pt idx="756">
                  <c:v>75600000</c:v>
                </c:pt>
                <c:pt idx="757">
                  <c:v>75700000</c:v>
                </c:pt>
                <c:pt idx="758">
                  <c:v>75800000</c:v>
                </c:pt>
                <c:pt idx="759">
                  <c:v>75900000</c:v>
                </c:pt>
                <c:pt idx="760">
                  <c:v>76000000</c:v>
                </c:pt>
                <c:pt idx="761">
                  <c:v>76100000</c:v>
                </c:pt>
                <c:pt idx="762">
                  <c:v>76200000</c:v>
                </c:pt>
                <c:pt idx="763">
                  <c:v>76300000</c:v>
                </c:pt>
                <c:pt idx="764">
                  <c:v>76400000</c:v>
                </c:pt>
                <c:pt idx="765">
                  <c:v>76500000</c:v>
                </c:pt>
                <c:pt idx="766">
                  <c:v>76600000</c:v>
                </c:pt>
                <c:pt idx="767">
                  <c:v>76700000</c:v>
                </c:pt>
                <c:pt idx="768">
                  <c:v>76800000</c:v>
                </c:pt>
                <c:pt idx="769">
                  <c:v>76900000</c:v>
                </c:pt>
                <c:pt idx="770">
                  <c:v>77000000</c:v>
                </c:pt>
                <c:pt idx="771">
                  <c:v>77100000</c:v>
                </c:pt>
                <c:pt idx="772">
                  <c:v>77200000</c:v>
                </c:pt>
                <c:pt idx="773">
                  <c:v>77300000</c:v>
                </c:pt>
                <c:pt idx="774">
                  <c:v>77400000</c:v>
                </c:pt>
                <c:pt idx="775">
                  <c:v>77500000</c:v>
                </c:pt>
                <c:pt idx="776">
                  <c:v>77600000</c:v>
                </c:pt>
                <c:pt idx="777">
                  <c:v>77700000</c:v>
                </c:pt>
                <c:pt idx="778">
                  <c:v>77800000</c:v>
                </c:pt>
                <c:pt idx="779">
                  <c:v>77900000</c:v>
                </c:pt>
                <c:pt idx="780">
                  <c:v>78000000</c:v>
                </c:pt>
                <c:pt idx="781">
                  <c:v>78100000</c:v>
                </c:pt>
                <c:pt idx="782">
                  <c:v>78200000</c:v>
                </c:pt>
                <c:pt idx="783">
                  <c:v>78300000</c:v>
                </c:pt>
                <c:pt idx="784">
                  <c:v>78400000</c:v>
                </c:pt>
                <c:pt idx="785">
                  <c:v>78500000</c:v>
                </c:pt>
                <c:pt idx="786">
                  <c:v>78600000</c:v>
                </c:pt>
                <c:pt idx="787">
                  <c:v>78700000</c:v>
                </c:pt>
                <c:pt idx="788">
                  <c:v>78800000</c:v>
                </c:pt>
                <c:pt idx="789">
                  <c:v>78900000</c:v>
                </c:pt>
                <c:pt idx="790">
                  <c:v>79000000</c:v>
                </c:pt>
                <c:pt idx="791">
                  <c:v>79100000</c:v>
                </c:pt>
                <c:pt idx="792">
                  <c:v>79200000</c:v>
                </c:pt>
                <c:pt idx="793">
                  <c:v>79300000</c:v>
                </c:pt>
                <c:pt idx="794">
                  <c:v>79400000</c:v>
                </c:pt>
                <c:pt idx="795">
                  <c:v>79500000</c:v>
                </c:pt>
                <c:pt idx="796">
                  <c:v>79600000</c:v>
                </c:pt>
                <c:pt idx="797">
                  <c:v>79700000</c:v>
                </c:pt>
                <c:pt idx="798">
                  <c:v>79800000</c:v>
                </c:pt>
                <c:pt idx="799">
                  <c:v>79900000</c:v>
                </c:pt>
                <c:pt idx="800">
                  <c:v>80000000</c:v>
                </c:pt>
                <c:pt idx="801">
                  <c:v>80100000</c:v>
                </c:pt>
                <c:pt idx="802">
                  <c:v>80200000</c:v>
                </c:pt>
                <c:pt idx="803">
                  <c:v>80300000</c:v>
                </c:pt>
                <c:pt idx="804">
                  <c:v>80400000</c:v>
                </c:pt>
                <c:pt idx="805">
                  <c:v>80500000</c:v>
                </c:pt>
                <c:pt idx="806">
                  <c:v>80600000</c:v>
                </c:pt>
                <c:pt idx="807">
                  <c:v>80700000</c:v>
                </c:pt>
                <c:pt idx="808">
                  <c:v>80800000</c:v>
                </c:pt>
                <c:pt idx="809">
                  <c:v>80900000</c:v>
                </c:pt>
                <c:pt idx="810">
                  <c:v>81000000</c:v>
                </c:pt>
                <c:pt idx="811">
                  <c:v>81100000</c:v>
                </c:pt>
                <c:pt idx="812">
                  <c:v>81200000</c:v>
                </c:pt>
                <c:pt idx="813">
                  <c:v>81300000</c:v>
                </c:pt>
                <c:pt idx="814">
                  <c:v>81400000</c:v>
                </c:pt>
                <c:pt idx="815">
                  <c:v>81500000</c:v>
                </c:pt>
                <c:pt idx="816">
                  <c:v>81600000</c:v>
                </c:pt>
                <c:pt idx="817">
                  <c:v>81700000</c:v>
                </c:pt>
                <c:pt idx="818">
                  <c:v>81800000</c:v>
                </c:pt>
                <c:pt idx="819">
                  <c:v>81900000</c:v>
                </c:pt>
                <c:pt idx="820">
                  <c:v>82000000</c:v>
                </c:pt>
                <c:pt idx="821">
                  <c:v>82100000</c:v>
                </c:pt>
                <c:pt idx="822">
                  <c:v>82200000</c:v>
                </c:pt>
                <c:pt idx="823">
                  <c:v>82300000</c:v>
                </c:pt>
                <c:pt idx="824">
                  <c:v>82400000</c:v>
                </c:pt>
                <c:pt idx="825">
                  <c:v>82500000</c:v>
                </c:pt>
                <c:pt idx="826">
                  <c:v>82600000</c:v>
                </c:pt>
                <c:pt idx="827">
                  <c:v>82700000</c:v>
                </c:pt>
                <c:pt idx="828">
                  <c:v>82800000</c:v>
                </c:pt>
                <c:pt idx="829">
                  <c:v>82900000</c:v>
                </c:pt>
                <c:pt idx="830">
                  <c:v>83000000</c:v>
                </c:pt>
                <c:pt idx="831">
                  <c:v>83100000</c:v>
                </c:pt>
                <c:pt idx="832">
                  <c:v>83200000</c:v>
                </c:pt>
                <c:pt idx="833">
                  <c:v>83300000</c:v>
                </c:pt>
                <c:pt idx="834">
                  <c:v>83400000</c:v>
                </c:pt>
                <c:pt idx="835">
                  <c:v>83500000</c:v>
                </c:pt>
                <c:pt idx="836">
                  <c:v>83600000</c:v>
                </c:pt>
                <c:pt idx="837">
                  <c:v>83700000</c:v>
                </c:pt>
                <c:pt idx="838">
                  <c:v>83800000</c:v>
                </c:pt>
                <c:pt idx="839">
                  <c:v>83900000</c:v>
                </c:pt>
                <c:pt idx="840">
                  <c:v>84000000</c:v>
                </c:pt>
                <c:pt idx="841">
                  <c:v>84100000</c:v>
                </c:pt>
                <c:pt idx="842">
                  <c:v>84200000</c:v>
                </c:pt>
                <c:pt idx="843">
                  <c:v>84300000</c:v>
                </c:pt>
                <c:pt idx="844">
                  <c:v>84400000</c:v>
                </c:pt>
                <c:pt idx="845">
                  <c:v>84500000</c:v>
                </c:pt>
                <c:pt idx="846">
                  <c:v>84600000</c:v>
                </c:pt>
                <c:pt idx="847">
                  <c:v>84700000</c:v>
                </c:pt>
                <c:pt idx="848">
                  <c:v>84800000</c:v>
                </c:pt>
                <c:pt idx="849">
                  <c:v>84900000</c:v>
                </c:pt>
                <c:pt idx="850">
                  <c:v>85000000</c:v>
                </c:pt>
                <c:pt idx="851">
                  <c:v>85100000</c:v>
                </c:pt>
                <c:pt idx="852">
                  <c:v>85200000</c:v>
                </c:pt>
                <c:pt idx="853">
                  <c:v>85300000</c:v>
                </c:pt>
                <c:pt idx="854">
                  <c:v>85400000</c:v>
                </c:pt>
                <c:pt idx="855">
                  <c:v>85500000</c:v>
                </c:pt>
                <c:pt idx="856">
                  <c:v>85600000</c:v>
                </c:pt>
                <c:pt idx="857">
                  <c:v>85700000</c:v>
                </c:pt>
                <c:pt idx="858">
                  <c:v>85800000</c:v>
                </c:pt>
                <c:pt idx="859">
                  <c:v>85900000</c:v>
                </c:pt>
                <c:pt idx="860">
                  <c:v>86000000</c:v>
                </c:pt>
                <c:pt idx="861">
                  <c:v>86100000</c:v>
                </c:pt>
                <c:pt idx="862">
                  <c:v>86200000</c:v>
                </c:pt>
                <c:pt idx="863">
                  <c:v>86300000</c:v>
                </c:pt>
                <c:pt idx="864">
                  <c:v>86400000</c:v>
                </c:pt>
                <c:pt idx="865">
                  <c:v>86500000</c:v>
                </c:pt>
                <c:pt idx="866">
                  <c:v>86600000</c:v>
                </c:pt>
                <c:pt idx="867">
                  <c:v>86700000</c:v>
                </c:pt>
                <c:pt idx="868">
                  <c:v>86800000</c:v>
                </c:pt>
                <c:pt idx="869">
                  <c:v>86900000</c:v>
                </c:pt>
                <c:pt idx="870">
                  <c:v>87000000</c:v>
                </c:pt>
                <c:pt idx="871">
                  <c:v>87100000</c:v>
                </c:pt>
                <c:pt idx="872">
                  <c:v>87200000</c:v>
                </c:pt>
                <c:pt idx="873">
                  <c:v>87300000</c:v>
                </c:pt>
                <c:pt idx="874">
                  <c:v>87400000</c:v>
                </c:pt>
                <c:pt idx="875">
                  <c:v>87500000</c:v>
                </c:pt>
                <c:pt idx="876">
                  <c:v>87600000</c:v>
                </c:pt>
                <c:pt idx="877">
                  <c:v>87700000</c:v>
                </c:pt>
                <c:pt idx="878">
                  <c:v>87800000</c:v>
                </c:pt>
                <c:pt idx="879">
                  <c:v>87900000</c:v>
                </c:pt>
                <c:pt idx="880">
                  <c:v>88000000</c:v>
                </c:pt>
                <c:pt idx="881">
                  <c:v>88100000</c:v>
                </c:pt>
                <c:pt idx="882">
                  <c:v>88200000</c:v>
                </c:pt>
                <c:pt idx="883">
                  <c:v>88300000</c:v>
                </c:pt>
                <c:pt idx="884">
                  <c:v>88400000</c:v>
                </c:pt>
                <c:pt idx="885">
                  <c:v>88500000</c:v>
                </c:pt>
                <c:pt idx="886">
                  <c:v>88600000</c:v>
                </c:pt>
                <c:pt idx="887">
                  <c:v>88700000</c:v>
                </c:pt>
                <c:pt idx="888">
                  <c:v>88800000</c:v>
                </c:pt>
                <c:pt idx="889">
                  <c:v>88900000</c:v>
                </c:pt>
                <c:pt idx="890">
                  <c:v>89000000</c:v>
                </c:pt>
                <c:pt idx="891">
                  <c:v>89100000</c:v>
                </c:pt>
                <c:pt idx="892">
                  <c:v>89200000</c:v>
                </c:pt>
                <c:pt idx="893">
                  <c:v>89300000</c:v>
                </c:pt>
                <c:pt idx="894">
                  <c:v>89400000</c:v>
                </c:pt>
                <c:pt idx="895">
                  <c:v>89500000</c:v>
                </c:pt>
                <c:pt idx="896">
                  <c:v>89600000</c:v>
                </c:pt>
                <c:pt idx="897">
                  <c:v>89700000</c:v>
                </c:pt>
                <c:pt idx="898">
                  <c:v>89800000</c:v>
                </c:pt>
                <c:pt idx="899">
                  <c:v>89900000</c:v>
                </c:pt>
                <c:pt idx="900">
                  <c:v>90000000</c:v>
                </c:pt>
                <c:pt idx="901">
                  <c:v>90100000</c:v>
                </c:pt>
                <c:pt idx="902">
                  <c:v>90200000</c:v>
                </c:pt>
                <c:pt idx="903">
                  <c:v>90300000</c:v>
                </c:pt>
                <c:pt idx="904">
                  <c:v>90400000</c:v>
                </c:pt>
                <c:pt idx="905">
                  <c:v>90500000</c:v>
                </c:pt>
                <c:pt idx="906">
                  <c:v>90600000</c:v>
                </c:pt>
                <c:pt idx="907">
                  <c:v>90700000</c:v>
                </c:pt>
                <c:pt idx="908">
                  <c:v>90800000</c:v>
                </c:pt>
                <c:pt idx="909">
                  <c:v>90900000</c:v>
                </c:pt>
                <c:pt idx="910">
                  <c:v>91000000</c:v>
                </c:pt>
                <c:pt idx="911">
                  <c:v>91100000</c:v>
                </c:pt>
                <c:pt idx="912">
                  <c:v>91200000</c:v>
                </c:pt>
                <c:pt idx="913">
                  <c:v>91300000</c:v>
                </c:pt>
                <c:pt idx="914">
                  <c:v>91400000</c:v>
                </c:pt>
                <c:pt idx="915">
                  <c:v>91500000</c:v>
                </c:pt>
                <c:pt idx="916">
                  <c:v>91600000</c:v>
                </c:pt>
                <c:pt idx="917">
                  <c:v>91700000</c:v>
                </c:pt>
                <c:pt idx="918">
                  <c:v>91800000</c:v>
                </c:pt>
                <c:pt idx="919">
                  <c:v>91900000</c:v>
                </c:pt>
                <c:pt idx="920">
                  <c:v>92000000</c:v>
                </c:pt>
                <c:pt idx="921">
                  <c:v>92100000</c:v>
                </c:pt>
                <c:pt idx="922">
                  <c:v>92200000</c:v>
                </c:pt>
                <c:pt idx="923">
                  <c:v>92300000</c:v>
                </c:pt>
                <c:pt idx="924">
                  <c:v>92400000</c:v>
                </c:pt>
                <c:pt idx="925">
                  <c:v>92500000</c:v>
                </c:pt>
                <c:pt idx="926">
                  <c:v>92600000</c:v>
                </c:pt>
                <c:pt idx="927">
                  <c:v>92700000</c:v>
                </c:pt>
                <c:pt idx="928">
                  <c:v>92800000</c:v>
                </c:pt>
                <c:pt idx="929">
                  <c:v>92900000</c:v>
                </c:pt>
                <c:pt idx="930">
                  <c:v>93000000</c:v>
                </c:pt>
                <c:pt idx="931">
                  <c:v>93100000</c:v>
                </c:pt>
                <c:pt idx="932">
                  <c:v>93200000</c:v>
                </c:pt>
                <c:pt idx="933">
                  <c:v>93300000</c:v>
                </c:pt>
                <c:pt idx="934">
                  <c:v>93400000</c:v>
                </c:pt>
                <c:pt idx="935">
                  <c:v>93500000</c:v>
                </c:pt>
                <c:pt idx="936">
                  <c:v>93600000</c:v>
                </c:pt>
                <c:pt idx="937">
                  <c:v>93700000</c:v>
                </c:pt>
                <c:pt idx="938">
                  <c:v>93800000</c:v>
                </c:pt>
                <c:pt idx="939">
                  <c:v>93900000</c:v>
                </c:pt>
                <c:pt idx="940">
                  <c:v>94000000</c:v>
                </c:pt>
                <c:pt idx="941">
                  <c:v>94100000</c:v>
                </c:pt>
                <c:pt idx="942">
                  <c:v>94200000</c:v>
                </c:pt>
                <c:pt idx="943">
                  <c:v>94300000</c:v>
                </c:pt>
                <c:pt idx="944">
                  <c:v>94400000</c:v>
                </c:pt>
                <c:pt idx="945">
                  <c:v>94500000</c:v>
                </c:pt>
                <c:pt idx="946">
                  <c:v>94600000</c:v>
                </c:pt>
                <c:pt idx="947">
                  <c:v>94700000</c:v>
                </c:pt>
                <c:pt idx="948">
                  <c:v>94800000</c:v>
                </c:pt>
                <c:pt idx="949">
                  <c:v>94900000</c:v>
                </c:pt>
                <c:pt idx="950">
                  <c:v>95000000</c:v>
                </c:pt>
                <c:pt idx="951">
                  <c:v>95100000</c:v>
                </c:pt>
                <c:pt idx="952">
                  <c:v>95200000</c:v>
                </c:pt>
                <c:pt idx="953">
                  <c:v>95300000</c:v>
                </c:pt>
                <c:pt idx="954">
                  <c:v>95400000</c:v>
                </c:pt>
                <c:pt idx="955">
                  <c:v>95500000</c:v>
                </c:pt>
                <c:pt idx="956">
                  <c:v>95600000</c:v>
                </c:pt>
                <c:pt idx="957">
                  <c:v>95700000</c:v>
                </c:pt>
                <c:pt idx="958">
                  <c:v>95800000</c:v>
                </c:pt>
                <c:pt idx="959">
                  <c:v>95900000</c:v>
                </c:pt>
                <c:pt idx="960">
                  <c:v>96000000</c:v>
                </c:pt>
                <c:pt idx="961">
                  <c:v>96100000</c:v>
                </c:pt>
                <c:pt idx="962">
                  <c:v>96200000</c:v>
                </c:pt>
                <c:pt idx="963">
                  <c:v>96300000</c:v>
                </c:pt>
                <c:pt idx="964">
                  <c:v>96400000</c:v>
                </c:pt>
                <c:pt idx="965">
                  <c:v>96500000</c:v>
                </c:pt>
                <c:pt idx="966">
                  <c:v>96600000</c:v>
                </c:pt>
                <c:pt idx="967">
                  <c:v>96700000</c:v>
                </c:pt>
                <c:pt idx="968">
                  <c:v>96800000</c:v>
                </c:pt>
                <c:pt idx="969">
                  <c:v>96900000</c:v>
                </c:pt>
                <c:pt idx="970">
                  <c:v>97000000</c:v>
                </c:pt>
                <c:pt idx="971">
                  <c:v>97100000</c:v>
                </c:pt>
                <c:pt idx="972">
                  <c:v>97200000</c:v>
                </c:pt>
                <c:pt idx="973">
                  <c:v>97300000</c:v>
                </c:pt>
                <c:pt idx="974">
                  <c:v>97400000</c:v>
                </c:pt>
                <c:pt idx="975">
                  <c:v>97500000</c:v>
                </c:pt>
                <c:pt idx="976">
                  <c:v>97600000</c:v>
                </c:pt>
                <c:pt idx="977">
                  <c:v>97700000</c:v>
                </c:pt>
                <c:pt idx="978">
                  <c:v>97800000</c:v>
                </c:pt>
                <c:pt idx="979">
                  <c:v>97900000</c:v>
                </c:pt>
                <c:pt idx="980">
                  <c:v>98000000</c:v>
                </c:pt>
                <c:pt idx="981">
                  <c:v>98100000</c:v>
                </c:pt>
                <c:pt idx="982">
                  <c:v>98200000</c:v>
                </c:pt>
                <c:pt idx="983">
                  <c:v>98300000</c:v>
                </c:pt>
                <c:pt idx="984">
                  <c:v>98400000</c:v>
                </c:pt>
                <c:pt idx="985">
                  <c:v>98500000</c:v>
                </c:pt>
                <c:pt idx="986">
                  <c:v>98600000</c:v>
                </c:pt>
                <c:pt idx="987">
                  <c:v>98700000</c:v>
                </c:pt>
                <c:pt idx="988">
                  <c:v>98800000</c:v>
                </c:pt>
                <c:pt idx="989">
                  <c:v>98900000</c:v>
                </c:pt>
                <c:pt idx="990">
                  <c:v>99000000</c:v>
                </c:pt>
                <c:pt idx="991">
                  <c:v>99100000</c:v>
                </c:pt>
                <c:pt idx="992">
                  <c:v>99200000</c:v>
                </c:pt>
                <c:pt idx="993">
                  <c:v>99300000</c:v>
                </c:pt>
                <c:pt idx="994">
                  <c:v>99400000</c:v>
                </c:pt>
                <c:pt idx="995">
                  <c:v>99500000</c:v>
                </c:pt>
                <c:pt idx="996">
                  <c:v>99600000</c:v>
                </c:pt>
                <c:pt idx="997">
                  <c:v>99700000</c:v>
                </c:pt>
                <c:pt idx="998">
                  <c:v>99800000</c:v>
                </c:pt>
                <c:pt idx="999">
                  <c:v>99900000</c:v>
                </c:pt>
                <c:pt idx="1000">
                  <c:v>100000000</c:v>
                </c:pt>
                <c:pt idx="1001">
                  <c:v>100100000</c:v>
                </c:pt>
                <c:pt idx="1002">
                  <c:v>100200000</c:v>
                </c:pt>
                <c:pt idx="1003">
                  <c:v>100300000</c:v>
                </c:pt>
                <c:pt idx="1004">
                  <c:v>100400000</c:v>
                </c:pt>
                <c:pt idx="1005">
                  <c:v>100500000</c:v>
                </c:pt>
                <c:pt idx="1006">
                  <c:v>100600000</c:v>
                </c:pt>
                <c:pt idx="1007">
                  <c:v>100700000</c:v>
                </c:pt>
                <c:pt idx="1008">
                  <c:v>100800000</c:v>
                </c:pt>
                <c:pt idx="1009">
                  <c:v>100900000</c:v>
                </c:pt>
                <c:pt idx="1010">
                  <c:v>101000000</c:v>
                </c:pt>
                <c:pt idx="1011">
                  <c:v>101100000</c:v>
                </c:pt>
                <c:pt idx="1012">
                  <c:v>101200000</c:v>
                </c:pt>
                <c:pt idx="1013">
                  <c:v>101300000</c:v>
                </c:pt>
                <c:pt idx="1014">
                  <c:v>101400000</c:v>
                </c:pt>
                <c:pt idx="1015">
                  <c:v>101500000</c:v>
                </c:pt>
                <c:pt idx="1016">
                  <c:v>101600000</c:v>
                </c:pt>
                <c:pt idx="1017">
                  <c:v>101700000</c:v>
                </c:pt>
                <c:pt idx="1018">
                  <c:v>101800000</c:v>
                </c:pt>
                <c:pt idx="1019">
                  <c:v>101900000</c:v>
                </c:pt>
                <c:pt idx="1020">
                  <c:v>102000000</c:v>
                </c:pt>
                <c:pt idx="1021">
                  <c:v>102100000</c:v>
                </c:pt>
                <c:pt idx="1022">
                  <c:v>102200000</c:v>
                </c:pt>
                <c:pt idx="1023">
                  <c:v>102300000</c:v>
                </c:pt>
                <c:pt idx="1024">
                  <c:v>102400000</c:v>
                </c:pt>
                <c:pt idx="1025">
                  <c:v>102500000</c:v>
                </c:pt>
                <c:pt idx="1026">
                  <c:v>102600000</c:v>
                </c:pt>
                <c:pt idx="1027">
                  <c:v>102700000</c:v>
                </c:pt>
                <c:pt idx="1028">
                  <c:v>102800000</c:v>
                </c:pt>
                <c:pt idx="1029">
                  <c:v>102900000</c:v>
                </c:pt>
                <c:pt idx="1030">
                  <c:v>103000000</c:v>
                </c:pt>
                <c:pt idx="1031">
                  <c:v>103100000</c:v>
                </c:pt>
                <c:pt idx="1032">
                  <c:v>103200000</c:v>
                </c:pt>
                <c:pt idx="1033">
                  <c:v>103300000</c:v>
                </c:pt>
                <c:pt idx="1034">
                  <c:v>103400000</c:v>
                </c:pt>
                <c:pt idx="1035">
                  <c:v>103500000</c:v>
                </c:pt>
                <c:pt idx="1036">
                  <c:v>103600000</c:v>
                </c:pt>
                <c:pt idx="1037">
                  <c:v>103700000</c:v>
                </c:pt>
                <c:pt idx="1038">
                  <c:v>103800000</c:v>
                </c:pt>
                <c:pt idx="1039">
                  <c:v>103900000</c:v>
                </c:pt>
                <c:pt idx="1040">
                  <c:v>104000000</c:v>
                </c:pt>
                <c:pt idx="1041">
                  <c:v>104100000</c:v>
                </c:pt>
                <c:pt idx="1042">
                  <c:v>104200000</c:v>
                </c:pt>
                <c:pt idx="1043">
                  <c:v>104300000</c:v>
                </c:pt>
                <c:pt idx="1044">
                  <c:v>104400000</c:v>
                </c:pt>
                <c:pt idx="1045">
                  <c:v>104500000</c:v>
                </c:pt>
                <c:pt idx="1046">
                  <c:v>104600000</c:v>
                </c:pt>
                <c:pt idx="1047">
                  <c:v>104700000</c:v>
                </c:pt>
                <c:pt idx="1048">
                  <c:v>104800000</c:v>
                </c:pt>
                <c:pt idx="1049">
                  <c:v>104900000</c:v>
                </c:pt>
                <c:pt idx="1050">
                  <c:v>105000000</c:v>
                </c:pt>
                <c:pt idx="1051">
                  <c:v>105100000</c:v>
                </c:pt>
                <c:pt idx="1052">
                  <c:v>105200000</c:v>
                </c:pt>
                <c:pt idx="1053">
                  <c:v>105300000</c:v>
                </c:pt>
                <c:pt idx="1054">
                  <c:v>105400000</c:v>
                </c:pt>
                <c:pt idx="1055">
                  <c:v>105500000</c:v>
                </c:pt>
                <c:pt idx="1056">
                  <c:v>105600000</c:v>
                </c:pt>
                <c:pt idx="1057">
                  <c:v>105700000</c:v>
                </c:pt>
                <c:pt idx="1058">
                  <c:v>105800000</c:v>
                </c:pt>
                <c:pt idx="1059">
                  <c:v>105900000</c:v>
                </c:pt>
                <c:pt idx="1060">
                  <c:v>106000000</c:v>
                </c:pt>
                <c:pt idx="1061">
                  <c:v>106100000</c:v>
                </c:pt>
                <c:pt idx="1062">
                  <c:v>106200000</c:v>
                </c:pt>
                <c:pt idx="1063">
                  <c:v>106300000</c:v>
                </c:pt>
                <c:pt idx="1064">
                  <c:v>106400000</c:v>
                </c:pt>
                <c:pt idx="1065">
                  <c:v>106500000</c:v>
                </c:pt>
                <c:pt idx="1066">
                  <c:v>106600000</c:v>
                </c:pt>
                <c:pt idx="1067">
                  <c:v>106700000</c:v>
                </c:pt>
                <c:pt idx="1068">
                  <c:v>106800000</c:v>
                </c:pt>
                <c:pt idx="1069">
                  <c:v>106900000</c:v>
                </c:pt>
                <c:pt idx="1070">
                  <c:v>107000000</c:v>
                </c:pt>
                <c:pt idx="1071">
                  <c:v>107100000</c:v>
                </c:pt>
                <c:pt idx="1072">
                  <c:v>107200000</c:v>
                </c:pt>
                <c:pt idx="1073">
                  <c:v>107300000</c:v>
                </c:pt>
                <c:pt idx="1074">
                  <c:v>107400000</c:v>
                </c:pt>
                <c:pt idx="1075">
                  <c:v>107500000</c:v>
                </c:pt>
                <c:pt idx="1076">
                  <c:v>107600000</c:v>
                </c:pt>
                <c:pt idx="1077">
                  <c:v>107700000</c:v>
                </c:pt>
                <c:pt idx="1078">
                  <c:v>107800000</c:v>
                </c:pt>
                <c:pt idx="1079">
                  <c:v>107900000</c:v>
                </c:pt>
                <c:pt idx="1080">
                  <c:v>108000000</c:v>
                </c:pt>
                <c:pt idx="1081">
                  <c:v>108100000</c:v>
                </c:pt>
                <c:pt idx="1082">
                  <c:v>108200000</c:v>
                </c:pt>
                <c:pt idx="1083">
                  <c:v>108300000</c:v>
                </c:pt>
                <c:pt idx="1084">
                  <c:v>108400000</c:v>
                </c:pt>
                <c:pt idx="1085">
                  <c:v>108500000</c:v>
                </c:pt>
                <c:pt idx="1086">
                  <c:v>108600000</c:v>
                </c:pt>
                <c:pt idx="1087">
                  <c:v>108700000</c:v>
                </c:pt>
                <c:pt idx="1088">
                  <c:v>108800000</c:v>
                </c:pt>
                <c:pt idx="1089">
                  <c:v>108900000</c:v>
                </c:pt>
                <c:pt idx="1090">
                  <c:v>109000000</c:v>
                </c:pt>
                <c:pt idx="1091">
                  <c:v>109100000</c:v>
                </c:pt>
                <c:pt idx="1092">
                  <c:v>109200000</c:v>
                </c:pt>
                <c:pt idx="1093">
                  <c:v>109300000</c:v>
                </c:pt>
                <c:pt idx="1094">
                  <c:v>109400000</c:v>
                </c:pt>
                <c:pt idx="1095">
                  <c:v>109500000</c:v>
                </c:pt>
                <c:pt idx="1096">
                  <c:v>109600000</c:v>
                </c:pt>
                <c:pt idx="1097">
                  <c:v>109700000</c:v>
                </c:pt>
                <c:pt idx="1098">
                  <c:v>109800000</c:v>
                </c:pt>
                <c:pt idx="1099">
                  <c:v>109900000</c:v>
                </c:pt>
                <c:pt idx="1100">
                  <c:v>110000000</c:v>
                </c:pt>
                <c:pt idx="1101">
                  <c:v>110100000</c:v>
                </c:pt>
                <c:pt idx="1102">
                  <c:v>110200000</c:v>
                </c:pt>
                <c:pt idx="1103">
                  <c:v>110300000</c:v>
                </c:pt>
                <c:pt idx="1104">
                  <c:v>110400000</c:v>
                </c:pt>
                <c:pt idx="1105">
                  <c:v>110500000</c:v>
                </c:pt>
                <c:pt idx="1106">
                  <c:v>110600000</c:v>
                </c:pt>
                <c:pt idx="1107">
                  <c:v>110700000</c:v>
                </c:pt>
                <c:pt idx="1108">
                  <c:v>110800000</c:v>
                </c:pt>
                <c:pt idx="1109">
                  <c:v>110900000</c:v>
                </c:pt>
                <c:pt idx="1110">
                  <c:v>111000000</c:v>
                </c:pt>
                <c:pt idx="1111">
                  <c:v>111100000</c:v>
                </c:pt>
                <c:pt idx="1112">
                  <c:v>111200000</c:v>
                </c:pt>
                <c:pt idx="1113">
                  <c:v>111300000</c:v>
                </c:pt>
                <c:pt idx="1114">
                  <c:v>111400000</c:v>
                </c:pt>
                <c:pt idx="1115">
                  <c:v>111500000</c:v>
                </c:pt>
                <c:pt idx="1116">
                  <c:v>111600000</c:v>
                </c:pt>
                <c:pt idx="1117">
                  <c:v>111700000</c:v>
                </c:pt>
                <c:pt idx="1118">
                  <c:v>111800000</c:v>
                </c:pt>
                <c:pt idx="1119">
                  <c:v>111900000</c:v>
                </c:pt>
                <c:pt idx="1120">
                  <c:v>112000000</c:v>
                </c:pt>
                <c:pt idx="1121">
                  <c:v>112100000</c:v>
                </c:pt>
                <c:pt idx="1122">
                  <c:v>112200000</c:v>
                </c:pt>
                <c:pt idx="1123">
                  <c:v>112300000</c:v>
                </c:pt>
                <c:pt idx="1124">
                  <c:v>112400000</c:v>
                </c:pt>
                <c:pt idx="1125">
                  <c:v>112500000</c:v>
                </c:pt>
                <c:pt idx="1126">
                  <c:v>112600000</c:v>
                </c:pt>
                <c:pt idx="1127">
                  <c:v>112700000</c:v>
                </c:pt>
                <c:pt idx="1128">
                  <c:v>112800000</c:v>
                </c:pt>
                <c:pt idx="1129">
                  <c:v>112900000</c:v>
                </c:pt>
                <c:pt idx="1130">
                  <c:v>113000000</c:v>
                </c:pt>
                <c:pt idx="1131">
                  <c:v>113100000</c:v>
                </c:pt>
                <c:pt idx="1132">
                  <c:v>113200000</c:v>
                </c:pt>
                <c:pt idx="1133">
                  <c:v>113300000</c:v>
                </c:pt>
                <c:pt idx="1134">
                  <c:v>113400000</c:v>
                </c:pt>
                <c:pt idx="1135">
                  <c:v>113500000</c:v>
                </c:pt>
                <c:pt idx="1136">
                  <c:v>113600000</c:v>
                </c:pt>
                <c:pt idx="1137">
                  <c:v>113700000</c:v>
                </c:pt>
                <c:pt idx="1138">
                  <c:v>113800000</c:v>
                </c:pt>
                <c:pt idx="1139">
                  <c:v>113900000</c:v>
                </c:pt>
                <c:pt idx="1140">
                  <c:v>114000000</c:v>
                </c:pt>
                <c:pt idx="1141">
                  <c:v>114100000</c:v>
                </c:pt>
                <c:pt idx="1142">
                  <c:v>114200000</c:v>
                </c:pt>
                <c:pt idx="1143">
                  <c:v>114300000</c:v>
                </c:pt>
                <c:pt idx="1144">
                  <c:v>114400000</c:v>
                </c:pt>
                <c:pt idx="1145">
                  <c:v>114500000</c:v>
                </c:pt>
                <c:pt idx="1146">
                  <c:v>114600000</c:v>
                </c:pt>
                <c:pt idx="1147">
                  <c:v>114700000</c:v>
                </c:pt>
                <c:pt idx="1148">
                  <c:v>114800000</c:v>
                </c:pt>
                <c:pt idx="1149">
                  <c:v>114900000</c:v>
                </c:pt>
                <c:pt idx="1150">
                  <c:v>115000000</c:v>
                </c:pt>
                <c:pt idx="1151">
                  <c:v>115100000</c:v>
                </c:pt>
                <c:pt idx="1152">
                  <c:v>115200000</c:v>
                </c:pt>
                <c:pt idx="1153">
                  <c:v>115300000</c:v>
                </c:pt>
                <c:pt idx="1154">
                  <c:v>115400000</c:v>
                </c:pt>
                <c:pt idx="1155">
                  <c:v>115500000</c:v>
                </c:pt>
                <c:pt idx="1156">
                  <c:v>115600000</c:v>
                </c:pt>
                <c:pt idx="1157">
                  <c:v>115700000</c:v>
                </c:pt>
                <c:pt idx="1158">
                  <c:v>115800000</c:v>
                </c:pt>
                <c:pt idx="1159">
                  <c:v>115900000</c:v>
                </c:pt>
                <c:pt idx="1160">
                  <c:v>116000000</c:v>
                </c:pt>
                <c:pt idx="1161">
                  <c:v>116100000</c:v>
                </c:pt>
                <c:pt idx="1162">
                  <c:v>116200000</c:v>
                </c:pt>
                <c:pt idx="1163">
                  <c:v>116300000</c:v>
                </c:pt>
                <c:pt idx="1164">
                  <c:v>116400000</c:v>
                </c:pt>
                <c:pt idx="1165">
                  <c:v>116500000</c:v>
                </c:pt>
                <c:pt idx="1166">
                  <c:v>116600000</c:v>
                </c:pt>
                <c:pt idx="1167">
                  <c:v>116700000</c:v>
                </c:pt>
                <c:pt idx="1168">
                  <c:v>116800000</c:v>
                </c:pt>
                <c:pt idx="1169">
                  <c:v>116900000</c:v>
                </c:pt>
                <c:pt idx="1170">
                  <c:v>117000000</c:v>
                </c:pt>
                <c:pt idx="1171">
                  <c:v>117100000</c:v>
                </c:pt>
                <c:pt idx="1172">
                  <c:v>117200000</c:v>
                </c:pt>
                <c:pt idx="1173">
                  <c:v>117300000</c:v>
                </c:pt>
                <c:pt idx="1174">
                  <c:v>117400000</c:v>
                </c:pt>
                <c:pt idx="1175">
                  <c:v>117500000</c:v>
                </c:pt>
                <c:pt idx="1176">
                  <c:v>117600000</c:v>
                </c:pt>
                <c:pt idx="1177">
                  <c:v>117700000</c:v>
                </c:pt>
                <c:pt idx="1178">
                  <c:v>117800000</c:v>
                </c:pt>
                <c:pt idx="1179">
                  <c:v>117900000</c:v>
                </c:pt>
                <c:pt idx="1180">
                  <c:v>118000000</c:v>
                </c:pt>
                <c:pt idx="1181">
                  <c:v>118100000</c:v>
                </c:pt>
                <c:pt idx="1182">
                  <c:v>118200000</c:v>
                </c:pt>
                <c:pt idx="1183">
                  <c:v>118300000</c:v>
                </c:pt>
                <c:pt idx="1184">
                  <c:v>118400000</c:v>
                </c:pt>
                <c:pt idx="1185">
                  <c:v>118500000</c:v>
                </c:pt>
                <c:pt idx="1186">
                  <c:v>118600000</c:v>
                </c:pt>
                <c:pt idx="1187">
                  <c:v>118700000</c:v>
                </c:pt>
                <c:pt idx="1188">
                  <c:v>118800000</c:v>
                </c:pt>
                <c:pt idx="1189">
                  <c:v>118900000</c:v>
                </c:pt>
                <c:pt idx="1190">
                  <c:v>119000000</c:v>
                </c:pt>
                <c:pt idx="1191">
                  <c:v>119100000</c:v>
                </c:pt>
                <c:pt idx="1192">
                  <c:v>119200000</c:v>
                </c:pt>
                <c:pt idx="1193">
                  <c:v>119300000</c:v>
                </c:pt>
                <c:pt idx="1194">
                  <c:v>119400000</c:v>
                </c:pt>
                <c:pt idx="1195">
                  <c:v>119500000</c:v>
                </c:pt>
                <c:pt idx="1196">
                  <c:v>119600000</c:v>
                </c:pt>
                <c:pt idx="1197">
                  <c:v>119700000</c:v>
                </c:pt>
                <c:pt idx="1198">
                  <c:v>119800000</c:v>
                </c:pt>
                <c:pt idx="1199">
                  <c:v>119900000</c:v>
                </c:pt>
                <c:pt idx="1200">
                  <c:v>120000000</c:v>
                </c:pt>
                <c:pt idx="1201">
                  <c:v>120100000</c:v>
                </c:pt>
                <c:pt idx="1202">
                  <c:v>120200000</c:v>
                </c:pt>
                <c:pt idx="1203">
                  <c:v>120300000</c:v>
                </c:pt>
                <c:pt idx="1204">
                  <c:v>120400000</c:v>
                </c:pt>
                <c:pt idx="1205">
                  <c:v>120500000</c:v>
                </c:pt>
                <c:pt idx="1206">
                  <c:v>120600000</c:v>
                </c:pt>
                <c:pt idx="1207">
                  <c:v>120700000</c:v>
                </c:pt>
                <c:pt idx="1208">
                  <c:v>120800000</c:v>
                </c:pt>
                <c:pt idx="1209">
                  <c:v>120900000</c:v>
                </c:pt>
                <c:pt idx="1210">
                  <c:v>121000000</c:v>
                </c:pt>
                <c:pt idx="1211">
                  <c:v>121100000</c:v>
                </c:pt>
                <c:pt idx="1212">
                  <c:v>121200000</c:v>
                </c:pt>
                <c:pt idx="1213">
                  <c:v>121300000</c:v>
                </c:pt>
                <c:pt idx="1214">
                  <c:v>121400000</c:v>
                </c:pt>
                <c:pt idx="1215">
                  <c:v>121500000</c:v>
                </c:pt>
                <c:pt idx="1216">
                  <c:v>121600000</c:v>
                </c:pt>
                <c:pt idx="1217">
                  <c:v>121700000</c:v>
                </c:pt>
                <c:pt idx="1218">
                  <c:v>121800000</c:v>
                </c:pt>
                <c:pt idx="1219">
                  <c:v>121900000</c:v>
                </c:pt>
                <c:pt idx="1220">
                  <c:v>122000000</c:v>
                </c:pt>
                <c:pt idx="1221">
                  <c:v>122100000</c:v>
                </c:pt>
                <c:pt idx="1222">
                  <c:v>122200000</c:v>
                </c:pt>
                <c:pt idx="1223">
                  <c:v>122300000</c:v>
                </c:pt>
                <c:pt idx="1224">
                  <c:v>122400000</c:v>
                </c:pt>
                <c:pt idx="1225">
                  <c:v>122500000</c:v>
                </c:pt>
                <c:pt idx="1226">
                  <c:v>122600000</c:v>
                </c:pt>
                <c:pt idx="1227">
                  <c:v>122700000</c:v>
                </c:pt>
                <c:pt idx="1228">
                  <c:v>122800000</c:v>
                </c:pt>
                <c:pt idx="1229">
                  <c:v>122900000</c:v>
                </c:pt>
                <c:pt idx="1230">
                  <c:v>123000000</c:v>
                </c:pt>
                <c:pt idx="1231">
                  <c:v>123100000</c:v>
                </c:pt>
                <c:pt idx="1232">
                  <c:v>123200000</c:v>
                </c:pt>
                <c:pt idx="1233">
                  <c:v>123300000</c:v>
                </c:pt>
                <c:pt idx="1234">
                  <c:v>123400000</c:v>
                </c:pt>
                <c:pt idx="1235">
                  <c:v>123500000</c:v>
                </c:pt>
                <c:pt idx="1236">
                  <c:v>123600000</c:v>
                </c:pt>
                <c:pt idx="1237">
                  <c:v>123700000</c:v>
                </c:pt>
                <c:pt idx="1238">
                  <c:v>123800000</c:v>
                </c:pt>
                <c:pt idx="1239">
                  <c:v>123900000</c:v>
                </c:pt>
                <c:pt idx="1240">
                  <c:v>124000000</c:v>
                </c:pt>
                <c:pt idx="1241">
                  <c:v>124100000</c:v>
                </c:pt>
                <c:pt idx="1242">
                  <c:v>124200000</c:v>
                </c:pt>
                <c:pt idx="1243">
                  <c:v>124300000</c:v>
                </c:pt>
                <c:pt idx="1244">
                  <c:v>124400000</c:v>
                </c:pt>
                <c:pt idx="1245">
                  <c:v>124500000</c:v>
                </c:pt>
                <c:pt idx="1246">
                  <c:v>124600000</c:v>
                </c:pt>
                <c:pt idx="1247">
                  <c:v>124700000</c:v>
                </c:pt>
                <c:pt idx="1248">
                  <c:v>124800000</c:v>
                </c:pt>
                <c:pt idx="1249">
                  <c:v>124900000</c:v>
                </c:pt>
                <c:pt idx="1250">
                  <c:v>125000000</c:v>
                </c:pt>
                <c:pt idx="1251">
                  <c:v>125100000</c:v>
                </c:pt>
                <c:pt idx="1252">
                  <c:v>125200000</c:v>
                </c:pt>
                <c:pt idx="1253">
                  <c:v>125300000</c:v>
                </c:pt>
                <c:pt idx="1254">
                  <c:v>125400000</c:v>
                </c:pt>
                <c:pt idx="1255">
                  <c:v>125500000</c:v>
                </c:pt>
                <c:pt idx="1256">
                  <c:v>125600000</c:v>
                </c:pt>
                <c:pt idx="1257">
                  <c:v>125700000</c:v>
                </c:pt>
                <c:pt idx="1258">
                  <c:v>125800000</c:v>
                </c:pt>
                <c:pt idx="1259">
                  <c:v>125900000</c:v>
                </c:pt>
                <c:pt idx="1260">
                  <c:v>126000000</c:v>
                </c:pt>
                <c:pt idx="1261">
                  <c:v>126100000</c:v>
                </c:pt>
                <c:pt idx="1262">
                  <c:v>126200000</c:v>
                </c:pt>
                <c:pt idx="1263">
                  <c:v>126300000</c:v>
                </c:pt>
                <c:pt idx="1264">
                  <c:v>126400000</c:v>
                </c:pt>
                <c:pt idx="1265">
                  <c:v>126500000</c:v>
                </c:pt>
                <c:pt idx="1266">
                  <c:v>126600000</c:v>
                </c:pt>
                <c:pt idx="1267">
                  <c:v>126700000</c:v>
                </c:pt>
                <c:pt idx="1268">
                  <c:v>126800000</c:v>
                </c:pt>
                <c:pt idx="1269">
                  <c:v>126900000</c:v>
                </c:pt>
                <c:pt idx="1270">
                  <c:v>127000000</c:v>
                </c:pt>
                <c:pt idx="1271">
                  <c:v>127100000</c:v>
                </c:pt>
                <c:pt idx="1272">
                  <c:v>127200000</c:v>
                </c:pt>
                <c:pt idx="1273">
                  <c:v>127300000</c:v>
                </c:pt>
                <c:pt idx="1274">
                  <c:v>127400000</c:v>
                </c:pt>
                <c:pt idx="1275">
                  <c:v>127500000</c:v>
                </c:pt>
                <c:pt idx="1276">
                  <c:v>127600000</c:v>
                </c:pt>
                <c:pt idx="1277">
                  <c:v>127700000</c:v>
                </c:pt>
                <c:pt idx="1278">
                  <c:v>127800000</c:v>
                </c:pt>
                <c:pt idx="1279">
                  <c:v>127900000</c:v>
                </c:pt>
                <c:pt idx="1280">
                  <c:v>128000000</c:v>
                </c:pt>
                <c:pt idx="1281">
                  <c:v>128100000</c:v>
                </c:pt>
                <c:pt idx="1282">
                  <c:v>128200000</c:v>
                </c:pt>
                <c:pt idx="1283">
                  <c:v>128300000</c:v>
                </c:pt>
                <c:pt idx="1284">
                  <c:v>128400000</c:v>
                </c:pt>
                <c:pt idx="1285">
                  <c:v>128500000</c:v>
                </c:pt>
                <c:pt idx="1286">
                  <c:v>128600000</c:v>
                </c:pt>
                <c:pt idx="1287">
                  <c:v>128700000</c:v>
                </c:pt>
                <c:pt idx="1288">
                  <c:v>128800000</c:v>
                </c:pt>
                <c:pt idx="1289">
                  <c:v>128900000</c:v>
                </c:pt>
                <c:pt idx="1290">
                  <c:v>129000000</c:v>
                </c:pt>
                <c:pt idx="1291">
                  <c:v>129100000</c:v>
                </c:pt>
                <c:pt idx="1292">
                  <c:v>129200000</c:v>
                </c:pt>
                <c:pt idx="1293">
                  <c:v>129300000</c:v>
                </c:pt>
                <c:pt idx="1294">
                  <c:v>129400000</c:v>
                </c:pt>
                <c:pt idx="1295">
                  <c:v>129500000</c:v>
                </c:pt>
                <c:pt idx="1296">
                  <c:v>129600000</c:v>
                </c:pt>
                <c:pt idx="1297">
                  <c:v>129700000</c:v>
                </c:pt>
                <c:pt idx="1298">
                  <c:v>129800000</c:v>
                </c:pt>
                <c:pt idx="1299">
                  <c:v>129900000</c:v>
                </c:pt>
                <c:pt idx="1300">
                  <c:v>130000000</c:v>
                </c:pt>
                <c:pt idx="1301">
                  <c:v>130100000</c:v>
                </c:pt>
                <c:pt idx="1302">
                  <c:v>130200000</c:v>
                </c:pt>
                <c:pt idx="1303">
                  <c:v>130300000</c:v>
                </c:pt>
                <c:pt idx="1304">
                  <c:v>130400000</c:v>
                </c:pt>
                <c:pt idx="1305">
                  <c:v>130500000</c:v>
                </c:pt>
                <c:pt idx="1306">
                  <c:v>130600000</c:v>
                </c:pt>
                <c:pt idx="1307">
                  <c:v>130700000</c:v>
                </c:pt>
                <c:pt idx="1308">
                  <c:v>130800000</c:v>
                </c:pt>
                <c:pt idx="1309">
                  <c:v>130900000</c:v>
                </c:pt>
                <c:pt idx="1310">
                  <c:v>131000000</c:v>
                </c:pt>
                <c:pt idx="1311">
                  <c:v>131100000</c:v>
                </c:pt>
                <c:pt idx="1312">
                  <c:v>131200000</c:v>
                </c:pt>
                <c:pt idx="1313">
                  <c:v>131300000</c:v>
                </c:pt>
                <c:pt idx="1314">
                  <c:v>131400000</c:v>
                </c:pt>
                <c:pt idx="1315">
                  <c:v>131500000</c:v>
                </c:pt>
                <c:pt idx="1316">
                  <c:v>131600000</c:v>
                </c:pt>
                <c:pt idx="1317">
                  <c:v>131700000</c:v>
                </c:pt>
                <c:pt idx="1318">
                  <c:v>131800000</c:v>
                </c:pt>
                <c:pt idx="1319">
                  <c:v>131900000</c:v>
                </c:pt>
                <c:pt idx="1320">
                  <c:v>132000000</c:v>
                </c:pt>
                <c:pt idx="1321">
                  <c:v>132100000</c:v>
                </c:pt>
                <c:pt idx="1322">
                  <c:v>132200000</c:v>
                </c:pt>
                <c:pt idx="1323">
                  <c:v>132300000</c:v>
                </c:pt>
                <c:pt idx="1324">
                  <c:v>132400000</c:v>
                </c:pt>
                <c:pt idx="1325">
                  <c:v>132500000</c:v>
                </c:pt>
                <c:pt idx="1326">
                  <c:v>132600000</c:v>
                </c:pt>
                <c:pt idx="1327">
                  <c:v>132700000</c:v>
                </c:pt>
                <c:pt idx="1328">
                  <c:v>132800000</c:v>
                </c:pt>
                <c:pt idx="1329">
                  <c:v>132900000</c:v>
                </c:pt>
                <c:pt idx="1330">
                  <c:v>133000000</c:v>
                </c:pt>
                <c:pt idx="1331">
                  <c:v>133100000</c:v>
                </c:pt>
                <c:pt idx="1332">
                  <c:v>133200000</c:v>
                </c:pt>
                <c:pt idx="1333">
                  <c:v>133300000</c:v>
                </c:pt>
                <c:pt idx="1334">
                  <c:v>133400000</c:v>
                </c:pt>
                <c:pt idx="1335">
                  <c:v>133500000</c:v>
                </c:pt>
                <c:pt idx="1336">
                  <c:v>133600000</c:v>
                </c:pt>
                <c:pt idx="1337">
                  <c:v>133700000</c:v>
                </c:pt>
                <c:pt idx="1338">
                  <c:v>133800000</c:v>
                </c:pt>
                <c:pt idx="1339">
                  <c:v>133900000</c:v>
                </c:pt>
                <c:pt idx="1340">
                  <c:v>134000000</c:v>
                </c:pt>
                <c:pt idx="1341">
                  <c:v>134100000</c:v>
                </c:pt>
                <c:pt idx="1342">
                  <c:v>134200000</c:v>
                </c:pt>
                <c:pt idx="1343">
                  <c:v>134300000</c:v>
                </c:pt>
                <c:pt idx="1344">
                  <c:v>134400000</c:v>
                </c:pt>
                <c:pt idx="1345">
                  <c:v>134500000</c:v>
                </c:pt>
                <c:pt idx="1346">
                  <c:v>134600000</c:v>
                </c:pt>
                <c:pt idx="1347">
                  <c:v>134700000</c:v>
                </c:pt>
                <c:pt idx="1348">
                  <c:v>134800000</c:v>
                </c:pt>
                <c:pt idx="1349">
                  <c:v>134900000</c:v>
                </c:pt>
                <c:pt idx="1350">
                  <c:v>135000000</c:v>
                </c:pt>
                <c:pt idx="1351">
                  <c:v>135100000</c:v>
                </c:pt>
                <c:pt idx="1352">
                  <c:v>135200000</c:v>
                </c:pt>
                <c:pt idx="1353">
                  <c:v>135300000</c:v>
                </c:pt>
                <c:pt idx="1354">
                  <c:v>135400000</c:v>
                </c:pt>
                <c:pt idx="1355">
                  <c:v>135500000</c:v>
                </c:pt>
                <c:pt idx="1356">
                  <c:v>135600000</c:v>
                </c:pt>
                <c:pt idx="1357">
                  <c:v>135700000</c:v>
                </c:pt>
                <c:pt idx="1358">
                  <c:v>135800000</c:v>
                </c:pt>
                <c:pt idx="1359">
                  <c:v>135900000</c:v>
                </c:pt>
                <c:pt idx="1360">
                  <c:v>136000000</c:v>
                </c:pt>
                <c:pt idx="1361">
                  <c:v>136100000</c:v>
                </c:pt>
                <c:pt idx="1362">
                  <c:v>136200000</c:v>
                </c:pt>
                <c:pt idx="1363">
                  <c:v>136300000</c:v>
                </c:pt>
                <c:pt idx="1364">
                  <c:v>136400000</c:v>
                </c:pt>
                <c:pt idx="1365">
                  <c:v>136500000</c:v>
                </c:pt>
                <c:pt idx="1366">
                  <c:v>136600000</c:v>
                </c:pt>
                <c:pt idx="1367">
                  <c:v>136700000</c:v>
                </c:pt>
                <c:pt idx="1368">
                  <c:v>136800000</c:v>
                </c:pt>
                <c:pt idx="1369">
                  <c:v>136900000</c:v>
                </c:pt>
                <c:pt idx="1370">
                  <c:v>137000000</c:v>
                </c:pt>
                <c:pt idx="1371">
                  <c:v>137100000</c:v>
                </c:pt>
                <c:pt idx="1372">
                  <c:v>137200000</c:v>
                </c:pt>
                <c:pt idx="1373">
                  <c:v>137300000</c:v>
                </c:pt>
                <c:pt idx="1374">
                  <c:v>137400000</c:v>
                </c:pt>
                <c:pt idx="1375">
                  <c:v>137500000</c:v>
                </c:pt>
                <c:pt idx="1376">
                  <c:v>137600000</c:v>
                </c:pt>
                <c:pt idx="1377">
                  <c:v>137700000</c:v>
                </c:pt>
                <c:pt idx="1378">
                  <c:v>137800000</c:v>
                </c:pt>
                <c:pt idx="1379">
                  <c:v>137900000</c:v>
                </c:pt>
                <c:pt idx="1380">
                  <c:v>138000000</c:v>
                </c:pt>
                <c:pt idx="1381">
                  <c:v>138100000</c:v>
                </c:pt>
                <c:pt idx="1382">
                  <c:v>138200000</c:v>
                </c:pt>
                <c:pt idx="1383">
                  <c:v>138300000</c:v>
                </c:pt>
                <c:pt idx="1384">
                  <c:v>138400000</c:v>
                </c:pt>
                <c:pt idx="1385">
                  <c:v>138500000</c:v>
                </c:pt>
                <c:pt idx="1386">
                  <c:v>138600000</c:v>
                </c:pt>
                <c:pt idx="1387">
                  <c:v>138700000</c:v>
                </c:pt>
                <c:pt idx="1388">
                  <c:v>138800000</c:v>
                </c:pt>
                <c:pt idx="1389">
                  <c:v>138900000</c:v>
                </c:pt>
                <c:pt idx="1390">
                  <c:v>139000000</c:v>
                </c:pt>
                <c:pt idx="1391">
                  <c:v>139100000</c:v>
                </c:pt>
                <c:pt idx="1392">
                  <c:v>139200000</c:v>
                </c:pt>
                <c:pt idx="1393">
                  <c:v>139300000</c:v>
                </c:pt>
                <c:pt idx="1394">
                  <c:v>139400000</c:v>
                </c:pt>
                <c:pt idx="1395">
                  <c:v>139500000</c:v>
                </c:pt>
                <c:pt idx="1396">
                  <c:v>139600000</c:v>
                </c:pt>
                <c:pt idx="1397">
                  <c:v>139700000</c:v>
                </c:pt>
                <c:pt idx="1398">
                  <c:v>139800000</c:v>
                </c:pt>
                <c:pt idx="1399">
                  <c:v>139900000</c:v>
                </c:pt>
                <c:pt idx="1400">
                  <c:v>140000000</c:v>
                </c:pt>
                <c:pt idx="1401">
                  <c:v>140100000</c:v>
                </c:pt>
                <c:pt idx="1402">
                  <c:v>140200000</c:v>
                </c:pt>
                <c:pt idx="1403">
                  <c:v>140300000</c:v>
                </c:pt>
                <c:pt idx="1404">
                  <c:v>140400000</c:v>
                </c:pt>
                <c:pt idx="1405">
                  <c:v>140500000</c:v>
                </c:pt>
                <c:pt idx="1406">
                  <c:v>140600000</c:v>
                </c:pt>
                <c:pt idx="1407">
                  <c:v>140700000</c:v>
                </c:pt>
                <c:pt idx="1408">
                  <c:v>140800000</c:v>
                </c:pt>
                <c:pt idx="1409">
                  <c:v>140900000</c:v>
                </c:pt>
                <c:pt idx="1410">
                  <c:v>141000000</c:v>
                </c:pt>
                <c:pt idx="1411">
                  <c:v>141100000</c:v>
                </c:pt>
                <c:pt idx="1412">
                  <c:v>141200000</c:v>
                </c:pt>
                <c:pt idx="1413">
                  <c:v>141300000</c:v>
                </c:pt>
                <c:pt idx="1414">
                  <c:v>141400000</c:v>
                </c:pt>
                <c:pt idx="1415">
                  <c:v>141500000</c:v>
                </c:pt>
                <c:pt idx="1416">
                  <c:v>141600000</c:v>
                </c:pt>
                <c:pt idx="1417">
                  <c:v>141700000</c:v>
                </c:pt>
                <c:pt idx="1418">
                  <c:v>141800000</c:v>
                </c:pt>
                <c:pt idx="1419">
                  <c:v>141900000</c:v>
                </c:pt>
                <c:pt idx="1420">
                  <c:v>142000000</c:v>
                </c:pt>
                <c:pt idx="1421">
                  <c:v>142100000</c:v>
                </c:pt>
                <c:pt idx="1422">
                  <c:v>142200000</c:v>
                </c:pt>
                <c:pt idx="1423">
                  <c:v>142300000</c:v>
                </c:pt>
                <c:pt idx="1424">
                  <c:v>142400000</c:v>
                </c:pt>
                <c:pt idx="1425">
                  <c:v>142500000</c:v>
                </c:pt>
                <c:pt idx="1426">
                  <c:v>142600000</c:v>
                </c:pt>
                <c:pt idx="1427">
                  <c:v>142700000</c:v>
                </c:pt>
                <c:pt idx="1428">
                  <c:v>142800000</c:v>
                </c:pt>
                <c:pt idx="1429">
                  <c:v>142900000</c:v>
                </c:pt>
                <c:pt idx="1430">
                  <c:v>143000000</c:v>
                </c:pt>
                <c:pt idx="1431">
                  <c:v>143100000</c:v>
                </c:pt>
                <c:pt idx="1432">
                  <c:v>143200000</c:v>
                </c:pt>
                <c:pt idx="1433">
                  <c:v>143300000</c:v>
                </c:pt>
                <c:pt idx="1434">
                  <c:v>143400000</c:v>
                </c:pt>
                <c:pt idx="1435">
                  <c:v>143500000</c:v>
                </c:pt>
                <c:pt idx="1436">
                  <c:v>143600000</c:v>
                </c:pt>
                <c:pt idx="1437">
                  <c:v>143700000</c:v>
                </c:pt>
                <c:pt idx="1438">
                  <c:v>143800000</c:v>
                </c:pt>
                <c:pt idx="1439">
                  <c:v>143900000</c:v>
                </c:pt>
                <c:pt idx="1440">
                  <c:v>144000000</c:v>
                </c:pt>
                <c:pt idx="1441">
                  <c:v>144100000</c:v>
                </c:pt>
                <c:pt idx="1442">
                  <c:v>144200000</c:v>
                </c:pt>
                <c:pt idx="1443">
                  <c:v>144300000</c:v>
                </c:pt>
                <c:pt idx="1444">
                  <c:v>144400000</c:v>
                </c:pt>
                <c:pt idx="1445">
                  <c:v>144500000</c:v>
                </c:pt>
                <c:pt idx="1446">
                  <c:v>144600000</c:v>
                </c:pt>
                <c:pt idx="1447">
                  <c:v>144700000</c:v>
                </c:pt>
                <c:pt idx="1448">
                  <c:v>144800000</c:v>
                </c:pt>
                <c:pt idx="1449">
                  <c:v>144900000</c:v>
                </c:pt>
                <c:pt idx="1450">
                  <c:v>145000000</c:v>
                </c:pt>
                <c:pt idx="1451">
                  <c:v>145100000</c:v>
                </c:pt>
                <c:pt idx="1452">
                  <c:v>145200000</c:v>
                </c:pt>
                <c:pt idx="1453">
                  <c:v>145300000</c:v>
                </c:pt>
                <c:pt idx="1454">
                  <c:v>145400000</c:v>
                </c:pt>
                <c:pt idx="1455">
                  <c:v>145500000</c:v>
                </c:pt>
                <c:pt idx="1456">
                  <c:v>145600000</c:v>
                </c:pt>
                <c:pt idx="1457">
                  <c:v>145700000</c:v>
                </c:pt>
                <c:pt idx="1458">
                  <c:v>145800000</c:v>
                </c:pt>
                <c:pt idx="1459">
                  <c:v>145900000</c:v>
                </c:pt>
                <c:pt idx="1460">
                  <c:v>146000000</c:v>
                </c:pt>
                <c:pt idx="1461">
                  <c:v>146100000</c:v>
                </c:pt>
                <c:pt idx="1462">
                  <c:v>146200000</c:v>
                </c:pt>
                <c:pt idx="1463">
                  <c:v>146300000</c:v>
                </c:pt>
                <c:pt idx="1464">
                  <c:v>146400000</c:v>
                </c:pt>
                <c:pt idx="1465">
                  <c:v>146500000</c:v>
                </c:pt>
                <c:pt idx="1466">
                  <c:v>146600000</c:v>
                </c:pt>
                <c:pt idx="1467">
                  <c:v>146700000</c:v>
                </c:pt>
                <c:pt idx="1468">
                  <c:v>146800000</c:v>
                </c:pt>
                <c:pt idx="1469">
                  <c:v>146900000</c:v>
                </c:pt>
                <c:pt idx="1470">
                  <c:v>147000000</c:v>
                </c:pt>
                <c:pt idx="1471">
                  <c:v>147100000</c:v>
                </c:pt>
                <c:pt idx="1472">
                  <c:v>147200000</c:v>
                </c:pt>
                <c:pt idx="1473">
                  <c:v>147300000</c:v>
                </c:pt>
                <c:pt idx="1474">
                  <c:v>147400000</c:v>
                </c:pt>
                <c:pt idx="1475">
                  <c:v>147500000</c:v>
                </c:pt>
                <c:pt idx="1476">
                  <c:v>147600000</c:v>
                </c:pt>
                <c:pt idx="1477">
                  <c:v>147700000</c:v>
                </c:pt>
                <c:pt idx="1478">
                  <c:v>147800000</c:v>
                </c:pt>
                <c:pt idx="1479">
                  <c:v>147900000</c:v>
                </c:pt>
                <c:pt idx="1480">
                  <c:v>148000000</c:v>
                </c:pt>
                <c:pt idx="1481">
                  <c:v>148100000</c:v>
                </c:pt>
                <c:pt idx="1482">
                  <c:v>148200000</c:v>
                </c:pt>
                <c:pt idx="1483">
                  <c:v>148300000</c:v>
                </c:pt>
                <c:pt idx="1484">
                  <c:v>148400000</c:v>
                </c:pt>
                <c:pt idx="1485">
                  <c:v>148500000</c:v>
                </c:pt>
                <c:pt idx="1486">
                  <c:v>148600000</c:v>
                </c:pt>
                <c:pt idx="1487">
                  <c:v>148700000</c:v>
                </c:pt>
                <c:pt idx="1488">
                  <c:v>148800000</c:v>
                </c:pt>
                <c:pt idx="1489">
                  <c:v>148900000</c:v>
                </c:pt>
                <c:pt idx="1490">
                  <c:v>149000000</c:v>
                </c:pt>
                <c:pt idx="1491">
                  <c:v>149100000</c:v>
                </c:pt>
                <c:pt idx="1492">
                  <c:v>149200000</c:v>
                </c:pt>
                <c:pt idx="1493">
                  <c:v>149300000</c:v>
                </c:pt>
                <c:pt idx="1494">
                  <c:v>149400000</c:v>
                </c:pt>
                <c:pt idx="1495">
                  <c:v>149500000</c:v>
                </c:pt>
                <c:pt idx="1496">
                  <c:v>149600000</c:v>
                </c:pt>
                <c:pt idx="1497">
                  <c:v>149700000</c:v>
                </c:pt>
                <c:pt idx="1498">
                  <c:v>149800000</c:v>
                </c:pt>
                <c:pt idx="1499">
                  <c:v>149900000</c:v>
                </c:pt>
                <c:pt idx="1500">
                  <c:v>150000000</c:v>
                </c:pt>
                <c:pt idx="1501">
                  <c:v>150100000</c:v>
                </c:pt>
                <c:pt idx="1502">
                  <c:v>150200000</c:v>
                </c:pt>
                <c:pt idx="1503">
                  <c:v>150300000</c:v>
                </c:pt>
                <c:pt idx="1504">
                  <c:v>150400000</c:v>
                </c:pt>
                <c:pt idx="1505">
                  <c:v>150500000</c:v>
                </c:pt>
                <c:pt idx="1506">
                  <c:v>150600000</c:v>
                </c:pt>
                <c:pt idx="1507">
                  <c:v>150700000</c:v>
                </c:pt>
                <c:pt idx="1508">
                  <c:v>150800000</c:v>
                </c:pt>
                <c:pt idx="1509">
                  <c:v>150900000</c:v>
                </c:pt>
                <c:pt idx="1510">
                  <c:v>151000000</c:v>
                </c:pt>
                <c:pt idx="1511">
                  <c:v>151100000</c:v>
                </c:pt>
                <c:pt idx="1512">
                  <c:v>151200000</c:v>
                </c:pt>
                <c:pt idx="1513">
                  <c:v>151300000</c:v>
                </c:pt>
                <c:pt idx="1514">
                  <c:v>151400000</c:v>
                </c:pt>
                <c:pt idx="1515">
                  <c:v>151500000</c:v>
                </c:pt>
                <c:pt idx="1516">
                  <c:v>151600000</c:v>
                </c:pt>
                <c:pt idx="1517">
                  <c:v>151700000</c:v>
                </c:pt>
                <c:pt idx="1518">
                  <c:v>151800000</c:v>
                </c:pt>
                <c:pt idx="1519">
                  <c:v>151900000</c:v>
                </c:pt>
                <c:pt idx="1520">
                  <c:v>152000000</c:v>
                </c:pt>
                <c:pt idx="1521">
                  <c:v>152100000</c:v>
                </c:pt>
                <c:pt idx="1522">
                  <c:v>152200000</c:v>
                </c:pt>
                <c:pt idx="1523">
                  <c:v>152300000</c:v>
                </c:pt>
                <c:pt idx="1524">
                  <c:v>152400000</c:v>
                </c:pt>
                <c:pt idx="1525">
                  <c:v>152500000</c:v>
                </c:pt>
                <c:pt idx="1526">
                  <c:v>152600000</c:v>
                </c:pt>
                <c:pt idx="1527">
                  <c:v>152700000</c:v>
                </c:pt>
                <c:pt idx="1528">
                  <c:v>152800000</c:v>
                </c:pt>
                <c:pt idx="1529">
                  <c:v>152900000</c:v>
                </c:pt>
                <c:pt idx="1530">
                  <c:v>153000000</c:v>
                </c:pt>
                <c:pt idx="1531">
                  <c:v>153100000</c:v>
                </c:pt>
                <c:pt idx="1532">
                  <c:v>153200000</c:v>
                </c:pt>
                <c:pt idx="1533">
                  <c:v>153300000</c:v>
                </c:pt>
                <c:pt idx="1534">
                  <c:v>153400000</c:v>
                </c:pt>
                <c:pt idx="1535">
                  <c:v>153500000</c:v>
                </c:pt>
                <c:pt idx="1536">
                  <c:v>153600000</c:v>
                </c:pt>
                <c:pt idx="1537">
                  <c:v>153700000</c:v>
                </c:pt>
                <c:pt idx="1538">
                  <c:v>153800000</c:v>
                </c:pt>
                <c:pt idx="1539">
                  <c:v>153900000</c:v>
                </c:pt>
                <c:pt idx="1540">
                  <c:v>154000000</c:v>
                </c:pt>
                <c:pt idx="1541">
                  <c:v>154100000</c:v>
                </c:pt>
                <c:pt idx="1542">
                  <c:v>154200000</c:v>
                </c:pt>
                <c:pt idx="1543">
                  <c:v>154300000</c:v>
                </c:pt>
                <c:pt idx="1544">
                  <c:v>154400000</c:v>
                </c:pt>
                <c:pt idx="1545">
                  <c:v>154500000</c:v>
                </c:pt>
                <c:pt idx="1546">
                  <c:v>154600000</c:v>
                </c:pt>
                <c:pt idx="1547">
                  <c:v>154700000</c:v>
                </c:pt>
                <c:pt idx="1548">
                  <c:v>154800000</c:v>
                </c:pt>
                <c:pt idx="1549">
                  <c:v>154900000</c:v>
                </c:pt>
                <c:pt idx="1550">
                  <c:v>155000000</c:v>
                </c:pt>
                <c:pt idx="1551">
                  <c:v>155100000</c:v>
                </c:pt>
                <c:pt idx="1552">
                  <c:v>155200000</c:v>
                </c:pt>
                <c:pt idx="1553">
                  <c:v>155300000</c:v>
                </c:pt>
                <c:pt idx="1554">
                  <c:v>155400000</c:v>
                </c:pt>
                <c:pt idx="1555">
                  <c:v>155500000</c:v>
                </c:pt>
                <c:pt idx="1556">
                  <c:v>155600000</c:v>
                </c:pt>
                <c:pt idx="1557">
                  <c:v>155700000</c:v>
                </c:pt>
                <c:pt idx="1558">
                  <c:v>155800000</c:v>
                </c:pt>
                <c:pt idx="1559">
                  <c:v>155900000</c:v>
                </c:pt>
                <c:pt idx="1560">
                  <c:v>156000000</c:v>
                </c:pt>
                <c:pt idx="1561">
                  <c:v>156100000</c:v>
                </c:pt>
                <c:pt idx="1562">
                  <c:v>156200000</c:v>
                </c:pt>
                <c:pt idx="1563">
                  <c:v>156300000</c:v>
                </c:pt>
                <c:pt idx="1564">
                  <c:v>156400000</c:v>
                </c:pt>
                <c:pt idx="1565">
                  <c:v>156500000</c:v>
                </c:pt>
                <c:pt idx="1566">
                  <c:v>156600000</c:v>
                </c:pt>
                <c:pt idx="1567">
                  <c:v>156700000</c:v>
                </c:pt>
                <c:pt idx="1568">
                  <c:v>156800000</c:v>
                </c:pt>
                <c:pt idx="1569">
                  <c:v>156900000</c:v>
                </c:pt>
                <c:pt idx="1570">
                  <c:v>157000000</c:v>
                </c:pt>
                <c:pt idx="1571">
                  <c:v>157100000</c:v>
                </c:pt>
                <c:pt idx="1572">
                  <c:v>157200000</c:v>
                </c:pt>
                <c:pt idx="1573">
                  <c:v>157300000</c:v>
                </c:pt>
                <c:pt idx="1574">
                  <c:v>157400000</c:v>
                </c:pt>
                <c:pt idx="1575">
                  <c:v>157500000</c:v>
                </c:pt>
                <c:pt idx="1576">
                  <c:v>157600000</c:v>
                </c:pt>
                <c:pt idx="1577">
                  <c:v>157700000</c:v>
                </c:pt>
                <c:pt idx="1578">
                  <c:v>157800000</c:v>
                </c:pt>
                <c:pt idx="1579">
                  <c:v>157900000</c:v>
                </c:pt>
                <c:pt idx="1580">
                  <c:v>158000000</c:v>
                </c:pt>
                <c:pt idx="1581">
                  <c:v>158100000</c:v>
                </c:pt>
                <c:pt idx="1582">
                  <c:v>158200000</c:v>
                </c:pt>
                <c:pt idx="1583">
                  <c:v>158300000</c:v>
                </c:pt>
                <c:pt idx="1584">
                  <c:v>158400000</c:v>
                </c:pt>
                <c:pt idx="1585">
                  <c:v>158500000</c:v>
                </c:pt>
                <c:pt idx="1586">
                  <c:v>158600000</c:v>
                </c:pt>
                <c:pt idx="1587">
                  <c:v>158700000</c:v>
                </c:pt>
                <c:pt idx="1588">
                  <c:v>158800000</c:v>
                </c:pt>
                <c:pt idx="1589">
                  <c:v>158900000</c:v>
                </c:pt>
                <c:pt idx="1590">
                  <c:v>159000000</c:v>
                </c:pt>
                <c:pt idx="1591">
                  <c:v>159100000</c:v>
                </c:pt>
                <c:pt idx="1592">
                  <c:v>159200000</c:v>
                </c:pt>
                <c:pt idx="1593">
                  <c:v>159300000</c:v>
                </c:pt>
                <c:pt idx="1594">
                  <c:v>159400000</c:v>
                </c:pt>
                <c:pt idx="1595">
                  <c:v>159500000</c:v>
                </c:pt>
                <c:pt idx="1596">
                  <c:v>159600000</c:v>
                </c:pt>
                <c:pt idx="1597">
                  <c:v>159700000</c:v>
                </c:pt>
                <c:pt idx="1598">
                  <c:v>159800000</c:v>
                </c:pt>
                <c:pt idx="1599">
                  <c:v>159900000</c:v>
                </c:pt>
                <c:pt idx="1600">
                  <c:v>160000000</c:v>
                </c:pt>
                <c:pt idx="1601">
                  <c:v>160100000</c:v>
                </c:pt>
                <c:pt idx="1602">
                  <c:v>160200000</c:v>
                </c:pt>
                <c:pt idx="1603">
                  <c:v>160300000</c:v>
                </c:pt>
                <c:pt idx="1604">
                  <c:v>160400000</c:v>
                </c:pt>
                <c:pt idx="1605">
                  <c:v>160500000</c:v>
                </c:pt>
                <c:pt idx="1606">
                  <c:v>160600000</c:v>
                </c:pt>
                <c:pt idx="1607">
                  <c:v>160700000</c:v>
                </c:pt>
                <c:pt idx="1608">
                  <c:v>160800000</c:v>
                </c:pt>
                <c:pt idx="1609">
                  <c:v>160900000</c:v>
                </c:pt>
                <c:pt idx="1610">
                  <c:v>161000000</c:v>
                </c:pt>
                <c:pt idx="1611">
                  <c:v>161100000</c:v>
                </c:pt>
                <c:pt idx="1612">
                  <c:v>161200000</c:v>
                </c:pt>
                <c:pt idx="1613">
                  <c:v>161300000</c:v>
                </c:pt>
                <c:pt idx="1614">
                  <c:v>161400000</c:v>
                </c:pt>
                <c:pt idx="1615">
                  <c:v>161500000</c:v>
                </c:pt>
                <c:pt idx="1616">
                  <c:v>161600000</c:v>
                </c:pt>
                <c:pt idx="1617">
                  <c:v>161700000</c:v>
                </c:pt>
                <c:pt idx="1618">
                  <c:v>161800000</c:v>
                </c:pt>
                <c:pt idx="1619">
                  <c:v>161900000</c:v>
                </c:pt>
                <c:pt idx="1620">
                  <c:v>162000000</c:v>
                </c:pt>
                <c:pt idx="1621">
                  <c:v>162100000</c:v>
                </c:pt>
                <c:pt idx="1622">
                  <c:v>162200000</c:v>
                </c:pt>
                <c:pt idx="1623">
                  <c:v>162300000</c:v>
                </c:pt>
                <c:pt idx="1624">
                  <c:v>162400000</c:v>
                </c:pt>
                <c:pt idx="1625">
                  <c:v>162500000</c:v>
                </c:pt>
                <c:pt idx="1626">
                  <c:v>162600000</c:v>
                </c:pt>
                <c:pt idx="1627">
                  <c:v>162700000</c:v>
                </c:pt>
                <c:pt idx="1628">
                  <c:v>162800000</c:v>
                </c:pt>
                <c:pt idx="1629">
                  <c:v>162900000</c:v>
                </c:pt>
                <c:pt idx="1630">
                  <c:v>163000000</c:v>
                </c:pt>
                <c:pt idx="1631">
                  <c:v>163100000</c:v>
                </c:pt>
                <c:pt idx="1632">
                  <c:v>163200000</c:v>
                </c:pt>
                <c:pt idx="1633">
                  <c:v>163300000</c:v>
                </c:pt>
                <c:pt idx="1634">
                  <c:v>163400000</c:v>
                </c:pt>
                <c:pt idx="1635">
                  <c:v>163500000</c:v>
                </c:pt>
                <c:pt idx="1636">
                  <c:v>163600000</c:v>
                </c:pt>
                <c:pt idx="1637">
                  <c:v>163700000</c:v>
                </c:pt>
                <c:pt idx="1638">
                  <c:v>163800000</c:v>
                </c:pt>
                <c:pt idx="1639">
                  <c:v>163900000</c:v>
                </c:pt>
                <c:pt idx="1640">
                  <c:v>164000000</c:v>
                </c:pt>
                <c:pt idx="1641">
                  <c:v>164100000</c:v>
                </c:pt>
                <c:pt idx="1642">
                  <c:v>164200000</c:v>
                </c:pt>
                <c:pt idx="1643">
                  <c:v>164300000</c:v>
                </c:pt>
                <c:pt idx="1644">
                  <c:v>164400000</c:v>
                </c:pt>
                <c:pt idx="1645">
                  <c:v>164500000</c:v>
                </c:pt>
                <c:pt idx="1646">
                  <c:v>164600000</c:v>
                </c:pt>
                <c:pt idx="1647">
                  <c:v>164700000</c:v>
                </c:pt>
                <c:pt idx="1648">
                  <c:v>164800000</c:v>
                </c:pt>
                <c:pt idx="1649">
                  <c:v>164900000</c:v>
                </c:pt>
                <c:pt idx="1650">
                  <c:v>165000000</c:v>
                </c:pt>
                <c:pt idx="1651">
                  <c:v>165100000</c:v>
                </c:pt>
                <c:pt idx="1652">
                  <c:v>165200000</c:v>
                </c:pt>
                <c:pt idx="1653">
                  <c:v>165300000</c:v>
                </c:pt>
                <c:pt idx="1654">
                  <c:v>165400000</c:v>
                </c:pt>
                <c:pt idx="1655">
                  <c:v>165500000</c:v>
                </c:pt>
                <c:pt idx="1656">
                  <c:v>165600000</c:v>
                </c:pt>
                <c:pt idx="1657">
                  <c:v>165700000</c:v>
                </c:pt>
                <c:pt idx="1658">
                  <c:v>165800000</c:v>
                </c:pt>
                <c:pt idx="1659">
                  <c:v>165900000</c:v>
                </c:pt>
                <c:pt idx="1660">
                  <c:v>166000000</c:v>
                </c:pt>
                <c:pt idx="1661">
                  <c:v>166100000</c:v>
                </c:pt>
                <c:pt idx="1662">
                  <c:v>166200000</c:v>
                </c:pt>
                <c:pt idx="1663">
                  <c:v>166300000</c:v>
                </c:pt>
                <c:pt idx="1664">
                  <c:v>166400000</c:v>
                </c:pt>
                <c:pt idx="1665">
                  <c:v>166500000</c:v>
                </c:pt>
                <c:pt idx="1666">
                  <c:v>166600000</c:v>
                </c:pt>
                <c:pt idx="1667">
                  <c:v>166700000</c:v>
                </c:pt>
                <c:pt idx="1668">
                  <c:v>166800000</c:v>
                </c:pt>
                <c:pt idx="1669">
                  <c:v>166900000</c:v>
                </c:pt>
                <c:pt idx="1670">
                  <c:v>167000000</c:v>
                </c:pt>
                <c:pt idx="1671">
                  <c:v>167100000</c:v>
                </c:pt>
                <c:pt idx="1672">
                  <c:v>167200000</c:v>
                </c:pt>
                <c:pt idx="1673">
                  <c:v>167300000</c:v>
                </c:pt>
                <c:pt idx="1674">
                  <c:v>167400000</c:v>
                </c:pt>
                <c:pt idx="1675">
                  <c:v>167500000</c:v>
                </c:pt>
                <c:pt idx="1676">
                  <c:v>167600000</c:v>
                </c:pt>
                <c:pt idx="1677">
                  <c:v>167700000</c:v>
                </c:pt>
                <c:pt idx="1678">
                  <c:v>167800000</c:v>
                </c:pt>
                <c:pt idx="1679">
                  <c:v>167900000</c:v>
                </c:pt>
                <c:pt idx="1680">
                  <c:v>168000000</c:v>
                </c:pt>
                <c:pt idx="1681">
                  <c:v>168100000</c:v>
                </c:pt>
                <c:pt idx="1682">
                  <c:v>168200000</c:v>
                </c:pt>
                <c:pt idx="1683">
                  <c:v>168300000</c:v>
                </c:pt>
                <c:pt idx="1684">
                  <c:v>168400000</c:v>
                </c:pt>
                <c:pt idx="1685">
                  <c:v>168500000</c:v>
                </c:pt>
                <c:pt idx="1686">
                  <c:v>168600000</c:v>
                </c:pt>
                <c:pt idx="1687">
                  <c:v>168700000</c:v>
                </c:pt>
                <c:pt idx="1688">
                  <c:v>168800000</c:v>
                </c:pt>
                <c:pt idx="1689">
                  <c:v>168900000</c:v>
                </c:pt>
                <c:pt idx="1690">
                  <c:v>169000000</c:v>
                </c:pt>
                <c:pt idx="1691">
                  <c:v>169100000</c:v>
                </c:pt>
                <c:pt idx="1692">
                  <c:v>169200000</c:v>
                </c:pt>
                <c:pt idx="1693">
                  <c:v>169300000</c:v>
                </c:pt>
                <c:pt idx="1694">
                  <c:v>169400000</c:v>
                </c:pt>
                <c:pt idx="1695">
                  <c:v>169500000</c:v>
                </c:pt>
                <c:pt idx="1696">
                  <c:v>169600000</c:v>
                </c:pt>
                <c:pt idx="1697">
                  <c:v>169700000</c:v>
                </c:pt>
                <c:pt idx="1698">
                  <c:v>169800000</c:v>
                </c:pt>
                <c:pt idx="1699">
                  <c:v>169900000</c:v>
                </c:pt>
                <c:pt idx="1700">
                  <c:v>170000000</c:v>
                </c:pt>
                <c:pt idx="1701">
                  <c:v>170100000</c:v>
                </c:pt>
                <c:pt idx="1702">
                  <c:v>170200000</c:v>
                </c:pt>
                <c:pt idx="1703">
                  <c:v>170300000</c:v>
                </c:pt>
                <c:pt idx="1704">
                  <c:v>170400000</c:v>
                </c:pt>
                <c:pt idx="1705">
                  <c:v>170500000</c:v>
                </c:pt>
                <c:pt idx="1706">
                  <c:v>170600000</c:v>
                </c:pt>
                <c:pt idx="1707">
                  <c:v>170700000</c:v>
                </c:pt>
                <c:pt idx="1708">
                  <c:v>170800000</c:v>
                </c:pt>
                <c:pt idx="1709">
                  <c:v>170900000</c:v>
                </c:pt>
                <c:pt idx="1710">
                  <c:v>171000000</c:v>
                </c:pt>
                <c:pt idx="1711">
                  <c:v>171100000</c:v>
                </c:pt>
                <c:pt idx="1712">
                  <c:v>171200000</c:v>
                </c:pt>
                <c:pt idx="1713">
                  <c:v>171300000</c:v>
                </c:pt>
                <c:pt idx="1714">
                  <c:v>171400000</c:v>
                </c:pt>
                <c:pt idx="1715">
                  <c:v>171500000</c:v>
                </c:pt>
                <c:pt idx="1716">
                  <c:v>171600000</c:v>
                </c:pt>
                <c:pt idx="1717">
                  <c:v>171700000</c:v>
                </c:pt>
                <c:pt idx="1718">
                  <c:v>171800000</c:v>
                </c:pt>
                <c:pt idx="1719">
                  <c:v>171900000</c:v>
                </c:pt>
                <c:pt idx="1720">
                  <c:v>172000000</c:v>
                </c:pt>
                <c:pt idx="1721">
                  <c:v>172100000</c:v>
                </c:pt>
                <c:pt idx="1722">
                  <c:v>172200000</c:v>
                </c:pt>
                <c:pt idx="1723">
                  <c:v>172300000</c:v>
                </c:pt>
                <c:pt idx="1724">
                  <c:v>172400000</c:v>
                </c:pt>
                <c:pt idx="1725">
                  <c:v>172500000</c:v>
                </c:pt>
                <c:pt idx="1726">
                  <c:v>172600000</c:v>
                </c:pt>
                <c:pt idx="1727">
                  <c:v>172700000</c:v>
                </c:pt>
                <c:pt idx="1728">
                  <c:v>172800000</c:v>
                </c:pt>
                <c:pt idx="1729">
                  <c:v>172900000</c:v>
                </c:pt>
                <c:pt idx="1730">
                  <c:v>173000000</c:v>
                </c:pt>
                <c:pt idx="1731">
                  <c:v>173100000</c:v>
                </c:pt>
                <c:pt idx="1732">
                  <c:v>173200000</c:v>
                </c:pt>
                <c:pt idx="1733">
                  <c:v>173300000</c:v>
                </c:pt>
                <c:pt idx="1734">
                  <c:v>173400000</c:v>
                </c:pt>
                <c:pt idx="1735">
                  <c:v>173500000</c:v>
                </c:pt>
                <c:pt idx="1736">
                  <c:v>173600000</c:v>
                </c:pt>
                <c:pt idx="1737">
                  <c:v>173700000</c:v>
                </c:pt>
                <c:pt idx="1738">
                  <c:v>173800000</c:v>
                </c:pt>
                <c:pt idx="1739">
                  <c:v>173900000</c:v>
                </c:pt>
                <c:pt idx="1740">
                  <c:v>174000000</c:v>
                </c:pt>
                <c:pt idx="1741">
                  <c:v>174100000</c:v>
                </c:pt>
                <c:pt idx="1742">
                  <c:v>174200000</c:v>
                </c:pt>
                <c:pt idx="1743">
                  <c:v>174300000</c:v>
                </c:pt>
                <c:pt idx="1744">
                  <c:v>174400000</c:v>
                </c:pt>
                <c:pt idx="1745">
                  <c:v>174500000</c:v>
                </c:pt>
                <c:pt idx="1746">
                  <c:v>174600000</c:v>
                </c:pt>
                <c:pt idx="1747">
                  <c:v>174700000</c:v>
                </c:pt>
                <c:pt idx="1748">
                  <c:v>174800000</c:v>
                </c:pt>
                <c:pt idx="1749">
                  <c:v>174900000</c:v>
                </c:pt>
                <c:pt idx="1750">
                  <c:v>175000000</c:v>
                </c:pt>
                <c:pt idx="1751">
                  <c:v>175100000</c:v>
                </c:pt>
                <c:pt idx="1752">
                  <c:v>175200000</c:v>
                </c:pt>
                <c:pt idx="1753">
                  <c:v>175300000</c:v>
                </c:pt>
                <c:pt idx="1754">
                  <c:v>175400000</c:v>
                </c:pt>
                <c:pt idx="1755">
                  <c:v>175500000</c:v>
                </c:pt>
                <c:pt idx="1756">
                  <c:v>175600000</c:v>
                </c:pt>
                <c:pt idx="1757">
                  <c:v>175700000</c:v>
                </c:pt>
                <c:pt idx="1758">
                  <c:v>175800000</c:v>
                </c:pt>
                <c:pt idx="1759">
                  <c:v>175900000</c:v>
                </c:pt>
                <c:pt idx="1760">
                  <c:v>176000000</c:v>
                </c:pt>
                <c:pt idx="1761">
                  <c:v>176100000</c:v>
                </c:pt>
                <c:pt idx="1762">
                  <c:v>176200000</c:v>
                </c:pt>
                <c:pt idx="1763">
                  <c:v>176300000</c:v>
                </c:pt>
                <c:pt idx="1764">
                  <c:v>176400000</c:v>
                </c:pt>
                <c:pt idx="1765">
                  <c:v>176500000</c:v>
                </c:pt>
                <c:pt idx="1766">
                  <c:v>176600000</c:v>
                </c:pt>
                <c:pt idx="1767">
                  <c:v>176700000</c:v>
                </c:pt>
                <c:pt idx="1768">
                  <c:v>176800000</c:v>
                </c:pt>
                <c:pt idx="1769">
                  <c:v>176900000</c:v>
                </c:pt>
                <c:pt idx="1770">
                  <c:v>177000000</c:v>
                </c:pt>
                <c:pt idx="1771">
                  <c:v>177100000</c:v>
                </c:pt>
                <c:pt idx="1772">
                  <c:v>177200000</c:v>
                </c:pt>
                <c:pt idx="1773">
                  <c:v>177300000</c:v>
                </c:pt>
                <c:pt idx="1774">
                  <c:v>177400000</c:v>
                </c:pt>
                <c:pt idx="1775">
                  <c:v>177500000</c:v>
                </c:pt>
                <c:pt idx="1776">
                  <c:v>177600000</c:v>
                </c:pt>
                <c:pt idx="1777">
                  <c:v>177700000</c:v>
                </c:pt>
                <c:pt idx="1778">
                  <c:v>177800000</c:v>
                </c:pt>
                <c:pt idx="1779">
                  <c:v>177900000</c:v>
                </c:pt>
                <c:pt idx="1780">
                  <c:v>178000000</c:v>
                </c:pt>
                <c:pt idx="1781">
                  <c:v>178100000</c:v>
                </c:pt>
                <c:pt idx="1782">
                  <c:v>178200000</c:v>
                </c:pt>
                <c:pt idx="1783">
                  <c:v>178300000</c:v>
                </c:pt>
                <c:pt idx="1784">
                  <c:v>178400000</c:v>
                </c:pt>
                <c:pt idx="1785">
                  <c:v>178500000</c:v>
                </c:pt>
                <c:pt idx="1786">
                  <c:v>178600000</c:v>
                </c:pt>
                <c:pt idx="1787">
                  <c:v>178700000</c:v>
                </c:pt>
                <c:pt idx="1788">
                  <c:v>178800000</c:v>
                </c:pt>
                <c:pt idx="1789">
                  <c:v>178900000</c:v>
                </c:pt>
                <c:pt idx="1790">
                  <c:v>179000000</c:v>
                </c:pt>
                <c:pt idx="1791">
                  <c:v>179100000</c:v>
                </c:pt>
                <c:pt idx="1792">
                  <c:v>179200000</c:v>
                </c:pt>
                <c:pt idx="1793">
                  <c:v>179300000</c:v>
                </c:pt>
                <c:pt idx="1794">
                  <c:v>179400000</c:v>
                </c:pt>
                <c:pt idx="1795">
                  <c:v>179500000</c:v>
                </c:pt>
                <c:pt idx="1796">
                  <c:v>179600000</c:v>
                </c:pt>
                <c:pt idx="1797">
                  <c:v>179700000</c:v>
                </c:pt>
                <c:pt idx="1798">
                  <c:v>179800000</c:v>
                </c:pt>
                <c:pt idx="1799">
                  <c:v>179900000</c:v>
                </c:pt>
                <c:pt idx="1800">
                  <c:v>180000000</c:v>
                </c:pt>
                <c:pt idx="1801">
                  <c:v>180100000</c:v>
                </c:pt>
                <c:pt idx="1802">
                  <c:v>180200000</c:v>
                </c:pt>
                <c:pt idx="1803">
                  <c:v>180300000</c:v>
                </c:pt>
                <c:pt idx="1804">
                  <c:v>180400000</c:v>
                </c:pt>
                <c:pt idx="1805">
                  <c:v>180500000</c:v>
                </c:pt>
                <c:pt idx="1806">
                  <c:v>180600000</c:v>
                </c:pt>
                <c:pt idx="1807">
                  <c:v>180700000</c:v>
                </c:pt>
                <c:pt idx="1808">
                  <c:v>180800000</c:v>
                </c:pt>
                <c:pt idx="1809">
                  <c:v>180900000</c:v>
                </c:pt>
                <c:pt idx="1810">
                  <c:v>181000000</c:v>
                </c:pt>
                <c:pt idx="1811">
                  <c:v>181100000</c:v>
                </c:pt>
                <c:pt idx="1812">
                  <c:v>181200000</c:v>
                </c:pt>
                <c:pt idx="1813">
                  <c:v>181300000</c:v>
                </c:pt>
                <c:pt idx="1814">
                  <c:v>181400000</c:v>
                </c:pt>
                <c:pt idx="1815">
                  <c:v>181500000</c:v>
                </c:pt>
                <c:pt idx="1816">
                  <c:v>181600000</c:v>
                </c:pt>
                <c:pt idx="1817">
                  <c:v>181700000</c:v>
                </c:pt>
                <c:pt idx="1818">
                  <c:v>181800000</c:v>
                </c:pt>
                <c:pt idx="1819">
                  <c:v>181900000</c:v>
                </c:pt>
                <c:pt idx="1820">
                  <c:v>182000000</c:v>
                </c:pt>
                <c:pt idx="1821">
                  <c:v>182100000</c:v>
                </c:pt>
                <c:pt idx="1822">
                  <c:v>182200000</c:v>
                </c:pt>
                <c:pt idx="1823">
                  <c:v>182300000</c:v>
                </c:pt>
                <c:pt idx="1824">
                  <c:v>182400000</c:v>
                </c:pt>
                <c:pt idx="1825">
                  <c:v>182500000</c:v>
                </c:pt>
                <c:pt idx="1826">
                  <c:v>182600000</c:v>
                </c:pt>
                <c:pt idx="1827">
                  <c:v>182700000</c:v>
                </c:pt>
                <c:pt idx="1828">
                  <c:v>182800000</c:v>
                </c:pt>
                <c:pt idx="1829">
                  <c:v>182900000</c:v>
                </c:pt>
                <c:pt idx="1830">
                  <c:v>183000000</c:v>
                </c:pt>
                <c:pt idx="1831">
                  <c:v>183100000</c:v>
                </c:pt>
                <c:pt idx="1832">
                  <c:v>183200000</c:v>
                </c:pt>
                <c:pt idx="1833">
                  <c:v>183300000</c:v>
                </c:pt>
                <c:pt idx="1834">
                  <c:v>183400000</c:v>
                </c:pt>
                <c:pt idx="1835">
                  <c:v>183500000</c:v>
                </c:pt>
                <c:pt idx="1836">
                  <c:v>183600000</c:v>
                </c:pt>
                <c:pt idx="1837">
                  <c:v>183700000</c:v>
                </c:pt>
                <c:pt idx="1838">
                  <c:v>183800000</c:v>
                </c:pt>
                <c:pt idx="1839">
                  <c:v>183900000</c:v>
                </c:pt>
                <c:pt idx="1840">
                  <c:v>184000000</c:v>
                </c:pt>
                <c:pt idx="1841">
                  <c:v>184100000</c:v>
                </c:pt>
                <c:pt idx="1842">
                  <c:v>184200000</c:v>
                </c:pt>
                <c:pt idx="1843">
                  <c:v>184300000</c:v>
                </c:pt>
                <c:pt idx="1844">
                  <c:v>184400000</c:v>
                </c:pt>
                <c:pt idx="1845">
                  <c:v>184500000</c:v>
                </c:pt>
                <c:pt idx="1846">
                  <c:v>184600000</c:v>
                </c:pt>
                <c:pt idx="1847">
                  <c:v>184700000</c:v>
                </c:pt>
                <c:pt idx="1848">
                  <c:v>184800000</c:v>
                </c:pt>
                <c:pt idx="1849">
                  <c:v>184900000</c:v>
                </c:pt>
                <c:pt idx="1850">
                  <c:v>185000000</c:v>
                </c:pt>
                <c:pt idx="1851">
                  <c:v>185100000</c:v>
                </c:pt>
                <c:pt idx="1852">
                  <c:v>185200000</c:v>
                </c:pt>
                <c:pt idx="1853">
                  <c:v>185300000</c:v>
                </c:pt>
                <c:pt idx="1854">
                  <c:v>185400000</c:v>
                </c:pt>
                <c:pt idx="1855">
                  <c:v>185500000</c:v>
                </c:pt>
                <c:pt idx="1856">
                  <c:v>185600000</c:v>
                </c:pt>
                <c:pt idx="1857">
                  <c:v>185700000</c:v>
                </c:pt>
                <c:pt idx="1858">
                  <c:v>185800000</c:v>
                </c:pt>
                <c:pt idx="1859">
                  <c:v>185900000</c:v>
                </c:pt>
                <c:pt idx="1860">
                  <c:v>186000000</c:v>
                </c:pt>
                <c:pt idx="1861">
                  <c:v>186100000</c:v>
                </c:pt>
                <c:pt idx="1862">
                  <c:v>186200000</c:v>
                </c:pt>
                <c:pt idx="1863">
                  <c:v>186300000</c:v>
                </c:pt>
                <c:pt idx="1864">
                  <c:v>186400000</c:v>
                </c:pt>
                <c:pt idx="1865">
                  <c:v>186500000</c:v>
                </c:pt>
                <c:pt idx="1866">
                  <c:v>186600000</c:v>
                </c:pt>
                <c:pt idx="1867">
                  <c:v>186700000</c:v>
                </c:pt>
                <c:pt idx="1868">
                  <c:v>186800000</c:v>
                </c:pt>
                <c:pt idx="1869">
                  <c:v>186900000</c:v>
                </c:pt>
                <c:pt idx="1870">
                  <c:v>187000000</c:v>
                </c:pt>
                <c:pt idx="1871">
                  <c:v>187100000</c:v>
                </c:pt>
                <c:pt idx="1872">
                  <c:v>187200000</c:v>
                </c:pt>
                <c:pt idx="1873">
                  <c:v>187300000</c:v>
                </c:pt>
                <c:pt idx="1874">
                  <c:v>187400000</c:v>
                </c:pt>
                <c:pt idx="1875">
                  <c:v>187500000</c:v>
                </c:pt>
                <c:pt idx="1876">
                  <c:v>187600000</c:v>
                </c:pt>
                <c:pt idx="1877">
                  <c:v>187700000</c:v>
                </c:pt>
                <c:pt idx="1878">
                  <c:v>187800000</c:v>
                </c:pt>
                <c:pt idx="1879">
                  <c:v>187900000</c:v>
                </c:pt>
                <c:pt idx="1880">
                  <c:v>188000000</c:v>
                </c:pt>
                <c:pt idx="1881">
                  <c:v>188100000</c:v>
                </c:pt>
                <c:pt idx="1882">
                  <c:v>188200000</c:v>
                </c:pt>
                <c:pt idx="1883">
                  <c:v>188300000</c:v>
                </c:pt>
                <c:pt idx="1884">
                  <c:v>188400000</c:v>
                </c:pt>
                <c:pt idx="1885">
                  <c:v>188500000</c:v>
                </c:pt>
                <c:pt idx="1886">
                  <c:v>188600000</c:v>
                </c:pt>
                <c:pt idx="1887">
                  <c:v>188700000</c:v>
                </c:pt>
                <c:pt idx="1888">
                  <c:v>188800000</c:v>
                </c:pt>
                <c:pt idx="1889">
                  <c:v>188900000</c:v>
                </c:pt>
                <c:pt idx="1890">
                  <c:v>189000000</c:v>
                </c:pt>
                <c:pt idx="1891">
                  <c:v>189100000</c:v>
                </c:pt>
                <c:pt idx="1892">
                  <c:v>189200000</c:v>
                </c:pt>
                <c:pt idx="1893">
                  <c:v>189300000</c:v>
                </c:pt>
                <c:pt idx="1894">
                  <c:v>189400000</c:v>
                </c:pt>
                <c:pt idx="1895">
                  <c:v>189500000</c:v>
                </c:pt>
                <c:pt idx="1896">
                  <c:v>189600000</c:v>
                </c:pt>
                <c:pt idx="1897">
                  <c:v>189700000</c:v>
                </c:pt>
                <c:pt idx="1898">
                  <c:v>189800000</c:v>
                </c:pt>
                <c:pt idx="1899">
                  <c:v>189900000</c:v>
                </c:pt>
                <c:pt idx="1900">
                  <c:v>190000000</c:v>
                </c:pt>
                <c:pt idx="1901">
                  <c:v>190100000</c:v>
                </c:pt>
                <c:pt idx="1902">
                  <c:v>190200000</c:v>
                </c:pt>
                <c:pt idx="1903">
                  <c:v>190300000</c:v>
                </c:pt>
                <c:pt idx="1904">
                  <c:v>190400000</c:v>
                </c:pt>
                <c:pt idx="1905">
                  <c:v>190500000</c:v>
                </c:pt>
                <c:pt idx="1906">
                  <c:v>190600000</c:v>
                </c:pt>
                <c:pt idx="1907">
                  <c:v>190700000</c:v>
                </c:pt>
                <c:pt idx="1908">
                  <c:v>190800000</c:v>
                </c:pt>
                <c:pt idx="1909">
                  <c:v>190900000</c:v>
                </c:pt>
                <c:pt idx="1910">
                  <c:v>191000000</c:v>
                </c:pt>
                <c:pt idx="1911">
                  <c:v>191100000</c:v>
                </c:pt>
                <c:pt idx="1912">
                  <c:v>191200000</c:v>
                </c:pt>
                <c:pt idx="1913">
                  <c:v>191300000</c:v>
                </c:pt>
                <c:pt idx="1914">
                  <c:v>191400000</c:v>
                </c:pt>
                <c:pt idx="1915">
                  <c:v>191500000</c:v>
                </c:pt>
                <c:pt idx="1916">
                  <c:v>191600000</c:v>
                </c:pt>
                <c:pt idx="1917">
                  <c:v>191700000</c:v>
                </c:pt>
                <c:pt idx="1918">
                  <c:v>191800000</c:v>
                </c:pt>
                <c:pt idx="1919">
                  <c:v>191900000</c:v>
                </c:pt>
                <c:pt idx="1920">
                  <c:v>192000000</c:v>
                </c:pt>
                <c:pt idx="1921">
                  <c:v>192100000</c:v>
                </c:pt>
                <c:pt idx="1922">
                  <c:v>192200000</c:v>
                </c:pt>
                <c:pt idx="1923">
                  <c:v>192300000</c:v>
                </c:pt>
                <c:pt idx="1924">
                  <c:v>192400000</c:v>
                </c:pt>
                <c:pt idx="1925">
                  <c:v>192500000</c:v>
                </c:pt>
                <c:pt idx="1926">
                  <c:v>192600000</c:v>
                </c:pt>
                <c:pt idx="1927">
                  <c:v>192700000</c:v>
                </c:pt>
                <c:pt idx="1928">
                  <c:v>192800000</c:v>
                </c:pt>
                <c:pt idx="1929">
                  <c:v>192900000</c:v>
                </c:pt>
                <c:pt idx="1930">
                  <c:v>193000000</c:v>
                </c:pt>
                <c:pt idx="1931">
                  <c:v>193100000</c:v>
                </c:pt>
                <c:pt idx="1932">
                  <c:v>193200000</c:v>
                </c:pt>
                <c:pt idx="1933">
                  <c:v>193300000</c:v>
                </c:pt>
                <c:pt idx="1934">
                  <c:v>193400000</c:v>
                </c:pt>
                <c:pt idx="1935">
                  <c:v>193500000</c:v>
                </c:pt>
                <c:pt idx="1936">
                  <c:v>193600000</c:v>
                </c:pt>
                <c:pt idx="1937">
                  <c:v>193700000</c:v>
                </c:pt>
                <c:pt idx="1938">
                  <c:v>193800000</c:v>
                </c:pt>
                <c:pt idx="1939">
                  <c:v>193900000</c:v>
                </c:pt>
                <c:pt idx="1940">
                  <c:v>194000000</c:v>
                </c:pt>
                <c:pt idx="1941">
                  <c:v>194100000</c:v>
                </c:pt>
                <c:pt idx="1942">
                  <c:v>194200000</c:v>
                </c:pt>
                <c:pt idx="1943">
                  <c:v>194300000</c:v>
                </c:pt>
                <c:pt idx="1944">
                  <c:v>194400000</c:v>
                </c:pt>
                <c:pt idx="1945">
                  <c:v>194500000</c:v>
                </c:pt>
                <c:pt idx="1946">
                  <c:v>194600000</c:v>
                </c:pt>
                <c:pt idx="1947">
                  <c:v>194700000</c:v>
                </c:pt>
                <c:pt idx="1948">
                  <c:v>194800000</c:v>
                </c:pt>
                <c:pt idx="1949">
                  <c:v>194900000</c:v>
                </c:pt>
                <c:pt idx="1950">
                  <c:v>195000000</c:v>
                </c:pt>
                <c:pt idx="1951">
                  <c:v>195100000</c:v>
                </c:pt>
                <c:pt idx="1952">
                  <c:v>195200000</c:v>
                </c:pt>
                <c:pt idx="1953">
                  <c:v>195300000</c:v>
                </c:pt>
                <c:pt idx="1954">
                  <c:v>195400000</c:v>
                </c:pt>
                <c:pt idx="1955">
                  <c:v>195500000</c:v>
                </c:pt>
                <c:pt idx="1956">
                  <c:v>195600000</c:v>
                </c:pt>
                <c:pt idx="1957">
                  <c:v>195700000</c:v>
                </c:pt>
                <c:pt idx="1958">
                  <c:v>195800000</c:v>
                </c:pt>
                <c:pt idx="1959">
                  <c:v>195900000</c:v>
                </c:pt>
                <c:pt idx="1960">
                  <c:v>196000000</c:v>
                </c:pt>
                <c:pt idx="1961">
                  <c:v>196100000</c:v>
                </c:pt>
                <c:pt idx="1962">
                  <c:v>196200000</c:v>
                </c:pt>
                <c:pt idx="1963">
                  <c:v>196300000</c:v>
                </c:pt>
                <c:pt idx="1964">
                  <c:v>196400000</c:v>
                </c:pt>
                <c:pt idx="1965">
                  <c:v>196500000</c:v>
                </c:pt>
                <c:pt idx="1966">
                  <c:v>196600000</c:v>
                </c:pt>
                <c:pt idx="1967">
                  <c:v>196700000</c:v>
                </c:pt>
                <c:pt idx="1968">
                  <c:v>196800000</c:v>
                </c:pt>
                <c:pt idx="1969">
                  <c:v>196900000</c:v>
                </c:pt>
                <c:pt idx="1970">
                  <c:v>197000000</c:v>
                </c:pt>
                <c:pt idx="1971">
                  <c:v>197100000</c:v>
                </c:pt>
                <c:pt idx="1972">
                  <c:v>197200000</c:v>
                </c:pt>
                <c:pt idx="1973">
                  <c:v>197300000</c:v>
                </c:pt>
                <c:pt idx="1974">
                  <c:v>197400000</c:v>
                </c:pt>
                <c:pt idx="1975">
                  <c:v>197500000</c:v>
                </c:pt>
                <c:pt idx="1976">
                  <c:v>197600000</c:v>
                </c:pt>
                <c:pt idx="1977">
                  <c:v>197700000</c:v>
                </c:pt>
                <c:pt idx="1978">
                  <c:v>197800000</c:v>
                </c:pt>
                <c:pt idx="1979">
                  <c:v>197900000</c:v>
                </c:pt>
                <c:pt idx="1980">
                  <c:v>198000000</c:v>
                </c:pt>
                <c:pt idx="1981">
                  <c:v>198100000</c:v>
                </c:pt>
                <c:pt idx="1982">
                  <c:v>198200000</c:v>
                </c:pt>
                <c:pt idx="1983">
                  <c:v>198300000</c:v>
                </c:pt>
                <c:pt idx="1984">
                  <c:v>198400000</c:v>
                </c:pt>
                <c:pt idx="1985">
                  <c:v>198500000</c:v>
                </c:pt>
                <c:pt idx="1986">
                  <c:v>198600000</c:v>
                </c:pt>
                <c:pt idx="1987">
                  <c:v>198700000</c:v>
                </c:pt>
                <c:pt idx="1988">
                  <c:v>198800000</c:v>
                </c:pt>
                <c:pt idx="1989">
                  <c:v>198900000</c:v>
                </c:pt>
                <c:pt idx="1990">
                  <c:v>199000000</c:v>
                </c:pt>
                <c:pt idx="1991">
                  <c:v>199100000</c:v>
                </c:pt>
                <c:pt idx="1992">
                  <c:v>199200000</c:v>
                </c:pt>
                <c:pt idx="1993">
                  <c:v>199300000</c:v>
                </c:pt>
                <c:pt idx="1994">
                  <c:v>199400000</c:v>
                </c:pt>
                <c:pt idx="1995">
                  <c:v>199500000</c:v>
                </c:pt>
                <c:pt idx="1996">
                  <c:v>199600000</c:v>
                </c:pt>
                <c:pt idx="1997">
                  <c:v>199700000</c:v>
                </c:pt>
                <c:pt idx="1998">
                  <c:v>199800000</c:v>
                </c:pt>
                <c:pt idx="1999">
                  <c:v>199900000</c:v>
                </c:pt>
                <c:pt idx="2000">
                  <c:v>200000000</c:v>
                </c:pt>
                <c:pt idx="2001">
                  <c:v>200100000</c:v>
                </c:pt>
                <c:pt idx="2002">
                  <c:v>200200000</c:v>
                </c:pt>
                <c:pt idx="2003">
                  <c:v>200300000</c:v>
                </c:pt>
                <c:pt idx="2004">
                  <c:v>200400000</c:v>
                </c:pt>
                <c:pt idx="2005">
                  <c:v>200500000</c:v>
                </c:pt>
                <c:pt idx="2006">
                  <c:v>200600000</c:v>
                </c:pt>
                <c:pt idx="2007">
                  <c:v>200700000</c:v>
                </c:pt>
                <c:pt idx="2008">
                  <c:v>200800000</c:v>
                </c:pt>
                <c:pt idx="2009">
                  <c:v>200900000</c:v>
                </c:pt>
                <c:pt idx="2010">
                  <c:v>201000000</c:v>
                </c:pt>
                <c:pt idx="2011">
                  <c:v>201100000</c:v>
                </c:pt>
                <c:pt idx="2012">
                  <c:v>201200000</c:v>
                </c:pt>
                <c:pt idx="2013">
                  <c:v>201300000</c:v>
                </c:pt>
                <c:pt idx="2014">
                  <c:v>201400000</c:v>
                </c:pt>
                <c:pt idx="2015">
                  <c:v>201500000</c:v>
                </c:pt>
                <c:pt idx="2016">
                  <c:v>201600000</c:v>
                </c:pt>
                <c:pt idx="2017">
                  <c:v>201700000</c:v>
                </c:pt>
                <c:pt idx="2018">
                  <c:v>201800000</c:v>
                </c:pt>
                <c:pt idx="2019">
                  <c:v>201900000</c:v>
                </c:pt>
                <c:pt idx="2020">
                  <c:v>202000000</c:v>
                </c:pt>
                <c:pt idx="2021">
                  <c:v>202100000</c:v>
                </c:pt>
                <c:pt idx="2022">
                  <c:v>202200000</c:v>
                </c:pt>
                <c:pt idx="2023">
                  <c:v>202300000</c:v>
                </c:pt>
                <c:pt idx="2024">
                  <c:v>202400000</c:v>
                </c:pt>
                <c:pt idx="2025">
                  <c:v>202500000</c:v>
                </c:pt>
                <c:pt idx="2026">
                  <c:v>202600000</c:v>
                </c:pt>
                <c:pt idx="2027">
                  <c:v>202700000</c:v>
                </c:pt>
                <c:pt idx="2028">
                  <c:v>202800000</c:v>
                </c:pt>
                <c:pt idx="2029">
                  <c:v>202900000</c:v>
                </c:pt>
                <c:pt idx="2030">
                  <c:v>203000000</c:v>
                </c:pt>
                <c:pt idx="2031">
                  <c:v>203100000</c:v>
                </c:pt>
                <c:pt idx="2032">
                  <c:v>203200000</c:v>
                </c:pt>
                <c:pt idx="2033">
                  <c:v>203300000</c:v>
                </c:pt>
                <c:pt idx="2034">
                  <c:v>203400000</c:v>
                </c:pt>
                <c:pt idx="2035">
                  <c:v>203500000</c:v>
                </c:pt>
                <c:pt idx="2036">
                  <c:v>203600000</c:v>
                </c:pt>
                <c:pt idx="2037">
                  <c:v>203700000</c:v>
                </c:pt>
                <c:pt idx="2038">
                  <c:v>203800000</c:v>
                </c:pt>
                <c:pt idx="2039">
                  <c:v>203900000</c:v>
                </c:pt>
                <c:pt idx="2040">
                  <c:v>204000000</c:v>
                </c:pt>
                <c:pt idx="2041">
                  <c:v>204100000</c:v>
                </c:pt>
                <c:pt idx="2042">
                  <c:v>204200000</c:v>
                </c:pt>
                <c:pt idx="2043">
                  <c:v>204300000</c:v>
                </c:pt>
                <c:pt idx="2044">
                  <c:v>204400000</c:v>
                </c:pt>
                <c:pt idx="2045">
                  <c:v>204500000</c:v>
                </c:pt>
                <c:pt idx="2046">
                  <c:v>204600000</c:v>
                </c:pt>
                <c:pt idx="2047">
                  <c:v>204700000</c:v>
                </c:pt>
                <c:pt idx="2048">
                  <c:v>204800000</c:v>
                </c:pt>
                <c:pt idx="2049">
                  <c:v>204900000</c:v>
                </c:pt>
                <c:pt idx="2050">
                  <c:v>205000000</c:v>
                </c:pt>
                <c:pt idx="2051">
                  <c:v>205100000</c:v>
                </c:pt>
                <c:pt idx="2052">
                  <c:v>205200000</c:v>
                </c:pt>
                <c:pt idx="2053">
                  <c:v>205300000</c:v>
                </c:pt>
                <c:pt idx="2054">
                  <c:v>205400000</c:v>
                </c:pt>
                <c:pt idx="2055">
                  <c:v>205500000</c:v>
                </c:pt>
                <c:pt idx="2056">
                  <c:v>205600000</c:v>
                </c:pt>
                <c:pt idx="2057">
                  <c:v>205700000</c:v>
                </c:pt>
                <c:pt idx="2058">
                  <c:v>205800000</c:v>
                </c:pt>
                <c:pt idx="2059">
                  <c:v>205900000</c:v>
                </c:pt>
                <c:pt idx="2060">
                  <c:v>206000000</c:v>
                </c:pt>
                <c:pt idx="2061">
                  <c:v>206100000</c:v>
                </c:pt>
                <c:pt idx="2062">
                  <c:v>206200000</c:v>
                </c:pt>
                <c:pt idx="2063">
                  <c:v>206300000</c:v>
                </c:pt>
                <c:pt idx="2064">
                  <c:v>206400000</c:v>
                </c:pt>
                <c:pt idx="2065">
                  <c:v>206500000</c:v>
                </c:pt>
                <c:pt idx="2066">
                  <c:v>206600000</c:v>
                </c:pt>
                <c:pt idx="2067">
                  <c:v>206700000</c:v>
                </c:pt>
                <c:pt idx="2068">
                  <c:v>206800000</c:v>
                </c:pt>
                <c:pt idx="2069">
                  <c:v>206900000</c:v>
                </c:pt>
                <c:pt idx="2070">
                  <c:v>207000000</c:v>
                </c:pt>
                <c:pt idx="2071">
                  <c:v>207100000</c:v>
                </c:pt>
                <c:pt idx="2072">
                  <c:v>207200000</c:v>
                </c:pt>
                <c:pt idx="2073">
                  <c:v>207300000</c:v>
                </c:pt>
                <c:pt idx="2074">
                  <c:v>207400000</c:v>
                </c:pt>
                <c:pt idx="2075">
                  <c:v>207500000</c:v>
                </c:pt>
                <c:pt idx="2076">
                  <c:v>207600000</c:v>
                </c:pt>
                <c:pt idx="2077">
                  <c:v>207700000</c:v>
                </c:pt>
                <c:pt idx="2078">
                  <c:v>207800000</c:v>
                </c:pt>
                <c:pt idx="2079">
                  <c:v>207900000</c:v>
                </c:pt>
                <c:pt idx="2080">
                  <c:v>208000000</c:v>
                </c:pt>
                <c:pt idx="2081">
                  <c:v>208100000</c:v>
                </c:pt>
                <c:pt idx="2082">
                  <c:v>208200000</c:v>
                </c:pt>
                <c:pt idx="2083">
                  <c:v>208300000</c:v>
                </c:pt>
                <c:pt idx="2084">
                  <c:v>208400000</c:v>
                </c:pt>
                <c:pt idx="2085">
                  <c:v>208500000</c:v>
                </c:pt>
                <c:pt idx="2086">
                  <c:v>208600000</c:v>
                </c:pt>
                <c:pt idx="2087">
                  <c:v>208700000</c:v>
                </c:pt>
                <c:pt idx="2088">
                  <c:v>208800000</c:v>
                </c:pt>
                <c:pt idx="2089">
                  <c:v>208900000</c:v>
                </c:pt>
                <c:pt idx="2090">
                  <c:v>209000000</c:v>
                </c:pt>
                <c:pt idx="2091">
                  <c:v>209100000</c:v>
                </c:pt>
                <c:pt idx="2092">
                  <c:v>209200000</c:v>
                </c:pt>
                <c:pt idx="2093">
                  <c:v>209300000</c:v>
                </c:pt>
                <c:pt idx="2094">
                  <c:v>209400000</c:v>
                </c:pt>
                <c:pt idx="2095">
                  <c:v>209500000</c:v>
                </c:pt>
                <c:pt idx="2096">
                  <c:v>209600000</c:v>
                </c:pt>
                <c:pt idx="2097">
                  <c:v>209700000</c:v>
                </c:pt>
                <c:pt idx="2098">
                  <c:v>209800000</c:v>
                </c:pt>
                <c:pt idx="2099">
                  <c:v>209900000</c:v>
                </c:pt>
                <c:pt idx="2100">
                  <c:v>210000000</c:v>
                </c:pt>
                <c:pt idx="2101">
                  <c:v>210100000</c:v>
                </c:pt>
                <c:pt idx="2102">
                  <c:v>210200000</c:v>
                </c:pt>
                <c:pt idx="2103">
                  <c:v>210300000</c:v>
                </c:pt>
                <c:pt idx="2104">
                  <c:v>210400000</c:v>
                </c:pt>
                <c:pt idx="2105">
                  <c:v>210500000</c:v>
                </c:pt>
                <c:pt idx="2106">
                  <c:v>210600000</c:v>
                </c:pt>
                <c:pt idx="2107">
                  <c:v>210700000</c:v>
                </c:pt>
                <c:pt idx="2108">
                  <c:v>210800000</c:v>
                </c:pt>
                <c:pt idx="2109">
                  <c:v>210900000</c:v>
                </c:pt>
                <c:pt idx="2110">
                  <c:v>211000000</c:v>
                </c:pt>
                <c:pt idx="2111">
                  <c:v>211100000</c:v>
                </c:pt>
                <c:pt idx="2112">
                  <c:v>211200000</c:v>
                </c:pt>
                <c:pt idx="2113">
                  <c:v>211300000</c:v>
                </c:pt>
                <c:pt idx="2114">
                  <c:v>211400000</c:v>
                </c:pt>
                <c:pt idx="2115">
                  <c:v>211500000</c:v>
                </c:pt>
                <c:pt idx="2116">
                  <c:v>211600000</c:v>
                </c:pt>
                <c:pt idx="2117">
                  <c:v>211700000</c:v>
                </c:pt>
                <c:pt idx="2118">
                  <c:v>211800000</c:v>
                </c:pt>
                <c:pt idx="2119">
                  <c:v>211900000</c:v>
                </c:pt>
                <c:pt idx="2120">
                  <c:v>212000000</c:v>
                </c:pt>
                <c:pt idx="2121">
                  <c:v>212100000</c:v>
                </c:pt>
                <c:pt idx="2122">
                  <c:v>212200000</c:v>
                </c:pt>
                <c:pt idx="2123">
                  <c:v>212300000</c:v>
                </c:pt>
                <c:pt idx="2124">
                  <c:v>212400000</c:v>
                </c:pt>
                <c:pt idx="2125">
                  <c:v>212500000</c:v>
                </c:pt>
                <c:pt idx="2126">
                  <c:v>212600000</c:v>
                </c:pt>
                <c:pt idx="2127">
                  <c:v>212700000</c:v>
                </c:pt>
                <c:pt idx="2128">
                  <c:v>212800000</c:v>
                </c:pt>
                <c:pt idx="2129">
                  <c:v>212900000</c:v>
                </c:pt>
                <c:pt idx="2130">
                  <c:v>213000000</c:v>
                </c:pt>
                <c:pt idx="2131">
                  <c:v>213100000</c:v>
                </c:pt>
                <c:pt idx="2132">
                  <c:v>213200000</c:v>
                </c:pt>
                <c:pt idx="2133">
                  <c:v>213300000</c:v>
                </c:pt>
                <c:pt idx="2134">
                  <c:v>213400000</c:v>
                </c:pt>
                <c:pt idx="2135">
                  <c:v>213500000</c:v>
                </c:pt>
                <c:pt idx="2136">
                  <c:v>213600000</c:v>
                </c:pt>
                <c:pt idx="2137">
                  <c:v>213700000</c:v>
                </c:pt>
                <c:pt idx="2138">
                  <c:v>213800000</c:v>
                </c:pt>
                <c:pt idx="2139">
                  <c:v>213900000</c:v>
                </c:pt>
                <c:pt idx="2140">
                  <c:v>214000000</c:v>
                </c:pt>
                <c:pt idx="2141">
                  <c:v>214100000</c:v>
                </c:pt>
                <c:pt idx="2142">
                  <c:v>214200000</c:v>
                </c:pt>
                <c:pt idx="2143">
                  <c:v>214300000</c:v>
                </c:pt>
                <c:pt idx="2144">
                  <c:v>214400000</c:v>
                </c:pt>
                <c:pt idx="2145">
                  <c:v>214500000</c:v>
                </c:pt>
                <c:pt idx="2146">
                  <c:v>214600000</c:v>
                </c:pt>
                <c:pt idx="2147">
                  <c:v>214700000</c:v>
                </c:pt>
                <c:pt idx="2148">
                  <c:v>214800000</c:v>
                </c:pt>
                <c:pt idx="2149">
                  <c:v>214900000</c:v>
                </c:pt>
                <c:pt idx="2150">
                  <c:v>215000000</c:v>
                </c:pt>
                <c:pt idx="2151">
                  <c:v>215100000</c:v>
                </c:pt>
                <c:pt idx="2152">
                  <c:v>215200000</c:v>
                </c:pt>
                <c:pt idx="2153">
                  <c:v>215300000</c:v>
                </c:pt>
                <c:pt idx="2154">
                  <c:v>215400000</c:v>
                </c:pt>
                <c:pt idx="2155">
                  <c:v>215500000</c:v>
                </c:pt>
                <c:pt idx="2156">
                  <c:v>215600000</c:v>
                </c:pt>
                <c:pt idx="2157">
                  <c:v>215700000</c:v>
                </c:pt>
                <c:pt idx="2158">
                  <c:v>215800000</c:v>
                </c:pt>
                <c:pt idx="2159">
                  <c:v>215900000</c:v>
                </c:pt>
                <c:pt idx="2160">
                  <c:v>216000000</c:v>
                </c:pt>
                <c:pt idx="2161">
                  <c:v>216100000</c:v>
                </c:pt>
                <c:pt idx="2162">
                  <c:v>216200000</c:v>
                </c:pt>
                <c:pt idx="2163">
                  <c:v>216300000</c:v>
                </c:pt>
                <c:pt idx="2164">
                  <c:v>216400000</c:v>
                </c:pt>
                <c:pt idx="2165">
                  <c:v>216500000</c:v>
                </c:pt>
                <c:pt idx="2166">
                  <c:v>216600000</c:v>
                </c:pt>
                <c:pt idx="2167">
                  <c:v>216700000</c:v>
                </c:pt>
                <c:pt idx="2168">
                  <c:v>216800000</c:v>
                </c:pt>
                <c:pt idx="2169">
                  <c:v>216900000</c:v>
                </c:pt>
                <c:pt idx="2170">
                  <c:v>217000000</c:v>
                </c:pt>
                <c:pt idx="2171">
                  <c:v>217100000</c:v>
                </c:pt>
                <c:pt idx="2172">
                  <c:v>217200000</c:v>
                </c:pt>
                <c:pt idx="2173">
                  <c:v>217300000</c:v>
                </c:pt>
                <c:pt idx="2174">
                  <c:v>217400000</c:v>
                </c:pt>
                <c:pt idx="2175">
                  <c:v>217500000</c:v>
                </c:pt>
                <c:pt idx="2176">
                  <c:v>217600000</c:v>
                </c:pt>
                <c:pt idx="2177">
                  <c:v>217700000</c:v>
                </c:pt>
                <c:pt idx="2178">
                  <c:v>217800000</c:v>
                </c:pt>
                <c:pt idx="2179">
                  <c:v>217900000</c:v>
                </c:pt>
                <c:pt idx="2180">
                  <c:v>218000000</c:v>
                </c:pt>
                <c:pt idx="2181">
                  <c:v>218100000</c:v>
                </c:pt>
                <c:pt idx="2182">
                  <c:v>218200000</c:v>
                </c:pt>
                <c:pt idx="2183">
                  <c:v>218300000</c:v>
                </c:pt>
                <c:pt idx="2184">
                  <c:v>218400000</c:v>
                </c:pt>
                <c:pt idx="2185">
                  <c:v>218500000</c:v>
                </c:pt>
                <c:pt idx="2186">
                  <c:v>218600000</c:v>
                </c:pt>
                <c:pt idx="2187">
                  <c:v>218700000</c:v>
                </c:pt>
                <c:pt idx="2188">
                  <c:v>218800000</c:v>
                </c:pt>
                <c:pt idx="2189">
                  <c:v>218900000</c:v>
                </c:pt>
                <c:pt idx="2190">
                  <c:v>219000000</c:v>
                </c:pt>
                <c:pt idx="2191">
                  <c:v>219100000</c:v>
                </c:pt>
                <c:pt idx="2192">
                  <c:v>219200000</c:v>
                </c:pt>
                <c:pt idx="2193">
                  <c:v>219300000</c:v>
                </c:pt>
                <c:pt idx="2194">
                  <c:v>219400000</c:v>
                </c:pt>
                <c:pt idx="2195">
                  <c:v>219500000</c:v>
                </c:pt>
                <c:pt idx="2196">
                  <c:v>219600000</c:v>
                </c:pt>
                <c:pt idx="2197">
                  <c:v>219700000</c:v>
                </c:pt>
                <c:pt idx="2198">
                  <c:v>219800000</c:v>
                </c:pt>
                <c:pt idx="2199">
                  <c:v>219900000</c:v>
                </c:pt>
                <c:pt idx="2200">
                  <c:v>220000000</c:v>
                </c:pt>
                <c:pt idx="2201">
                  <c:v>220100000</c:v>
                </c:pt>
                <c:pt idx="2202">
                  <c:v>220200000</c:v>
                </c:pt>
                <c:pt idx="2203">
                  <c:v>220300000</c:v>
                </c:pt>
                <c:pt idx="2204">
                  <c:v>220400000</c:v>
                </c:pt>
                <c:pt idx="2205">
                  <c:v>220500000</c:v>
                </c:pt>
                <c:pt idx="2206">
                  <c:v>220600000</c:v>
                </c:pt>
                <c:pt idx="2207">
                  <c:v>220700000</c:v>
                </c:pt>
                <c:pt idx="2208">
                  <c:v>220800000</c:v>
                </c:pt>
                <c:pt idx="2209">
                  <c:v>220900000</c:v>
                </c:pt>
                <c:pt idx="2210">
                  <c:v>221000000</c:v>
                </c:pt>
                <c:pt idx="2211">
                  <c:v>221100000</c:v>
                </c:pt>
                <c:pt idx="2212">
                  <c:v>221200000</c:v>
                </c:pt>
                <c:pt idx="2213">
                  <c:v>221300000</c:v>
                </c:pt>
                <c:pt idx="2214">
                  <c:v>221400000</c:v>
                </c:pt>
                <c:pt idx="2215">
                  <c:v>221500000</c:v>
                </c:pt>
                <c:pt idx="2216">
                  <c:v>221600000</c:v>
                </c:pt>
                <c:pt idx="2217">
                  <c:v>221700000</c:v>
                </c:pt>
                <c:pt idx="2218">
                  <c:v>221800000</c:v>
                </c:pt>
                <c:pt idx="2219">
                  <c:v>221900000</c:v>
                </c:pt>
                <c:pt idx="2220">
                  <c:v>222000000</c:v>
                </c:pt>
                <c:pt idx="2221">
                  <c:v>222100000</c:v>
                </c:pt>
                <c:pt idx="2222">
                  <c:v>222200000</c:v>
                </c:pt>
                <c:pt idx="2223">
                  <c:v>222300000</c:v>
                </c:pt>
                <c:pt idx="2224">
                  <c:v>222400000</c:v>
                </c:pt>
                <c:pt idx="2225">
                  <c:v>222500000</c:v>
                </c:pt>
                <c:pt idx="2226">
                  <c:v>222600000</c:v>
                </c:pt>
                <c:pt idx="2227">
                  <c:v>222700000</c:v>
                </c:pt>
                <c:pt idx="2228">
                  <c:v>222800000</c:v>
                </c:pt>
                <c:pt idx="2229">
                  <c:v>222900000</c:v>
                </c:pt>
                <c:pt idx="2230">
                  <c:v>223000000</c:v>
                </c:pt>
                <c:pt idx="2231">
                  <c:v>223100000</c:v>
                </c:pt>
                <c:pt idx="2232">
                  <c:v>223200000</c:v>
                </c:pt>
                <c:pt idx="2233">
                  <c:v>223300000</c:v>
                </c:pt>
                <c:pt idx="2234">
                  <c:v>223400000</c:v>
                </c:pt>
                <c:pt idx="2235">
                  <c:v>223500000</c:v>
                </c:pt>
                <c:pt idx="2236">
                  <c:v>223600000</c:v>
                </c:pt>
                <c:pt idx="2237">
                  <c:v>223700000</c:v>
                </c:pt>
                <c:pt idx="2238">
                  <c:v>223800000</c:v>
                </c:pt>
                <c:pt idx="2239">
                  <c:v>223900000</c:v>
                </c:pt>
                <c:pt idx="2240">
                  <c:v>224000000</c:v>
                </c:pt>
                <c:pt idx="2241">
                  <c:v>224100000</c:v>
                </c:pt>
                <c:pt idx="2242">
                  <c:v>224200000</c:v>
                </c:pt>
                <c:pt idx="2243">
                  <c:v>224300000</c:v>
                </c:pt>
                <c:pt idx="2244">
                  <c:v>224400000</c:v>
                </c:pt>
                <c:pt idx="2245">
                  <c:v>224500000</c:v>
                </c:pt>
                <c:pt idx="2246">
                  <c:v>224600000</c:v>
                </c:pt>
                <c:pt idx="2247">
                  <c:v>224700000</c:v>
                </c:pt>
                <c:pt idx="2248">
                  <c:v>224800000</c:v>
                </c:pt>
                <c:pt idx="2249">
                  <c:v>224900000</c:v>
                </c:pt>
                <c:pt idx="2250">
                  <c:v>225000000</c:v>
                </c:pt>
                <c:pt idx="2251">
                  <c:v>225100000</c:v>
                </c:pt>
                <c:pt idx="2252">
                  <c:v>225200000</c:v>
                </c:pt>
                <c:pt idx="2253">
                  <c:v>225300000</c:v>
                </c:pt>
                <c:pt idx="2254">
                  <c:v>225400000</c:v>
                </c:pt>
                <c:pt idx="2255">
                  <c:v>225500000</c:v>
                </c:pt>
                <c:pt idx="2256">
                  <c:v>225600000</c:v>
                </c:pt>
                <c:pt idx="2257">
                  <c:v>225700000</c:v>
                </c:pt>
                <c:pt idx="2258">
                  <c:v>225800000</c:v>
                </c:pt>
                <c:pt idx="2259">
                  <c:v>225900000</c:v>
                </c:pt>
                <c:pt idx="2260">
                  <c:v>226000000</c:v>
                </c:pt>
                <c:pt idx="2261">
                  <c:v>226100000</c:v>
                </c:pt>
                <c:pt idx="2262">
                  <c:v>226200000</c:v>
                </c:pt>
                <c:pt idx="2263">
                  <c:v>226300000</c:v>
                </c:pt>
                <c:pt idx="2264">
                  <c:v>226400000</c:v>
                </c:pt>
                <c:pt idx="2265">
                  <c:v>226500000</c:v>
                </c:pt>
                <c:pt idx="2266">
                  <c:v>226600000</c:v>
                </c:pt>
                <c:pt idx="2267">
                  <c:v>226700000</c:v>
                </c:pt>
                <c:pt idx="2268">
                  <c:v>226800000</c:v>
                </c:pt>
                <c:pt idx="2269">
                  <c:v>226900000</c:v>
                </c:pt>
                <c:pt idx="2270">
                  <c:v>227000000</c:v>
                </c:pt>
                <c:pt idx="2271">
                  <c:v>227100000</c:v>
                </c:pt>
                <c:pt idx="2272">
                  <c:v>227200000</c:v>
                </c:pt>
                <c:pt idx="2273">
                  <c:v>227300000</c:v>
                </c:pt>
                <c:pt idx="2274">
                  <c:v>227400000</c:v>
                </c:pt>
                <c:pt idx="2275">
                  <c:v>227500000</c:v>
                </c:pt>
                <c:pt idx="2276">
                  <c:v>227600000</c:v>
                </c:pt>
                <c:pt idx="2277">
                  <c:v>227700000</c:v>
                </c:pt>
                <c:pt idx="2278">
                  <c:v>227800000</c:v>
                </c:pt>
                <c:pt idx="2279">
                  <c:v>227900000</c:v>
                </c:pt>
                <c:pt idx="2280">
                  <c:v>228000000</c:v>
                </c:pt>
                <c:pt idx="2281">
                  <c:v>228100000</c:v>
                </c:pt>
                <c:pt idx="2282">
                  <c:v>228200000</c:v>
                </c:pt>
                <c:pt idx="2283">
                  <c:v>228300000</c:v>
                </c:pt>
                <c:pt idx="2284">
                  <c:v>228400000</c:v>
                </c:pt>
                <c:pt idx="2285">
                  <c:v>228500000</c:v>
                </c:pt>
                <c:pt idx="2286">
                  <c:v>228600000</c:v>
                </c:pt>
                <c:pt idx="2287">
                  <c:v>228700000</c:v>
                </c:pt>
                <c:pt idx="2288">
                  <c:v>228800000</c:v>
                </c:pt>
                <c:pt idx="2289">
                  <c:v>228900000</c:v>
                </c:pt>
                <c:pt idx="2290">
                  <c:v>229000000</c:v>
                </c:pt>
                <c:pt idx="2291">
                  <c:v>229100000</c:v>
                </c:pt>
                <c:pt idx="2292">
                  <c:v>229200000</c:v>
                </c:pt>
                <c:pt idx="2293">
                  <c:v>229300000</c:v>
                </c:pt>
                <c:pt idx="2294">
                  <c:v>229400000</c:v>
                </c:pt>
                <c:pt idx="2295">
                  <c:v>229500000</c:v>
                </c:pt>
                <c:pt idx="2296">
                  <c:v>229600000</c:v>
                </c:pt>
                <c:pt idx="2297">
                  <c:v>229700000</c:v>
                </c:pt>
                <c:pt idx="2298">
                  <c:v>229800000</c:v>
                </c:pt>
                <c:pt idx="2299">
                  <c:v>229900000</c:v>
                </c:pt>
                <c:pt idx="2300">
                  <c:v>230000000</c:v>
                </c:pt>
                <c:pt idx="2301">
                  <c:v>230100000</c:v>
                </c:pt>
                <c:pt idx="2302">
                  <c:v>230200000</c:v>
                </c:pt>
                <c:pt idx="2303">
                  <c:v>230300000</c:v>
                </c:pt>
                <c:pt idx="2304">
                  <c:v>230400000</c:v>
                </c:pt>
                <c:pt idx="2305">
                  <c:v>230500000</c:v>
                </c:pt>
                <c:pt idx="2306">
                  <c:v>230600000</c:v>
                </c:pt>
                <c:pt idx="2307">
                  <c:v>230700000</c:v>
                </c:pt>
                <c:pt idx="2308">
                  <c:v>230800000</c:v>
                </c:pt>
                <c:pt idx="2309">
                  <c:v>230900000</c:v>
                </c:pt>
                <c:pt idx="2310">
                  <c:v>231000000</c:v>
                </c:pt>
                <c:pt idx="2311">
                  <c:v>231100000</c:v>
                </c:pt>
                <c:pt idx="2312">
                  <c:v>231200000</c:v>
                </c:pt>
                <c:pt idx="2313">
                  <c:v>231300000</c:v>
                </c:pt>
                <c:pt idx="2314">
                  <c:v>231400000</c:v>
                </c:pt>
                <c:pt idx="2315">
                  <c:v>231500000</c:v>
                </c:pt>
                <c:pt idx="2316">
                  <c:v>231600000</c:v>
                </c:pt>
                <c:pt idx="2317">
                  <c:v>231700000</c:v>
                </c:pt>
                <c:pt idx="2318">
                  <c:v>231800000</c:v>
                </c:pt>
                <c:pt idx="2319">
                  <c:v>231900000</c:v>
                </c:pt>
                <c:pt idx="2320">
                  <c:v>232000000</c:v>
                </c:pt>
                <c:pt idx="2321">
                  <c:v>232100000</c:v>
                </c:pt>
                <c:pt idx="2322">
                  <c:v>232200000</c:v>
                </c:pt>
                <c:pt idx="2323">
                  <c:v>232300000</c:v>
                </c:pt>
                <c:pt idx="2324">
                  <c:v>232400000</c:v>
                </c:pt>
                <c:pt idx="2325">
                  <c:v>232500000</c:v>
                </c:pt>
                <c:pt idx="2326">
                  <c:v>232600000</c:v>
                </c:pt>
                <c:pt idx="2327">
                  <c:v>232700000</c:v>
                </c:pt>
                <c:pt idx="2328">
                  <c:v>232800000</c:v>
                </c:pt>
                <c:pt idx="2329">
                  <c:v>232900000</c:v>
                </c:pt>
                <c:pt idx="2330">
                  <c:v>233000000</c:v>
                </c:pt>
                <c:pt idx="2331">
                  <c:v>233100000</c:v>
                </c:pt>
                <c:pt idx="2332">
                  <c:v>233200000</c:v>
                </c:pt>
                <c:pt idx="2333">
                  <c:v>233300000</c:v>
                </c:pt>
                <c:pt idx="2334">
                  <c:v>233400000</c:v>
                </c:pt>
                <c:pt idx="2335">
                  <c:v>233500000</c:v>
                </c:pt>
                <c:pt idx="2336">
                  <c:v>233600000</c:v>
                </c:pt>
                <c:pt idx="2337">
                  <c:v>233700000</c:v>
                </c:pt>
                <c:pt idx="2338">
                  <c:v>233800000</c:v>
                </c:pt>
                <c:pt idx="2339">
                  <c:v>233900000</c:v>
                </c:pt>
                <c:pt idx="2340">
                  <c:v>234000000</c:v>
                </c:pt>
                <c:pt idx="2341">
                  <c:v>234100000</c:v>
                </c:pt>
                <c:pt idx="2342">
                  <c:v>234200000</c:v>
                </c:pt>
                <c:pt idx="2343">
                  <c:v>234300000</c:v>
                </c:pt>
                <c:pt idx="2344">
                  <c:v>234400000</c:v>
                </c:pt>
                <c:pt idx="2345">
                  <c:v>234500000</c:v>
                </c:pt>
                <c:pt idx="2346">
                  <c:v>234600000</c:v>
                </c:pt>
                <c:pt idx="2347">
                  <c:v>234700000</c:v>
                </c:pt>
                <c:pt idx="2348">
                  <c:v>234800000</c:v>
                </c:pt>
                <c:pt idx="2349">
                  <c:v>234900000</c:v>
                </c:pt>
                <c:pt idx="2350">
                  <c:v>235000000</c:v>
                </c:pt>
                <c:pt idx="2351">
                  <c:v>235100000</c:v>
                </c:pt>
                <c:pt idx="2352">
                  <c:v>235200000</c:v>
                </c:pt>
                <c:pt idx="2353">
                  <c:v>235300000</c:v>
                </c:pt>
                <c:pt idx="2354">
                  <c:v>235400000</c:v>
                </c:pt>
                <c:pt idx="2355">
                  <c:v>235500000</c:v>
                </c:pt>
                <c:pt idx="2356">
                  <c:v>235600000</c:v>
                </c:pt>
                <c:pt idx="2357">
                  <c:v>235700000</c:v>
                </c:pt>
                <c:pt idx="2358">
                  <c:v>235800000</c:v>
                </c:pt>
                <c:pt idx="2359">
                  <c:v>235900000</c:v>
                </c:pt>
                <c:pt idx="2360">
                  <c:v>236000000</c:v>
                </c:pt>
                <c:pt idx="2361">
                  <c:v>236100000</c:v>
                </c:pt>
                <c:pt idx="2362">
                  <c:v>236200000</c:v>
                </c:pt>
                <c:pt idx="2363">
                  <c:v>236300000</c:v>
                </c:pt>
                <c:pt idx="2364">
                  <c:v>236400000</c:v>
                </c:pt>
                <c:pt idx="2365">
                  <c:v>236500000</c:v>
                </c:pt>
                <c:pt idx="2366">
                  <c:v>236600000</c:v>
                </c:pt>
                <c:pt idx="2367">
                  <c:v>236700000</c:v>
                </c:pt>
                <c:pt idx="2368">
                  <c:v>236800000</c:v>
                </c:pt>
                <c:pt idx="2369">
                  <c:v>236900000</c:v>
                </c:pt>
                <c:pt idx="2370">
                  <c:v>237000000</c:v>
                </c:pt>
                <c:pt idx="2371">
                  <c:v>237100000</c:v>
                </c:pt>
                <c:pt idx="2372">
                  <c:v>237200000</c:v>
                </c:pt>
                <c:pt idx="2373">
                  <c:v>237300000</c:v>
                </c:pt>
                <c:pt idx="2374">
                  <c:v>237400000</c:v>
                </c:pt>
                <c:pt idx="2375">
                  <c:v>237500000</c:v>
                </c:pt>
                <c:pt idx="2376">
                  <c:v>237600000</c:v>
                </c:pt>
                <c:pt idx="2377">
                  <c:v>237700000</c:v>
                </c:pt>
                <c:pt idx="2378">
                  <c:v>237800000</c:v>
                </c:pt>
                <c:pt idx="2379">
                  <c:v>237900000</c:v>
                </c:pt>
                <c:pt idx="2380">
                  <c:v>238000000</c:v>
                </c:pt>
                <c:pt idx="2381">
                  <c:v>238100000</c:v>
                </c:pt>
                <c:pt idx="2382">
                  <c:v>238200000</c:v>
                </c:pt>
                <c:pt idx="2383">
                  <c:v>238300000</c:v>
                </c:pt>
                <c:pt idx="2384">
                  <c:v>238400000</c:v>
                </c:pt>
                <c:pt idx="2385">
                  <c:v>238500000</c:v>
                </c:pt>
                <c:pt idx="2386">
                  <c:v>238600000</c:v>
                </c:pt>
                <c:pt idx="2387">
                  <c:v>238700000</c:v>
                </c:pt>
                <c:pt idx="2388">
                  <c:v>238800000</c:v>
                </c:pt>
                <c:pt idx="2389">
                  <c:v>238900000</c:v>
                </c:pt>
                <c:pt idx="2390">
                  <c:v>239000000</c:v>
                </c:pt>
                <c:pt idx="2391">
                  <c:v>239100000</c:v>
                </c:pt>
                <c:pt idx="2392">
                  <c:v>239200000</c:v>
                </c:pt>
                <c:pt idx="2393">
                  <c:v>239300000</c:v>
                </c:pt>
                <c:pt idx="2394">
                  <c:v>239400000</c:v>
                </c:pt>
                <c:pt idx="2395">
                  <c:v>239500000</c:v>
                </c:pt>
                <c:pt idx="2396">
                  <c:v>239600000</c:v>
                </c:pt>
                <c:pt idx="2397">
                  <c:v>239700000</c:v>
                </c:pt>
                <c:pt idx="2398">
                  <c:v>239800000</c:v>
                </c:pt>
                <c:pt idx="2399">
                  <c:v>239900000</c:v>
                </c:pt>
                <c:pt idx="2400">
                  <c:v>240000000</c:v>
                </c:pt>
                <c:pt idx="2401">
                  <c:v>240100000</c:v>
                </c:pt>
                <c:pt idx="2402">
                  <c:v>240200000</c:v>
                </c:pt>
                <c:pt idx="2403">
                  <c:v>240300000</c:v>
                </c:pt>
                <c:pt idx="2404">
                  <c:v>240400000</c:v>
                </c:pt>
                <c:pt idx="2405">
                  <c:v>240500000</c:v>
                </c:pt>
                <c:pt idx="2406">
                  <c:v>240600000</c:v>
                </c:pt>
                <c:pt idx="2407">
                  <c:v>240700000</c:v>
                </c:pt>
                <c:pt idx="2408">
                  <c:v>240800000</c:v>
                </c:pt>
                <c:pt idx="2409">
                  <c:v>240900000</c:v>
                </c:pt>
                <c:pt idx="2410">
                  <c:v>241000000</c:v>
                </c:pt>
                <c:pt idx="2411">
                  <c:v>241100000</c:v>
                </c:pt>
                <c:pt idx="2412">
                  <c:v>241200000</c:v>
                </c:pt>
                <c:pt idx="2413">
                  <c:v>241300000</c:v>
                </c:pt>
                <c:pt idx="2414">
                  <c:v>241400000</c:v>
                </c:pt>
                <c:pt idx="2415">
                  <c:v>241500000</c:v>
                </c:pt>
                <c:pt idx="2416">
                  <c:v>241600000</c:v>
                </c:pt>
                <c:pt idx="2417">
                  <c:v>241700000</c:v>
                </c:pt>
                <c:pt idx="2418">
                  <c:v>241800000</c:v>
                </c:pt>
                <c:pt idx="2419">
                  <c:v>241900000</c:v>
                </c:pt>
                <c:pt idx="2420">
                  <c:v>242000000</c:v>
                </c:pt>
                <c:pt idx="2421">
                  <c:v>242100000</c:v>
                </c:pt>
                <c:pt idx="2422">
                  <c:v>242200000</c:v>
                </c:pt>
                <c:pt idx="2423">
                  <c:v>242300000</c:v>
                </c:pt>
                <c:pt idx="2424">
                  <c:v>242400000</c:v>
                </c:pt>
                <c:pt idx="2425">
                  <c:v>242500000</c:v>
                </c:pt>
                <c:pt idx="2426">
                  <c:v>242600000</c:v>
                </c:pt>
                <c:pt idx="2427">
                  <c:v>242700000</c:v>
                </c:pt>
                <c:pt idx="2428">
                  <c:v>242800000</c:v>
                </c:pt>
                <c:pt idx="2429">
                  <c:v>242900000</c:v>
                </c:pt>
                <c:pt idx="2430">
                  <c:v>243000000</c:v>
                </c:pt>
                <c:pt idx="2431">
                  <c:v>243100000</c:v>
                </c:pt>
                <c:pt idx="2432">
                  <c:v>243200000</c:v>
                </c:pt>
                <c:pt idx="2433">
                  <c:v>243300000</c:v>
                </c:pt>
                <c:pt idx="2434">
                  <c:v>243400000</c:v>
                </c:pt>
                <c:pt idx="2435">
                  <c:v>243500000</c:v>
                </c:pt>
                <c:pt idx="2436">
                  <c:v>243600000</c:v>
                </c:pt>
                <c:pt idx="2437">
                  <c:v>243700000</c:v>
                </c:pt>
                <c:pt idx="2438">
                  <c:v>243800000</c:v>
                </c:pt>
                <c:pt idx="2439">
                  <c:v>243900000</c:v>
                </c:pt>
                <c:pt idx="2440">
                  <c:v>244000000</c:v>
                </c:pt>
                <c:pt idx="2441">
                  <c:v>244100000</c:v>
                </c:pt>
                <c:pt idx="2442">
                  <c:v>244200000</c:v>
                </c:pt>
                <c:pt idx="2443">
                  <c:v>244300000</c:v>
                </c:pt>
                <c:pt idx="2444">
                  <c:v>244400000</c:v>
                </c:pt>
                <c:pt idx="2445">
                  <c:v>244500000</c:v>
                </c:pt>
                <c:pt idx="2446">
                  <c:v>244600000</c:v>
                </c:pt>
                <c:pt idx="2447">
                  <c:v>244700000</c:v>
                </c:pt>
                <c:pt idx="2448">
                  <c:v>244800000</c:v>
                </c:pt>
                <c:pt idx="2449">
                  <c:v>244900000</c:v>
                </c:pt>
                <c:pt idx="2450">
                  <c:v>245000000</c:v>
                </c:pt>
                <c:pt idx="2451">
                  <c:v>245100000</c:v>
                </c:pt>
                <c:pt idx="2452">
                  <c:v>245200000</c:v>
                </c:pt>
                <c:pt idx="2453">
                  <c:v>245300000</c:v>
                </c:pt>
                <c:pt idx="2454">
                  <c:v>245400000</c:v>
                </c:pt>
                <c:pt idx="2455">
                  <c:v>245500000</c:v>
                </c:pt>
                <c:pt idx="2456">
                  <c:v>245600000</c:v>
                </c:pt>
                <c:pt idx="2457">
                  <c:v>245700000</c:v>
                </c:pt>
                <c:pt idx="2458">
                  <c:v>245800000</c:v>
                </c:pt>
                <c:pt idx="2459">
                  <c:v>245900000</c:v>
                </c:pt>
                <c:pt idx="2460">
                  <c:v>246000000</c:v>
                </c:pt>
                <c:pt idx="2461">
                  <c:v>246100000</c:v>
                </c:pt>
                <c:pt idx="2462">
                  <c:v>246200000</c:v>
                </c:pt>
                <c:pt idx="2463">
                  <c:v>246300000</c:v>
                </c:pt>
                <c:pt idx="2464">
                  <c:v>246400000</c:v>
                </c:pt>
                <c:pt idx="2465">
                  <c:v>246500000</c:v>
                </c:pt>
                <c:pt idx="2466">
                  <c:v>246600000</c:v>
                </c:pt>
                <c:pt idx="2467">
                  <c:v>246700000</c:v>
                </c:pt>
                <c:pt idx="2468">
                  <c:v>246800000</c:v>
                </c:pt>
                <c:pt idx="2469">
                  <c:v>246900000</c:v>
                </c:pt>
                <c:pt idx="2470">
                  <c:v>247000000</c:v>
                </c:pt>
                <c:pt idx="2471">
                  <c:v>247100000</c:v>
                </c:pt>
                <c:pt idx="2472">
                  <c:v>247200000</c:v>
                </c:pt>
                <c:pt idx="2473">
                  <c:v>247300000</c:v>
                </c:pt>
                <c:pt idx="2474">
                  <c:v>247400000</c:v>
                </c:pt>
                <c:pt idx="2475">
                  <c:v>247500000</c:v>
                </c:pt>
                <c:pt idx="2476">
                  <c:v>247600000</c:v>
                </c:pt>
                <c:pt idx="2477">
                  <c:v>247700000</c:v>
                </c:pt>
                <c:pt idx="2478">
                  <c:v>247800000</c:v>
                </c:pt>
                <c:pt idx="2479">
                  <c:v>247900000</c:v>
                </c:pt>
                <c:pt idx="2480">
                  <c:v>248000000</c:v>
                </c:pt>
                <c:pt idx="2481">
                  <c:v>248100000</c:v>
                </c:pt>
                <c:pt idx="2482">
                  <c:v>248200000</c:v>
                </c:pt>
                <c:pt idx="2483">
                  <c:v>248300000</c:v>
                </c:pt>
                <c:pt idx="2484">
                  <c:v>248400000</c:v>
                </c:pt>
                <c:pt idx="2485">
                  <c:v>248500000</c:v>
                </c:pt>
                <c:pt idx="2486">
                  <c:v>248600000</c:v>
                </c:pt>
                <c:pt idx="2487">
                  <c:v>248700000</c:v>
                </c:pt>
                <c:pt idx="2488">
                  <c:v>248800000</c:v>
                </c:pt>
                <c:pt idx="2489">
                  <c:v>248900000</c:v>
                </c:pt>
                <c:pt idx="2490">
                  <c:v>249000000</c:v>
                </c:pt>
                <c:pt idx="2491">
                  <c:v>249100000</c:v>
                </c:pt>
                <c:pt idx="2492">
                  <c:v>249200000</c:v>
                </c:pt>
                <c:pt idx="2493">
                  <c:v>249300000</c:v>
                </c:pt>
                <c:pt idx="2494">
                  <c:v>249400000</c:v>
                </c:pt>
                <c:pt idx="2495">
                  <c:v>249500000</c:v>
                </c:pt>
                <c:pt idx="2496">
                  <c:v>249600000</c:v>
                </c:pt>
                <c:pt idx="2497">
                  <c:v>249700000</c:v>
                </c:pt>
                <c:pt idx="2498">
                  <c:v>249800000</c:v>
                </c:pt>
                <c:pt idx="2499">
                  <c:v>249900000</c:v>
                </c:pt>
                <c:pt idx="2500">
                  <c:v>250000000</c:v>
                </c:pt>
                <c:pt idx="2501">
                  <c:v>250100000</c:v>
                </c:pt>
                <c:pt idx="2502">
                  <c:v>250200000</c:v>
                </c:pt>
                <c:pt idx="2503">
                  <c:v>250300000</c:v>
                </c:pt>
                <c:pt idx="2504">
                  <c:v>250400000</c:v>
                </c:pt>
                <c:pt idx="2505">
                  <c:v>250500000</c:v>
                </c:pt>
                <c:pt idx="2506">
                  <c:v>250600000</c:v>
                </c:pt>
                <c:pt idx="2507">
                  <c:v>250700000</c:v>
                </c:pt>
                <c:pt idx="2508">
                  <c:v>250800000</c:v>
                </c:pt>
                <c:pt idx="2509">
                  <c:v>250900000</c:v>
                </c:pt>
                <c:pt idx="2510">
                  <c:v>251000000</c:v>
                </c:pt>
                <c:pt idx="2511">
                  <c:v>251100000</c:v>
                </c:pt>
                <c:pt idx="2512">
                  <c:v>251200000</c:v>
                </c:pt>
                <c:pt idx="2513">
                  <c:v>251300000</c:v>
                </c:pt>
                <c:pt idx="2514">
                  <c:v>251400000</c:v>
                </c:pt>
                <c:pt idx="2515">
                  <c:v>251500000</c:v>
                </c:pt>
                <c:pt idx="2516">
                  <c:v>251600000</c:v>
                </c:pt>
                <c:pt idx="2517">
                  <c:v>251700000</c:v>
                </c:pt>
                <c:pt idx="2518">
                  <c:v>251800000</c:v>
                </c:pt>
                <c:pt idx="2519">
                  <c:v>251900000</c:v>
                </c:pt>
                <c:pt idx="2520">
                  <c:v>252000000</c:v>
                </c:pt>
                <c:pt idx="2521">
                  <c:v>252100000</c:v>
                </c:pt>
                <c:pt idx="2522">
                  <c:v>252200000</c:v>
                </c:pt>
                <c:pt idx="2523">
                  <c:v>252300000</c:v>
                </c:pt>
                <c:pt idx="2524">
                  <c:v>252400000</c:v>
                </c:pt>
                <c:pt idx="2525">
                  <c:v>252500000</c:v>
                </c:pt>
                <c:pt idx="2526">
                  <c:v>252600000</c:v>
                </c:pt>
                <c:pt idx="2527">
                  <c:v>252700000</c:v>
                </c:pt>
                <c:pt idx="2528">
                  <c:v>252800000</c:v>
                </c:pt>
                <c:pt idx="2529">
                  <c:v>252900000</c:v>
                </c:pt>
                <c:pt idx="2530">
                  <c:v>253000000</c:v>
                </c:pt>
                <c:pt idx="2531">
                  <c:v>253100000</c:v>
                </c:pt>
                <c:pt idx="2532">
                  <c:v>253200000</c:v>
                </c:pt>
                <c:pt idx="2533">
                  <c:v>253300000</c:v>
                </c:pt>
                <c:pt idx="2534">
                  <c:v>253400000</c:v>
                </c:pt>
                <c:pt idx="2535">
                  <c:v>253500000</c:v>
                </c:pt>
                <c:pt idx="2536">
                  <c:v>253600000</c:v>
                </c:pt>
                <c:pt idx="2537">
                  <c:v>253700000</c:v>
                </c:pt>
                <c:pt idx="2538">
                  <c:v>253800000</c:v>
                </c:pt>
                <c:pt idx="2539">
                  <c:v>253900000</c:v>
                </c:pt>
                <c:pt idx="2540">
                  <c:v>254000000</c:v>
                </c:pt>
                <c:pt idx="2541">
                  <c:v>254100000</c:v>
                </c:pt>
                <c:pt idx="2542">
                  <c:v>254200000</c:v>
                </c:pt>
                <c:pt idx="2543">
                  <c:v>254300000</c:v>
                </c:pt>
                <c:pt idx="2544">
                  <c:v>254400000</c:v>
                </c:pt>
                <c:pt idx="2545">
                  <c:v>254500000</c:v>
                </c:pt>
                <c:pt idx="2546">
                  <c:v>254600000</c:v>
                </c:pt>
                <c:pt idx="2547">
                  <c:v>254700000</c:v>
                </c:pt>
                <c:pt idx="2548">
                  <c:v>254800000</c:v>
                </c:pt>
                <c:pt idx="2549">
                  <c:v>254900000</c:v>
                </c:pt>
                <c:pt idx="2550">
                  <c:v>255000000</c:v>
                </c:pt>
                <c:pt idx="2551">
                  <c:v>255100000</c:v>
                </c:pt>
                <c:pt idx="2552">
                  <c:v>255200000</c:v>
                </c:pt>
                <c:pt idx="2553">
                  <c:v>255300000</c:v>
                </c:pt>
                <c:pt idx="2554">
                  <c:v>255400000</c:v>
                </c:pt>
                <c:pt idx="2555">
                  <c:v>255500000</c:v>
                </c:pt>
                <c:pt idx="2556">
                  <c:v>255600000</c:v>
                </c:pt>
                <c:pt idx="2557">
                  <c:v>255700000</c:v>
                </c:pt>
                <c:pt idx="2558">
                  <c:v>255800000</c:v>
                </c:pt>
                <c:pt idx="2559">
                  <c:v>255900000</c:v>
                </c:pt>
                <c:pt idx="2560">
                  <c:v>256000000</c:v>
                </c:pt>
                <c:pt idx="2561">
                  <c:v>256100000</c:v>
                </c:pt>
                <c:pt idx="2562">
                  <c:v>256200000</c:v>
                </c:pt>
                <c:pt idx="2563">
                  <c:v>256300000</c:v>
                </c:pt>
                <c:pt idx="2564">
                  <c:v>256400000</c:v>
                </c:pt>
                <c:pt idx="2565">
                  <c:v>256500000</c:v>
                </c:pt>
                <c:pt idx="2566">
                  <c:v>256600000</c:v>
                </c:pt>
                <c:pt idx="2567">
                  <c:v>256700000</c:v>
                </c:pt>
                <c:pt idx="2568">
                  <c:v>256800000</c:v>
                </c:pt>
                <c:pt idx="2569">
                  <c:v>256900000</c:v>
                </c:pt>
                <c:pt idx="2570">
                  <c:v>257000000</c:v>
                </c:pt>
                <c:pt idx="2571">
                  <c:v>257100000</c:v>
                </c:pt>
                <c:pt idx="2572">
                  <c:v>257200000</c:v>
                </c:pt>
                <c:pt idx="2573">
                  <c:v>257300000</c:v>
                </c:pt>
                <c:pt idx="2574">
                  <c:v>257400000</c:v>
                </c:pt>
                <c:pt idx="2575">
                  <c:v>257500000</c:v>
                </c:pt>
                <c:pt idx="2576">
                  <c:v>257600000</c:v>
                </c:pt>
                <c:pt idx="2577">
                  <c:v>257700000</c:v>
                </c:pt>
                <c:pt idx="2578">
                  <c:v>257800000</c:v>
                </c:pt>
                <c:pt idx="2579">
                  <c:v>257900000</c:v>
                </c:pt>
                <c:pt idx="2580">
                  <c:v>258000000</c:v>
                </c:pt>
                <c:pt idx="2581">
                  <c:v>258100000</c:v>
                </c:pt>
                <c:pt idx="2582">
                  <c:v>258200000</c:v>
                </c:pt>
                <c:pt idx="2583">
                  <c:v>258300000</c:v>
                </c:pt>
                <c:pt idx="2584">
                  <c:v>258400000</c:v>
                </c:pt>
                <c:pt idx="2585">
                  <c:v>258500000</c:v>
                </c:pt>
                <c:pt idx="2586">
                  <c:v>258600000</c:v>
                </c:pt>
                <c:pt idx="2587">
                  <c:v>258700000</c:v>
                </c:pt>
                <c:pt idx="2588">
                  <c:v>258800000</c:v>
                </c:pt>
                <c:pt idx="2589">
                  <c:v>258900000</c:v>
                </c:pt>
                <c:pt idx="2590">
                  <c:v>259000000</c:v>
                </c:pt>
                <c:pt idx="2591">
                  <c:v>259100000</c:v>
                </c:pt>
                <c:pt idx="2592">
                  <c:v>259200000</c:v>
                </c:pt>
                <c:pt idx="2593">
                  <c:v>259300000</c:v>
                </c:pt>
                <c:pt idx="2594">
                  <c:v>259400000</c:v>
                </c:pt>
                <c:pt idx="2595">
                  <c:v>259500000</c:v>
                </c:pt>
                <c:pt idx="2596">
                  <c:v>259600000</c:v>
                </c:pt>
                <c:pt idx="2597">
                  <c:v>259700000</c:v>
                </c:pt>
                <c:pt idx="2598">
                  <c:v>259800000</c:v>
                </c:pt>
                <c:pt idx="2599">
                  <c:v>259900000</c:v>
                </c:pt>
                <c:pt idx="2600">
                  <c:v>260000000</c:v>
                </c:pt>
                <c:pt idx="2601">
                  <c:v>260100000</c:v>
                </c:pt>
                <c:pt idx="2602">
                  <c:v>260200000</c:v>
                </c:pt>
                <c:pt idx="2603">
                  <c:v>260300000</c:v>
                </c:pt>
                <c:pt idx="2604">
                  <c:v>260400000</c:v>
                </c:pt>
                <c:pt idx="2605">
                  <c:v>260500000</c:v>
                </c:pt>
                <c:pt idx="2606">
                  <c:v>260600000</c:v>
                </c:pt>
                <c:pt idx="2607">
                  <c:v>260700000</c:v>
                </c:pt>
                <c:pt idx="2608">
                  <c:v>260800000</c:v>
                </c:pt>
                <c:pt idx="2609">
                  <c:v>260900000</c:v>
                </c:pt>
                <c:pt idx="2610">
                  <c:v>261000000</c:v>
                </c:pt>
                <c:pt idx="2611">
                  <c:v>261100000</c:v>
                </c:pt>
                <c:pt idx="2612">
                  <c:v>261200000</c:v>
                </c:pt>
                <c:pt idx="2613">
                  <c:v>261300000</c:v>
                </c:pt>
                <c:pt idx="2614">
                  <c:v>261400000</c:v>
                </c:pt>
                <c:pt idx="2615">
                  <c:v>261500000</c:v>
                </c:pt>
                <c:pt idx="2616">
                  <c:v>261600000</c:v>
                </c:pt>
                <c:pt idx="2617">
                  <c:v>261700000</c:v>
                </c:pt>
                <c:pt idx="2618">
                  <c:v>261800000</c:v>
                </c:pt>
                <c:pt idx="2619">
                  <c:v>261900000</c:v>
                </c:pt>
                <c:pt idx="2620">
                  <c:v>262000000</c:v>
                </c:pt>
                <c:pt idx="2621">
                  <c:v>262100000</c:v>
                </c:pt>
                <c:pt idx="2622">
                  <c:v>262200000</c:v>
                </c:pt>
                <c:pt idx="2623">
                  <c:v>262300000</c:v>
                </c:pt>
                <c:pt idx="2624">
                  <c:v>262400000</c:v>
                </c:pt>
                <c:pt idx="2625">
                  <c:v>262500000</c:v>
                </c:pt>
                <c:pt idx="2626">
                  <c:v>262600000</c:v>
                </c:pt>
                <c:pt idx="2627">
                  <c:v>262700000</c:v>
                </c:pt>
                <c:pt idx="2628">
                  <c:v>262800000</c:v>
                </c:pt>
                <c:pt idx="2629">
                  <c:v>262900000</c:v>
                </c:pt>
                <c:pt idx="2630">
                  <c:v>263000000</c:v>
                </c:pt>
                <c:pt idx="2631">
                  <c:v>263100000</c:v>
                </c:pt>
                <c:pt idx="2632">
                  <c:v>263200000</c:v>
                </c:pt>
                <c:pt idx="2633">
                  <c:v>263300000</c:v>
                </c:pt>
                <c:pt idx="2634">
                  <c:v>263400000</c:v>
                </c:pt>
                <c:pt idx="2635">
                  <c:v>263500000</c:v>
                </c:pt>
                <c:pt idx="2636">
                  <c:v>263600000</c:v>
                </c:pt>
                <c:pt idx="2637">
                  <c:v>263700000</c:v>
                </c:pt>
                <c:pt idx="2638">
                  <c:v>263800000</c:v>
                </c:pt>
                <c:pt idx="2639">
                  <c:v>263900000</c:v>
                </c:pt>
                <c:pt idx="2640">
                  <c:v>264000000</c:v>
                </c:pt>
                <c:pt idx="2641">
                  <c:v>264100000</c:v>
                </c:pt>
                <c:pt idx="2642">
                  <c:v>264200000</c:v>
                </c:pt>
                <c:pt idx="2643">
                  <c:v>264300000</c:v>
                </c:pt>
                <c:pt idx="2644">
                  <c:v>264400000</c:v>
                </c:pt>
                <c:pt idx="2645">
                  <c:v>264500000</c:v>
                </c:pt>
                <c:pt idx="2646">
                  <c:v>264600000</c:v>
                </c:pt>
                <c:pt idx="2647">
                  <c:v>264700000</c:v>
                </c:pt>
                <c:pt idx="2648">
                  <c:v>264800000</c:v>
                </c:pt>
                <c:pt idx="2649">
                  <c:v>264900000</c:v>
                </c:pt>
                <c:pt idx="2650">
                  <c:v>265000000</c:v>
                </c:pt>
                <c:pt idx="2651">
                  <c:v>265100000</c:v>
                </c:pt>
                <c:pt idx="2652">
                  <c:v>265200000</c:v>
                </c:pt>
                <c:pt idx="2653">
                  <c:v>265300000</c:v>
                </c:pt>
                <c:pt idx="2654">
                  <c:v>265400000</c:v>
                </c:pt>
                <c:pt idx="2655">
                  <c:v>265500000</c:v>
                </c:pt>
                <c:pt idx="2656">
                  <c:v>265600000</c:v>
                </c:pt>
                <c:pt idx="2657">
                  <c:v>265700000</c:v>
                </c:pt>
                <c:pt idx="2658">
                  <c:v>265800000</c:v>
                </c:pt>
                <c:pt idx="2659">
                  <c:v>265900000</c:v>
                </c:pt>
                <c:pt idx="2660">
                  <c:v>266000000</c:v>
                </c:pt>
                <c:pt idx="2661">
                  <c:v>266100000</c:v>
                </c:pt>
                <c:pt idx="2662">
                  <c:v>266200000</c:v>
                </c:pt>
                <c:pt idx="2663">
                  <c:v>266300000</c:v>
                </c:pt>
                <c:pt idx="2664">
                  <c:v>266400000</c:v>
                </c:pt>
                <c:pt idx="2665">
                  <c:v>266500000</c:v>
                </c:pt>
                <c:pt idx="2666">
                  <c:v>266600000</c:v>
                </c:pt>
                <c:pt idx="2667">
                  <c:v>266700000</c:v>
                </c:pt>
                <c:pt idx="2668">
                  <c:v>266800000</c:v>
                </c:pt>
                <c:pt idx="2669">
                  <c:v>266900000</c:v>
                </c:pt>
                <c:pt idx="2670">
                  <c:v>267000000</c:v>
                </c:pt>
                <c:pt idx="2671">
                  <c:v>267100000</c:v>
                </c:pt>
                <c:pt idx="2672">
                  <c:v>267200000</c:v>
                </c:pt>
                <c:pt idx="2673">
                  <c:v>267300000</c:v>
                </c:pt>
                <c:pt idx="2674">
                  <c:v>267400000</c:v>
                </c:pt>
                <c:pt idx="2675">
                  <c:v>267500000</c:v>
                </c:pt>
                <c:pt idx="2676">
                  <c:v>267600000</c:v>
                </c:pt>
                <c:pt idx="2677">
                  <c:v>267700000</c:v>
                </c:pt>
                <c:pt idx="2678">
                  <c:v>267800000</c:v>
                </c:pt>
                <c:pt idx="2679">
                  <c:v>267900000</c:v>
                </c:pt>
                <c:pt idx="2680">
                  <c:v>268000000</c:v>
                </c:pt>
                <c:pt idx="2681">
                  <c:v>268100000</c:v>
                </c:pt>
                <c:pt idx="2682">
                  <c:v>268200000</c:v>
                </c:pt>
                <c:pt idx="2683">
                  <c:v>268300000</c:v>
                </c:pt>
                <c:pt idx="2684">
                  <c:v>268400000</c:v>
                </c:pt>
                <c:pt idx="2685">
                  <c:v>268500000</c:v>
                </c:pt>
                <c:pt idx="2686">
                  <c:v>268600000</c:v>
                </c:pt>
                <c:pt idx="2687">
                  <c:v>268700000</c:v>
                </c:pt>
                <c:pt idx="2688">
                  <c:v>268800000</c:v>
                </c:pt>
                <c:pt idx="2689">
                  <c:v>268900000</c:v>
                </c:pt>
                <c:pt idx="2690">
                  <c:v>269000000</c:v>
                </c:pt>
                <c:pt idx="2691">
                  <c:v>269100000</c:v>
                </c:pt>
                <c:pt idx="2692">
                  <c:v>269200000</c:v>
                </c:pt>
                <c:pt idx="2693">
                  <c:v>269300000</c:v>
                </c:pt>
                <c:pt idx="2694">
                  <c:v>269400000</c:v>
                </c:pt>
                <c:pt idx="2695">
                  <c:v>269500000</c:v>
                </c:pt>
                <c:pt idx="2696">
                  <c:v>269600000</c:v>
                </c:pt>
                <c:pt idx="2697">
                  <c:v>269700000</c:v>
                </c:pt>
                <c:pt idx="2698">
                  <c:v>269800000</c:v>
                </c:pt>
                <c:pt idx="2699">
                  <c:v>269900000</c:v>
                </c:pt>
                <c:pt idx="2700">
                  <c:v>270000000</c:v>
                </c:pt>
                <c:pt idx="2701">
                  <c:v>270100000</c:v>
                </c:pt>
                <c:pt idx="2702">
                  <c:v>270200000</c:v>
                </c:pt>
                <c:pt idx="2703">
                  <c:v>270300000</c:v>
                </c:pt>
                <c:pt idx="2704">
                  <c:v>270400000</c:v>
                </c:pt>
                <c:pt idx="2705">
                  <c:v>270500000</c:v>
                </c:pt>
                <c:pt idx="2706">
                  <c:v>270600000</c:v>
                </c:pt>
                <c:pt idx="2707">
                  <c:v>270700000</c:v>
                </c:pt>
                <c:pt idx="2708">
                  <c:v>270800000</c:v>
                </c:pt>
                <c:pt idx="2709">
                  <c:v>270900000</c:v>
                </c:pt>
                <c:pt idx="2710">
                  <c:v>271000000</c:v>
                </c:pt>
                <c:pt idx="2711">
                  <c:v>271100000</c:v>
                </c:pt>
                <c:pt idx="2712">
                  <c:v>271200000</c:v>
                </c:pt>
                <c:pt idx="2713">
                  <c:v>271300000</c:v>
                </c:pt>
                <c:pt idx="2714">
                  <c:v>271400000</c:v>
                </c:pt>
                <c:pt idx="2715">
                  <c:v>271500000</c:v>
                </c:pt>
                <c:pt idx="2716">
                  <c:v>271600000</c:v>
                </c:pt>
                <c:pt idx="2717">
                  <c:v>271700000</c:v>
                </c:pt>
                <c:pt idx="2718">
                  <c:v>271800000</c:v>
                </c:pt>
                <c:pt idx="2719">
                  <c:v>271900000</c:v>
                </c:pt>
                <c:pt idx="2720">
                  <c:v>272000000</c:v>
                </c:pt>
                <c:pt idx="2721">
                  <c:v>272100000</c:v>
                </c:pt>
                <c:pt idx="2722">
                  <c:v>272200000</c:v>
                </c:pt>
                <c:pt idx="2723">
                  <c:v>272300000</c:v>
                </c:pt>
                <c:pt idx="2724">
                  <c:v>272400000</c:v>
                </c:pt>
                <c:pt idx="2725">
                  <c:v>272500000</c:v>
                </c:pt>
                <c:pt idx="2726">
                  <c:v>272600000</c:v>
                </c:pt>
                <c:pt idx="2727">
                  <c:v>272700000</c:v>
                </c:pt>
                <c:pt idx="2728">
                  <c:v>272800000</c:v>
                </c:pt>
                <c:pt idx="2729">
                  <c:v>272900000</c:v>
                </c:pt>
                <c:pt idx="2730">
                  <c:v>273000000</c:v>
                </c:pt>
                <c:pt idx="2731">
                  <c:v>273100000</c:v>
                </c:pt>
                <c:pt idx="2732">
                  <c:v>273200000</c:v>
                </c:pt>
                <c:pt idx="2733">
                  <c:v>273300000</c:v>
                </c:pt>
                <c:pt idx="2734">
                  <c:v>273400000</c:v>
                </c:pt>
                <c:pt idx="2735">
                  <c:v>273500000</c:v>
                </c:pt>
                <c:pt idx="2736">
                  <c:v>273600000</c:v>
                </c:pt>
                <c:pt idx="2737">
                  <c:v>273700000</c:v>
                </c:pt>
                <c:pt idx="2738">
                  <c:v>273800000</c:v>
                </c:pt>
                <c:pt idx="2739">
                  <c:v>273900000</c:v>
                </c:pt>
                <c:pt idx="2740">
                  <c:v>274000000</c:v>
                </c:pt>
                <c:pt idx="2741">
                  <c:v>274100000</c:v>
                </c:pt>
                <c:pt idx="2742">
                  <c:v>274200000</c:v>
                </c:pt>
                <c:pt idx="2743">
                  <c:v>274300000</c:v>
                </c:pt>
                <c:pt idx="2744">
                  <c:v>274400000</c:v>
                </c:pt>
                <c:pt idx="2745">
                  <c:v>274500000</c:v>
                </c:pt>
                <c:pt idx="2746">
                  <c:v>274600000</c:v>
                </c:pt>
                <c:pt idx="2747">
                  <c:v>274700000</c:v>
                </c:pt>
                <c:pt idx="2748">
                  <c:v>274800000</c:v>
                </c:pt>
                <c:pt idx="2749">
                  <c:v>274900000</c:v>
                </c:pt>
                <c:pt idx="2750">
                  <c:v>275000000</c:v>
                </c:pt>
                <c:pt idx="2751">
                  <c:v>275100000</c:v>
                </c:pt>
                <c:pt idx="2752">
                  <c:v>275200000</c:v>
                </c:pt>
                <c:pt idx="2753">
                  <c:v>275300000</c:v>
                </c:pt>
                <c:pt idx="2754">
                  <c:v>275400000</c:v>
                </c:pt>
                <c:pt idx="2755">
                  <c:v>275500000</c:v>
                </c:pt>
                <c:pt idx="2756">
                  <c:v>275600000</c:v>
                </c:pt>
                <c:pt idx="2757">
                  <c:v>275700000</c:v>
                </c:pt>
                <c:pt idx="2758">
                  <c:v>275800000</c:v>
                </c:pt>
                <c:pt idx="2759">
                  <c:v>275900000</c:v>
                </c:pt>
                <c:pt idx="2760">
                  <c:v>276000000</c:v>
                </c:pt>
                <c:pt idx="2761">
                  <c:v>276100000</c:v>
                </c:pt>
                <c:pt idx="2762">
                  <c:v>276200000</c:v>
                </c:pt>
                <c:pt idx="2763">
                  <c:v>276300000</c:v>
                </c:pt>
                <c:pt idx="2764">
                  <c:v>276400000</c:v>
                </c:pt>
                <c:pt idx="2765">
                  <c:v>276500000</c:v>
                </c:pt>
                <c:pt idx="2766">
                  <c:v>276600000</c:v>
                </c:pt>
                <c:pt idx="2767">
                  <c:v>276700000</c:v>
                </c:pt>
                <c:pt idx="2768">
                  <c:v>276800000</c:v>
                </c:pt>
                <c:pt idx="2769">
                  <c:v>276900000</c:v>
                </c:pt>
                <c:pt idx="2770">
                  <c:v>277000000</c:v>
                </c:pt>
                <c:pt idx="2771">
                  <c:v>277100000</c:v>
                </c:pt>
                <c:pt idx="2772">
                  <c:v>277200000</c:v>
                </c:pt>
                <c:pt idx="2773">
                  <c:v>277300000</c:v>
                </c:pt>
                <c:pt idx="2774">
                  <c:v>277400000</c:v>
                </c:pt>
                <c:pt idx="2775">
                  <c:v>277500000</c:v>
                </c:pt>
                <c:pt idx="2776">
                  <c:v>277600000</c:v>
                </c:pt>
                <c:pt idx="2777">
                  <c:v>277700000</c:v>
                </c:pt>
                <c:pt idx="2778">
                  <c:v>277800000</c:v>
                </c:pt>
                <c:pt idx="2779">
                  <c:v>277900000</c:v>
                </c:pt>
                <c:pt idx="2780">
                  <c:v>278000000</c:v>
                </c:pt>
                <c:pt idx="2781">
                  <c:v>278100000</c:v>
                </c:pt>
                <c:pt idx="2782">
                  <c:v>278200000</c:v>
                </c:pt>
                <c:pt idx="2783">
                  <c:v>278300000</c:v>
                </c:pt>
                <c:pt idx="2784">
                  <c:v>278400000</c:v>
                </c:pt>
                <c:pt idx="2785">
                  <c:v>278500000</c:v>
                </c:pt>
                <c:pt idx="2786">
                  <c:v>278600000</c:v>
                </c:pt>
                <c:pt idx="2787">
                  <c:v>278700000</c:v>
                </c:pt>
                <c:pt idx="2788">
                  <c:v>278800000</c:v>
                </c:pt>
                <c:pt idx="2789">
                  <c:v>278900000</c:v>
                </c:pt>
                <c:pt idx="2790">
                  <c:v>279000000</c:v>
                </c:pt>
                <c:pt idx="2791">
                  <c:v>279100000</c:v>
                </c:pt>
                <c:pt idx="2792">
                  <c:v>279200000</c:v>
                </c:pt>
                <c:pt idx="2793">
                  <c:v>279300000</c:v>
                </c:pt>
                <c:pt idx="2794">
                  <c:v>279400000</c:v>
                </c:pt>
                <c:pt idx="2795">
                  <c:v>279500000</c:v>
                </c:pt>
                <c:pt idx="2796">
                  <c:v>279600000</c:v>
                </c:pt>
                <c:pt idx="2797">
                  <c:v>279700000</c:v>
                </c:pt>
                <c:pt idx="2798">
                  <c:v>279800000</c:v>
                </c:pt>
                <c:pt idx="2799">
                  <c:v>279900000</c:v>
                </c:pt>
                <c:pt idx="2800">
                  <c:v>280000000</c:v>
                </c:pt>
                <c:pt idx="2801">
                  <c:v>280100000</c:v>
                </c:pt>
                <c:pt idx="2802">
                  <c:v>280200000</c:v>
                </c:pt>
                <c:pt idx="2803">
                  <c:v>280300000</c:v>
                </c:pt>
                <c:pt idx="2804">
                  <c:v>280400000</c:v>
                </c:pt>
                <c:pt idx="2805">
                  <c:v>280500000</c:v>
                </c:pt>
                <c:pt idx="2806">
                  <c:v>280600000</c:v>
                </c:pt>
                <c:pt idx="2807">
                  <c:v>280700000</c:v>
                </c:pt>
                <c:pt idx="2808">
                  <c:v>280800000</c:v>
                </c:pt>
                <c:pt idx="2809">
                  <c:v>280900000</c:v>
                </c:pt>
                <c:pt idx="2810">
                  <c:v>281000000</c:v>
                </c:pt>
                <c:pt idx="2811">
                  <c:v>281100000</c:v>
                </c:pt>
                <c:pt idx="2812">
                  <c:v>281200000</c:v>
                </c:pt>
                <c:pt idx="2813">
                  <c:v>281300000</c:v>
                </c:pt>
                <c:pt idx="2814">
                  <c:v>281400000</c:v>
                </c:pt>
                <c:pt idx="2815">
                  <c:v>281500000</c:v>
                </c:pt>
                <c:pt idx="2816">
                  <c:v>281600000</c:v>
                </c:pt>
                <c:pt idx="2817">
                  <c:v>281700000</c:v>
                </c:pt>
                <c:pt idx="2818">
                  <c:v>281800000</c:v>
                </c:pt>
                <c:pt idx="2819">
                  <c:v>281900000</c:v>
                </c:pt>
                <c:pt idx="2820">
                  <c:v>282000000</c:v>
                </c:pt>
                <c:pt idx="2821">
                  <c:v>282100000</c:v>
                </c:pt>
                <c:pt idx="2822">
                  <c:v>282200000</c:v>
                </c:pt>
                <c:pt idx="2823">
                  <c:v>282300000</c:v>
                </c:pt>
                <c:pt idx="2824">
                  <c:v>282400000</c:v>
                </c:pt>
                <c:pt idx="2825">
                  <c:v>282500000</c:v>
                </c:pt>
                <c:pt idx="2826">
                  <c:v>282600000</c:v>
                </c:pt>
                <c:pt idx="2827">
                  <c:v>282700000</c:v>
                </c:pt>
                <c:pt idx="2828">
                  <c:v>282800000</c:v>
                </c:pt>
                <c:pt idx="2829">
                  <c:v>282900000</c:v>
                </c:pt>
                <c:pt idx="2830">
                  <c:v>283000000</c:v>
                </c:pt>
                <c:pt idx="2831">
                  <c:v>283100000</c:v>
                </c:pt>
                <c:pt idx="2832">
                  <c:v>283200000</c:v>
                </c:pt>
                <c:pt idx="2833">
                  <c:v>283300000</c:v>
                </c:pt>
                <c:pt idx="2834">
                  <c:v>283400000</c:v>
                </c:pt>
                <c:pt idx="2835">
                  <c:v>283500000</c:v>
                </c:pt>
                <c:pt idx="2836">
                  <c:v>283600000</c:v>
                </c:pt>
                <c:pt idx="2837">
                  <c:v>283700000</c:v>
                </c:pt>
                <c:pt idx="2838">
                  <c:v>283800000</c:v>
                </c:pt>
                <c:pt idx="2839">
                  <c:v>283900000</c:v>
                </c:pt>
                <c:pt idx="2840">
                  <c:v>284000000</c:v>
                </c:pt>
                <c:pt idx="2841">
                  <c:v>284100000</c:v>
                </c:pt>
                <c:pt idx="2842">
                  <c:v>284200000</c:v>
                </c:pt>
                <c:pt idx="2843">
                  <c:v>284300000</c:v>
                </c:pt>
                <c:pt idx="2844">
                  <c:v>284400000</c:v>
                </c:pt>
                <c:pt idx="2845">
                  <c:v>284500000</c:v>
                </c:pt>
                <c:pt idx="2846">
                  <c:v>284600000</c:v>
                </c:pt>
                <c:pt idx="2847">
                  <c:v>284700000</c:v>
                </c:pt>
                <c:pt idx="2848">
                  <c:v>284800000</c:v>
                </c:pt>
                <c:pt idx="2849">
                  <c:v>284900000</c:v>
                </c:pt>
                <c:pt idx="2850">
                  <c:v>285000000</c:v>
                </c:pt>
                <c:pt idx="2851">
                  <c:v>285100000</c:v>
                </c:pt>
                <c:pt idx="2852">
                  <c:v>285200000</c:v>
                </c:pt>
                <c:pt idx="2853">
                  <c:v>285300000</c:v>
                </c:pt>
                <c:pt idx="2854">
                  <c:v>285400000</c:v>
                </c:pt>
                <c:pt idx="2855">
                  <c:v>285500000</c:v>
                </c:pt>
                <c:pt idx="2856">
                  <c:v>285600000</c:v>
                </c:pt>
                <c:pt idx="2857">
                  <c:v>285700000</c:v>
                </c:pt>
                <c:pt idx="2858">
                  <c:v>285800000</c:v>
                </c:pt>
                <c:pt idx="2859">
                  <c:v>285900000</c:v>
                </c:pt>
                <c:pt idx="2860">
                  <c:v>286000000</c:v>
                </c:pt>
                <c:pt idx="2861">
                  <c:v>286100000</c:v>
                </c:pt>
                <c:pt idx="2862">
                  <c:v>286200000</c:v>
                </c:pt>
                <c:pt idx="2863">
                  <c:v>286300000</c:v>
                </c:pt>
                <c:pt idx="2864">
                  <c:v>286400000</c:v>
                </c:pt>
                <c:pt idx="2865">
                  <c:v>286500000</c:v>
                </c:pt>
                <c:pt idx="2866">
                  <c:v>286600000</c:v>
                </c:pt>
                <c:pt idx="2867">
                  <c:v>286700000</c:v>
                </c:pt>
                <c:pt idx="2868">
                  <c:v>286800000</c:v>
                </c:pt>
                <c:pt idx="2869">
                  <c:v>286900000</c:v>
                </c:pt>
                <c:pt idx="2870">
                  <c:v>287000000</c:v>
                </c:pt>
                <c:pt idx="2871">
                  <c:v>287100000</c:v>
                </c:pt>
                <c:pt idx="2872">
                  <c:v>287200000</c:v>
                </c:pt>
                <c:pt idx="2873">
                  <c:v>287300000</c:v>
                </c:pt>
                <c:pt idx="2874">
                  <c:v>287400000</c:v>
                </c:pt>
                <c:pt idx="2875">
                  <c:v>287500000</c:v>
                </c:pt>
                <c:pt idx="2876">
                  <c:v>287600000</c:v>
                </c:pt>
                <c:pt idx="2877">
                  <c:v>287700000</c:v>
                </c:pt>
                <c:pt idx="2878">
                  <c:v>287800000</c:v>
                </c:pt>
                <c:pt idx="2879">
                  <c:v>287900000</c:v>
                </c:pt>
                <c:pt idx="2880">
                  <c:v>288000000</c:v>
                </c:pt>
                <c:pt idx="2881">
                  <c:v>288100000</c:v>
                </c:pt>
                <c:pt idx="2882">
                  <c:v>288200000</c:v>
                </c:pt>
                <c:pt idx="2883">
                  <c:v>288300000</c:v>
                </c:pt>
                <c:pt idx="2884">
                  <c:v>288400000</c:v>
                </c:pt>
                <c:pt idx="2885">
                  <c:v>288500000</c:v>
                </c:pt>
                <c:pt idx="2886">
                  <c:v>288600000</c:v>
                </c:pt>
                <c:pt idx="2887">
                  <c:v>288700000</c:v>
                </c:pt>
                <c:pt idx="2888">
                  <c:v>288800000</c:v>
                </c:pt>
                <c:pt idx="2889">
                  <c:v>288900000</c:v>
                </c:pt>
                <c:pt idx="2890">
                  <c:v>289000000</c:v>
                </c:pt>
                <c:pt idx="2891">
                  <c:v>289100000</c:v>
                </c:pt>
                <c:pt idx="2892">
                  <c:v>289200000</c:v>
                </c:pt>
                <c:pt idx="2893">
                  <c:v>289300000</c:v>
                </c:pt>
                <c:pt idx="2894">
                  <c:v>289400000</c:v>
                </c:pt>
                <c:pt idx="2895">
                  <c:v>289500000</c:v>
                </c:pt>
                <c:pt idx="2896">
                  <c:v>289600000</c:v>
                </c:pt>
                <c:pt idx="2897">
                  <c:v>289700000</c:v>
                </c:pt>
                <c:pt idx="2898">
                  <c:v>289800000</c:v>
                </c:pt>
                <c:pt idx="2899">
                  <c:v>289900000</c:v>
                </c:pt>
                <c:pt idx="2900">
                  <c:v>290000000</c:v>
                </c:pt>
                <c:pt idx="2901">
                  <c:v>290100000</c:v>
                </c:pt>
                <c:pt idx="2902">
                  <c:v>290200000</c:v>
                </c:pt>
                <c:pt idx="2903">
                  <c:v>290300000</c:v>
                </c:pt>
                <c:pt idx="2904">
                  <c:v>290400000</c:v>
                </c:pt>
                <c:pt idx="2905">
                  <c:v>290500000</c:v>
                </c:pt>
                <c:pt idx="2906">
                  <c:v>290600000</c:v>
                </c:pt>
                <c:pt idx="2907">
                  <c:v>290700000</c:v>
                </c:pt>
                <c:pt idx="2908">
                  <c:v>290800000</c:v>
                </c:pt>
                <c:pt idx="2909">
                  <c:v>290900000</c:v>
                </c:pt>
                <c:pt idx="2910">
                  <c:v>291000000</c:v>
                </c:pt>
                <c:pt idx="2911">
                  <c:v>291100000</c:v>
                </c:pt>
                <c:pt idx="2912">
                  <c:v>291200000</c:v>
                </c:pt>
                <c:pt idx="2913">
                  <c:v>291300000</c:v>
                </c:pt>
                <c:pt idx="2914">
                  <c:v>291400000</c:v>
                </c:pt>
                <c:pt idx="2915">
                  <c:v>291500000</c:v>
                </c:pt>
                <c:pt idx="2916">
                  <c:v>291600000</c:v>
                </c:pt>
                <c:pt idx="2917">
                  <c:v>291700000</c:v>
                </c:pt>
                <c:pt idx="2918">
                  <c:v>291800000</c:v>
                </c:pt>
                <c:pt idx="2919">
                  <c:v>291900000</c:v>
                </c:pt>
                <c:pt idx="2920">
                  <c:v>292000000</c:v>
                </c:pt>
                <c:pt idx="2921">
                  <c:v>292100000</c:v>
                </c:pt>
                <c:pt idx="2922">
                  <c:v>292200000</c:v>
                </c:pt>
                <c:pt idx="2923">
                  <c:v>292300000</c:v>
                </c:pt>
                <c:pt idx="2924">
                  <c:v>292400000</c:v>
                </c:pt>
                <c:pt idx="2925">
                  <c:v>292500000</c:v>
                </c:pt>
                <c:pt idx="2926">
                  <c:v>292600000</c:v>
                </c:pt>
                <c:pt idx="2927">
                  <c:v>292700000</c:v>
                </c:pt>
                <c:pt idx="2928">
                  <c:v>292800000</c:v>
                </c:pt>
                <c:pt idx="2929">
                  <c:v>292900000</c:v>
                </c:pt>
                <c:pt idx="2930">
                  <c:v>293000000</c:v>
                </c:pt>
                <c:pt idx="2931">
                  <c:v>293100000</c:v>
                </c:pt>
                <c:pt idx="2932">
                  <c:v>293200000</c:v>
                </c:pt>
                <c:pt idx="2933">
                  <c:v>293300000</c:v>
                </c:pt>
                <c:pt idx="2934">
                  <c:v>293400000</c:v>
                </c:pt>
                <c:pt idx="2935">
                  <c:v>293500000</c:v>
                </c:pt>
                <c:pt idx="2936">
                  <c:v>293600000</c:v>
                </c:pt>
                <c:pt idx="2937">
                  <c:v>293700000</c:v>
                </c:pt>
                <c:pt idx="2938">
                  <c:v>293800000</c:v>
                </c:pt>
                <c:pt idx="2939">
                  <c:v>293900000</c:v>
                </c:pt>
                <c:pt idx="2940">
                  <c:v>294000000</c:v>
                </c:pt>
                <c:pt idx="2941">
                  <c:v>294100000</c:v>
                </c:pt>
                <c:pt idx="2942">
                  <c:v>294200000</c:v>
                </c:pt>
                <c:pt idx="2943">
                  <c:v>294300000</c:v>
                </c:pt>
                <c:pt idx="2944">
                  <c:v>294400000</c:v>
                </c:pt>
                <c:pt idx="2945">
                  <c:v>294500000</c:v>
                </c:pt>
                <c:pt idx="2946">
                  <c:v>294600000</c:v>
                </c:pt>
                <c:pt idx="2947">
                  <c:v>294700000</c:v>
                </c:pt>
                <c:pt idx="2948">
                  <c:v>294800000</c:v>
                </c:pt>
                <c:pt idx="2949">
                  <c:v>294900000</c:v>
                </c:pt>
                <c:pt idx="2950">
                  <c:v>295000000</c:v>
                </c:pt>
                <c:pt idx="2951">
                  <c:v>295100000</c:v>
                </c:pt>
                <c:pt idx="2952">
                  <c:v>295200000</c:v>
                </c:pt>
                <c:pt idx="2953">
                  <c:v>295300000</c:v>
                </c:pt>
                <c:pt idx="2954">
                  <c:v>295400000</c:v>
                </c:pt>
                <c:pt idx="2955">
                  <c:v>295500000</c:v>
                </c:pt>
                <c:pt idx="2956">
                  <c:v>295600000</c:v>
                </c:pt>
                <c:pt idx="2957">
                  <c:v>295700000</c:v>
                </c:pt>
                <c:pt idx="2958">
                  <c:v>295800000</c:v>
                </c:pt>
                <c:pt idx="2959">
                  <c:v>295900000</c:v>
                </c:pt>
                <c:pt idx="2960">
                  <c:v>296000000</c:v>
                </c:pt>
                <c:pt idx="2961">
                  <c:v>296100000</c:v>
                </c:pt>
                <c:pt idx="2962">
                  <c:v>296200000</c:v>
                </c:pt>
                <c:pt idx="2963">
                  <c:v>296300000</c:v>
                </c:pt>
                <c:pt idx="2964">
                  <c:v>296400000</c:v>
                </c:pt>
                <c:pt idx="2965">
                  <c:v>296500000</c:v>
                </c:pt>
                <c:pt idx="2966">
                  <c:v>296600000</c:v>
                </c:pt>
                <c:pt idx="2967">
                  <c:v>296700000</c:v>
                </c:pt>
                <c:pt idx="2968">
                  <c:v>296800000</c:v>
                </c:pt>
                <c:pt idx="2969">
                  <c:v>296900000</c:v>
                </c:pt>
                <c:pt idx="2970">
                  <c:v>297000000</c:v>
                </c:pt>
                <c:pt idx="2971">
                  <c:v>297100000</c:v>
                </c:pt>
                <c:pt idx="2972">
                  <c:v>297200000</c:v>
                </c:pt>
                <c:pt idx="2973">
                  <c:v>297300000</c:v>
                </c:pt>
                <c:pt idx="2974">
                  <c:v>297400000</c:v>
                </c:pt>
                <c:pt idx="2975">
                  <c:v>297500000</c:v>
                </c:pt>
                <c:pt idx="2976">
                  <c:v>297600000</c:v>
                </c:pt>
                <c:pt idx="2977">
                  <c:v>297700000</c:v>
                </c:pt>
                <c:pt idx="2978">
                  <c:v>297800000</c:v>
                </c:pt>
                <c:pt idx="2979">
                  <c:v>297900000</c:v>
                </c:pt>
                <c:pt idx="2980">
                  <c:v>298000000</c:v>
                </c:pt>
                <c:pt idx="2981">
                  <c:v>298100000</c:v>
                </c:pt>
                <c:pt idx="2982">
                  <c:v>298200000</c:v>
                </c:pt>
                <c:pt idx="2983">
                  <c:v>298300000</c:v>
                </c:pt>
                <c:pt idx="2984">
                  <c:v>298400000</c:v>
                </c:pt>
                <c:pt idx="2985">
                  <c:v>298500000</c:v>
                </c:pt>
                <c:pt idx="2986">
                  <c:v>298600000</c:v>
                </c:pt>
                <c:pt idx="2987">
                  <c:v>298700000</c:v>
                </c:pt>
                <c:pt idx="2988">
                  <c:v>298800000</c:v>
                </c:pt>
                <c:pt idx="2989">
                  <c:v>298900000</c:v>
                </c:pt>
                <c:pt idx="2990">
                  <c:v>299000000</c:v>
                </c:pt>
                <c:pt idx="2991">
                  <c:v>299100000</c:v>
                </c:pt>
                <c:pt idx="2992">
                  <c:v>299200000</c:v>
                </c:pt>
                <c:pt idx="2993">
                  <c:v>299300000</c:v>
                </c:pt>
                <c:pt idx="2994">
                  <c:v>299400000</c:v>
                </c:pt>
                <c:pt idx="2995">
                  <c:v>299500000</c:v>
                </c:pt>
                <c:pt idx="2996">
                  <c:v>299600000</c:v>
                </c:pt>
                <c:pt idx="2997">
                  <c:v>299700000</c:v>
                </c:pt>
                <c:pt idx="2998">
                  <c:v>299800000</c:v>
                </c:pt>
                <c:pt idx="2999">
                  <c:v>299900000</c:v>
                </c:pt>
                <c:pt idx="3000">
                  <c:v>299990000</c:v>
                </c:pt>
                <c:pt idx="3001">
                  <c:v>299999000</c:v>
                </c:pt>
                <c:pt idx="3002">
                  <c:v>299999900</c:v>
                </c:pt>
                <c:pt idx="3003">
                  <c:v>299999990</c:v>
                </c:pt>
                <c:pt idx="3004">
                  <c:v>299999999</c:v>
                </c:pt>
              </c:numCache>
            </c:numRef>
          </c:xVal>
          <c:yVal>
            <c:numRef>
              <c:f>STR!$C$11:$C$3015</c:f>
              <c:numCache>
                <c:formatCode>0.000000000000000000000000000000</c:formatCode>
                <c:ptCount val="3005"/>
                <c:pt idx="0">
                  <c:v>1</c:v>
                </c:pt>
                <c:pt idx="1">
                  <c:v>1.0000000555555602</c:v>
                </c:pt>
                <c:pt idx="2">
                  <c:v>1.0000002222222963</c:v>
                </c:pt>
                <c:pt idx="3">
                  <c:v>1.0000005000003749</c:v>
                </c:pt>
                <c:pt idx="4">
                  <c:v>1.000000888890074</c:v>
                </c:pt>
                <c:pt idx="5">
                  <c:v>1.0000013888917825</c:v>
                </c:pt>
                <c:pt idx="6">
                  <c:v>1.0000020000059999</c:v>
                </c:pt>
                <c:pt idx="7">
                  <c:v>1.0000027222333381</c:v>
                </c:pt>
                <c:pt idx="8">
                  <c:v>1.0000035555745186</c:v>
                </c:pt>
                <c:pt idx="9">
                  <c:v>1.0000045000303752</c:v>
                </c:pt>
                <c:pt idx="10">
                  <c:v>1.0000055556018523</c:v>
                </c:pt>
                <c:pt idx="11">
                  <c:v>1.0000067222900053</c:v>
                </c:pt>
                <c:pt idx="12">
                  <c:v>1.0000080000960012</c:v>
                </c:pt>
                <c:pt idx="13">
                  <c:v>1.0000093890211179</c:v>
                </c:pt>
                <c:pt idx="14">
                  <c:v>1.0000108890667438</c:v>
                </c:pt>
                <c:pt idx="15">
                  <c:v>1.00001250023438</c:v>
                </c:pt>
                <c:pt idx="16">
                  <c:v>1.0000142225256368</c:v>
                </c:pt>
                <c:pt idx="17">
                  <c:v>1.0000160559422373</c:v>
                </c:pt>
                <c:pt idx="18">
                  <c:v>1.0000180004860146</c:v>
                </c:pt>
                <c:pt idx="19">
                  <c:v>1.0000200561589137</c:v>
                </c:pt>
                <c:pt idx="20">
                  <c:v>1.0000222229629905</c:v>
                </c:pt>
                <c:pt idx="21">
                  <c:v>1.0000245009004118</c:v>
                </c:pt>
                <c:pt idx="22">
                  <c:v>1.0000268899734561</c:v>
                </c:pt>
                <c:pt idx="23">
                  <c:v>1.0000293901845125</c:v>
                </c:pt>
                <c:pt idx="24">
                  <c:v>1.000032001536082</c:v>
                </c:pt>
                <c:pt idx="25">
                  <c:v>1.0000347240307761</c:v>
                </c:pt>
                <c:pt idx="26">
                  <c:v>1.0000375576713176</c:v>
                </c:pt>
                <c:pt idx="27">
                  <c:v>1.000040502460541</c:v>
                </c:pt>
                <c:pt idx="28">
                  <c:v>1.0000435584013918</c:v>
                </c:pt>
                <c:pt idx="29">
                  <c:v>1.0000467254969263</c:v>
                </c:pt>
                <c:pt idx="30">
                  <c:v>1.0000500037503126</c:v>
                </c:pt>
                <c:pt idx="31">
                  <c:v>1.0000533931648297</c:v>
                </c:pt>
                <c:pt idx="32">
                  <c:v>1.0000568937438676</c:v>
                </c:pt>
                <c:pt idx="33">
                  <c:v>1.0000605054909286</c:v>
                </c:pt>
                <c:pt idx="34">
                  <c:v>1.0000642284096253</c:v>
                </c:pt>
                <c:pt idx="35">
                  <c:v>1.0000680625036815</c:v>
                </c:pt>
                <c:pt idx="36">
                  <c:v>1.0000720077769332</c:v>
                </c:pt>
                <c:pt idx="37">
                  <c:v>1.0000760642333268</c:v>
                </c:pt>
                <c:pt idx="38">
                  <c:v>1.0000802318769204</c:v>
                </c:pt>
                <c:pt idx="39">
                  <c:v>1.0000845107118836</c:v>
                </c:pt>
                <c:pt idx="40">
                  <c:v>1.0000889007424969</c:v>
                </c:pt>
                <c:pt idx="41">
                  <c:v>1.0000934019731522</c:v>
                </c:pt>
                <c:pt idx="42">
                  <c:v>1.0000980144083533</c:v>
                </c:pt>
                <c:pt idx="43">
                  <c:v>1.000102738052715</c:v>
                </c:pt>
                <c:pt idx="44">
                  <c:v>1.000107572910963</c:v>
                </c:pt>
                <c:pt idx="45">
                  <c:v>1.0001125189879354</c:v>
                </c:pt>
                <c:pt idx="46">
                  <c:v>1.0001175762885808</c:v>
                </c:pt>
                <c:pt idx="47">
                  <c:v>1.0001227448179597</c:v>
                </c:pt>
                <c:pt idx="48">
                  <c:v>1.0001280245812441</c:v>
                </c:pt>
                <c:pt idx="49">
                  <c:v>1.0001334155837172</c:v>
                </c:pt>
                <c:pt idx="50">
                  <c:v>1.0001389178307738</c:v>
                </c:pt>
                <c:pt idx="51">
                  <c:v>1.0001445313279198</c:v>
                </c:pt>
                <c:pt idx="52">
                  <c:v>1.0001502560807736</c:v>
                </c:pt>
                <c:pt idx="53">
                  <c:v>1.0001560920950638</c:v>
                </c:pt>
                <c:pt idx="54">
                  <c:v>1.000162039376632</c:v>
                </c:pt>
                <c:pt idx="55">
                  <c:v>1.0001680979314296</c:v>
                </c:pt>
                <c:pt idx="56">
                  <c:v>1.000174267765521</c:v>
                </c:pt>
                <c:pt idx="57">
                  <c:v>1.0001805488850815</c:v>
                </c:pt>
                <c:pt idx="58">
                  <c:v>1.0001869412963982</c:v>
                </c:pt>
                <c:pt idx="59">
                  <c:v>1.00019344500587</c:v>
                </c:pt>
                <c:pt idx="60">
                  <c:v>1.0002000600200069</c:v>
                </c:pt>
                <c:pt idx="61">
                  <c:v>1.0002067863454311</c:v>
                </c:pt>
                <c:pt idx="62">
                  <c:v>1.0002136239888761</c:v>
                </c:pt>
                <c:pt idx="63">
                  <c:v>1.0002205729571874</c:v>
                </c:pt>
                <c:pt idx="64">
                  <c:v>1.0002276332573214</c:v>
                </c:pt>
                <c:pt idx="65">
                  <c:v>1.0002348048963476</c:v>
                </c:pt>
                <c:pt idx="66">
                  <c:v>1.0002420878814462</c:v>
                </c:pt>
                <c:pt idx="67">
                  <c:v>1.0002494822199095</c:v>
                </c:pt>
                <c:pt idx="68">
                  <c:v>1.0002569879191412</c:v>
                </c:pt>
                <c:pt idx="69">
                  <c:v>1.0002646049866577</c:v>
                </c:pt>
                <c:pt idx="70">
                  <c:v>1.0002723334300863</c:v>
                </c:pt>
                <c:pt idx="71">
                  <c:v>1.0002801732571664</c:v>
                </c:pt>
                <c:pt idx="72">
                  <c:v>1.0002881244757498</c:v>
                </c:pt>
                <c:pt idx="73">
                  <c:v>1.0002961870937994</c:v>
                </c:pt>
                <c:pt idx="74">
                  <c:v>1.0003043611193907</c:v>
                </c:pt>
                <c:pt idx="75">
                  <c:v>1.0003126465607106</c:v>
                </c:pt>
                <c:pt idx="76">
                  <c:v>1.0003210434260583</c:v>
                </c:pt>
                <c:pt idx="77">
                  <c:v>1.0003295517238449</c:v>
                </c:pt>
                <c:pt idx="78">
                  <c:v>1.0003381714625934</c:v>
                </c:pt>
                <c:pt idx="79">
                  <c:v>1.0003469026509386</c:v>
                </c:pt>
                <c:pt idx="80">
                  <c:v>1.0003557452976282</c:v>
                </c:pt>
                <c:pt idx="81">
                  <c:v>1.0003646994115212</c:v>
                </c:pt>
                <c:pt idx="82">
                  <c:v>1.0003737650015887</c:v>
                </c:pt>
                <c:pt idx="83">
                  <c:v>1.0003829420769146</c:v>
                </c:pt>
                <c:pt idx="84">
                  <c:v>1.0003922306466941</c:v>
                </c:pt>
                <c:pt idx="85">
                  <c:v>1.0004016307202352</c:v>
                </c:pt>
                <c:pt idx="86">
                  <c:v>1.0004111423069577</c:v>
                </c:pt>
                <c:pt idx="87">
                  <c:v>1.0004207654163941</c:v>
                </c:pt>
                <c:pt idx="88">
                  <c:v>1.0004305000581888</c:v>
                </c:pt>
                <c:pt idx="89">
                  <c:v>1.0004403462420983</c:v>
                </c:pt>
                <c:pt idx="90">
                  <c:v>1.0004503039779922</c:v>
                </c:pt>
                <c:pt idx="91">
                  <c:v>1.0004603732758512</c:v>
                </c:pt>
                <c:pt idx="92">
                  <c:v>1.0004705541457695</c:v>
                </c:pt>
                <c:pt idx="93">
                  <c:v>1.0004808465979533</c:v>
                </c:pt>
                <c:pt idx="94">
                  <c:v>1.000491250642721</c:v>
                </c:pt>
                <c:pt idx="95">
                  <c:v>1.000501766290504</c:v>
                </c:pt>
                <c:pt idx="96">
                  <c:v>1.0005123935518452</c:v>
                </c:pt>
                <c:pt idx="97">
                  <c:v>1.0005231324374013</c:v>
                </c:pt>
                <c:pt idx="98">
                  <c:v>1.0005339829579403</c:v>
                </c:pt>
                <c:pt idx="99">
                  <c:v>1.0005449451243438</c:v>
                </c:pt>
                <c:pt idx="100">
                  <c:v>1.000556018947605</c:v>
                </c:pt>
                <c:pt idx="101">
                  <c:v>1.000567204438831</c:v>
                </c:pt>
                <c:pt idx="102">
                  <c:v>1.0005785016092403</c:v>
                </c:pt>
                <c:pt idx="103">
                  <c:v>1.0005899104701645</c:v>
                </c:pt>
                <c:pt idx="104">
                  <c:v>1.0006014310330487</c:v>
                </c:pt>
                <c:pt idx="105">
                  <c:v>1.0006130633094494</c:v>
                </c:pt>
                <c:pt idx="106">
                  <c:v>1.0006248073110371</c:v>
                </c:pt>
                <c:pt idx="107">
                  <c:v>1.0006366630495944</c:v>
                </c:pt>
                <c:pt idx="108">
                  <c:v>1.0006486305370168</c:v>
                </c:pt>
                <c:pt idx="109">
                  <c:v>1.0006607097853131</c:v>
                </c:pt>
                <c:pt idx="110">
                  <c:v>1.0006729008066046</c:v>
                </c:pt>
                <c:pt idx="111">
                  <c:v>1.0006852036131262</c:v>
                </c:pt>
                <c:pt idx="112">
                  <c:v>1.0006976182172247</c:v>
                </c:pt>
                <c:pt idx="113">
                  <c:v>1.0007101446313607</c:v>
                </c:pt>
                <c:pt idx="114">
                  <c:v>1.000722782868108</c:v>
                </c:pt>
                <c:pt idx="115">
                  <c:v>1.000735532940153</c:v>
                </c:pt>
                <c:pt idx="116">
                  <c:v>1.0007483948602953</c:v>
                </c:pt>
                <c:pt idx="117">
                  <c:v>1.0007613686414478</c:v>
                </c:pt>
                <c:pt idx="118">
                  <c:v>1.0007744542966368</c:v>
                </c:pt>
                <c:pt idx="119">
                  <c:v>1.0007876518390015</c:v>
                </c:pt>
                <c:pt idx="120">
                  <c:v>1.0008009612817945</c:v>
                </c:pt>
                <c:pt idx="121">
                  <c:v>1.0008143826383817</c:v>
                </c:pt>
                <c:pt idx="122">
                  <c:v>1.0008279159222424</c:v>
                </c:pt>
                <c:pt idx="123">
                  <c:v>1.0008415611469692</c:v>
                </c:pt>
                <c:pt idx="124">
                  <c:v>1.0008553183262681</c:v>
                </c:pt>
                <c:pt idx="125">
                  <c:v>1.0008691874739588</c:v>
                </c:pt>
                <c:pt idx="126">
                  <c:v>1.0008831686039743</c:v>
                </c:pt>
                <c:pt idx="127">
                  <c:v>1.0008972617303609</c:v>
                </c:pt>
                <c:pt idx="128">
                  <c:v>1.0009114668672789</c:v>
                </c:pt>
                <c:pt idx="129">
                  <c:v>1.0009257840290022</c:v>
                </c:pt>
                <c:pt idx="130">
                  <c:v>1.0009402132299181</c:v>
                </c:pt>
                <c:pt idx="131">
                  <c:v>1.0009547544845279</c:v>
                </c:pt>
                <c:pt idx="132">
                  <c:v>1.0009694078074463</c:v>
                </c:pt>
                <c:pt idx="133">
                  <c:v>1.0009841732134015</c:v>
                </c:pt>
                <c:pt idx="134">
                  <c:v>1.0009990507172368</c:v>
                </c:pt>
                <c:pt idx="135">
                  <c:v>1.0010140403339081</c:v>
                </c:pt>
                <c:pt idx="136">
                  <c:v>1.0010291420784856</c:v>
                </c:pt>
                <c:pt idx="137">
                  <c:v>1.0010443559661535</c:v>
                </c:pt>
                <c:pt idx="138">
                  <c:v>1.00105968201221</c:v>
                </c:pt>
                <c:pt idx="139">
                  <c:v>1.0010751202320674</c:v>
                </c:pt>
                <c:pt idx="140">
                  <c:v>1.0010906706412517</c:v>
                </c:pt>
                <c:pt idx="141">
                  <c:v>1.0011063332554035</c:v>
                </c:pt>
                <c:pt idx="142">
                  <c:v>1.0011221080902777</c:v>
                </c:pt>
                <c:pt idx="143">
                  <c:v>1.0011379951617423</c:v>
                </c:pt>
                <c:pt idx="144">
                  <c:v>1.0011539944857808</c:v>
                </c:pt>
                <c:pt idx="145">
                  <c:v>1.0011701060784903</c:v>
                </c:pt>
                <c:pt idx="146">
                  <c:v>1.0011863299560828</c:v>
                </c:pt>
                <c:pt idx="147">
                  <c:v>1.0012026661348841</c:v>
                </c:pt>
                <c:pt idx="148">
                  <c:v>1.0012191146313345</c:v>
                </c:pt>
                <c:pt idx="149">
                  <c:v>1.0012356754619893</c:v>
                </c:pt>
                <c:pt idx="150">
                  <c:v>1.0012523486435176</c:v>
                </c:pt>
                <c:pt idx="151">
                  <c:v>1.001269134192704</c:v>
                </c:pt>
                <c:pt idx="152">
                  <c:v>1.0012860321264465</c:v>
                </c:pt>
                <c:pt idx="153">
                  <c:v>1.0013030424617591</c:v>
                </c:pt>
                <c:pt idx="154">
                  <c:v>1.0013201652157693</c:v>
                </c:pt>
                <c:pt idx="155">
                  <c:v>1.0013374004057201</c:v>
                </c:pt>
                <c:pt idx="156">
                  <c:v>1.0013547480489691</c:v>
                </c:pt>
                <c:pt idx="157">
                  <c:v>1.0013722081629888</c:v>
                </c:pt>
                <c:pt idx="158">
                  <c:v>1.0013897807653667</c:v>
                </c:pt>
                <c:pt idx="159">
                  <c:v>1.001407465873805</c:v>
                </c:pt>
                <c:pt idx="160">
                  <c:v>1.0014252635061214</c:v>
                </c:pt>
                <c:pt idx="161">
                  <c:v>1.0014431736802476</c:v>
                </c:pt>
                <c:pt idx="162">
                  <c:v>1.0014611964142319</c:v>
                </c:pt>
                <c:pt idx="163">
                  <c:v>1.0014793317262365</c:v>
                </c:pt>
                <c:pt idx="164">
                  <c:v>1.0014975796345393</c:v>
                </c:pt>
                <c:pt idx="165">
                  <c:v>1.0015159401575338</c:v>
                </c:pt>
                <c:pt idx="166">
                  <c:v>1.0015344133137281</c:v>
                </c:pt>
                <c:pt idx="167">
                  <c:v>1.001552999121746</c:v>
                </c:pt>
                <c:pt idx="168">
                  <c:v>1.001571697600327</c:v>
                </c:pt>
                <c:pt idx="169">
                  <c:v>1.0015905087683259</c:v>
                </c:pt>
                <c:pt idx="170">
                  <c:v>1.0016094326447125</c:v>
                </c:pt>
                <c:pt idx="171">
                  <c:v>1.0016284692485729</c:v>
                </c:pt>
                <c:pt idx="172">
                  <c:v>1.0016476185991088</c:v>
                </c:pt>
                <c:pt idx="173">
                  <c:v>1.0016668807156368</c:v>
                </c:pt>
                <c:pt idx="174">
                  <c:v>1.0016862556175901</c:v>
                </c:pt>
                <c:pt idx="175">
                  <c:v>1.0017057433245171</c:v>
                </c:pt>
                <c:pt idx="176">
                  <c:v>1.0017253438560827</c:v>
                </c:pt>
                <c:pt idx="177">
                  <c:v>1.001745057232067</c:v>
                </c:pt>
                <c:pt idx="178">
                  <c:v>1.0017648834723663</c:v>
                </c:pt>
                <c:pt idx="179">
                  <c:v>1.0017848225969932</c:v>
                </c:pt>
                <c:pt idx="180">
                  <c:v>1.0018048746260764</c:v>
                </c:pt>
                <c:pt idx="181">
                  <c:v>1.0018250395798598</c:v>
                </c:pt>
                <c:pt idx="182">
                  <c:v>1.0018453174787048</c:v>
                </c:pt>
                <c:pt idx="183">
                  <c:v>1.0018657083430882</c:v>
                </c:pt>
                <c:pt idx="184">
                  <c:v>1.0018862121936032</c:v>
                </c:pt>
                <c:pt idx="185">
                  <c:v>1.0019068290509594</c:v>
                </c:pt>
                <c:pt idx="186">
                  <c:v>1.0019275589359833</c:v>
                </c:pt>
                <c:pt idx="187">
                  <c:v>1.001948401869617</c:v>
                </c:pt>
                <c:pt idx="188">
                  <c:v>1.0019693578729201</c:v>
                </c:pt>
                <c:pt idx="189">
                  <c:v>1.0019904269670679</c:v>
                </c:pt>
                <c:pt idx="190">
                  <c:v>1.0020116091733526</c:v>
                </c:pt>
                <c:pt idx="191">
                  <c:v>1.0020329045131839</c:v>
                </c:pt>
                <c:pt idx="192">
                  <c:v>1.002054313008087</c:v>
                </c:pt>
                <c:pt idx="193">
                  <c:v>1.002075834679705</c:v>
                </c:pt>
                <c:pt idx="194">
                  <c:v>1.0020974695497973</c:v>
                </c:pt>
                <c:pt idx="195">
                  <c:v>1.0021192176402405</c:v>
                </c:pt>
                <c:pt idx="196">
                  <c:v>1.0021410789730278</c:v>
                </c:pt>
                <c:pt idx="197">
                  <c:v>1.0021630535702701</c:v>
                </c:pt>
                <c:pt idx="198">
                  <c:v>1.0021851414541956</c:v>
                </c:pt>
                <c:pt idx="199">
                  <c:v>1.0022073426471485</c:v>
                </c:pt>
                <c:pt idx="200">
                  <c:v>1.0022296571715914</c:v>
                </c:pt>
                <c:pt idx="201">
                  <c:v>1.002252085050104</c:v>
                </c:pt>
                <c:pt idx="202">
                  <c:v>1.0022746263053832</c:v>
                </c:pt>
                <c:pt idx="203">
                  <c:v>1.0022972809602433</c:v>
                </c:pt>
                <c:pt idx="204">
                  <c:v>1.0023200490376163</c:v>
                </c:pt>
                <c:pt idx="205">
                  <c:v>1.0023429305605518</c:v>
                </c:pt>
                <c:pt idx="206">
                  <c:v>1.0023659255522173</c:v>
                </c:pt>
                <c:pt idx="207">
                  <c:v>1.0023890340358974</c:v>
                </c:pt>
                <c:pt idx="208">
                  <c:v>1.0024122560349948</c:v>
                </c:pt>
                <c:pt idx="209">
                  <c:v>1.0024355915730301</c:v>
                </c:pt>
                <c:pt idx="210">
                  <c:v>1.002459040673642</c:v>
                </c:pt>
                <c:pt idx="211">
                  <c:v>1.0024826033605869</c:v>
                </c:pt>
                <c:pt idx="212">
                  <c:v>1.0025062796577393</c:v>
                </c:pt>
                <c:pt idx="213">
                  <c:v>1.0025300695890917</c:v>
                </c:pt>
                <c:pt idx="214">
                  <c:v>1.0025539731787552</c:v>
                </c:pt>
                <c:pt idx="215">
                  <c:v>1.0025779904509591</c:v>
                </c:pt>
                <c:pt idx="216">
                  <c:v>1.0026021214300502</c:v>
                </c:pt>
                <c:pt idx="217">
                  <c:v>1.0026263661404948</c:v>
                </c:pt>
                <c:pt idx="218">
                  <c:v>1.0026507246068772</c:v>
                </c:pt>
                <c:pt idx="219">
                  <c:v>1.0026751968539001</c:v>
                </c:pt>
                <c:pt idx="220">
                  <c:v>1.0026997829063848</c:v>
                </c:pt>
                <c:pt idx="221">
                  <c:v>1.0027244827892716</c:v>
                </c:pt>
                <c:pt idx="222">
                  <c:v>1.0027492965276197</c:v>
                </c:pt>
                <c:pt idx="223">
                  <c:v>1.0027742241466062</c:v>
                </c:pt>
                <c:pt idx="224">
                  <c:v>1.0027992656715279</c:v>
                </c:pt>
                <c:pt idx="225">
                  <c:v>1.0028244211278003</c:v>
                </c:pt>
                <c:pt idx="226">
                  <c:v>1.0028496905409581</c:v>
                </c:pt>
                <c:pt idx="227">
                  <c:v>1.002875073936655</c:v>
                </c:pt>
                <c:pt idx="228">
                  <c:v>1.0029005713406636</c:v>
                </c:pt>
                <c:pt idx="229">
                  <c:v>1.0029261827788762</c:v>
                </c:pt>
                <c:pt idx="230">
                  <c:v>1.0029519082773042</c:v>
                </c:pt>
                <c:pt idx="231">
                  <c:v>1.0029777478620783</c:v>
                </c:pt>
                <c:pt idx="232">
                  <c:v>1.0030037015594488</c:v>
                </c:pt>
                <c:pt idx="233">
                  <c:v>1.0030297693957859</c:v>
                </c:pt>
                <c:pt idx="234">
                  <c:v>1.0030559513975787</c:v>
                </c:pt>
                <c:pt idx="235">
                  <c:v>1.0030822475914365</c:v>
                </c:pt>
                <c:pt idx="236">
                  <c:v>1.0031086580040882</c:v>
                </c:pt>
                <c:pt idx="237">
                  <c:v>1.0031351826623829</c:v>
                </c:pt>
                <c:pt idx="238">
                  <c:v>1.0031618215932887</c:v>
                </c:pt>
                <c:pt idx="239">
                  <c:v>1.0031885748238949</c:v>
                </c:pt>
                <c:pt idx="240">
                  <c:v>1.0032154423814099</c:v>
                </c:pt>
                <c:pt idx="241">
                  <c:v>1.003242424293163</c:v>
                </c:pt>
                <c:pt idx="242">
                  <c:v>1.0032695205866033</c:v>
                </c:pt>
                <c:pt idx="243">
                  <c:v>1.0032967312893004</c:v>
                </c:pt>
                <c:pt idx="244">
                  <c:v>1.0033240564289441</c:v>
                </c:pt>
                <c:pt idx="245">
                  <c:v>1.0033514960333445</c:v>
                </c:pt>
                <c:pt idx="246">
                  <c:v>1.0033790501304332</c:v>
                </c:pt>
                <c:pt idx="247">
                  <c:v>1.0034067187482612</c:v>
                </c:pt>
                <c:pt idx="248">
                  <c:v>1.0034345019150011</c:v>
                </c:pt>
                <c:pt idx="249">
                  <c:v>1.0034623996589456</c:v>
                </c:pt>
                <c:pt idx="250">
                  <c:v>1.0034904120085089</c:v>
                </c:pt>
                <c:pt idx="251">
                  <c:v>1.0035185389922261</c:v>
                </c:pt>
                <c:pt idx="252">
                  <c:v>1.0035467806387528</c:v>
                </c:pt>
                <c:pt idx="253">
                  <c:v>1.0035751369768662</c:v>
                </c:pt>
                <c:pt idx="254">
                  <c:v>1.0036036080354644</c:v>
                </c:pt>
                <c:pt idx="255">
                  <c:v>1.0036321938435673</c:v>
                </c:pt>
                <c:pt idx="256">
                  <c:v>1.0036608944303154</c:v>
                </c:pt>
                <c:pt idx="257">
                  <c:v>1.0036897098249711</c:v>
                </c:pt>
                <c:pt idx="258">
                  <c:v>1.0037186400569182</c:v>
                </c:pt>
                <c:pt idx="259">
                  <c:v>1.0037476851556626</c:v>
                </c:pt>
                <c:pt idx="260">
                  <c:v>1.0037768451508311</c:v>
                </c:pt>
                <c:pt idx="261">
                  <c:v>1.0038061200721728</c:v>
                </c:pt>
                <c:pt idx="262">
                  <c:v>1.0038355099495586</c:v>
                </c:pt>
                <c:pt idx="263">
                  <c:v>1.0038650148129813</c:v>
                </c:pt>
                <c:pt idx="264">
                  <c:v>1.0038946346925555</c:v>
                </c:pt>
                <c:pt idx="265">
                  <c:v>1.0039243696185185</c:v>
                </c:pt>
                <c:pt idx="266">
                  <c:v>1.0039542196212292</c:v>
                </c:pt>
                <c:pt idx="267">
                  <c:v>1.0039841847311692</c:v>
                </c:pt>
                <c:pt idx="268">
                  <c:v>1.0040142649789423</c:v>
                </c:pt>
                <c:pt idx="269">
                  <c:v>1.0040444603952752</c:v>
                </c:pt>
                <c:pt idx="270">
                  <c:v>1.0040747710110163</c:v>
                </c:pt>
                <c:pt idx="271">
                  <c:v>1.0041051968571375</c:v>
                </c:pt>
                <c:pt idx="272">
                  <c:v>1.0041357379647329</c:v>
                </c:pt>
                <c:pt idx="273">
                  <c:v>1.0041663943650196</c:v>
                </c:pt>
                <c:pt idx="274">
                  <c:v>1.0041971660893378</c:v>
                </c:pt>
                <c:pt idx="275">
                  <c:v>1.0042280531691508</c:v>
                </c:pt>
                <c:pt idx="276">
                  <c:v>1.0042590556360445</c:v>
                </c:pt>
                <c:pt idx="277">
                  <c:v>1.004290173521728</c:v>
                </c:pt>
                <c:pt idx="278">
                  <c:v>1.0043214068580344</c:v>
                </c:pt>
                <c:pt idx="279">
                  <c:v>1.0043527556769196</c:v>
                </c:pt>
                <c:pt idx="280">
                  <c:v>1.0043842200104629</c:v>
                </c:pt>
                <c:pt idx="281">
                  <c:v>1.0044157998908674</c:v>
                </c:pt>
                <c:pt idx="282">
                  <c:v>1.0044474953504599</c:v>
                </c:pt>
                <c:pt idx="283">
                  <c:v>1.0044793064216908</c:v>
                </c:pt>
                <c:pt idx="284">
                  <c:v>1.0045112331371342</c:v>
                </c:pt>
                <c:pt idx="285">
                  <c:v>1.0045432755294885</c:v>
                </c:pt>
                <c:pt idx="286">
                  <c:v>1.004575433631576</c:v>
                </c:pt>
                <c:pt idx="287">
                  <c:v>1.0046077074763426</c:v>
                </c:pt>
                <c:pt idx="288">
                  <c:v>1.0046400970968594</c:v>
                </c:pt>
                <c:pt idx="289">
                  <c:v>1.0046726025263211</c:v>
                </c:pt>
                <c:pt idx="290">
                  <c:v>1.0047052237980467</c:v>
                </c:pt>
                <c:pt idx="291">
                  <c:v>1.0047379609454803</c:v>
                </c:pt>
                <c:pt idx="292">
                  <c:v>1.00477081400219</c:v>
                </c:pt>
                <c:pt idx="293">
                  <c:v>1.004803783001869</c:v>
                </c:pt>
                <c:pt idx="294">
                  <c:v>1.0048368679783355</c:v>
                </c:pt>
                <c:pt idx="295">
                  <c:v>1.0048700689655314</c:v>
                </c:pt>
                <c:pt idx="296">
                  <c:v>1.0049033859975254</c:v>
                </c:pt>
                <c:pt idx="297">
                  <c:v>1.0049368191085097</c:v>
                </c:pt>
                <c:pt idx="298">
                  <c:v>1.0049703683328026</c:v>
                </c:pt>
                <c:pt idx="299">
                  <c:v>1.0050040337048471</c:v>
                </c:pt>
                <c:pt idx="300">
                  <c:v>1.0050378152592121</c:v>
                </c:pt>
                <c:pt idx="301">
                  <c:v>1.0050717130305917</c:v>
                </c:pt>
                <c:pt idx="302">
                  <c:v>1.0051057270538055</c:v>
                </c:pt>
                <c:pt idx="303">
                  <c:v>1.0051398573637991</c:v>
                </c:pt>
                <c:pt idx="304">
                  <c:v>1.0051741039956437</c:v>
                </c:pt>
                <c:pt idx="305">
                  <c:v>1.005208466984536</c:v>
                </c:pt>
                <c:pt idx="306">
                  <c:v>1.0052429463657997</c:v>
                </c:pt>
                <c:pt idx="307">
                  <c:v>1.0052775421748836</c:v>
                </c:pt>
                <c:pt idx="308">
                  <c:v>1.0053122544473632</c:v>
                </c:pt>
                <c:pt idx="309">
                  <c:v>1.00534708321894</c:v>
                </c:pt>
                <c:pt idx="310">
                  <c:v>1.005382028525442</c:v>
                </c:pt>
                <c:pt idx="311">
                  <c:v>1.0054170904028239</c:v>
                </c:pt>
                <c:pt idx="312">
                  <c:v>1.005452268887167</c:v>
                </c:pt>
                <c:pt idx="313">
                  <c:v>1.005487564014679</c:v>
                </c:pt>
                <c:pt idx="314">
                  <c:v>1.0055229758216946</c:v>
                </c:pt>
                <c:pt idx="315">
                  <c:v>1.0055585043446753</c:v>
                </c:pt>
                <c:pt idx="316">
                  <c:v>1.0055941496202099</c:v>
                </c:pt>
                <c:pt idx="317">
                  <c:v>1.0056299116850143</c:v>
                </c:pt>
                <c:pt idx="318">
                  <c:v>1.0056657905759312</c:v>
                </c:pt>
                <c:pt idx="319">
                  <c:v>1.0057017863299313</c:v>
                </c:pt>
                <c:pt idx="320">
                  <c:v>1.0057378989841121</c:v>
                </c:pt>
                <c:pt idx="321">
                  <c:v>1.0057741285756991</c:v>
                </c:pt>
                <c:pt idx="322">
                  <c:v>1.0058104751420456</c:v>
                </c:pt>
                <c:pt idx="323">
                  <c:v>1.0058469387206319</c:v>
                </c:pt>
                <c:pt idx="324">
                  <c:v>1.0058835193490674</c:v>
                </c:pt>
                <c:pt idx="325">
                  <c:v>1.0059202170650881</c:v>
                </c:pt>
                <c:pt idx="326">
                  <c:v>1.0059570319065594</c:v>
                </c:pt>
                <c:pt idx="327">
                  <c:v>1.0059939639114741</c:v>
                </c:pt>
                <c:pt idx="328">
                  <c:v>1.0060310131179535</c:v>
                </c:pt>
                <c:pt idx="329">
                  <c:v>1.0060681795642474</c:v>
                </c:pt>
                <c:pt idx="330">
                  <c:v>1.0061054632887345</c:v>
                </c:pt>
                <c:pt idx="331">
                  <c:v>1.0061428643299215</c:v>
                </c:pt>
                <c:pt idx="332">
                  <c:v>1.0061803827264444</c:v>
                </c:pt>
                <c:pt idx="333">
                  <c:v>1.0062180185170677</c:v>
                </c:pt>
                <c:pt idx="334">
                  <c:v>1.0062557717406853</c:v>
                </c:pt>
                <c:pt idx="335">
                  <c:v>1.0062936424363198</c:v>
                </c:pt>
                <c:pt idx="336">
                  <c:v>1.0063316306431231</c:v>
                </c:pt>
                <c:pt idx="337">
                  <c:v>1.006369736400377</c:v>
                </c:pt>
                <c:pt idx="338">
                  <c:v>1.0064079597474922</c:v>
                </c:pt>
                <c:pt idx="339">
                  <c:v>1.0064463007240088</c:v>
                </c:pt>
                <c:pt idx="340">
                  <c:v>1.0064847593695971</c:v>
                </c:pt>
                <c:pt idx="341">
                  <c:v>1.0065233357240571</c:v>
                </c:pt>
                <c:pt idx="342">
                  <c:v>1.0065620298273186</c:v>
                </c:pt>
                <c:pt idx="343">
                  <c:v>1.0066008417194412</c:v>
                </c:pt>
                <c:pt idx="344">
                  <c:v>1.006639771440615</c:v>
                </c:pt>
                <c:pt idx="345">
                  <c:v>1.0066788190311604</c:v>
                </c:pt>
                <c:pt idx="346">
                  <c:v>1.0067179845315282</c:v>
                </c:pt>
                <c:pt idx="347">
                  <c:v>1.0067572679822991</c:v>
                </c:pt>
                <c:pt idx="348">
                  <c:v>1.0067966694241854</c:v>
                </c:pt>
                <c:pt idx="349">
                  <c:v>1.0068361888980293</c:v>
                </c:pt>
                <c:pt idx="350">
                  <c:v>1.0068758264448041</c:v>
                </c:pt>
                <c:pt idx="351">
                  <c:v>1.0069155821056146</c:v>
                </c:pt>
                <c:pt idx="352">
                  <c:v>1.0069554559216962</c:v>
                </c:pt>
                <c:pt idx="353">
                  <c:v>1.0069954479344154</c:v>
                </c:pt>
                <c:pt idx="354">
                  <c:v>1.0070355581852706</c:v>
                </c:pt>
                <c:pt idx="355">
                  <c:v>1.0070757867158908</c:v>
                </c:pt>
                <c:pt idx="356">
                  <c:v>1.0071161335680376</c:v>
                </c:pt>
                <c:pt idx="357">
                  <c:v>1.0071565987836038</c:v>
                </c:pt>
                <c:pt idx="358">
                  <c:v>1.007197182404614</c:v>
                </c:pt>
                <c:pt idx="359">
                  <c:v>1.007237884473225</c:v>
                </c:pt>
                <c:pt idx="360">
                  <c:v>1.0072787050317253</c:v>
                </c:pt>
                <c:pt idx="361">
                  <c:v>1.0073196441225361</c:v>
                </c:pt>
                <c:pt idx="362">
                  <c:v>1.0073607017882105</c:v>
                </c:pt>
                <c:pt idx="363">
                  <c:v>1.0074018780714342</c:v>
                </c:pt>
                <c:pt idx="364">
                  <c:v>1.0074431730150255</c:v>
                </c:pt>
                <c:pt idx="365">
                  <c:v>1.0074845866619357</c:v>
                </c:pt>
                <c:pt idx="366">
                  <c:v>1.0075261190552487</c:v>
                </c:pt>
                <c:pt idx="367">
                  <c:v>1.0075677702381807</c:v>
                </c:pt>
                <c:pt idx="368">
                  <c:v>1.0076095402540823</c:v>
                </c:pt>
                <c:pt idx="369">
                  <c:v>1.0076514291464365</c:v>
                </c:pt>
                <c:pt idx="370">
                  <c:v>1.0076934369588597</c:v>
                </c:pt>
                <c:pt idx="371">
                  <c:v>1.007735563735102</c:v>
                </c:pt>
                <c:pt idx="372">
                  <c:v>1.0077778095190468</c:v>
                </c:pt>
                <c:pt idx="373">
                  <c:v>1.0078201743547115</c:v>
                </c:pt>
                <c:pt idx="374">
                  <c:v>1.0078626582862473</c:v>
                </c:pt>
                <c:pt idx="375">
                  <c:v>1.0079052613579391</c:v>
                </c:pt>
                <c:pt idx="376">
                  <c:v>1.0079479836142069</c:v>
                </c:pt>
                <c:pt idx="377">
                  <c:v>1.0079908250996035</c:v>
                </c:pt>
                <c:pt idx="378">
                  <c:v>1.0080337858588173</c:v>
                </c:pt>
                <c:pt idx="379">
                  <c:v>1.0080768659366708</c:v>
                </c:pt>
                <c:pt idx="380">
                  <c:v>1.0081200653781208</c:v>
                </c:pt>
                <c:pt idx="381">
                  <c:v>1.0081633842282591</c:v>
                </c:pt>
                <c:pt idx="382">
                  <c:v>1.0082068225323133</c:v>
                </c:pt>
                <c:pt idx="383">
                  <c:v>1.0082503803356446</c:v>
                </c:pt>
                <c:pt idx="384">
                  <c:v>1.00829405768375</c:v>
                </c:pt>
                <c:pt idx="385">
                  <c:v>1.0083378546222626</c:v>
                </c:pt>
                <c:pt idx="386">
                  <c:v>1.0083817711969496</c:v>
                </c:pt>
                <c:pt idx="387">
                  <c:v>1.0084258074537149</c:v>
                </c:pt>
                <c:pt idx="388">
                  <c:v>1.0084699634385974</c:v>
                </c:pt>
                <c:pt idx="389">
                  <c:v>1.0085142391977719</c:v>
                </c:pt>
                <c:pt idx="390">
                  <c:v>1.0085586347775501</c:v>
                </c:pt>
                <c:pt idx="391">
                  <c:v>1.0086031502243789</c:v>
                </c:pt>
                <c:pt idx="392">
                  <c:v>1.0086477855848415</c:v>
                </c:pt>
                <c:pt idx="393">
                  <c:v>1.0086925409056582</c:v>
                </c:pt>
                <c:pt idx="394">
                  <c:v>1.0087374162336851</c:v>
                </c:pt>
                <c:pt idx="395">
                  <c:v>1.0087824116159159</c:v>
                </c:pt>
                <c:pt idx="396">
                  <c:v>1.00882752709948</c:v>
                </c:pt>
                <c:pt idx="397">
                  <c:v>1.0088727627316445</c:v>
                </c:pt>
                <c:pt idx="398">
                  <c:v>1.0089181185598137</c:v>
                </c:pt>
                <c:pt idx="399">
                  <c:v>1.008963594631529</c:v>
                </c:pt>
                <c:pt idx="400">
                  <c:v>1.0090091909944687</c:v>
                </c:pt>
                <c:pt idx="401">
                  <c:v>1.0090549076964495</c:v>
                </c:pt>
                <c:pt idx="402">
                  <c:v>1.009100744785425</c:v>
                </c:pt>
                <c:pt idx="403">
                  <c:v>1.0091467023094873</c:v>
                </c:pt>
                <c:pt idx="404">
                  <c:v>1.0091927803168661</c:v>
                </c:pt>
                <c:pt idx="405">
                  <c:v>1.0092389788559291</c:v>
                </c:pt>
                <c:pt idx="406">
                  <c:v>1.0092852979751825</c:v>
                </c:pt>
                <c:pt idx="407">
                  <c:v>1.0093317377232711</c:v>
                </c:pt>
                <c:pt idx="408">
                  <c:v>1.0093782981489776</c:v>
                </c:pt>
                <c:pt idx="409">
                  <c:v>1.009424979301224</c:v>
                </c:pt>
                <c:pt idx="410">
                  <c:v>1.009471781229071</c:v>
                </c:pt>
                <c:pt idx="411">
                  <c:v>1.0095187039817179</c:v>
                </c:pt>
                <c:pt idx="412">
                  <c:v>1.0095657476085038</c:v>
                </c:pt>
                <c:pt idx="413">
                  <c:v>1.0096129121589066</c:v>
                </c:pt>
                <c:pt idx="414">
                  <c:v>1.0096601976825437</c:v>
                </c:pt>
                <c:pt idx="415">
                  <c:v>1.0097076042291722</c:v>
                </c:pt>
                <c:pt idx="416">
                  <c:v>1.0097551318486888</c:v>
                </c:pt>
                <c:pt idx="417">
                  <c:v>1.0098027805911303</c:v>
                </c:pt>
                <c:pt idx="418">
                  <c:v>1.0098505505066731</c:v>
                </c:pt>
                <c:pt idx="419">
                  <c:v>1.0098984416456345</c:v>
                </c:pt>
                <c:pt idx="420">
                  <c:v>1.0099464540584711</c:v>
                </c:pt>
                <c:pt idx="421">
                  <c:v>1.009994587795781</c:v>
                </c:pt>
                <c:pt idx="422">
                  <c:v>1.0100428429083024</c:v>
                </c:pt>
                <c:pt idx="423">
                  <c:v>1.0100912194469143</c:v>
                </c:pt>
                <c:pt idx="424">
                  <c:v>1.0101397174626368</c:v>
                </c:pt>
                <c:pt idx="425">
                  <c:v>1.0101883370066309</c:v>
                </c:pt>
                <c:pt idx="426">
                  <c:v>1.0102370781301988</c:v>
                </c:pt>
                <c:pt idx="427">
                  <c:v>1.0102859408847848</c:v>
                </c:pt>
                <c:pt idx="428">
                  <c:v>1.0103349253219738</c:v>
                </c:pt>
                <c:pt idx="429">
                  <c:v>1.0103840314934929</c:v>
                </c:pt>
                <c:pt idx="430">
                  <c:v>1.0104332594512109</c:v>
                </c:pt>
                <c:pt idx="431">
                  <c:v>1.0104826092471386</c:v>
                </c:pt>
                <c:pt idx="432">
                  <c:v>1.0105320809334295</c:v>
                </c:pt>
                <c:pt idx="433">
                  <c:v>1.0105816745623788</c:v>
                </c:pt>
                <c:pt idx="434">
                  <c:v>1.0106313901864241</c:v>
                </c:pt>
                <c:pt idx="435">
                  <c:v>1.0106812278581463</c:v>
                </c:pt>
                <c:pt idx="436">
                  <c:v>1.0107311876302689</c:v>
                </c:pt>
                <c:pt idx="437">
                  <c:v>1.0107812695556577</c:v>
                </c:pt>
                <c:pt idx="438">
                  <c:v>1.0108314736873227</c:v>
                </c:pt>
                <c:pt idx="439">
                  <c:v>1.0108818000784165</c:v>
                </c:pt>
                <c:pt idx="440">
                  <c:v>1.0109322487822352</c:v>
                </c:pt>
                <c:pt idx="441">
                  <c:v>1.0109828198522186</c:v>
                </c:pt>
                <c:pt idx="442">
                  <c:v>1.0110335133419501</c:v>
                </c:pt>
                <c:pt idx="443">
                  <c:v>1.0110843293051577</c:v>
                </c:pt>
                <c:pt idx="444">
                  <c:v>1.0111352677957128</c:v>
                </c:pt>
                <c:pt idx="445">
                  <c:v>1.0111863288676313</c:v>
                </c:pt>
                <c:pt idx="446">
                  <c:v>1.0112375125750732</c:v>
                </c:pt>
                <c:pt idx="447">
                  <c:v>1.0112888189723437</c:v>
                </c:pt>
                <c:pt idx="448">
                  <c:v>1.0113402481138922</c:v>
                </c:pt>
                <c:pt idx="449">
                  <c:v>1.0113918000543136</c:v>
                </c:pt>
                <c:pt idx="450">
                  <c:v>1.0114434748483472</c:v>
                </c:pt>
                <c:pt idx="451">
                  <c:v>1.0114952725508781</c:v>
                </c:pt>
                <c:pt idx="452">
                  <c:v>1.0115471932169366</c:v>
                </c:pt>
                <c:pt idx="453">
                  <c:v>1.0115992369016984</c:v>
                </c:pt>
                <c:pt idx="454">
                  <c:v>1.0116514036604851</c:v>
                </c:pt>
                <c:pt idx="455">
                  <c:v>1.0117036935487647</c:v>
                </c:pt>
                <c:pt idx="456">
                  <c:v>1.0117561066221503</c:v>
                </c:pt>
                <c:pt idx="457">
                  <c:v>1.0118086429364019</c:v>
                </c:pt>
                <c:pt idx="458">
                  <c:v>1.0118613025474261</c:v>
                </c:pt>
                <c:pt idx="459">
                  <c:v>1.0119140855112758</c:v>
                </c:pt>
                <c:pt idx="460">
                  <c:v>1.0119669918841503</c:v>
                </c:pt>
                <c:pt idx="461">
                  <c:v>1.0120200217223965</c:v>
                </c:pt>
                <c:pt idx="462">
                  <c:v>1.012073175082508</c:v>
                </c:pt>
                <c:pt idx="463">
                  <c:v>1.0121264520211262</c:v>
                </c:pt>
                <c:pt idx="464">
                  <c:v>1.0121798525950392</c:v>
                </c:pt>
                <c:pt idx="465">
                  <c:v>1.0122333768611831</c:v>
                </c:pt>
                <c:pt idx="466">
                  <c:v>1.0122870248766418</c:v>
                </c:pt>
                <c:pt idx="467">
                  <c:v>1.0123407966986473</c:v>
                </c:pt>
                <c:pt idx="468">
                  <c:v>1.0123946923845797</c:v>
                </c:pt>
                <c:pt idx="469">
                  <c:v>1.0124487119919672</c:v>
                </c:pt>
                <c:pt idx="470">
                  <c:v>1.0125028555784867</c:v>
                </c:pt>
                <c:pt idx="471">
                  <c:v>1.0125571232019637</c:v>
                </c:pt>
                <c:pt idx="472">
                  <c:v>1.0126115149203727</c:v>
                </c:pt>
                <c:pt idx="473">
                  <c:v>1.0126660307918369</c:v>
                </c:pt>
                <c:pt idx="474">
                  <c:v>1.0127206708746292</c:v>
                </c:pt>
                <c:pt idx="475">
                  <c:v>1.0127754352271716</c:v>
                </c:pt>
                <c:pt idx="476">
                  <c:v>1.0128303239080356</c:v>
                </c:pt>
                <c:pt idx="477">
                  <c:v>1.0128853369759425</c:v>
                </c:pt>
                <c:pt idx="478">
                  <c:v>1.0129404744897637</c:v>
                </c:pt>
                <c:pt idx="479">
                  <c:v>1.0129957365085205</c:v>
                </c:pt>
                <c:pt idx="480">
                  <c:v>1.0130511230913846</c:v>
                </c:pt>
                <c:pt idx="481">
                  <c:v>1.0131066342976784</c:v>
                </c:pt>
                <c:pt idx="482">
                  <c:v>1.0131622701868743</c:v>
                </c:pt>
                <c:pt idx="483">
                  <c:v>1.0132180308185961</c:v>
                </c:pt>
                <c:pt idx="484">
                  <c:v>1.0132739162526185</c:v>
                </c:pt>
                <c:pt idx="485">
                  <c:v>1.0133299265488676</c:v>
                </c:pt>
                <c:pt idx="486">
                  <c:v>1.0133860617674202</c:v>
                </c:pt>
                <c:pt idx="487">
                  <c:v>1.0134423219685054</c:v>
                </c:pt>
                <c:pt idx="488">
                  <c:v>1.0134987072125037</c:v>
                </c:pt>
                <c:pt idx="489">
                  <c:v>1.0135552175599478</c:v>
                </c:pt>
                <c:pt idx="490">
                  <c:v>1.0136118530715224</c:v>
                </c:pt>
                <c:pt idx="491">
                  <c:v>1.0136686138080644</c:v>
                </c:pt>
                <c:pt idx="492">
                  <c:v>1.0137254998305629</c:v>
                </c:pt>
                <c:pt idx="493">
                  <c:v>1.0137825112001608</c:v>
                </c:pt>
                <c:pt idx="494">
                  <c:v>1.0138396479781531</c:v>
                </c:pt>
                <c:pt idx="495">
                  <c:v>1.0138969102259876</c:v>
                </c:pt>
                <c:pt idx="496">
                  <c:v>1.0139542980052656</c:v>
                </c:pt>
                <c:pt idx="497">
                  <c:v>1.0140118113777425</c:v>
                </c:pt>
                <c:pt idx="498">
                  <c:v>1.0140694504053267</c:v>
                </c:pt>
                <c:pt idx="499">
                  <c:v>1.0141272151500802</c:v>
                </c:pt>
                <c:pt idx="500">
                  <c:v>1.0141851056742199</c:v>
                </c:pt>
                <c:pt idx="501">
                  <c:v>1.0142431220401162</c:v>
                </c:pt>
                <c:pt idx="502">
                  <c:v>1.014301264310294</c:v>
                </c:pt>
                <c:pt idx="503">
                  <c:v>1.0143595325474331</c:v>
                </c:pt>
                <c:pt idx="504">
                  <c:v>1.014417926814368</c:v>
                </c:pt>
                <c:pt idx="505">
                  <c:v>1.0144764471740879</c:v>
                </c:pt>
                <c:pt idx="506">
                  <c:v>1.0145350936897379</c:v>
                </c:pt>
                <c:pt idx="507">
                  <c:v>1.0145938664246177</c:v>
                </c:pt>
                <c:pt idx="508">
                  <c:v>1.0146527654421831</c:v>
                </c:pt>
                <c:pt idx="509">
                  <c:v>1.0147117908060452</c:v>
                </c:pt>
                <c:pt idx="510">
                  <c:v>1.0147709425799718</c:v>
                </c:pt>
                <c:pt idx="511">
                  <c:v>1.0148302208278861</c:v>
                </c:pt>
                <c:pt idx="512">
                  <c:v>1.0148896256138684</c:v>
                </c:pt>
                <c:pt idx="513">
                  <c:v>1.0149491570021552</c:v>
                </c:pt>
                <c:pt idx="514">
                  <c:v>1.0150088150571395</c:v>
                </c:pt>
                <c:pt idx="515">
                  <c:v>1.0150685998433719</c:v>
                </c:pt>
                <c:pt idx="516">
                  <c:v>1.0151285114255599</c:v>
                </c:pt>
                <c:pt idx="517">
                  <c:v>1.0151885498685682</c:v>
                </c:pt>
                <c:pt idx="518">
                  <c:v>1.0152487152374194</c:v>
                </c:pt>
                <c:pt idx="519">
                  <c:v>1.0153090075972937</c:v>
                </c:pt>
                <c:pt idx="520">
                  <c:v>1.0153694270135294</c:v>
                </c:pt>
                <c:pt idx="521">
                  <c:v>1.0154299735516228</c:v>
                </c:pt>
                <c:pt idx="522">
                  <c:v>1.0154906472772287</c:v>
                </c:pt>
                <c:pt idx="523">
                  <c:v>1.0155514482561607</c:v>
                </c:pt>
                <c:pt idx="524">
                  <c:v>1.0156123765543912</c:v>
                </c:pt>
                <c:pt idx="525">
                  <c:v>1.0156734322380512</c:v>
                </c:pt>
                <c:pt idx="526">
                  <c:v>1.0157346153734312</c:v>
                </c:pt>
                <c:pt idx="527">
                  <c:v>1.0157959260269813</c:v>
                </c:pt>
                <c:pt idx="528">
                  <c:v>1.0158573642653113</c:v>
                </c:pt>
                <c:pt idx="529">
                  <c:v>1.0159189301551901</c:v>
                </c:pt>
                <c:pt idx="530">
                  <c:v>1.0159806237635478</c:v>
                </c:pt>
                <c:pt idx="531">
                  <c:v>1.0160424451574737</c:v>
                </c:pt>
                <c:pt idx="532">
                  <c:v>1.0161043944042183</c:v>
                </c:pt>
                <c:pt idx="533">
                  <c:v>1.0161664715711924</c:v>
                </c:pt>
                <c:pt idx="534">
                  <c:v>1.0162286767259683</c:v>
                </c:pt>
                <c:pt idx="535">
                  <c:v>1.0162910099362783</c:v>
                </c:pt>
                <c:pt idx="536">
                  <c:v>1.0163534712700173</c:v>
                </c:pt>
                <c:pt idx="537">
                  <c:v>1.0164160607952408</c:v>
                </c:pt>
                <c:pt idx="538">
                  <c:v>1.0164787785801668</c:v>
                </c:pt>
                <c:pt idx="539">
                  <c:v>1.0165416246931744</c:v>
                </c:pt>
                <c:pt idx="540">
                  <c:v>1.0166045992028059</c:v>
                </c:pt>
                <c:pt idx="541">
                  <c:v>1.016667702177765</c:v>
                </c:pt>
                <c:pt idx="542">
                  <c:v>1.0167309336869192</c:v>
                </c:pt>
                <c:pt idx="543">
                  <c:v>1.0167942937992975</c:v>
                </c:pt>
                <c:pt idx="544">
                  <c:v>1.0168577825840928</c:v>
                </c:pt>
                <c:pt idx="545">
                  <c:v>1.0169214001106612</c:v>
                </c:pt>
                <c:pt idx="546">
                  <c:v>1.0169851464485224</c:v>
                </c:pt>
                <c:pt idx="547">
                  <c:v>1.0170490216673593</c:v>
                </c:pt>
                <c:pt idx="548">
                  <c:v>1.0171130258370191</c:v>
                </c:pt>
                <c:pt idx="549">
                  <c:v>1.0171771590275129</c:v>
                </c:pt>
                <c:pt idx="550">
                  <c:v>1.0172414213090173</c:v>
                </c:pt>
                <c:pt idx="551">
                  <c:v>1.0173058127518715</c:v>
                </c:pt>
                <c:pt idx="552">
                  <c:v>1.0173703334265811</c:v>
                </c:pt>
                <c:pt idx="553">
                  <c:v>1.0174349834038166</c:v>
                </c:pt>
                <c:pt idx="554">
                  <c:v>1.0174997627544129</c:v>
                </c:pt>
                <c:pt idx="555">
                  <c:v>1.0175646715493711</c:v>
                </c:pt>
                <c:pt idx="556">
                  <c:v>1.0176297098598581</c:v>
                </c:pt>
                <c:pt idx="557">
                  <c:v>1.0176948777572064</c:v>
                </c:pt>
                <c:pt idx="558">
                  <c:v>1.0177601753129148</c:v>
                </c:pt>
                <c:pt idx="559">
                  <c:v>1.0178256025986485</c:v>
                </c:pt>
                <c:pt idx="560">
                  <c:v>1.0178911596862394</c:v>
                </c:pt>
                <c:pt idx="561">
                  <c:v>1.0179568466476863</c:v>
                </c:pt>
                <c:pt idx="562">
                  <c:v>1.0180226635551546</c:v>
                </c:pt>
                <c:pt idx="563">
                  <c:v>1.0180886104809779</c:v>
                </c:pt>
                <c:pt idx="564">
                  <c:v>1.0181546874976566</c:v>
                </c:pt>
                <c:pt idx="565">
                  <c:v>1.018220894677859</c:v>
                </c:pt>
                <c:pt idx="566">
                  <c:v>1.0182872320944221</c:v>
                </c:pt>
                <c:pt idx="567">
                  <c:v>1.0183536998203502</c:v>
                </c:pt>
                <c:pt idx="568">
                  <c:v>1.0184202979288168</c:v>
                </c:pt>
                <c:pt idx="569">
                  <c:v>1.0184870264931636</c:v>
                </c:pt>
                <c:pt idx="570">
                  <c:v>1.0185538855869014</c:v>
                </c:pt>
                <c:pt idx="571">
                  <c:v>1.0186208752837107</c:v>
                </c:pt>
                <c:pt idx="572">
                  <c:v>1.0186879956574404</c:v>
                </c:pt>
                <c:pt idx="573">
                  <c:v>1.0187552467821099</c:v>
                </c:pt>
                <c:pt idx="574">
                  <c:v>1.0188226287319084</c:v>
                </c:pt>
                <c:pt idx="575">
                  <c:v>1.0188901415811948</c:v>
                </c:pt>
                <c:pt idx="576">
                  <c:v>1.0189577854044989</c:v>
                </c:pt>
                <c:pt idx="577">
                  <c:v>1.0190255602765208</c:v>
                </c:pt>
                <c:pt idx="578">
                  <c:v>1.0190934662721312</c:v>
                </c:pt>
                <c:pt idx="579">
                  <c:v>1.0191615034663726</c:v>
                </c:pt>
                <c:pt idx="580">
                  <c:v>1.019229671934458</c:v>
                </c:pt>
                <c:pt idx="581">
                  <c:v>1.0192979717517727</c:v>
                </c:pt>
                <c:pt idx="582">
                  <c:v>1.0193664029938736</c:v>
                </c:pt>
                <c:pt idx="583">
                  <c:v>1.0194349657364892</c:v>
                </c:pt>
                <c:pt idx="584">
                  <c:v>1.0195036600555212</c:v>
                </c:pt>
                <c:pt idx="585">
                  <c:v>1.0195724860270428</c:v>
                </c:pt>
                <c:pt idx="586">
                  <c:v>1.0196414437273009</c:v>
                </c:pt>
                <c:pt idx="587">
                  <c:v>1.0197105332327148</c:v>
                </c:pt>
                <c:pt idx="588">
                  <c:v>1.0197797546198777</c:v>
                </c:pt>
                <c:pt idx="589">
                  <c:v>1.0198491079655556</c:v>
                </c:pt>
                <c:pt idx="590">
                  <c:v>1.019918593346689</c:v>
                </c:pt>
                <c:pt idx="591">
                  <c:v>1.0199882108403917</c:v>
                </c:pt>
                <c:pt idx="592">
                  <c:v>1.0200579605239526</c:v>
                </c:pt>
                <c:pt idx="593">
                  <c:v>1.0201278424748346</c:v>
                </c:pt>
                <c:pt idx="594">
                  <c:v>1.0201978567706753</c:v>
                </c:pt>
                <c:pt idx="595">
                  <c:v>1.0202680034892877</c:v>
                </c:pt>
                <c:pt idx="596">
                  <c:v>1.02033828270866</c:v>
                </c:pt>
                <c:pt idx="597">
                  <c:v>1.0204086945069555</c:v>
                </c:pt>
                <c:pt idx="598">
                  <c:v>1.0204792389625139</c:v>
                </c:pt>
                <c:pt idx="599">
                  <c:v>1.0205499161538507</c:v>
                </c:pt>
                <c:pt idx="600">
                  <c:v>1.0206207261596576</c:v>
                </c:pt>
                <c:pt idx="601">
                  <c:v>1.0206916690588028</c:v>
                </c:pt>
                <c:pt idx="602">
                  <c:v>1.0207627449303318</c:v>
                </c:pt>
                <c:pt idx="603">
                  <c:v>1.0208339538534665</c:v>
                </c:pt>
                <c:pt idx="604">
                  <c:v>1.0209052959076066</c:v>
                </c:pt>
                <c:pt idx="605">
                  <c:v>1.0209767711723292</c:v>
                </c:pt>
                <c:pt idx="606">
                  <c:v>1.0210483797273895</c:v>
                </c:pt>
                <c:pt idx="607">
                  <c:v>1.0211201216527201</c:v>
                </c:pt>
                <c:pt idx="608">
                  <c:v>1.0211919970284329</c:v>
                </c:pt>
                <c:pt idx="609">
                  <c:v>1.0212640059348177</c:v>
                </c:pt>
                <c:pt idx="610">
                  <c:v>1.0213361484523436</c:v>
                </c:pt>
                <c:pt idx="611">
                  <c:v>1.0214084246616586</c:v>
                </c:pt>
                <c:pt idx="612">
                  <c:v>1.0214808346435904</c:v>
                </c:pt>
                <c:pt idx="613">
                  <c:v>1.0215533784791462</c:v>
                </c:pt>
                <c:pt idx="614">
                  <c:v>1.0216260562495127</c:v>
                </c:pt>
                <c:pt idx="615">
                  <c:v>1.0216988680360581</c:v>
                </c:pt>
                <c:pt idx="616">
                  <c:v>1.0217718139203296</c:v>
                </c:pt>
                <c:pt idx="617">
                  <c:v>1.0218448939840561</c:v>
                </c:pt>
                <c:pt idx="618">
                  <c:v>1.0219181083091469</c:v>
                </c:pt>
                <c:pt idx="619">
                  <c:v>1.0219914569776931</c:v>
                </c:pt>
                <c:pt idx="620">
                  <c:v>1.0220649400719672</c:v>
                </c:pt>
                <c:pt idx="621">
                  <c:v>1.0221385576744233</c:v>
                </c:pt>
                <c:pt idx="622">
                  <c:v>1.0222123098676978</c:v>
                </c:pt>
                <c:pt idx="623">
                  <c:v>1.0222861967346095</c:v>
                </c:pt>
                <c:pt idx="624">
                  <c:v>1.0223602183581593</c:v>
                </c:pt>
                <c:pt idx="625">
                  <c:v>1.0224343748215321</c:v>
                </c:pt>
                <c:pt idx="626">
                  <c:v>1.0225086662080947</c:v>
                </c:pt>
                <c:pt idx="627">
                  <c:v>1.0225830926013983</c:v>
                </c:pt>
                <c:pt idx="628">
                  <c:v>1.0226576540851777</c:v>
                </c:pt>
                <c:pt idx="629">
                  <c:v>1.0227323507433512</c:v>
                </c:pt>
                <c:pt idx="630">
                  <c:v>1.0228071826600218</c:v>
                </c:pt>
                <c:pt idx="631">
                  <c:v>1.0228821499194769</c:v>
                </c:pt>
                <c:pt idx="632">
                  <c:v>1.022957252606189</c:v>
                </c:pt>
                <c:pt idx="633">
                  <c:v>1.0230324908048154</c:v>
                </c:pt>
                <c:pt idx="634">
                  <c:v>1.023107864600199</c:v>
                </c:pt>
                <c:pt idx="635">
                  <c:v>1.0231833740773681</c:v>
                </c:pt>
                <c:pt idx="636">
                  <c:v>1.0232590193215374</c:v>
                </c:pt>
                <c:pt idx="637">
                  <c:v>1.0233348004181075</c:v>
                </c:pt>
                <c:pt idx="638">
                  <c:v>1.0234107174526659</c:v>
                </c:pt>
                <c:pt idx="639">
                  <c:v>1.023486770510986</c:v>
                </c:pt>
                <c:pt idx="640">
                  <c:v>1.0235629596790297</c:v>
                </c:pt>
                <c:pt idx="641">
                  <c:v>1.0236392850429452</c:v>
                </c:pt>
                <c:pt idx="642">
                  <c:v>1.0237157466890685</c:v>
                </c:pt>
                <c:pt idx="643">
                  <c:v>1.0237923447039241</c:v>
                </c:pt>
                <c:pt idx="644">
                  <c:v>1.0238690791742242</c:v>
                </c:pt>
                <c:pt idx="645">
                  <c:v>1.0239459501868697</c:v>
                </c:pt>
                <c:pt idx="646">
                  <c:v>1.0240229578289504</c:v>
                </c:pt>
                <c:pt idx="647">
                  <c:v>1.0241001021877452</c:v>
                </c:pt>
                <c:pt idx="648">
                  <c:v>1.0241773833507222</c:v>
                </c:pt>
                <c:pt idx="649">
                  <c:v>1.0242548014055393</c:v>
                </c:pt>
                <c:pt idx="650">
                  <c:v>1.0243323564400446</c:v>
                </c:pt>
                <c:pt idx="651">
                  <c:v>1.0244100485422762</c:v>
                </c:pt>
                <c:pt idx="652">
                  <c:v>1.0244878778004629</c:v>
                </c:pt>
                <c:pt idx="653">
                  <c:v>1.0245658443030241</c:v>
                </c:pt>
                <c:pt idx="654">
                  <c:v>1.024643948138571</c:v>
                </c:pt>
                <c:pt idx="655">
                  <c:v>1.0247221893959053</c:v>
                </c:pt>
                <c:pt idx="656">
                  <c:v>1.0248005681640218</c:v>
                </c:pt>
                <c:pt idx="657">
                  <c:v>1.0248790845321056</c:v>
                </c:pt>
                <c:pt idx="658">
                  <c:v>1.0249577385895359</c:v>
                </c:pt>
                <c:pt idx="659">
                  <c:v>1.0250365304258835</c:v>
                </c:pt>
                <c:pt idx="660">
                  <c:v>1.025115460130912</c:v>
                </c:pt>
                <c:pt idx="661">
                  <c:v>1.0251945277945793</c:v>
                </c:pt>
                <c:pt idx="662">
                  <c:v>1.0252737335070359</c:v>
                </c:pt>
                <c:pt idx="663">
                  <c:v>1.0253530773586261</c:v>
                </c:pt>
                <c:pt idx="664">
                  <c:v>1.0254325594398894</c:v>
                </c:pt>
                <c:pt idx="665">
                  <c:v>1.025512179841559</c:v>
                </c:pt>
                <c:pt idx="666">
                  <c:v>1.0255919386545624</c:v>
                </c:pt>
                <c:pt idx="667">
                  <c:v>1.0256718359700234</c:v>
                </c:pt>
                <c:pt idx="668">
                  <c:v>1.02575187187926</c:v>
                </c:pt>
                <c:pt idx="669">
                  <c:v>1.0258320464737869</c:v>
                </c:pt>
                <c:pt idx="670">
                  <c:v>1.0259123598453139</c:v>
                </c:pt>
                <c:pt idx="671">
                  <c:v>1.025992812085748</c:v>
                </c:pt>
                <c:pt idx="672">
                  <c:v>1.0260734032871919</c:v>
                </c:pt>
                <c:pt idx="673">
                  <c:v>1.0261541335419457</c:v>
                </c:pt>
                <c:pt idx="674">
                  <c:v>1.0262350029425071</c:v>
                </c:pt>
                <c:pt idx="675">
                  <c:v>1.0263160115815708</c:v>
                </c:pt>
                <c:pt idx="676">
                  <c:v>1.0263971595520296</c:v>
                </c:pt>
                <c:pt idx="677">
                  <c:v>1.0264784469469741</c:v>
                </c:pt>
                <c:pt idx="678">
                  <c:v>1.0265598738596942</c:v>
                </c:pt>
                <c:pt idx="679">
                  <c:v>1.0266414403836781</c:v>
                </c:pt>
                <c:pt idx="680">
                  <c:v>1.026723146612613</c:v>
                </c:pt>
                <c:pt idx="681">
                  <c:v>1.0268049926403857</c:v>
                </c:pt>
                <c:pt idx="682">
                  <c:v>1.026886978561083</c:v>
                </c:pt>
                <c:pt idx="683">
                  <c:v>1.0269691044689915</c:v>
                </c:pt>
                <c:pt idx="684">
                  <c:v>1.0270513704585984</c:v>
                </c:pt>
                <c:pt idx="685">
                  <c:v>1.0271337766245916</c:v>
                </c:pt>
                <c:pt idx="686">
                  <c:v>1.0272163230618598</c:v>
                </c:pt>
                <c:pt idx="687">
                  <c:v>1.0272990098654933</c:v>
                </c:pt>
                <c:pt idx="688">
                  <c:v>1.0273818371307846</c:v>
                </c:pt>
                <c:pt idx="689">
                  <c:v>1.0274648049532271</c:v>
                </c:pt>
                <c:pt idx="690">
                  <c:v>1.0275479134285173</c:v>
                </c:pt>
                <c:pt idx="691">
                  <c:v>1.0276311626525545</c:v>
                </c:pt>
                <c:pt idx="692">
                  <c:v>1.0277145527214406</c:v>
                </c:pt>
                <c:pt idx="693">
                  <c:v>1.0277980837314808</c:v>
                </c:pt>
                <c:pt idx="694">
                  <c:v>1.0278817557791848</c:v>
                </c:pt>
                <c:pt idx="695">
                  <c:v>1.027965568961265</c:v>
                </c:pt>
                <c:pt idx="696">
                  <c:v>1.028049523374639</c:v>
                </c:pt>
                <c:pt idx="697">
                  <c:v>1.028133619116429</c:v>
                </c:pt>
                <c:pt idx="698">
                  <c:v>1.0282178562839617</c:v>
                </c:pt>
                <c:pt idx="699">
                  <c:v>1.0283022349747699</c:v>
                </c:pt>
                <c:pt idx="700">
                  <c:v>1.0283867552865915</c:v>
                </c:pt>
                <c:pt idx="701">
                  <c:v>1.0284714173173701</c:v>
                </c:pt>
                <c:pt idx="702">
                  <c:v>1.0285562211652568</c:v>
                </c:pt>
                <c:pt idx="703">
                  <c:v>1.028641166928608</c:v>
                </c:pt>
                <c:pt idx="704">
                  <c:v>1.0287262547059881</c:v>
                </c:pt>
                <c:pt idx="705">
                  <c:v>1.0288114845961682</c:v>
                </c:pt>
                <c:pt idx="706">
                  <c:v>1.0288968566981278</c:v>
                </c:pt>
                <c:pt idx="707">
                  <c:v>1.0289823711110535</c:v>
                </c:pt>
                <c:pt idx="708">
                  <c:v>1.0290680279343414</c:v>
                </c:pt>
                <c:pt idx="709">
                  <c:v>1.0291538272675951</c:v>
                </c:pt>
                <c:pt idx="710">
                  <c:v>1.0292397692106281</c:v>
                </c:pt>
                <c:pt idx="711">
                  <c:v>1.0293258538634633</c:v>
                </c:pt>
                <c:pt idx="712">
                  <c:v>1.0294120813263328</c:v>
                </c:pt>
                <c:pt idx="713">
                  <c:v>1.0294984516996792</c:v>
                </c:pt>
                <c:pt idx="714">
                  <c:v>1.0295849650841555</c:v>
                </c:pt>
                <c:pt idx="715">
                  <c:v>1.0296716215806256</c:v>
                </c:pt>
                <c:pt idx="716">
                  <c:v>1.029758421290164</c:v>
                </c:pt>
                <c:pt idx="717">
                  <c:v>1.0298453643140577</c:v>
                </c:pt>
                <c:pt idx="718">
                  <c:v>1.0299324507538044</c:v>
                </c:pt>
                <c:pt idx="719">
                  <c:v>1.0300196807111146</c:v>
                </c:pt>
                <c:pt idx="720">
                  <c:v>1.0301070542879114</c:v>
                </c:pt>
                <c:pt idx="721">
                  <c:v>1.0301945715863308</c:v>
                </c:pt>
                <c:pt idx="722">
                  <c:v>1.030282232708722</c:v>
                </c:pt>
                <c:pt idx="723">
                  <c:v>1.0303700377576475</c:v>
                </c:pt>
                <c:pt idx="724">
                  <c:v>1.0304579868358841</c:v>
                </c:pt>
                <c:pt idx="725">
                  <c:v>1.030546080046423</c:v>
                </c:pt>
                <c:pt idx="726">
                  <c:v>1.0306343174924701</c:v>
                </c:pt>
                <c:pt idx="727">
                  <c:v>1.0307226992774459</c:v>
                </c:pt>
                <c:pt idx="728">
                  <c:v>1.0308112255049868</c:v>
                </c:pt>
                <c:pt idx="729">
                  <c:v>1.0308998962789451</c:v>
                </c:pt>
                <c:pt idx="730">
                  <c:v>1.0309887117033885</c:v>
                </c:pt>
                <c:pt idx="731">
                  <c:v>1.0310776718826018</c:v>
                </c:pt>
                <c:pt idx="732">
                  <c:v>1.0311667769210866</c:v>
                </c:pt>
                <c:pt idx="733">
                  <c:v>1.0312560269235618</c:v>
                </c:pt>
                <c:pt idx="734">
                  <c:v>1.0313454219949634</c:v>
                </c:pt>
                <c:pt idx="735">
                  <c:v>1.031434962240446</c:v>
                </c:pt>
                <c:pt idx="736">
                  <c:v>1.0315246477653823</c:v>
                </c:pt>
                <c:pt idx="737">
                  <c:v>1.0316144786753634</c:v>
                </c:pt>
                <c:pt idx="738">
                  <c:v>1.0317044550762</c:v>
                </c:pt>
                <c:pt idx="739">
                  <c:v>1.0317945770739219</c:v>
                </c:pt>
                <c:pt idx="740">
                  <c:v>1.031884844774779</c:v>
                </c:pt>
                <c:pt idx="741">
                  <c:v>1.0319752582852408</c:v>
                </c:pt>
                <c:pt idx="742">
                  <c:v>1.0320658177119983</c:v>
                </c:pt>
                <c:pt idx="743">
                  <c:v>1.0321565231619627</c:v>
                </c:pt>
                <c:pt idx="744">
                  <c:v>1.0322473747422671</c:v>
                </c:pt>
                <c:pt idx="745">
                  <c:v>1.0323383725602653</c:v>
                </c:pt>
                <c:pt idx="746">
                  <c:v>1.0324295167235344</c:v>
                </c:pt>
                <c:pt idx="747">
                  <c:v>1.0325208073398735</c:v>
                </c:pt>
                <c:pt idx="748">
                  <c:v>1.032612244517304</c:v>
                </c:pt>
                <c:pt idx="749">
                  <c:v>1.0327038283640717</c:v>
                </c:pt>
                <c:pt idx="750">
                  <c:v>1.0327955589886444</c:v>
                </c:pt>
                <c:pt idx="751">
                  <c:v>1.0328874364997156</c:v>
                </c:pt>
                <c:pt idx="752">
                  <c:v>1.032979461006202</c:v>
                </c:pt>
                <c:pt idx="753">
                  <c:v>1.0330716326172455</c:v>
                </c:pt>
                <c:pt idx="754">
                  <c:v>1.0331639514422133</c:v>
                </c:pt>
                <c:pt idx="755">
                  <c:v>1.0332564175906975</c:v>
                </c:pt>
                <c:pt idx="756">
                  <c:v>1.0333490311725171</c:v>
                </c:pt>
                <c:pt idx="757">
                  <c:v>1.0334417922977166</c:v>
                </c:pt>
                <c:pt idx="758">
                  <c:v>1.0335347010765676</c:v>
                </c:pt>
                <c:pt idx="759">
                  <c:v>1.0336277576195687</c:v>
                </c:pt>
                <c:pt idx="760">
                  <c:v>1.0337209620374461</c:v>
                </c:pt>
                <c:pt idx="761">
                  <c:v>1.0338143144411536</c:v>
                </c:pt>
                <c:pt idx="762">
                  <c:v>1.0339078149418739</c:v>
                </c:pt>
                <c:pt idx="763">
                  <c:v>1.0340014636510175</c:v>
                </c:pt>
                <c:pt idx="764">
                  <c:v>1.0340952606802249</c:v>
                </c:pt>
                <c:pt idx="765">
                  <c:v>1.0341892061413653</c:v>
                </c:pt>
                <c:pt idx="766">
                  <c:v>1.0342833001465386</c:v>
                </c:pt>
                <c:pt idx="767">
                  <c:v>1.0343775428080741</c:v>
                </c:pt>
                <c:pt idx="768">
                  <c:v>1.0344719342385325</c:v>
                </c:pt>
                <c:pt idx="769">
                  <c:v>1.0345664745507051</c:v>
                </c:pt>
                <c:pt idx="770">
                  <c:v>1.0346611638576151</c:v>
                </c:pt>
                <c:pt idx="771">
                  <c:v>1.0347560022725173</c:v>
                </c:pt>
                <c:pt idx="772">
                  <c:v>1.0348509899088991</c:v>
                </c:pt>
                <c:pt idx="773">
                  <c:v>1.0349461268804803</c:v>
                </c:pt>
                <c:pt idx="774">
                  <c:v>1.0350414133012138</c:v>
                </c:pt>
                <c:pt idx="775">
                  <c:v>1.0351368492852864</c:v>
                </c:pt>
                <c:pt idx="776">
                  <c:v>1.0352324349471189</c:v>
                </c:pt>
                <c:pt idx="777">
                  <c:v>1.0353281704013657</c:v>
                </c:pt>
                <c:pt idx="778">
                  <c:v>1.0354240557629169</c:v>
                </c:pt>
                <c:pt idx="779">
                  <c:v>1.0355200911468971</c:v>
                </c:pt>
                <c:pt idx="780">
                  <c:v>1.0356162766686667</c:v>
                </c:pt>
                <c:pt idx="781">
                  <c:v>1.0357126124438225</c:v>
                </c:pt>
                <c:pt idx="782">
                  <c:v>1.0358090985881971</c:v>
                </c:pt>
                <c:pt idx="783">
                  <c:v>1.0359057352178607</c:v>
                </c:pt>
                <c:pt idx="784">
                  <c:v>1.0360025224491201</c:v>
                </c:pt>
                <c:pt idx="785">
                  <c:v>1.0360994603985199</c:v>
                </c:pt>
                <c:pt idx="786">
                  <c:v>1.0361965491828431</c:v>
                </c:pt>
                <c:pt idx="787">
                  <c:v>1.0362937889191111</c:v>
                </c:pt>
                <c:pt idx="788">
                  <c:v>1.0363911797245844</c:v>
                </c:pt>
                <c:pt idx="789">
                  <c:v>1.0364887217167629</c:v>
                </c:pt>
                <c:pt idx="790">
                  <c:v>1.0365864150133857</c:v>
                </c:pt>
                <c:pt idx="791">
                  <c:v>1.0366842597324331</c:v>
                </c:pt>
                <c:pt idx="792">
                  <c:v>1.0367822559921254</c:v>
                </c:pt>
                <c:pt idx="793">
                  <c:v>1.0368804039109245</c:v>
                </c:pt>
                <c:pt idx="794">
                  <c:v>1.0369787036075331</c:v>
                </c:pt>
                <c:pt idx="795">
                  <c:v>1.0370771552008966</c:v>
                </c:pt>
                <c:pt idx="796">
                  <c:v>1.0371757588102029</c:v>
                </c:pt>
                <c:pt idx="797">
                  <c:v>1.0372745145548818</c:v>
                </c:pt>
                <c:pt idx="798">
                  <c:v>1.0373734225546074</c:v>
                </c:pt>
                <c:pt idx="799">
                  <c:v>1.0374724829292969</c:v>
                </c:pt>
                <c:pt idx="800">
                  <c:v>1.0375716957991119</c:v>
                </c:pt>
                <c:pt idx="801">
                  <c:v>1.0376710612844586</c:v>
                </c:pt>
                <c:pt idx="802">
                  <c:v>1.0377705795059882</c:v>
                </c:pt>
                <c:pt idx="803">
                  <c:v>1.0378702505845971</c:v>
                </c:pt>
                <c:pt idx="804">
                  <c:v>1.037970074641428</c:v>
                </c:pt>
                <c:pt idx="805">
                  <c:v>1.03807005179787</c:v>
                </c:pt>
                <c:pt idx="806">
                  <c:v>1.0381701821755587</c:v>
                </c:pt>
                <c:pt idx="807">
                  <c:v>1.0382704658963773</c:v>
                </c:pt>
                <c:pt idx="808">
                  <c:v>1.0383709030824564</c:v>
                </c:pt>
                <c:pt idx="809">
                  <c:v>1.0384714938561748</c:v>
                </c:pt>
                <c:pt idx="810">
                  <c:v>1.0385722383401599</c:v>
                </c:pt>
                <c:pt idx="811">
                  <c:v>1.0386731366572886</c:v>
                </c:pt>
                <c:pt idx="812">
                  <c:v>1.0387741889306867</c:v>
                </c:pt>
                <c:pt idx="813">
                  <c:v>1.0388753952837304</c:v>
                </c:pt>
                <c:pt idx="814">
                  <c:v>1.038976755840046</c:v>
                </c:pt>
                <c:pt idx="815">
                  <c:v>1.0390782707235109</c:v>
                </c:pt>
                <c:pt idx="816">
                  <c:v>1.039179940058254</c:v>
                </c:pt>
                <c:pt idx="817">
                  <c:v>1.0392817639686551</c:v>
                </c:pt>
                <c:pt idx="818">
                  <c:v>1.0393837425793477</c:v>
                </c:pt>
                <c:pt idx="819">
                  <c:v>1.039485876015217</c:v>
                </c:pt>
                <c:pt idx="820">
                  <c:v>1.0395881644014018</c:v>
                </c:pt>
                <c:pt idx="821">
                  <c:v>1.0396906078632937</c:v>
                </c:pt>
                <c:pt idx="822">
                  <c:v>1.0397932065265398</c:v>
                </c:pt>
                <c:pt idx="823">
                  <c:v>1.0398959605170408</c:v>
                </c:pt>
                <c:pt idx="824">
                  <c:v>1.039998869960953</c:v>
                </c:pt>
                <c:pt idx="825">
                  <c:v>1.0401019349846876</c:v>
                </c:pt>
                <c:pt idx="826">
                  <c:v>1.0402051557149121</c:v>
                </c:pt>
                <c:pt idx="827">
                  <c:v>1.040308532278551</c:v>
                </c:pt>
                <c:pt idx="828">
                  <c:v>1.0404120648027848</c:v>
                </c:pt>
                <c:pt idx="829">
                  <c:v>1.040515753415052</c:v>
                </c:pt>
                <c:pt idx="830">
                  <c:v>1.0406195982430488</c:v>
                </c:pt>
                <c:pt idx="831">
                  <c:v>1.0407235994147299</c:v>
                </c:pt>
                <c:pt idx="832">
                  <c:v>1.0408277570583087</c:v>
                </c:pt>
                <c:pt idx="833">
                  <c:v>1.0409320713022576</c:v>
                </c:pt>
                <c:pt idx="834">
                  <c:v>1.0410365422753098</c:v>
                </c:pt>
                <c:pt idx="835">
                  <c:v>1.0411411701064579</c:v>
                </c:pt>
                <c:pt idx="836">
                  <c:v>1.0412459549249555</c:v>
                </c:pt>
                <c:pt idx="837">
                  <c:v>1.0413508968603173</c:v>
                </c:pt>
                <c:pt idx="838">
                  <c:v>1.0414559960423202</c:v>
                </c:pt>
                <c:pt idx="839">
                  <c:v>1.0415612526010027</c:v>
                </c:pt>
                <c:pt idx="840">
                  <c:v>1.0416666666666667</c:v>
                </c:pt>
                <c:pt idx="841">
                  <c:v>1.0417722383698769</c:v>
                </c:pt>
                <c:pt idx="842">
                  <c:v>1.0418779678414616</c:v>
                </c:pt>
                <c:pt idx="843">
                  <c:v>1.0419838552125136</c:v>
                </c:pt>
                <c:pt idx="844">
                  <c:v>1.0420899006143904</c:v>
                </c:pt>
                <c:pt idx="845">
                  <c:v>1.0421961041787142</c:v>
                </c:pt>
                <c:pt idx="846">
                  <c:v>1.0423024660373736</c:v>
                </c:pt>
                <c:pt idx="847">
                  <c:v>1.0424089863225228</c:v>
                </c:pt>
                <c:pt idx="848">
                  <c:v>1.0425156651665828</c:v>
                </c:pt>
                <c:pt idx="849">
                  <c:v>1.0426225027022418</c:v>
                </c:pt>
                <c:pt idx="850">
                  <c:v>1.042729499062456</c:v>
                </c:pt>
                <c:pt idx="851">
                  <c:v>1.0428366543804497</c:v>
                </c:pt>
                <c:pt idx="852">
                  <c:v>1.0429439687897151</c:v>
                </c:pt>
                <c:pt idx="853">
                  <c:v>1.0430514424240145</c:v>
                </c:pt>
                <c:pt idx="854">
                  <c:v>1.0431590754173801</c:v>
                </c:pt>
                <c:pt idx="855">
                  <c:v>1.043266867904113</c:v>
                </c:pt>
                <c:pt idx="856">
                  <c:v>1.0433748200187865</c:v>
                </c:pt>
                <c:pt idx="857">
                  <c:v>1.0434829318962444</c:v>
                </c:pt>
                <c:pt idx="858">
                  <c:v>1.0435912036716022</c:v>
                </c:pt>
                <c:pt idx="859">
                  <c:v>1.0436996354802479</c:v>
                </c:pt>
                <c:pt idx="860">
                  <c:v>1.0438082274578422</c:v>
                </c:pt>
                <c:pt idx="861">
                  <c:v>1.0439169797403194</c:v>
                </c:pt>
                <c:pt idx="862">
                  <c:v>1.0440258924638868</c:v>
                </c:pt>
                <c:pt idx="863">
                  <c:v>1.0441349657650272</c:v>
                </c:pt>
                <c:pt idx="864">
                  <c:v>1.0442441997804972</c:v>
                </c:pt>
                <c:pt idx="865">
                  <c:v>1.0443535946473297</c:v>
                </c:pt>
                <c:pt idx="866">
                  <c:v>1.0444631505028326</c:v>
                </c:pt>
                <c:pt idx="867">
                  <c:v>1.0445728674845911</c:v>
                </c:pt>
                <c:pt idx="868">
                  <c:v>1.0446827457304668</c:v>
                </c:pt>
                <c:pt idx="869">
                  <c:v>1.0447927853785988</c:v>
                </c:pt>
                <c:pt idx="870">
                  <c:v>1.0449029865674049</c:v>
                </c:pt>
                <c:pt idx="871">
                  <c:v>1.0450133494355804</c:v>
                </c:pt>
                <c:pt idx="872">
                  <c:v>1.0451238741221007</c:v>
                </c:pt>
                <c:pt idx="873">
                  <c:v>1.0452345607662203</c:v>
                </c:pt>
                <c:pt idx="874">
                  <c:v>1.0453454095074739</c:v>
                </c:pt>
                <c:pt idx="875">
                  <c:v>1.0454564204856771</c:v>
                </c:pt>
                <c:pt idx="876">
                  <c:v>1.0455675938409263</c:v>
                </c:pt>
                <c:pt idx="877">
                  <c:v>1.0456789297136004</c:v>
                </c:pt>
                <c:pt idx="878">
                  <c:v>1.0457904282443602</c:v>
                </c:pt>
                <c:pt idx="879">
                  <c:v>1.0459020895741493</c:v>
                </c:pt>
                <c:pt idx="880">
                  <c:v>1.0460139138441948</c:v>
                </c:pt>
                <c:pt idx="881">
                  <c:v>1.0461259011960078</c:v>
                </c:pt>
                <c:pt idx="882">
                  <c:v>1.0462380517713843</c:v>
                </c:pt>
                <c:pt idx="883">
                  <c:v>1.0463503657124045</c:v>
                </c:pt>
                <c:pt idx="884">
                  <c:v>1.0464628431614349</c:v>
                </c:pt>
                <c:pt idx="885">
                  <c:v>1.0465754842611279</c:v>
                </c:pt>
                <c:pt idx="886">
                  <c:v>1.0466882891544229</c:v>
                </c:pt>
                <c:pt idx="887">
                  <c:v>1.0468012579845463</c:v>
                </c:pt>
                <c:pt idx="888">
                  <c:v>1.0469143908950125</c:v>
                </c:pt>
                <c:pt idx="889">
                  <c:v>1.0470276880296243</c:v>
                </c:pt>
                <c:pt idx="890">
                  <c:v>1.0471411495324732</c:v>
                </c:pt>
                <c:pt idx="891">
                  <c:v>1.0472547755479404</c:v>
                </c:pt>
                <c:pt idx="892">
                  <c:v>1.0473685662206973</c:v>
                </c:pt>
                <c:pt idx="893">
                  <c:v>1.047482521695706</c:v>
                </c:pt>
                <c:pt idx="894">
                  <c:v>1.0475966421182195</c:v>
                </c:pt>
                <c:pt idx="895">
                  <c:v>1.0477109276337826</c:v>
                </c:pt>
                <c:pt idx="896">
                  <c:v>1.0478253783882332</c:v>
                </c:pt>
                <c:pt idx="897">
                  <c:v>1.047939994527701</c:v>
                </c:pt>
                <c:pt idx="898">
                  <c:v>1.0480547761986103</c:v>
                </c:pt>
                <c:pt idx="899">
                  <c:v>1.0481697235476786</c:v>
                </c:pt>
                <c:pt idx="900">
                  <c:v>1.0482848367219182</c:v>
                </c:pt>
                <c:pt idx="901">
                  <c:v>1.0484001158686374</c:v>
                </c:pt>
                <c:pt idx="902">
                  <c:v>1.0485155611354393</c:v>
                </c:pt>
                <c:pt idx="903">
                  <c:v>1.048631172670224</c:v>
                </c:pt>
                <c:pt idx="904">
                  <c:v>1.0487469506211886</c:v>
                </c:pt>
                <c:pt idx="905">
                  <c:v>1.0488628951368275</c:v>
                </c:pt>
                <c:pt idx="906">
                  <c:v>1.048979006365933</c:v>
                </c:pt>
                <c:pt idx="907">
                  <c:v>1.0490952844575971</c:v>
                </c:pt>
                <c:pt idx="908">
                  <c:v>1.04921172956121</c:v>
                </c:pt>
                <c:pt idx="909">
                  <c:v>1.0493283418264627</c:v>
                </c:pt>
                <c:pt idx="910">
                  <c:v>1.0494451214033462</c:v>
                </c:pt>
                <c:pt idx="911">
                  <c:v>1.0495620684421525</c:v>
                </c:pt>
                <c:pt idx="912">
                  <c:v>1.049679183093476</c:v>
                </c:pt>
                <c:pt idx="913">
                  <c:v>1.0497964655082126</c:v>
                </c:pt>
                <c:pt idx="914">
                  <c:v>1.0499139158375617</c:v>
                </c:pt>
                <c:pt idx="915">
                  <c:v>1.0500315342330258</c:v>
                </c:pt>
                <c:pt idx="916">
                  <c:v>1.0501493208464117</c:v>
                </c:pt>
                <c:pt idx="917">
                  <c:v>1.0502672758298308</c:v>
                </c:pt>
                <c:pt idx="918">
                  <c:v>1.0503853993357002</c:v>
                </c:pt>
                <c:pt idx="919">
                  <c:v>1.0505036915167421</c:v>
                </c:pt>
                <c:pt idx="920">
                  <c:v>1.0506221525259858</c:v>
                </c:pt>
                <c:pt idx="921">
                  <c:v>1.0507407825167683</c:v>
                </c:pt>
                <c:pt idx="922">
                  <c:v>1.0508595816427329</c:v>
                </c:pt>
                <c:pt idx="923">
                  <c:v>1.0509785500578326</c:v>
                </c:pt>
                <c:pt idx="924">
                  <c:v>1.0510976879163287</c:v>
                </c:pt>
                <c:pt idx="925">
                  <c:v>1.0512169953727926</c:v>
                </c:pt>
                <c:pt idx="926">
                  <c:v>1.0513364725821051</c:v>
                </c:pt>
                <c:pt idx="927">
                  <c:v>1.0514561196994587</c:v>
                </c:pt>
                <c:pt idx="928">
                  <c:v>1.0515759368803568</c:v>
                </c:pt>
                <c:pt idx="929">
                  <c:v>1.0516959242806154</c:v>
                </c:pt>
                <c:pt idx="930">
                  <c:v>1.0518160820563627</c:v>
                </c:pt>
                <c:pt idx="931">
                  <c:v>1.0519364103640407</c:v>
                </c:pt>
                <c:pt idx="932">
                  <c:v>1.0520569093604051</c:v>
                </c:pt>
                <c:pt idx="933">
                  <c:v>1.0521775792025261</c:v>
                </c:pt>
                <c:pt idx="934">
                  <c:v>1.0522984200477896</c:v>
                </c:pt>
                <c:pt idx="935">
                  <c:v>1.0524194320538967</c:v>
                </c:pt>
                <c:pt idx="936">
                  <c:v>1.0525406153788657</c:v>
                </c:pt>
                <c:pt idx="937">
                  <c:v>1.0526619701810318</c:v>
                </c:pt>
                <c:pt idx="938">
                  <c:v>1.0527834966190479</c:v>
                </c:pt>
                <c:pt idx="939">
                  <c:v>1.0529051948518853</c:v>
                </c:pt>
                <c:pt idx="940">
                  <c:v>1.0530270650388349</c:v>
                </c:pt>
                <c:pt idx="941">
                  <c:v>1.0531491073395063</c:v>
                </c:pt>
                <c:pt idx="942">
                  <c:v>1.0532713219138305</c:v>
                </c:pt>
                <c:pt idx="943">
                  <c:v>1.0533937089220591</c:v>
                </c:pt>
                <c:pt idx="944">
                  <c:v>1.0535162685247652</c:v>
                </c:pt>
                <c:pt idx="945">
                  <c:v>1.0536390008828447</c:v>
                </c:pt>
                <c:pt idx="946">
                  <c:v>1.0537619061575161</c:v>
                </c:pt>
                <c:pt idx="947">
                  <c:v>1.0538849845103218</c:v>
                </c:pt>
                <c:pt idx="948">
                  <c:v>1.054008236103128</c:v>
                </c:pt>
                <c:pt idx="949">
                  <c:v>1.0541316610981266</c:v>
                </c:pt>
                <c:pt idx="950">
                  <c:v>1.0542552596578347</c:v>
                </c:pt>
                <c:pt idx="951">
                  <c:v>1.0543790319450959</c:v>
                </c:pt>
                <c:pt idx="952">
                  <c:v>1.0545029781230804</c:v>
                </c:pt>
                <c:pt idx="953">
                  <c:v>1.0546270983552859</c:v>
                </c:pt>
                <c:pt idx="954">
                  <c:v>1.0547513928055394</c:v>
                </c:pt>
                <c:pt idx="955">
                  <c:v>1.0548758616379958</c:v>
                </c:pt>
                <c:pt idx="956">
                  <c:v>1.0550005050171403</c:v>
                </c:pt>
                <c:pt idx="957">
                  <c:v>1.0551253231077882</c:v>
                </c:pt>
                <c:pt idx="958">
                  <c:v>1.0552503160750855</c:v>
                </c:pt>
                <c:pt idx="959">
                  <c:v>1.0553754840845102</c:v>
                </c:pt>
                <c:pt idx="960">
                  <c:v>1.0555008273018727</c:v>
                </c:pt>
                <c:pt idx="961">
                  <c:v>1.0556263458933162</c:v>
                </c:pt>
                <c:pt idx="962">
                  <c:v>1.055752040025318</c:v>
                </c:pt>
                <c:pt idx="963">
                  <c:v>1.0558779098646895</c:v>
                </c:pt>
                <c:pt idx="964">
                  <c:v>1.0560039555785772</c:v>
                </c:pt>
                <c:pt idx="965">
                  <c:v>1.0561301773344633</c:v>
                </c:pt>
                <c:pt idx="966">
                  <c:v>1.0562565753001671</c:v>
                </c:pt>
                <c:pt idx="967">
                  <c:v>1.0563831496438445</c:v>
                </c:pt>
                <c:pt idx="968">
                  <c:v>1.0565099005339893</c:v>
                </c:pt>
                <c:pt idx="969">
                  <c:v>1.056636828139434</c:v>
                </c:pt>
                <c:pt idx="970">
                  <c:v>1.0567639326293503</c:v>
                </c:pt>
                <c:pt idx="971">
                  <c:v>1.0568912141732503</c:v>
                </c:pt>
                <c:pt idx="972">
                  <c:v>1.0570186729409861</c:v>
                </c:pt>
                <c:pt idx="973">
                  <c:v>1.0571463091027518</c:v>
                </c:pt>
                <c:pt idx="974">
                  <c:v>1.057274122829083</c:v>
                </c:pt>
                <c:pt idx="975">
                  <c:v>1.0574021142908587</c:v>
                </c:pt>
                <c:pt idx="976">
                  <c:v>1.0575302836593015</c:v>
                </c:pt>
                <c:pt idx="977">
                  <c:v>1.0576586311059772</c:v>
                </c:pt>
                <c:pt idx="978">
                  <c:v>1.0577871568027981</c:v>
                </c:pt>
                <c:pt idx="979">
                  <c:v>1.0579158609220205</c:v>
                </c:pt>
                <c:pt idx="980">
                  <c:v>1.0580447436362488</c:v>
                </c:pt>
                <c:pt idx="981">
                  <c:v>1.0581738051184331</c:v>
                </c:pt>
                <c:pt idx="982">
                  <c:v>1.058303045541872</c:v>
                </c:pt>
                <c:pt idx="983">
                  <c:v>1.0584324650802128</c:v>
                </c:pt>
                <c:pt idx="984">
                  <c:v>1.058562063907452</c:v>
                </c:pt>
                <c:pt idx="985">
                  <c:v>1.0586918421979357</c:v>
                </c:pt>
                <c:pt idx="986">
                  <c:v>1.0588218001263614</c:v>
                </c:pt>
                <c:pt idx="987">
                  <c:v>1.0589519378677776</c:v>
                </c:pt>
                <c:pt idx="988">
                  <c:v>1.0590822555975854</c:v>
                </c:pt>
                <c:pt idx="989">
                  <c:v>1.0592127534915385</c:v>
                </c:pt>
                <c:pt idx="990">
                  <c:v>1.0593434317257449</c:v>
                </c:pt>
                <c:pt idx="991">
                  <c:v>1.0594742904766665</c:v>
                </c:pt>
                <c:pt idx="992">
                  <c:v>1.0596053299211208</c:v>
                </c:pt>
                <c:pt idx="993">
                  <c:v>1.0597365502362808</c:v>
                </c:pt>
                <c:pt idx="994">
                  <c:v>1.0598679515996767</c:v>
                </c:pt>
                <c:pt idx="995">
                  <c:v>1.0599995341891959</c:v>
                </c:pt>
                <c:pt idx="996">
                  <c:v>1.0601312981830842</c:v>
                </c:pt>
                <c:pt idx="997">
                  <c:v>1.0602632437599462</c:v>
                </c:pt>
                <c:pt idx="998">
                  <c:v>1.0603953710987462</c:v>
                </c:pt>
                <c:pt idx="999">
                  <c:v>1.0605276803788093</c:v>
                </c:pt>
                <c:pt idx="1000">
                  <c:v>1.0606601717798212</c:v>
                </c:pt>
                <c:pt idx="1001">
                  <c:v>1.0607928454818307</c:v>
                </c:pt>
                <c:pt idx="1002">
                  <c:v>1.060925701665248</c:v>
                </c:pt>
                <c:pt idx="1003">
                  <c:v>1.0610587405108485</c:v>
                </c:pt>
                <c:pt idx="1004">
                  <c:v>1.0611919621997703</c:v>
                </c:pt>
                <c:pt idx="1005">
                  <c:v>1.0613253669135176</c:v>
                </c:pt>
                <c:pt idx="1006">
                  <c:v>1.0614589548339604</c:v>
                </c:pt>
                <c:pt idx="1007">
                  <c:v>1.0615927261433349</c:v>
                </c:pt>
                <c:pt idx="1008">
                  <c:v>1.0617266810242452</c:v>
                </c:pt>
                <c:pt idx="1009">
                  <c:v>1.0618608196596633</c:v>
                </c:pt>
                <c:pt idx="1010">
                  <c:v>1.0619951422329306</c:v>
                </c:pt>
                <c:pt idx="1011">
                  <c:v>1.0621296489277579</c:v>
                </c:pt>
                <c:pt idx="1012">
                  <c:v>1.0622643399282268</c:v>
                </c:pt>
                <c:pt idx="1013">
                  <c:v>1.0623992154187902</c:v>
                </c:pt>
                <c:pt idx="1014">
                  <c:v>1.0625342755842733</c:v>
                </c:pt>
                <c:pt idx="1015">
                  <c:v>1.062669520609874</c:v>
                </c:pt>
                <c:pt idx="1016">
                  <c:v>1.0628049506811641</c:v>
                </c:pt>
                <c:pt idx="1017">
                  <c:v>1.0629405659840903</c:v>
                </c:pt>
                <c:pt idx="1018">
                  <c:v>1.0630763667049741</c:v>
                </c:pt>
                <c:pt idx="1019">
                  <c:v>1.0632123530305135</c:v>
                </c:pt>
                <c:pt idx="1020">
                  <c:v>1.0633485251477837</c:v>
                </c:pt>
                <c:pt idx="1021">
                  <c:v>1.063484883244237</c:v>
                </c:pt>
                <c:pt idx="1022">
                  <c:v>1.0636214275077049</c:v>
                </c:pt>
                <c:pt idx="1023">
                  <c:v>1.0637581581263984</c:v>
                </c:pt>
                <c:pt idx="1024">
                  <c:v>1.0638950752889085</c:v>
                </c:pt>
                <c:pt idx="1025">
                  <c:v>1.0640321791842069</c:v>
                </c:pt>
                <c:pt idx="1026">
                  <c:v>1.0641694700016477</c:v>
                </c:pt>
                <c:pt idx="1027">
                  <c:v>1.0643069479309679</c:v>
                </c:pt>
                <c:pt idx="1028">
                  <c:v>1.0644446131622873</c:v>
                </c:pt>
                <c:pt idx="1029">
                  <c:v>1.0645824658861107</c:v>
                </c:pt>
                <c:pt idx="1030">
                  <c:v>1.0647205062933276</c:v>
                </c:pt>
                <c:pt idx="1031">
                  <c:v>1.0648587345752143</c:v>
                </c:pt>
                <c:pt idx="1032">
                  <c:v>1.0649971509234328</c:v>
                </c:pt>
                <c:pt idx="1033">
                  <c:v>1.0651357555300338</c:v>
                </c:pt>
                <c:pt idx="1034">
                  <c:v>1.0652745485874564</c:v>
                </c:pt>
                <c:pt idx="1035">
                  <c:v>1.0654135302885284</c:v>
                </c:pt>
                <c:pt idx="1036">
                  <c:v>1.0655527008264687</c:v>
                </c:pt>
                <c:pt idx="1037">
                  <c:v>1.065692060394887</c:v>
                </c:pt>
                <c:pt idx="1038">
                  <c:v>1.0658316091877844</c:v>
                </c:pt>
                <c:pt idx="1039">
                  <c:v>1.0659713473995553</c:v>
                </c:pt>
                <c:pt idx="1040">
                  <c:v>1.0661112752249884</c:v>
                </c:pt>
                <c:pt idx="1041">
                  <c:v>1.0662513928592654</c:v>
                </c:pt>
                <c:pt idx="1042">
                  <c:v>1.0663917004979644</c:v>
                </c:pt>
                <c:pt idx="1043">
                  <c:v>1.0665321983370595</c:v>
                </c:pt>
                <c:pt idx="1044">
                  <c:v>1.066672886572922</c:v>
                </c:pt>
                <c:pt idx="1045">
                  <c:v>1.0668137654023209</c:v>
                </c:pt>
                <c:pt idx="1046">
                  <c:v>1.0669548350224241</c:v>
                </c:pt>
                <c:pt idx="1047">
                  <c:v>1.0670960956307993</c:v>
                </c:pt>
                <c:pt idx="1048">
                  <c:v>1.0672375474254145</c:v>
                </c:pt>
                <c:pt idx="1049">
                  <c:v>1.0673791906046401</c:v>
                </c:pt>
                <c:pt idx="1050">
                  <c:v>1.0675210253672476</c:v>
                </c:pt>
                <c:pt idx="1051">
                  <c:v>1.0676630519124124</c:v>
                </c:pt>
                <c:pt idx="1052">
                  <c:v>1.0678052704397138</c:v>
                </c:pt>
                <c:pt idx="1053">
                  <c:v>1.0679476811491364</c:v>
                </c:pt>
                <c:pt idx="1054">
                  <c:v>1.0680902842410704</c:v>
                </c:pt>
                <c:pt idx="1055">
                  <c:v>1.0682330799163127</c:v>
                </c:pt>
                <c:pt idx="1056">
                  <c:v>1.0683760683760684</c:v>
                </c:pt>
                <c:pt idx="1057">
                  <c:v>1.0685192498219505</c:v>
                </c:pt>
                <c:pt idx="1058">
                  <c:v>1.0686626244559818</c:v>
                </c:pt>
                <c:pt idx="1059">
                  <c:v>1.0688061924805958</c:v>
                </c:pt>
                <c:pt idx="1060">
                  <c:v>1.0689499540986367</c:v>
                </c:pt>
                <c:pt idx="1061">
                  <c:v>1.0690939095133614</c:v>
                </c:pt>
                <c:pt idx="1062">
                  <c:v>1.0692380589284396</c:v>
                </c:pt>
                <c:pt idx="1063">
                  <c:v>1.069382402547955</c:v>
                </c:pt>
                <c:pt idx="1064">
                  <c:v>1.0695269405764065</c:v>
                </c:pt>
                <c:pt idx="1065">
                  <c:v>1.069671673218709</c:v>
                </c:pt>
                <c:pt idx="1066">
                  <c:v>1.0698166006801939</c:v>
                </c:pt>
                <c:pt idx="1067">
                  <c:v>1.0699617231666101</c:v>
                </c:pt>
                <c:pt idx="1068">
                  <c:v>1.0701070408841253</c:v>
                </c:pt>
                <c:pt idx="1069">
                  <c:v>1.0702525540393275</c:v>
                </c:pt>
                <c:pt idx="1070">
                  <c:v>1.0703982628392241</c:v>
                </c:pt>
                <c:pt idx="1071">
                  <c:v>1.0705441674912446</c:v>
                </c:pt>
                <c:pt idx="1072">
                  <c:v>1.0706902682032409</c:v>
                </c:pt>
                <c:pt idx="1073">
                  <c:v>1.0708365651834877</c:v>
                </c:pt>
                <c:pt idx="1074">
                  <c:v>1.0709830586406848</c:v>
                </c:pt>
                <c:pt idx="1075">
                  <c:v>1.0711297487839564</c:v>
                </c:pt>
                <c:pt idx="1076">
                  <c:v>1.0712766358228536</c:v>
                </c:pt>
                <c:pt idx="1077">
                  <c:v>1.071423719967354</c:v>
                </c:pt>
                <c:pt idx="1078">
                  <c:v>1.0715710014278634</c:v>
                </c:pt>
                <c:pt idx="1079">
                  <c:v>1.0717184804152171</c:v>
                </c:pt>
                <c:pt idx="1080">
                  <c:v>1.0718661571406802</c:v>
                </c:pt>
                <c:pt idx="1081">
                  <c:v>1.0720140318159483</c:v>
                </c:pt>
                <c:pt idx="1082">
                  <c:v>1.0721621046531495</c:v>
                </c:pt>
                <c:pt idx="1083">
                  <c:v>1.0723103758648447</c:v>
                </c:pt>
                <c:pt idx="1084">
                  <c:v>1.0724588456640285</c:v>
                </c:pt>
                <c:pt idx="1085">
                  <c:v>1.0726075142641305</c:v>
                </c:pt>
                <c:pt idx="1086">
                  <c:v>1.0727563818790156</c:v>
                </c:pt>
                <c:pt idx="1087">
                  <c:v>1.0729054487229865</c:v>
                </c:pt>
                <c:pt idx="1088">
                  <c:v>1.0730547150107832</c:v>
                </c:pt>
                <c:pt idx="1089">
                  <c:v>1.0732041809575841</c:v>
                </c:pt>
                <c:pt idx="1090">
                  <c:v>1.073353846779008</c:v>
                </c:pt>
                <c:pt idx="1091">
                  <c:v>1.0735037126911142</c:v>
                </c:pt>
                <c:pt idx="1092">
                  <c:v>1.0736537789104039</c:v>
                </c:pt>
                <c:pt idx="1093">
                  <c:v>1.0738040456538207</c:v>
                </c:pt>
                <c:pt idx="1094">
                  <c:v>1.0739545131387522</c:v>
                </c:pt>
                <c:pt idx="1095">
                  <c:v>1.0741051815830309</c:v>
                </c:pt>
                <c:pt idx="1096">
                  <c:v>1.0742560512049351</c:v>
                </c:pt>
                <c:pt idx="1097">
                  <c:v>1.0744071222231897</c:v>
                </c:pt>
                <c:pt idx="1098">
                  <c:v>1.0745583948569672</c:v>
                </c:pt>
                <c:pt idx="1099">
                  <c:v>1.0747098693258894</c:v>
                </c:pt>
                <c:pt idx="1100">
                  <c:v>1.0748615458500279</c:v>
                </c:pt>
                <c:pt idx="1101">
                  <c:v>1.0750134246499048</c:v>
                </c:pt>
                <c:pt idx="1102">
                  <c:v>1.0751655059464944</c:v>
                </c:pt>
                <c:pt idx="1103">
                  <c:v>1.0753177899612234</c:v>
                </c:pt>
                <c:pt idx="1104">
                  <c:v>1.0754702769159736</c:v>
                </c:pt>
                <c:pt idx="1105">
                  <c:v>1.0756229670330806</c:v>
                </c:pt>
                <c:pt idx="1106">
                  <c:v>1.0757758605353365</c:v>
                </c:pt>
                <c:pt idx="1107">
                  <c:v>1.0759289576459905</c:v>
                </c:pt>
                <c:pt idx="1108">
                  <c:v>1.07608225858875</c:v>
                </c:pt>
                <c:pt idx="1109">
                  <c:v>1.0762357635877813</c:v>
                </c:pt>
                <c:pt idx="1110">
                  <c:v>1.076389472867711</c:v>
                </c:pt>
                <c:pt idx="1111">
                  <c:v>1.0765433866536271</c:v>
                </c:pt>
                <c:pt idx="1112">
                  <c:v>1.0766975051710799</c:v>
                </c:pt>
                <c:pt idx="1113">
                  <c:v>1.0768518286460829</c:v>
                </c:pt>
                <c:pt idx="1114">
                  <c:v>1.0770063573051143</c:v>
                </c:pt>
                <c:pt idx="1115">
                  <c:v>1.0771610913751177</c:v>
                </c:pt>
                <c:pt idx="1116">
                  <c:v>1.0773160310835028</c:v>
                </c:pt>
                <c:pt idx="1117">
                  <c:v>1.0774711766581482</c:v>
                </c:pt>
                <c:pt idx="1118">
                  <c:v>1.0776265283273998</c:v>
                </c:pt>
                <c:pt idx="1119">
                  <c:v>1.0777820863200744</c:v>
                </c:pt>
                <c:pt idx="1120">
                  <c:v>1.0779378508654589</c:v>
                </c:pt>
                <c:pt idx="1121">
                  <c:v>1.078093822193313</c:v>
                </c:pt>
                <c:pt idx="1122">
                  <c:v>1.0782500005338684</c:v>
                </c:pt>
                <c:pt idx="1123">
                  <c:v>1.0784063861178321</c:v>
                </c:pt>
                <c:pt idx="1124">
                  <c:v>1.0785629791763858</c:v>
                </c:pt>
                <c:pt idx="1125">
                  <c:v>1.0787197799411874</c:v>
                </c:pt>
                <c:pt idx="1126">
                  <c:v>1.0788767886443724</c:v>
                </c:pt>
                <c:pt idx="1127">
                  <c:v>1.079034005518555</c:v>
                </c:pt>
                <c:pt idx="1128">
                  <c:v>1.0791914307968291</c:v>
                </c:pt>
                <c:pt idx="1129">
                  <c:v>1.0793490647127693</c:v>
                </c:pt>
                <c:pt idx="1130">
                  <c:v>1.0795069075004315</c:v>
                </c:pt>
                <c:pt idx="1131">
                  <c:v>1.0796649593943561</c:v>
                </c:pt>
                <c:pt idx="1132">
                  <c:v>1.0798232206295661</c:v>
                </c:pt>
                <c:pt idx="1133">
                  <c:v>1.0799816914415707</c:v>
                </c:pt>
                <c:pt idx="1134">
                  <c:v>1.0801403720663652</c:v>
                </c:pt>
                <c:pt idx="1135">
                  <c:v>1.0802992627404322</c:v>
                </c:pt>
                <c:pt idx="1136">
                  <c:v>1.0804583637007432</c:v>
                </c:pt>
                <c:pt idx="1137">
                  <c:v>1.0806176751847598</c:v>
                </c:pt>
                <c:pt idx="1138">
                  <c:v>1.0807771974304341</c:v>
                </c:pt>
                <c:pt idx="1139">
                  <c:v>1.0809369306762104</c:v>
                </c:pt>
                <c:pt idx="1140">
                  <c:v>1.0810968751610264</c:v>
                </c:pt>
                <c:pt idx="1141">
                  <c:v>1.0812570311243141</c:v>
                </c:pt>
                <c:pt idx="1142">
                  <c:v>1.0814173988060007</c:v>
                </c:pt>
                <c:pt idx="1143">
                  <c:v>1.0815779784465109</c:v>
                </c:pt>
                <c:pt idx="1144">
                  <c:v>1.0817387702867665</c:v>
                </c:pt>
                <c:pt idx="1145">
                  <c:v>1.0818997745681886</c:v>
                </c:pt>
                <c:pt idx="1146">
                  <c:v>1.0820609915326993</c:v>
                </c:pt>
                <c:pt idx="1147">
                  <c:v>1.0822224214227205</c:v>
                </c:pt>
                <c:pt idx="1148">
                  <c:v>1.0823840644811777</c:v>
                </c:pt>
                <c:pt idx="1149">
                  <c:v>1.0825459209515005</c:v>
                </c:pt>
                <c:pt idx="1150">
                  <c:v>1.0827079910776225</c:v>
                </c:pt>
                <c:pt idx="1151">
                  <c:v>1.0828702751039838</c:v>
                </c:pt>
                <c:pt idx="1152">
                  <c:v>1.0830327732755318</c:v>
                </c:pt>
                <c:pt idx="1153">
                  <c:v>1.0831954858377228</c:v>
                </c:pt>
                <c:pt idx="1154">
                  <c:v>1.0833584130365224</c:v>
                </c:pt>
                <c:pt idx="1155">
                  <c:v>1.0835215551184068</c:v>
                </c:pt>
                <c:pt idx="1156">
                  <c:v>1.0836849123303649</c:v>
                </c:pt>
                <c:pt idx="1157">
                  <c:v>1.0838484849198988</c:v>
                </c:pt>
                <c:pt idx="1158">
                  <c:v>1.084012273135025</c:v>
                </c:pt>
                <c:pt idx="1159">
                  <c:v>1.0841762772242758</c:v>
                </c:pt>
                <c:pt idx="1160">
                  <c:v>1.0843404974367004</c:v>
                </c:pt>
                <c:pt idx="1161">
                  <c:v>1.0845049340218667</c:v>
                </c:pt>
                <c:pt idx="1162">
                  <c:v>1.0846695872298608</c:v>
                </c:pt>
                <c:pt idx="1163">
                  <c:v>1.0848344573112911</c:v>
                </c:pt>
                <c:pt idx="1164">
                  <c:v>1.0849995445172869</c:v>
                </c:pt>
                <c:pt idx="1165">
                  <c:v>1.0851648490995005</c:v>
                </c:pt>
                <c:pt idx="1166">
                  <c:v>1.0853303713101095</c:v>
                </c:pt>
                <c:pt idx="1167">
                  <c:v>1.085496111401816</c:v>
                </c:pt>
                <c:pt idx="1168">
                  <c:v>1.0856620696278498</c:v>
                </c:pt>
                <c:pt idx="1169">
                  <c:v>1.0858282462419688</c:v>
                </c:pt>
                <c:pt idx="1170">
                  <c:v>1.0859946414984598</c:v>
                </c:pt>
                <c:pt idx="1171">
                  <c:v>1.0861612556521407</c:v>
                </c:pt>
                <c:pt idx="1172">
                  <c:v>1.0863280889583611</c:v>
                </c:pt>
                <c:pt idx="1173">
                  <c:v>1.0864951416730038</c:v>
                </c:pt>
                <c:pt idx="1174">
                  <c:v>1.0866624140524863</c:v>
                </c:pt>
                <c:pt idx="1175">
                  <c:v>1.0868299063537619</c:v>
                </c:pt>
                <c:pt idx="1176">
                  <c:v>1.0869976188343202</c:v>
                </c:pt>
                <c:pt idx="1177">
                  <c:v>1.0871655517521903</c:v>
                </c:pt>
                <c:pt idx="1178">
                  <c:v>1.0873337053659398</c:v>
                </c:pt>
                <c:pt idx="1179">
                  <c:v>1.087502079934678</c:v>
                </c:pt>
                <c:pt idx="1180">
                  <c:v>1.0876706757180559</c:v>
                </c:pt>
                <c:pt idx="1181">
                  <c:v>1.0878394929762685</c:v>
                </c:pt>
                <c:pt idx="1182">
                  <c:v>1.088008531970055</c:v>
                </c:pt>
                <c:pt idx="1183">
                  <c:v>1.0881777929607013</c:v>
                </c:pt>
                <c:pt idx="1184">
                  <c:v>1.0883472762100403</c:v>
                </c:pt>
                <c:pt idx="1185">
                  <c:v>1.0885169819804539</c:v>
                </c:pt>
                <c:pt idx="1186">
                  <c:v>1.0886869105348742</c:v>
                </c:pt>
                <c:pt idx="1187">
                  <c:v>1.0888570621367843</c:v>
                </c:pt>
                <c:pt idx="1188">
                  <c:v>1.0890274370502204</c:v>
                </c:pt>
                <c:pt idx="1189">
                  <c:v>1.0891980355397726</c:v>
                </c:pt>
                <c:pt idx="1190">
                  <c:v>1.0893688578705865</c:v>
                </c:pt>
                <c:pt idx="1191">
                  <c:v>1.0895399043083642</c:v>
                </c:pt>
                <c:pt idx="1192">
                  <c:v>1.0897111751193667</c:v>
                </c:pt>
                <c:pt idx="1193">
                  <c:v>1.0898826705704132</c:v>
                </c:pt>
                <c:pt idx="1194">
                  <c:v>1.0900543909288847</c:v>
                </c:pt>
                <c:pt idx="1195">
                  <c:v>1.0902263364627243</c:v>
                </c:pt>
                <c:pt idx="1196">
                  <c:v>1.0903985074404379</c:v>
                </c:pt>
                <c:pt idx="1197">
                  <c:v>1.0905709041310969</c:v>
                </c:pt>
                <c:pt idx="1198">
                  <c:v>1.0907435268043388</c:v>
                </c:pt>
                <c:pt idx="1199">
                  <c:v>1.090916375730369</c:v>
                </c:pt>
                <c:pt idx="1200">
                  <c:v>1.091089451179962</c:v>
                </c:pt>
                <c:pt idx="1201">
                  <c:v>1.0912627534244617</c:v>
                </c:pt>
                <c:pt idx="1202">
                  <c:v>1.0914362827357853</c:v>
                </c:pt>
                <c:pt idx="1203">
                  <c:v>1.0916100393864219</c:v>
                </c:pt>
                <c:pt idx="1204">
                  <c:v>1.0917840236494361</c:v>
                </c:pt>
                <c:pt idx="1205">
                  <c:v>1.0919582357984681</c:v>
                </c:pt>
                <c:pt idx="1206">
                  <c:v>1.0921326761077352</c:v>
                </c:pt>
                <c:pt idx="1207">
                  <c:v>1.0923073448520344</c:v>
                </c:pt>
                <c:pt idx="1208">
                  <c:v>1.0924822423067424</c:v>
                </c:pt>
                <c:pt idx="1209">
                  <c:v>1.0926573687478172</c:v>
                </c:pt>
                <c:pt idx="1210">
                  <c:v>1.0928327244518004</c:v>
                </c:pt>
                <c:pt idx="1211">
                  <c:v>1.0930083096958181</c:v>
                </c:pt>
                <c:pt idx="1212">
                  <c:v>1.093184124757582</c:v>
                </c:pt>
                <c:pt idx="1213">
                  <c:v>1.0933601699153914</c:v>
                </c:pt>
                <c:pt idx="1214">
                  <c:v>1.0935364454481347</c:v>
                </c:pt>
                <c:pt idx="1215">
                  <c:v>1.0937129516352899</c:v>
                </c:pt>
                <c:pt idx="1216">
                  <c:v>1.0938896887569274</c:v>
                </c:pt>
                <c:pt idx="1217">
                  <c:v>1.0940666570937101</c:v>
                </c:pt>
                <c:pt idx="1218">
                  <c:v>1.0942438569268962</c:v>
                </c:pt>
                <c:pt idx="1219">
                  <c:v>1.0944212885383398</c:v>
                </c:pt>
                <c:pt idx="1220">
                  <c:v>1.0945989522104924</c:v>
                </c:pt>
                <c:pt idx="1221">
                  <c:v>1.0947768482264044</c:v>
                </c:pt>
                <c:pt idx="1222">
                  <c:v>1.0949549768697273</c:v>
                </c:pt>
                <c:pt idx="1223">
                  <c:v>1.0951333384247139</c:v>
                </c:pt>
                <c:pt idx="1224">
                  <c:v>1.0953119331762211</c:v>
                </c:pt>
                <c:pt idx="1225">
                  <c:v>1.0954907614097107</c:v>
                </c:pt>
                <c:pt idx="1226">
                  <c:v>1.0956698234112507</c:v>
                </c:pt>
                <c:pt idx="1227">
                  <c:v>1.0958491194675171</c:v>
                </c:pt>
                <c:pt idx="1228">
                  <c:v>1.0960286498657956</c:v>
                </c:pt>
                <c:pt idx="1229">
                  <c:v>1.096208414893983</c:v>
                </c:pt>
                <c:pt idx="1230">
                  <c:v>1.0963884148405885</c:v>
                </c:pt>
                <c:pt idx="1231">
                  <c:v>1.0965686499947351</c:v>
                </c:pt>
                <c:pt idx="1232">
                  <c:v>1.0967491206461615</c:v>
                </c:pt>
                <c:pt idx="1233">
                  <c:v>1.0969298270852241</c:v>
                </c:pt>
                <c:pt idx="1234">
                  <c:v>1.097110769602897</c:v>
                </c:pt>
                <c:pt idx="1235">
                  <c:v>1.0972919484907753</c:v>
                </c:pt>
                <c:pt idx="1236">
                  <c:v>1.0974733640410752</c:v>
                </c:pt>
                <c:pt idx="1237">
                  <c:v>1.0976550165466363</c:v>
                </c:pt>
                <c:pt idx="1238">
                  <c:v>1.0978369063009235</c:v>
                </c:pt>
                <c:pt idx="1239">
                  <c:v>1.0980190335980275</c:v>
                </c:pt>
                <c:pt idx="1240">
                  <c:v>1.0982013987326678</c:v>
                </c:pt>
                <c:pt idx="1241">
                  <c:v>1.098384002000192</c:v>
                </c:pt>
                <c:pt idx="1242">
                  <c:v>1.0985668436965801</c:v>
                </c:pt>
                <c:pt idx="1243">
                  <c:v>1.0987499241184444</c:v>
                </c:pt>
                <c:pt idx="1244">
                  <c:v>1.0989332435630315</c:v>
                </c:pt>
                <c:pt idx="1245">
                  <c:v>1.0991168023282234</c:v>
                </c:pt>
                <c:pt idx="1246">
                  <c:v>1.0993006007125401</c:v>
                </c:pt>
                <c:pt idx="1247">
                  <c:v>1.0994846390151407</c:v>
                </c:pt>
                <c:pt idx="1248">
                  <c:v>1.0996689175358245</c:v>
                </c:pt>
                <c:pt idx="1249">
                  <c:v>1.0998534365750336</c:v>
                </c:pt>
                <c:pt idx="1250">
                  <c:v>1.1000381964338535</c:v>
                </c:pt>
                <c:pt idx="1251">
                  <c:v>1.1002231974140155</c:v>
                </c:pt>
                <c:pt idx="1252">
                  <c:v>1.1004084398178982</c:v>
                </c:pt>
                <c:pt idx="1253">
                  <c:v>1.1005939239485281</c:v>
                </c:pt>
                <c:pt idx="1254">
                  <c:v>1.1007796501095832</c:v>
                </c:pt>
                <c:pt idx="1255">
                  <c:v>1.1009656186053933</c:v>
                </c:pt>
                <c:pt idx="1256">
                  <c:v>1.1011518297409411</c:v>
                </c:pt>
                <c:pt idx="1257">
                  <c:v>1.1013382838218655</c:v>
                </c:pt>
                <c:pt idx="1258">
                  <c:v>1.1015249811544623</c:v>
                </c:pt>
                <c:pt idx="1259">
                  <c:v>1.1017119220456855</c:v>
                </c:pt>
                <c:pt idx="1260">
                  <c:v>1.1018991068031498</c:v>
                </c:pt>
                <c:pt idx="1261">
                  <c:v>1.1020865357351319</c:v>
                </c:pt>
                <c:pt idx="1262">
                  <c:v>1.1022742091505722</c:v>
                </c:pt>
                <c:pt idx="1263">
                  <c:v>1.102462127359076</c:v>
                </c:pt>
                <c:pt idx="1264">
                  <c:v>1.1026502906709164</c:v>
                </c:pt>
                <c:pt idx="1265">
                  <c:v>1.1028386993970347</c:v>
                </c:pt>
                <c:pt idx="1266">
                  <c:v>1.1030273538490429</c:v>
                </c:pt>
                <c:pt idx="1267">
                  <c:v>1.1032162543392254</c:v>
                </c:pt>
                <c:pt idx="1268">
                  <c:v>1.1034054011805396</c:v>
                </c:pt>
                <c:pt idx="1269">
                  <c:v>1.1035947946866196</c:v>
                </c:pt>
                <c:pt idx="1270">
                  <c:v>1.1037844351717758</c:v>
                </c:pt>
                <c:pt idx="1271">
                  <c:v>1.1039743229509986</c:v>
                </c:pt>
                <c:pt idx="1272">
                  <c:v>1.1041644583399584</c:v>
                </c:pt>
                <c:pt idx="1273">
                  <c:v>1.1043548416550084</c:v>
                </c:pt>
                <c:pt idx="1274">
                  <c:v>1.1045454732131861</c:v>
                </c:pt>
                <c:pt idx="1275">
                  <c:v>1.104736353332215</c:v>
                </c:pt>
                <c:pt idx="1276">
                  <c:v>1.1049274823305064</c:v>
                </c:pt>
                <c:pt idx="1277">
                  <c:v>1.1051188605271609</c:v>
                </c:pt>
                <c:pt idx="1278">
                  <c:v>1.1053104882419704</c:v>
                </c:pt>
                <c:pt idx="1279">
                  <c:v>1.1055023657954204</c:v>
                </c:pt>
                <c:pt idx="1280">
                  <c:v>1.1056944935086908</c:v>
                </c:pt>
                <c:pt idx="1281">
                  <c:v>1.1058868717036578</c:v>
                </c:pt>
                <c:pt idx="1282">
                  <c:v>1.1060795007028967</c:v>
                </c:pt>
                <c:pt idx="1283">
                  <c:v>1.1062723808296828</c:v>
                </c:pt>
                <c:pt idx="1284">
                  <c:v>1.1064655124079932</c:v>
                </c:pt>
                <c:pt idx="1285">
                  <c:v>1.106658895762509</c:v>
                </c:pt>
                <c:pt idx="1286">
                  <c:v>1.1068525312186168</c:v>
                </c:pt>
                <c:pt idx="1287">
                  <c:v>1.1070464191024108</c:v>
                </c:pt>
                <c:pt idx="1288">
                  <c:v>1.1072405597406945</c:v>
                </c:pt>
                <c:pt idx="1289">
                  <c:v>1.1074349534609824</c:v>
                </c:pt>
                <c:pt idx="1290">
                  <c:v>1.1076296005915018</c:v>
                </c:pt>
                <c:pt idx="1291">
                  <c:v>1.1078245014611956</c:v>
                </c:pt>
                <c:pt idx="1292">
                  <c:v>1.108019656399722</c:v>
                </c:pt>
                <c:pt idx="1293">
                  <c:v>1.1082150657374592</c:v>
                </c:pt>
                <c:pt idx="1294">
                  <c:v>1.1084107298055044</c:v>
                </c:pt>
                <c:pt idx="1295">
                  <c:v>1.1086066489356778</c:v>
                </c:pt>
                <c:pt idx="1296">
                  <c:v>1.1088028234605238</c:v>
                </c:pt>
                <c:pt idx="1297">
                  <c:v>1.1089992537133124</c:v>
                </c:pt>
                <c:pt idx="1298">
                  <c:v>1.1091959400280413</c:v>
                </c:pt>
                <c:pt idx="1299">
                  <c:v>1.1093928827394386</c:v>
                </c:pt>
                <c:pt idx="1300">
                  <c:v>1.1095900821829636</c:v>
                </c:pt>
                <c:pt idx="1301">
                  <c:v>1.1097875386948095</c:v>
                </c:pt>
                <c:pt idx="1302">
                  <c:v>1.1099852526119045</c:v>
                </c:pt>
                <c:pt idx="1303">
                  <c:v>1.1101832242719143</c:v>
                </c:pt>
                <c:pt idx="1304">
                  <c:v>1.1103814540132446</c:v>
                </c:pt>
                <c:pt idx="1305">
                  <c:v>1.1105799421750413</c:v>
                </c:pt>
                <c:pt idx="1306">
                  <c:v>1.1107786890971945</c:v>
                </c:pt>
                <c:pt idx="1307">
                  <c:v>1.1109776951203381</c:v>
                </c:pt>
                <c:pt idx="1308">
                  <c:v>1.1111769605858548</c:v>
                </c:pt>
                <c:pt idx="1309">
                  <c:v>1.1113764858358748</c:v>
                </c:pt>
                <c:pt idx="1310">
                  <c:v>1.1115762712132802</c:v>
                </c:pt>
                <c:pt idx="1311">
                  <c:v>1.1117763170617054</c:v>
                </c:pt>
                <c:pt idx="1312">
                  <c:v>1.1119766237255404</c:v>
                </c:pt>
                <c:pt idx="1313">
                  <c:v>1.1121771915499319</c:v>
                </c:pt>
                <c:pt idx="1314">
                  <c:v>1.1123780208807852</c:v>
                </c:pt>
                <c:pt idx="1315">
                  <c:v>1.1125791120647666</c:v>
                </c:pt>
                <c:pt idx="1316">
                  <c:v>1.1127804654493054</c:v>
                </c:pt>
                <c:pt idx="1317">
                  <c:v>1.1129820813825959</c:v>
                </c:pt>
                <c:pt idx="1318">
                  <c:v>1.1131839602135991</c:v>
                </c:pt>
                <c:pt idx="1319">
                  <c:v>1.1133861022920453</c:v>
                </c:pt>
                <c:pt idx="1320">
                  <c:v>1.1135885079684349</c:v>
                </c:pt>
                <c:pt idx="1321">
                  <c:v>1.1137911775940423</c:v>
                </c:pt>
                <c:pt idx="1322">
                  <c:v>1.1139941115209167</c:v>
                </c:pt>
                <c:pt idx="1323">
                  <c:v>1.1141973101018836</c:v>
                </c:pt>
                <c:pt idx="1324">
                  <c:v>1.1144007736905488</c:v>
                </c:pt>
                <c:pt idx="1325">
                  <c:v>1.1146045026412985</c:v>
                </c:pt>
                <c:pt idx="1326">
                  <c:v>1.1148084973093024</c:v>
                </c:pt>
                <c:pt idx="1327">
                  <c:v>1.1150127580505154</c:v>
                </c:pt>
                <c:pt idx="1328">
                  <c:v>1.1152172852216804</c:v>
                </c:pt>
                <c:pt idx="1329">
                  <c:v>1.1154220791803287</c:v>
                </c:pt>
                <c:pt idx="1330">
                  <c:v>1.1156271402847846</c:v>
                </c:pt>
                <c:pt idx="1331">
                  <c:v>1.1158324688941648</c:v>
                </c:pt>
                <c:pt idx="1332">
                  <c:v>1.1160380653683828</c:v>
                </c:pt>
                <c:pt idx="1333">
                  <c:v>1.1162439300681495</c:v>
                </c:pt>
                <c:pt idx="1334">
                  <c:v>1.1164500633549759</c:v>
                </c:pt>
                <c:pt idx="1335">
                  <c:v>1.1166564655911753</c:v>
                </c:pt>
                <c:pt idx="1336">
                  <c:v>1.1168631371398654</c:v>
                </c:pt>
                <c:pt idx="1337">
                  <c:v>1.1170700783649703</c:v>
                </c:pt>
                <c:pt idx="1338">
                  <c:v>1.1172772896312226</c:v>
                </c:pt>
                <c:pt idx="1339">
                  <c:v>1.1174847713041656</c:v>
                </c:pt>
                <c:pt idx="1340">
                  <c:v>1.1176925237501563</c:v>
                </c:pt>
                <c:pt idx="1341">
                  <c:v>1.1179005473363657</c:v>
                </c:pt>
                <c:pt idx="1342">
                  <c:v>1.1181088424307828</c:v>
                </c:pt>
                <c:pt idx="1343">
                  <c:v>1.1183174094022157</c:v>
                </c:pt>
                <c:pt idx="1344">
                  <c:v>1.1185262486202951</c:v>
                </c:pt>
                <c:pt idx="1345">
                  <c:v>1.1187353604554744</c:v>
                </c:pt>
                <c:pt idx="1346">
                  <c:v>1.1189447452790335</c:v>
                </c:pt>
                <c:pt idx="1347">
                  <c:v>1.1191544034630811</c:v>
                </c:pt>
                <c:pt idx="1348">
                  <c:v>1.119364335380556</c:v>
                </c:pt>
                <c:pt idx="1349">
                  <c:v>1.1195745414052294</c:v>
                </c:pt>
                <c:pt idx="1350">
                  <c:v>1.1197850219117087</c:v>
                </c:pt>
                <c:pt idx="1351">
                  <c:v>1.119995777275437</c:v>
                </c:pt>
                <c:pt idx="1352">
                  <c:v>1.1202068078726983</c:v>
                </c:pt>
                <c:pt idx="1353">
                  <c:v>1.1204181140806175</c:v>
                </c:pt>
                <c:pt idx="1354">
                  <c:v>1.120629696277164</c:v>
                </c:pt>
                <c:pt idx="1355">
                  <c:v>1.1208415548411537</c:v>
                </c:pt>
                <c:pt idx="1356">
                  <c:v>1.1210536901522503</c:v>
                </c:pt>
                <c:pt idx="1357">
                  <c:v>1.1212661025909689</c:v>
                </c:pt>
                <c:pt idx="1358">
                  <c:v>1.1214787925386782</c:v>
                </c:pt>
                <c:pt idx="1359">
                  <c:v>1.1216917603776018</c:v>
                </c:pt>
                <c:pt idx="1360">
                  <c:v>1.1219050064908214</c:v>
                </c:pt>
                <c:pt idx="1361">
                  <c:v>1.1221185312622788</c:v>
                </c:pt>
                <c:pt idx="1362">
                  <c:v>1.1223323350767782</c:v>
                </c:pt>
                <c:pt idx="1363">
                  <c:v>1.1225464183199891</c:v>
                </c:pt>
                <c:pt idx="1364">
                  <c:v>1.1227607813784477</c:v>
                </c:pt>
                <c:pt idx="1365">
                  <c:v>1.1229754246395598</c:v>
                </c:pt>
                <c:pt idx="1366">
                  <c:v>1.1231903484916028</c:v>
                </c:pt>
                <c:pt idx="1367">
                  <c:v>1.1234055533237295</c:v>
                </c:pt>
                <c:pt idx="1368">
                  <c:v>1.123621039525968</c:v>
                </c:pt>
                <c:pt idx="1369">
                  <c:v>1.1238368074892264</c:v>
                </c:pt>
                <c:pt idx="1370">
                  <c:v>1.1240528576052935</c:v>
                </c:pt>
                <c:pt idx="1371">
                  <c:v>1.1242691902668427</c:v>
                </c:pt>
                <c:pt idx="1372">
                  <c:v>1.124485805867433</c:v>
                </c:pt>
                <c:pt idx="1373">
                  <c:v>1.1247027048015126</c:v>
                </c:pt>
                <c:pt idx="1374">
                  <c:v>1.1249198874644204</c:v>
                </c:pt>
                <c:pt idx="1375">
                  <c:v>1.125137354252389</c:v>
                </c:pt>
                <c:pt idx="1376">
                  <c:v>1.1253551055625473</c:v>
                </c:pt>
                <c:pt idx="1377">
                  <c:v>1.1255731417929216</c:v>
                </c:pt>
                <c:pt idx="1378">
                  <c:v>1.1257914633424406</c:v>
                </c:pt>
                <c:pt idx="1379">
                  <c:v>1.1260100706109355</c:v>
                </c:pt>
                <c:pt idx="1380">
                  <c:v>1.1262289639991432</c:v>
                </c:pt>
                <c:pt idx="1381">
                  <c:v>1.1264481439087095</c:v>
                </c:pt>
                <c:pt idx="1382">
                  <c:v>1.1266676107421907</c:v>
                </c:pt>
                <c:pt idx="1383">
                  <c:v>1.1268873649030566</c:v>
                </c:pt>
                <c:pt idx="1384">
                  <c:v>1.1271074067956925</c:v>
                </c:pt>
                <c:pt idx="1385">
                  <c:v>1.1273277368254031</c:v>
                </c:pt>
                <c:pt idx="1386">
                  <c:v>1.1275483553984125</c:v>
                </c:pt>
                <c:pt idx="1387">
                  <c:v>1.1277692629218694</c:v>
                </c:pt>
                <c:pt idx="1388">
                  <c:v>1.1279904598038484</c:v>
                </c:pt>
                <c:pt idx="1389">
                  <c:v>1.1282119464533522</c:v>
                </c:pt>
                <c:pt idx="1390">
                  <c:v>1.1284337232803148</c:v>
                </c:pt>
                <c:pt idx="1391">
                  <c:v>1.1286557906956041</c:v>
                </c:pt>
                <c:pt idx="1392">
                  <c:v>1.1288781491110238</c:v>
                </c:pt>
                <c:pt idx="1393">
                  <c:v>1.1291007989393176</c:v>
                </c:pt>
                <c:pt idx="1394">
                  <c:v>1.1293237405941692</c:v>
                </c:pt>
                <c:pt idx="1395">
                  <c:v>1.1295469744902076</c:v>
                </c:pt>
                <c:pt idx="1396">
                  <c:v>1.1297705010430077</c:v>
                </c:pt>
                <c:pt idx="1397">
                  <c:v>1.1299943206690941</c:v>
                </c:pt>
                <c:pt idx="1398">
                  <c:v>1.1302184337859436</c:v>
                </c:pt>
                <c:pt idx="1399">
                  <c:v>1.1304428408119873</c:v>
                </c:pt>
                <c:pt idx="1400">
                  <c:v>1.1306675421666137</c:v>
                </c:pt>
                <c:pt idx="1401">
                  <c:v>1.1308925382701709</c:v>
                </c:pt>
                <c:pt idx="1402">
                  <c:v>1.1311178295439703</c:v>
                </c:pt>
                <c:pt idx="1403">
                  <c:v>1.131343416410288</c:v>
                </c:pt>
                <c:pt idx="1404">
                  <c:v>1.1315692992923687</c:v>
                </c:pt>
                <c:pt idx="1405">
                  <c:v>1.1317954786144273</c:v>
                </c:pt>
                <c:pt idx="1406">
                  <c:v>1.1320219548016519</c:v>
                </c:pt>
                <c:pt idx="1407">
                  <c:v>1.1322487282802076</c:v>
                </c:pt>
                <c:pt idx="1408">
                  <c:v>1.1324757994772379</c:v>
                </c:pt>
                <c:pt idx="1409">
                  <c:v>1.1327031688208673</c:v>
                </c:pt>
                <c:pt idx="1410">
                  <c:v>1.1329308367402058</c:v>
                </c:pt>
                <c:pt idx="1411">
                  <c:v>1.1331588036653499</c:v>
                </c:pt>
                <c:pt idx="1412">
                  <c:v>1.133387070027386</c:v>
                </c:pt>
                <c:pt idx="1413">
                  <c:v>1.1336156362583931</c:v>
                </c:pt>
                <c:pt idx="1414">
                  <c:v>1.1338445027914459</c:v>
                </c:pt>
                <c:pt idx="1415">
                  <c:v>1.1340736700606171</c:v>
                </c:pt>
                <c:pt idx="1416">
                  <c:v>1.1343031385009807</c:v>
                </c:pt>
                <c:pt idx="1417">
                  <c:v>1.1345329085486147</c:v>
                </c:pt>
                <c:pt idx="1418">
                  <c:v>1.134762980640603</c:v>
                </c:pt>
                <c:pt idx="1419">
                  <c:v>1.1349933552150402</c:v>
                </c:pt>
                <c:pt idx="1420">
                  <c:v>1.1352240327110323</c:v>
                </c:pt>
                <c:pt idx="1421">
                  <c:v>1.1354550135687014</c:v>
                </c:pt>
                <c:pt idx="1422">
                  <c:v>1.1356862982291867</c:v>
                </c:pt>
                <c:pt idx="1423">
                  <c:v>1.1359178871346494</c:v>
                </c:pt>
                <c:pt idx="1424">
                  <c:v>1.1361497807282741</c:v>
                </c:pt>
                <c:pt idx="1425">
                  <c:v>1.1363819794542722</c:v>
                </c:pt>
                <c:pt idx="1426">
                  <c:v>1.1366144837578849</c:v>
                </c:pt>
                <c:pt idx="1427">
                  <c:v>1.136847294085386</c:v>
                </c:pt>
                <c:pt idx="1428">
                  <c:v>1.1370804108840842</c:v>
                </c:pt>
                <c:pt idx="1429">
                  <c:v>1.1373138346023282</c:v>
                </c:pt>
                <c:pt idx="1430">
                  <c:v>1.1375475656895064</c:v>
                </c:pt>
                <c:pt idx="1431">
                  <c:v>1.1377816045960529</c:v>
                </c:pt>
                <c:pt idx="1432">
                  <c:v>1.1380159517734483</c:v>
                </c:pt>
                <c:pt idx="1433">
                  <c:v>1.1382506076742238</c:v>
                </c:pt>
                <c:pt idx="1434">
                  <c:v>1.1384855727519643</c:v>
                </c:pt>
                <c:pt idx="1435">
                  <c:v>1.1387208474613106</c:v>
                </c:pt>
                <c:pt idx="1436">
                  <c:v>1.1389564322579628</c:v>
                </c:pt>
                <c:pt idx="1437">
                  <c:v>1.1391923275986835</c:v>
                </c:pt>
                <c:pt idx="1438">
                  <c:v>1.1394285339413008</c:v>
                </c:pt>
                <c:pt idx="1439">
                  <c:v>1.1396650517447113</c:v>
                </c:pt>
                <c:pt idx="1440">
                  <c:v>1.139901881468883</c:v>
                </c:pt>
                <c:pt idx="1441">
                  <c:v>1.1401390235748583</c:v>
                </c:pt>
                <c:pt idx="1442">
                  <c:v>1.140376478524757</c:v>
                </c:pt>
                <c:pt idx="1443">
                  <c:v>1.1406142467817806</c:v>
                </c:pt>
                <c:pt idx="1444">
                  <c:v>1.1408523288102133</c:v>
                </c:pt>
                <c:pt idx="1445">
                  <c:v>1.1410907250754272</c:v>
                </c:pt>
                <c:pt idx="1446">
                  <c:v>1.1413294360438839</c:v>
                </c:pt>
                <c:pt idx="1447">
                  <c:v>1.1415684621831381</c:v>
                </c:pt>
                <c:pt idx="1448">
                  <c:v>1.1418078039618416</c:v>
                </c:pt>
                <c:pt idx="1449">
                  <c:v>1.1420474618497443</c:v>
                </c:pt>
                <c:pt idx="1450">
                  <c:v>1.1422874363177002</c:v>
                </c:pt>
                <c:pt idx="1451">
                  <c:v>1.1425277278376686</c:v>
                </c:pt>
                <c:pt idx="1452">
                  <c:v>1.1427683368827175</c:v>
                </c:pt>
                <c:pt idx="1453">
                  <c:v>1.1430092639270273</c:v>
                </c:pt>
                <c:pt idx="1454">
                  <c:v>1.1432505094458945</c:v>
                </c:pt>
                <c:pt idx="1455">
                  <c:v>1.1434920739157328</c:v>
                </c:pt>
                <c:pt idx="1456">
                  <c:v>1.1437339578140793</c:v>
                </c:pt>
                <c:pt idx="1457">
                  <c:v>1.1439761616195954</c:v>
                </c:pt>
                <c:pt idx="1458">
                  <c:v>1.1442186858120711</c:v>
                </c:pt>
                <c:pt idx="1459">
                  <c:v>1.1444615308724282</c:v>
                </c:pt>
                <c:pt idx="1460">
                  <c:v>1.1447046972827233</c:v>
                </c:pt>
                <c:pt idx="1461">
                  <c:v>1.144948185526151</c:v>
                </c:pt>
                <c:pt idx="1462">
                  <c:v>1.1451919960870478</c:v>
                </c:pt>
                <c:pt idx="1463">
                  <c:v>1.1454361294508955</c:v>
                </c:pt>
                <c:pt idx="1464">
                  <c:v>1.1456805861043227</c:v>
                </c:pt>
                <c:pt idx="1465">
                  <c:v>1.1459253665351108</c:v>
                </c:pt>
                <c:pt idx="1466">
                  <c:v>1.1461704712321956</c:v>
                </c:pt>
                <c:pt idx="1467">
                  <c:v>1.1464159006856716</c:v>
                </c:pt>
                <c:pt idx="1468">
                  <c:v>1.1466616553867939</c:v>
                </c:pt>
                <c:pt idx="1469">
                  <c:v>1.1469077358279836</c:v>
                </c:pt>
                <c:pt idx="1470">
                  <c:v>1.1471541425028298</c:v>
                </c:pt>
                <c:pt idx="1471">
                  <c:v>1.1474008759060936</c:v>
                </c:pt>
                <c:pt idx="1472">
                  <c:v>1.1476479365337113</c:v>
                </c:pt>
                <c:pt idx="1473">
                  <c:v>1.1478953248827977</c:v>
                </c:pt>
                <c:pt idx="1474">
                  <c:v>1.14814304145165</c:v>
                </c:pt>
                <c:pt idx="1475">
                  <c:v>1.1483910867397511</c:v>
                </c:pt>
                <c:pt idx="1476">
                  <c:v>1.1486394612477722</c:v>
                </c:pt>
                <c:pt idx="1477">
                  <c:v>1.1488881654775782</c:v>
                </c:pt>
                <c:pt idx="1478">
                  <c:v>1.1491371999322295</c:v>
                </c:pt>
                <c:pt idx="1479">
                  <c:v>1.149386565115986</c:v>
                </c:pt>
                <c:pt idx="1480">
                  <c:v>1.149636261534311</c:v>
                </c:pt>
                <c:pt idx="1481">
                  <c:v>1.149886289693874</c:v>
                </c:pt>
                <c:pt idx="1482">
                  <c:v>1.1501366501025554</c:v>
                </c:pt>
                <c:pt idx="1483">
                  <c:v>1.1503873432694489</c:v>
                </c:pt>
                <c:pt idx="1484">
                  <c:v>1.1506383697048654</c:v>
                </c:pt>
                <c:pt idx="1485">
                  <c:v>1.1508897299203376</c:v>
                </c:pt>
                <c:pt idx="1486">
                  <c:v>1.1511414244286211</c:v>
                </c:pt>
                <c:pt idx="1487">
                  <c:v>1.1513934537437021</c:v>
                </c:pt>
                <c:pt idx="1488">
                  <c:v>1.151645818380796</c:v>
                </c:pt>
                <c:pt idx="1489">
                  <c:v>1.1518985188563555</c:v>
                </c:pt>
                <c:pt idx="1490">
                  <c:v>1.1521515556880715</c:v>
                </c:pt>
                <c:pt idx="1491">
                  <c:v>1.1524049293948784</c:v>
                </c:pt>
                <c:pt idx="1492">
                  <c:v>1.1526586404969559</c:v>
                </c:pt>
                <c:pt idx="1493">
                  <c:v>1.1529126895157351</c:v>
                </c:pt>
                <c:pt idx="1494">
                  <c:v>1.1531670769739</c:v>
                </c:pt>
                <c:pt idx="1495">
                  <c:v>1.1534218033953931</c:v>
                </c:pt>
                <c:pt idx="1496">
                  <c:v>1.1536768693054174</c:v>
                </c:pt>
                <c:pt idx="1497">
                  <c:v>1.1539322752304415</c:v>
                </c:pt>
                <c:pt idx="1498">
                  <c:v>1.1541880216982023</c:v>
                </c:pt>
                <c:pt idx="1499">
                  <c:v>1.1544441092377105</c:v>
                </c:pt>
                <c:pt idx="1500">
                  <c:v>1.1547005383792517</c:v>
                </c:pt>
                <c:pt idx="1501">
                  <c:v>1.1549573096543926</c:v>
                </c:pt>
                <c:pt idx="1502">
                  <c:v>1.1552144235959843</c:v>
                </c:pt>
                <c:pt idx="1503">
                  <c:v>1.155471880738165</c:v>
                </c:pt>
                <c:pt idx="1504">
                  <c:v>1.1557296816163647</c:v>
                </c:pt>
                <c:pt idx="1505">
                  <c:v>1.1559878267673098</c:v>
                </c:pt>
                <c:pt idx="1506">
                  <c:v>1.1562463167290256</c:v>
                </c:pt>
                <c:pt idx="1507">
                  <c:v>1.1565051520408407</c:v>
                </c:pt>
                <c:pt idx="1508">
                  <c:v>1.1567643332433912</c:v>
                </c:pt>
                <c:pt idx="1509">
                  <c:v>1.1570238608786247</c:v>
                </c:pt>
                <c:pt idx="1510">
                  <c:v>1.1572837354898029</c:v>
                </c:pt>
                <c:pt idx="1511">
                  <c:v>1.1575439576215083</c:v>
                </c:pt>
                <c:pt idx="1512">
                  <c:v>1.1578045278196447</c:v>
                </c:pt>
                <c:pt idx="1513">
                  <c:v>1.1580654466314442</c:v>
                </c:pt>
                <c:pt idx="1514">
                  <c:v>1.1583267146054692</c:v>
                </c:pt>
                <c:pt idx="1515">
                  <c:v>1.158588332291618</c:v>
                </c:pt>
                <c:pt idx="1516">
                  <c:v>1.158850300241127</c:v>
                </c:pt>
                <c:pt idx="1517">
                  <c:v>1.1591126190065761</c:v>
                </c:pt>
                <c:pt idx="1518">
                  <c:v>1.1593752891418929</c:v>
                </c:pt>
                <c:pt idx="1519">
                  <c:v>1.1596383112023554</c:v>
                </c:pt>
                <c:pt idx="1520">
                  <c:v>1.1599016857445976</c:v>
                </c:pt>
                <c:pt idx="1521">
                  <c:v>1.1601654133266128</c:v>
                </c:pt>
                <c:pt idx="1522">
                  <c:v>1.1604294945077576</c:v>
                </c:pt>
                <c:pt idx="1523">
                  <c:v>1.1606939298487566</c:v>
                </c:pt>
                <c:pt idx="1524">
                  <c:v>1.160958719911706</c:v>
                </c:pt>
                <c:pt idx="1525">
                  <c:v>1.1612238652600777</c:v>
                </c:pt>
                <c:pt idx="1526">
                  <c:v>1.1614893664587249</c:v>
                </c:pt>
                <c:pt idx="1527">
                  <c:v>1.161755224073884</c:v>
                </c:pt>
                <c:pt idx="1528">
                  <c:v>1.1620214386731806</c:v>
                </c:pt>
                <c:pt idx="1529">
                  <c:v>1.162288010825633</c:v>
                </c:pt>
                <c:pt idx="1530">
                  <c:v>1.1625549411016565</c:v>
                </c:pt>
                <c:pt idx="1531">
                  <c:v>1.1628222300730675</c:v>
                </c:pt>
                <c:pt idx="1532">
                  <c:v>1.1630898783130883</c:v>
                </c:pt>
                <c:pt idx="1533">
                  <c:v>1.1633578863963512</c:v>
                </c:pt>
                <c:pt idx="1534">
                  <c:v>1.1636262548989023</c:v>
                </c:pt>
                <c:pt idx="1535">
                  <c:v>1.1638949843982065</c:v>
                </c:pt>
                <c:pt idx="1536">
                  <c:v>1.1641640754731513</c:v>
                </c:pt>
                <c:pt idx="1537">
                  <c:v>1.1644335287040515</c:v>
                </c:pt>
                <c:pt idx="1538">
                  <c:v>1.1647033446726536</c:v>
                </c:pt>
                <c:pt idx="1539">
                  <c:v>1.1649735239621399</c:v>
                </c:pt>
                <c:pt idx="1540">
                  <c:v>1.1652440671571334</c:v>
                </c:pt>
                <c:pt idx="1541">
                  <c:v>1.165514974843701</c:v>
                </c:pt>
                <c:pt idx="1542">
                  <c:v>1.1657862476093601</c:v>
                </c:pt>
                <c:pt idx="1543">
                  <c:v>1.1660578860430808</c:v>
                </c:pt>
                <c:pt idx="1544">
                  <c:v>1.1663298907352915</c:v>
                </c:pt>
                <c:pt idx="1545">
                  <c:v>1.1666022622778838</c:v>
                </c:pt>
                <c:pt idx="1546">
                  <c:v>1.1668750012642157</c:v>
                </c:pt>
                <c:pt idx="1547">
                  <c:v>1.1671481082891177</c:v>
                </c:pt>
                <c:pt idx="1548">
                  <c:v>1.1674215839488957</c:v>
                </c:pt>
                <c:pt idx="1549">
                  <c:v>1.1676954288413368</c:v>
                </c:pt>
                <c:pt idx="1550">
                  <c:v>1.1679696435657134</c:v>
                </c:pt>
                <c:pt idx="1551">
                  <c:v>1.1682442287227874</c:v>
                </c:pt>
                <c:pt idx="1552">
                  <c:v>1.1685191849148164</c:v>
                </c:pt>
                <c:pt idx="1553">
                  <c:v>1.1687945127455559</c:v>
                </c:pt>
                <c:pt idx="1554">
                  <c:v>1.1690702128202659</c:v>
                </c:pt>
                <c:pt idx="1555">
                  <c:v>1.1693462857457146</c:v>
                </c:pt>
                <c:pt idx="1556">
                  <c:v>1.1696227321301838</c:v>
                </c:pt>
                <c:pt idx="1557">
                  <c:v>1.1698995525834726</c:v>
                </c:pt>
                <c:pt idx="1558">
                  <c:v>1.1701767477169029</c:v>
                </c:pt>
                <c:pt idx="1559">
                  <c:v>1.1704543181433242</c:v>
                </c:pt>
                <c:pt idx="1560">
                  <c:v>1.1707322644771174</c:v>
                </c:pt>
                <c:pt idx="1561">
                  <c:v>1.1710105873342012</c:v>
                </c:pt>
                <c:pt idx="1562">
                  <c:v>1.1712892873320349</c:v>
                </c:pt>
                <c:pt idx="1563">
                  <c:v>1.1715683650896254</c:v>
                </c:pt>
                <c:pt idx="1564">
                  <c:v>1.1718478212275294</c:v>
                </c:pt>
                <c:pt idx="1565">
                  <c:v>1.1721276563678609</c:v>
                </c:pt>
                <c:pt idx="1566">
                  <c:v>1.1724078711342945</c:v>
                </c:pt>
                <c:pt idx="1567">
                  <c:v>1.1726884661520707</c:v>
                </c:pt>
                <c:pt idx="1568">
                  <c:v>1.1729694420480004</c:v>
                </c:pt>
                <c:pt idx="1569">
                  <c:v>1.1732507994504706</c:v>
                </c:pt>
                <c:pt idx="1570">
                  <c:v>1.1735325389894491</c:v>
                </c:pt>
                <c:pt idx="1571">
                  <c:v>1.1738146612964886</c:v>
                </c:pt>
                <c:pt idx="1572">
                  <c:v>1.1740971670047327</c:v>
                </c:pt>
                <c:pt idx="1573">
                  <c:v>1.1743800567489209</c:v>
                </c:pt>
                <c:pt idx="1574">
                  <c:v>1.1746633311653927</c:v>
                </c:pt>
                <c:pt idx="1575">
                  <c:v>1.1749469908920933</c:v>
                </c:pt>
                <c:pt idx="1576">
                  <c:v>1.175231036568579</c:v>
                </c:pt>
                <c:pt idx="1577">
                  <c:v>1.1755154688360214</c:v>
                </c:pt>
                <c:pt idx="1578">
                  <c:v>1.175800288337213</c:v>
                </c:pt>
                <c:pt idx="1579">
                  <c:v>1.1760854957165725</c:v>
                </c:pt>
                <c:pt idx="1580">
                  <c:v>1.1763710916201493</c:v>
                </c:pt>
                <c:pt idx="1581">
                  <c:v>1.1766570766956292</c:v>
                </c:pt>
                <c:pt idx="1582">
                  <c:v>1.1769434515923394</c:v>
                </c:pt>
                <c:pt idx="1583">
                  <c:v>1.1772302169612539</c:v>
                </c:pt>
                <c:pt idx="1584">
                  <c:v>1.177517373454998</c:v>
                </c:pt>
                <c:pt idx="1585">
                  <c:v>1.1778049217278546</c:v>
                </c:pt>
                <c:pt idx="1586">
                  <c:v>1.1780928624357687</c:v>
                </c:pt>
                <c:pt idx="1587">
                  <c:v>1.1783811962363526</c:v>
                </c:pt>
                <c:pt idx="1588">
                  <c:v>1.178669923788892</c:v>
                </c:pt>
                <c:pt idx="1589">
                  <c:v>1.1789590457543504</c:v>
                </c:pt>
                <c:pt idx="1590">
                  <c:v>1.179248562795375</c:v>
                </c:pt>
                <c:pt idx="1591">
                  <c:v>1.1795384755763019</c:v>
                </c:pt>
                <c:pt idx="1592">
                  <c:v>1.1798287847631612</c:v>
                </c:pt>
                <c:pt idx="1593">
                  <c:v>1.1801194910236827</c:v>
                </c:pt>
                <c:pt idx="1594">
                  <c:v>1.1804105950273023</c:v>
                </c:pt>
                <c:pt idx="1595">
                  <c:v>1.1807020974451647</c:v>
                </c:pt>
                <c:pt idx="1596">
                  <c:v>1.1809939989501321</c:v>
                </c:pt>
                <c:pt idx="1597">
                  <c:v>1.1812863002167877</c:v>
                </c:pt>
                <c:pt idx="1598">
                  <c:v>1.1815790019214412</c:v>
                </c:pt>
                <c:pt idx="1599">
                  <c:v>1.1818721047421352</c:v>
                </c:pt>
                <c:pt idx="1600">
                  <c:v>1.182165609358651</c:v>
                </c:pt>
                <c:pt idx="1601">
                  <c:v>1.1824595164525125</c:v>
                </c:pt>
                <c:pt idx="1602">
                  <c:v>1.1827538267069932</c:v>
                </c:pt>
                <c:pt idx="1603">
                  <c:v>1.1830485408071223</c:v>
                </c:pt>
                <c:pt idx="1604">
                  <c:v>1.183343659439688</c:v>
                </c:pt>
                <c:pt idx="1605">
                  <c:v>1.183639183293246</c:v>
                </c:pt>
                <c:pt idx="1606">
                  <c:v>1.183935113058123</c:v>
                </c:pt>
                <c:pt idx="1607">
                  <c:v>1.1842314494264241</c:v>
                </c:pt>
                <c:pt idx="1608">
                  <c:v>1.1845281930920366</c:v>
                </c:pt>
                <c:pt idx="1609">
                  <c:v>1.1848253447506378</c:v>
                </c:pt>
                <c:pt idx="1610">
                  <c:v>1.1851229050996992</c:v>
                </c:pt>
                <c:pt idx="1611">
                  <c:v>1.1854208748384933</c:v>
                </c:pt>
                <c:pt idx="1612">
                  <c:v>1.185719254668099</c:v>
                </c:pt>
                <c:pt idx="1613">
                  <c:v>1.1860180452914073</c:v>
                </c:pt>
                <c:pt idx="1614">
                  <c:v>1.1863172474131276</c:v>
                </c:pt>
                <c:pt idx="1615">
                  <c:v>1.1866168617397932</c:v>
                </c:pt>
                <c:pt idx="1616">
                  <c:v>1.186916888979767</c:v>
                </c:pt>
                <c:pt idx="1617">
                  <c:v>1.1872173298432482</c:v>
                </c:pt>
                <c:pt idx="1618">
                  <c:v>1.1875181850422785</c:v>
                </c:pt>
                <c:pt idx="1619">
                  <c:v>1.187819455290746</c:v>
                </c:pt>
                <c:pt idx="1620">
                  <c:v>1.1881211413043937</c:v>
                </c:pt>
                <c:pt idx="1621">
                  <c:v>1.1884232438008244</c:v>
                </c:pt>
                <c:pt idx="1622">
                  <c:v>1.1887257634995063</c:v>
                </c:pt>
                <c:pt idx="1623">
                  <c:v>1.1890287011217802</c:v>
                </c:pt>
                <c:pt idx="1624">
                  <c:v>1.189332057390865</c:v>
                </c:pt>
                <c:pt idx="1625">
                  <c:v>1.1896358330318633</c:v>
                </c:pt>
                <c:pt idx="1626">
                  <c:v>1.1899400287717687</c:v>
                </c:pt>
                <c:pt idx="1627">
                  <c:v>1.1902446453394715</c:v>
                </c:pt>
                <c:pt idx="1628">
                  <c:v>1.1905496834657643</c:v>
                </c:pt>
                <c:pt idx="1629">
                  <c:v>1.1908551438833488</c:v>
                </c:pt>
                <c:pt idx="1630">
                  <c:v>1.1911610273268427</c:v>
                </c:pt>
                <c:pt idx="1631">
                  <c:v>1.1914673345327844</c:v>
                </c:pt>
                <c:pt idx="1632">
                  <c:v>1.1917740662396406</c:v>
                </c:pt>
                <c:pt idx="1633">
                  <c:v>1.1920812231878122</c:v>
                </c:pt>
                <c:pt idx="1634">
                  <c:v>1.1923888061196406</c:v>
                </c:pt>
                <c:pt idx="1635">
                  <c:v>1.1926968157794144</c:v>
                </c:pt>
                <c:pt idx="1636">
                  <c:v>1.1930052529133752</c:v>
                </c:pt>
                <c:pt idx="1637">
                  <c:v>1.1933141182697249</c:v>
                </c:pt>
                <c:pt idx="1638">
                  <c:v>1.1936234125986307</c:v>
                </c:pt>
                <c:pt idx="1639">
                  <c:v>1.1939331366522337</c:v>
                </c:pt>
                <c:pt idx="1640">
                  <c:v>1.1942432911846537</c:v>
                </c:pt>
                <c:pt idx="1641">
                  <c:v>1.1945538769519966</c:v>
                </c:pt>
                <c:pt idx="1642">
                  <c:v>1.1948648947123595</c:v>
                </c:pt>
                <c:pt idx="1643">
                  <c:v>1.1951763452258402</c:v>
                </c:pt>
                <c:pt idx="1644">
                  <c:v>1.1954882292545412</c:v>
                </c:pt>
                <c:pt idx="1645">
                  <c:v>1.1958005475625773</c:v>
                </c:pt>
                <c:pt idx="1646">
                  <c:v>1.1961133009160818</c:v>
                </c:pt>
                <c:pt idx="1647">
                  <c:v>1.1964264900832144</c:v>
                </c:pt>
                <c:pt idx="1648">
                  <c:v>1.1967401158341668</c:v>
                </c:pt>
                <c:pt idx="1649">
                  <c:v>1.1970541789411697</c:v>
                </c:pt>
                <c:pt idx="1650">
                  <c:v>1.1973686801784993</c:v>
                </c:pt>
                <c:pt idx="1651">
                  <c:v>1.1976836203224854</c:v>
                </c:pt>
                <c:pt idx="1652">
                  <c:v>1.1979990001515166</c:v>
                </c:pt>
                <c:pt idx="1653">
                  <c:v>1.1983148204460483</c:v>
                </c:pt>
                <c:pt idx="1654">
                  <c:v>1.1986310819886083</c:v>
                </c:pt>
                <c:pt idx="1655">
                  <c:v>1.1989477855638067</c:v>
                </c:pt>
                <c:pt idx="1656">
                  <c:v>1.1992649319583379</c:v>
                </c:pt>
                <c:pt idx="1657">
                  <c:v>1.1995825219609928</c:v>
                </c:pt>
                <c:pt idx="1658">
                  <c:v>1.1999005563626624</c:v>
                </c:pt>
                <c:pt idx="1659">
                  <c:v>1.2002190359563458</c:v>
                </c:pt>
                <c:pt idx="1660">
                  <c:v>1.2005379615371576</c:v>
                </c:pt>
                <c:pt idx="1661">
                  <c:v>1.2008573339023354</c:v>
                </c:pt>
                <c:pt idx="1662">
                  <c:v>1.2011771538512452</c:v>
                </c:pt>
                <c:pt idx="1663">
                  <c:v>1.2014974221853902</c:v>
                </c:pt>
                <c:pt idx="1664">
                  <c:v>1.2018181397084173</c:v>
                </c:pt>
                <c:pt idx="1665">
                  <c:v>1.2021393072261244</c:v>
                </c:pt>
                <c:pt idx="1666">
                  <c:v>1.2024609255464678</c:v>
                </c:pt>
                <c:pt idx="1667">
                  <c:v>1.202782995479569</c:v>
                </c:pt>
                <c:pt idx="1668">
                  <c:v>1.2031055178377232</c:v>
                </c:pt>
                <c:pt idx="1669">
                  <c:v>1.2034284934354047</c:v>
                </c:pt>
                <c:pt idx="1670">
                  <c:v>1.2037519230892764</c:v>
                </c:pt>
                <c:pt idx="1671">
                  <c:v>1.2040758076181954</c:v>
                </c:pt>
                <c:pt idx="1672">
                  <c:v>1.2044001478432214</c:v>
                </c:pt>
                <c:pt idx="1673">
                  <c:v>1.2047249445876236</c:v>
                </c:pt>
                <c:pt idx="1674">
                  <c:v>1.2050501986768896</c:v>
                </c:pt>
                <c:pt idx="1675">
                  <c:v>1.205375910938731</c:v>
                </c:pt>
                <c:pt idx="1676">
                  <c:v>1.2057020822030913</c:v>
                </c:pt>
                <c:pt idx="1677">
                  <c:v>1.2060287133021554</c:v>
                </c:pt>
                <c:pt idx="1678">
                  <c:v>1.2063558050703547</c:v>
                </c:pt>
                <c:pt idx="1679">
                  <c:v>1.2066833583443757</c:v>
                </c:pt>
                <c:pt idx="1680">
                  <c:v>1.2070113739631689</c:v>
                </c:pt>
                <c:pt idx="1681">
                  <c:v>1.2073398527679544</c:v>
                </c:pt>
                <c:pt idx="1682">
                  <c:v>1.2076687956022314</c:v>
                </c:pt>
                <c:pt idx="1683">
                  <c:v>1.2079982033117844</c:v>
                </c:pt>
                <c:pt idx="1684">
                  <c:v>1.2083280767446924</c:v>
                </c:pt>
                <c:pt idx="1685">
                  <c:v>1.2086584167513368</c:v>
                </c:pt>
                <c:pt idx="1686">
                  <c:v>1.2089892241844071</c:v>
                </c:pt>
                <c:pt idx="1687">
                  <c:v>1.2093204998989115</c:v>
                </c:pt>
                <c:pt idx="1688">
                  <c:v>1.2096522447521834</c:v>
                </c:pt>
                <c:pt idx="1689">
                  <c:v>1.2099844596038902</c:v>
                </c:pt>
                <c:pt idx="1690">
                  <c:v>1.2103171453160397</c:v>
                </c:pt>
                <c:pt idx="1691">
                  <c:v>1.21065030275299</c:v>
                </c:pt>
                <c:pt idx="1692">
                  <c:v>1.2109839327814569</c:v>
                </c:pt>
                <c:pt idx="1693">
                  <c:v>1.2113180362705211</c:v>
                </c:pt>
                <c:pt idx="1694">
                  <c:v>1.2116526140916382</c:v>
                </c:pt>
                <c:pt idx="1695">
                  <c:v>1.2119876671186451</c:v>
                </c:pt>
                <c:pt idx="1696">
                  <c:v>1.212323196227769</c:v>
                </c:pt>
                <c:pt idx="1697">
                  <c:v>1.2126592022976357</c:v>
                </c:pt>
                <c:pt idx="1698">
                  <c:v>1.2129956862092779</c:v>
                </c:pt>
                <c:pt idx="1699">
                  <c:v>1.2133326488461431</c:v>
                </c:pt>
                <c:pt idx="1700">
                  <c:v>1.2136700910941023</c:v>
                </c:pt>
                <c:pt idx="1701">
                  <c:v>1.2140080138414586</c:v>
                </c:pt>
                <c:pt idx="1702">
                  <c:v>1.2143464179789549</c:v>
                </c:pt>
                <c:pt idx="1703">
                  <c:v>1.2146853043997832</c:v>
                </c:pt>
                <c:pt idx="1704">
                  <c:v>1.2150246739995922</c:v>
                </c:pt>
                <c:pt idx="1705">
                  <c:v>1.2153645276764968</c:v>
                </c:pt>
                <c:pt idx="1706">
                  <c:v>1.2157048663310861</c:v>
                </c:pt>
                <c:pt idx="1707">
                  <c:v>1.2160456908664317</c:v>
                </c:pt>
                <c:pt idx="1708">
                  <c:v>1.2163870021880969</c:v>
                </c:pt>
                <c:pt idx="1709">
                  <c:v>1.2167288012041457</c:v>
                </c:pt>
                <c:pt idx="1710">
                  <c:v>1.2170710888251501</c:v>
                </c:pt>
                <c:pt idx="1711">
                  <c:v>1.2174138659642006</c:v>
                </c:pt>
                <c:pt idx="1712">
                  <c:v>1.2177571335369137</c:v>
                </c:pt>
                <c:pt idx="1713">
                  <c:v>1.2181008924614416</c:v>
                </c:pt>
                <c:pt idx="1714">
                  <c:v>1.2184451436584798</c:v>
                </c:pt>
                <c:pt idx="1715">
                  <c:v>1.2187898880512777</c:v>
                </c:pt>
                <c:pt idx="1716">
                  <c:v>1.2191351265656463</c:v>
                </c:pt>
                <c:pt idx="1717">
                  <c:v>1.219480860129968</c:v>
                </c:pt>
                <c:pt idx="1718">
                  <c:v>1.2198270896752044</c:v>
                </c:pt>
                <c:pt idx="1719">
                  <c:v>1.2201738161349063</c:v>
                </c:pt>
                <c:pt idx="1720">
                  <c:v>1.2205210404452238</c:v>
                </c:pt>
                <c:pt idx="1721">
                  <c:v>1.2208687635449125</c:v>
                </c:pt>
                <c:pt idx="1722">
                  <c:v>1.2212169863753457</c:v>
                </c:pt>
                <c:pt idx="1723">
                  <c:v>1.2215657098805219</c:v>
                </c:pt>
                <c:pt idx="1724">
                  <c:v>1.2219149350070748</c:v>
                </c:pt>
                <c:pt idx="1725">
                  <c:v>1.2222646627042817</c:v>
                </c:pt>
                <c:pt idx="1726">
                  <c:v>1.222614893924074</c:v>
                </c:pt>
                <c:pt idx="1727">
                  <c:v>1.2229656296210456</c:v>
                </c:pt>
                <c:pt idx="1728">
                  <c:v>1.2233168707524633</c:v>
                </c:pt>
                <c:pt idx="1729">
                  <c:v>1.223668618278275</c:v>
                </c:pt>
                <c:pt idx="1730">
                  <c:v>1.2240208731611202</c:v>
                </c:pt>
                <c:pt idx="1731">
                  <c:v>1.2243736363663396</c:v>
                </c:pt>
                <c:pt idx="1732">
                  <c:v>1.2247269088619832</c:v>
                </c:pt>
                <c:pt idx="1733">
                  <c:v>1.2250806916188224</c:v>
                </c:pt>
                <c:pt idx="1734">
                  <c:v>1.2254349856103572</c:v>
                </c:pt>
                <c:pt idx="1735">
                  <c:v>1.2257897918128275</c:v>
                </c:pt>
                <c:pt idx="1736">
                  <c:v>1.2261451112052222</c:v>
                </c:pt>
                <c:pt idx="1737">
                  <c:v>1.2265009447692889</c:v>
                </c:pt>
                <c:pt idx="1738">
                  <c:v>1.2268572934895445</c:v>
                </c:pt>
                <c:pt idx="1739">
                  <c:v>1.2272141583532838</c:v>
                </c:pt>
                <c:pt idx="1740">
                  <c:v>1.2275715403505907</c:v>
                </c:pt>
                <c:pt idx="1741">
                  <c:v>1.2279294404743475</c:v>
                </c:pt>
                <c:pt idx="1742">
                  <c:v>1.2282878597202449</c:v>
                </c:pt>
                <c:pt idx="1743">
                  <c:v>1.2286467990867924</c:v>
                </c:pt>
                <c:pt idx="1744">
                  <c:v>1.2290062595753277</c:v>
                </c:pt>
                <c:pt idx="1745">
                  <c:v>1.2293662421900275</c:v>
                </c:pt>
                <c:pt idx="1746">
                  <c:v>1.2297267479379177</c:v>
                </c:pt>
                <c:pt idx="1747">
                  <c:v>1.230087777828883</c:v>
                </c:pt>
                <c:pt idx="1748">
                  <c:v>1.2304493328756785</c:v>
                </c:pt>
                <c:pt idx="1749">
                  <c:v>1.2308114140939375</c:v>
                </c:pt>
                <c:pt idx="1750">
                  <c:v>1.231174022502185</c:v>
                </c:pt>
                <c:pt idx="1751">
                  <c:v>1.2315371591218456</c:v>
                </c:pt>
                <c:pt idx="1752">
                  <c:v>1.2319008249772554</c:v>
                </c:pt>
                <c:pt idx="1753">
                  <c:v>1.232265021095672</c:v>
                </c:pt>
                <c:pt idx="1754">
                  <c:v>1.2326297485072848</c:v>
                </c:pt>
                <c:pt idx="1755">
                  <c:v>1.2329950082452261</c:v>
                </c:pt>
                <c:pt idx="1756">
                  <c:v>1.2333608013455815</c:v>
                </c:pt>
                <c:pt idx="1757">
                  <c:v>1.2337271288474001</c:v>
                </c:pt>
                <c:pt idx="1758">
                  <c:v>1.2340939917927067</c:v>
                </c:pt>
                <c:pt idx="1759">
                  <c:v>1.234461391226511</c:v>
                </c:pt>
                <c:pt idx="1760">
                  <c:v>1.2348293281968188</c:v>
                </c:pt>
                <c:pt idx="1761">
                  <c:v>1.2351978037546438</c:v>
                </c:pt>
                <c:pt idx="1762">
                  <c:v>1.2355668189540174</c:v>
                </c:pt>
                <c:pt idx="1763">
                  <c:v>1.235936374852</c:v>
                </c:pt>
                <c:pt idx="1764">
                  <c:v>1.236306472508693</c:v>
                </c:pt>
                <c:pt idx="1765">
                  <c:v>1.2366771129872478</c:v>
                </c:pt>
                <c:pt idx="1766">
                  <c:v>1.2370482973538794</c:v>
                </c:pt>
                <c:pt idx="1767">
                  <c:v>1.2374200266778754</c:v>
                </c:pt>
                <c:pt idx="1768">
                  <c:v>1.2377923020316086</c:v>
                </c:pt>
                <c:pt idx="1769">
                  <c:v>1.2381651244905478</c:v>
                </c:pt>
                <c:pt idx="1770">
                  <c:v>1.2385384951332692</c:v>
                </c:pt>
                <c:pt idx="1771">
                  <c:v>1.2389124150414672</c:v>
                </c:pt>
                <c:pt idx="1772">
                  <c:v>1.2392868852999672</c:v>
                </c:pt>
                <c:pt idx="1773">
                  <c:v>1.2396619069967358</c:v>
                </c:pt>
                <c:pt idx="1774">
                  <c:v>1.2400374812228927</c:v>
                </c:pt>
                <c:pt idx="1775">
                  <c:v>1.2404136090727229</c:v>
                </c:pt>
                <c:pt idx="1776">
                  <c:v>1.2407902916436868</c:v>
                </c:pt>
                <c:pt idx="1777">
                  <c:v>1.241167530036434</c:v>
                </c:pt>
                <c:pt idx="1778">
                  <c:v>1.2415453253548128</c:v>
                </c:pt>
                <c:pt idx="1779">
                  <c:v>1.241923678705884</c:v>
                </c:pt>
                <c:pt idx="1780">
                  <c:v>1.2423025911999317</c:v>
                </c:pt>
                <c:pt idx="1781">
                  <c:v>1.242682063950475</c:v>
                </c:pt>
                <c:pt idx="1782">
                  <c:v>1.2430620980742804</c:v>
                </c:pt>
                <c:pt idx="1783">
                  <c:v>1.2434426946913741</c:v>
                </c:pt>
                <c:pt idx="1784">
                  <c:v>1.2438238549250531</c:v>
                </c:pt>
                <c:pt idx="1785">
                  <c:v>1.2442055799018985</c:v>
                </c:pt>
                <c:pt idx="1786">
                  <c:v>1.2445878707517863</c:v>
                </c:pt>
                <c:pt idx="1787">
                  <c:v>1.2449707286079015</c:v>
                </c:pt>
                <c:pt idx="1788">
                  <c:v>1.2453541546067477</c:v>
                </c:pt>
                <c:pt idx="1789">
                  <c:v>1.245738149888163</c:v>
                </c:pt>
                <c:pt idx="1790">
                  <c:v>1.2461227155953287</c:v>
                </c:pt>
                <c:pt idx="1791">
                  <c:v>1.2465078528747842</c:v>
                </c:pt>
                <c:pt idx="1792">
                  <c:v>1.2468935628764386</c:v>
                </c:pt>
                <c:pt idx="1793">
                  <c:v>1.2472798467535837</c:v>
                </c:pt>
                <c:pt idx="1794">
                  <c:v>1.2476667056629061</c:v>
                </c:pt>
                <c:pt idx="1795">
                  <c:v>1.2480541407645001</c:v>
                </c:pt>
                <c:pt idx="1796">
                  <c:v>1.2484421532218806</c:v>
                </c:pt>
                <c:pt idx="1797">
                  <c:v>1.2488307442019957</c:v>
                </c:pt>
                <c:pt idx="1798">
                  <c:v>1.2492199148752399</c:v>
                </c:pt>
                <c:pt idx="1799">
                  <c:v>1.2496096664154661</c:v>
                </c:pt>
                <c:pt idx="1800">
                  <c:v>1.25</c:v>
                </c:pt>
                <c:pt idx="1801">
                  <c:v>1.2503909168096516</c:v>
                </c:pt>
                <c:pt idx="1802">
                  <c:v>1.2507824180287299</c:v>
                </c:pt>
                <c:pt idx="1803">
                  <c:v>1.2511745048450544</c:v>
                </c:pt>
                <c:pt idx="1804">
                  <c:v>1.2515671784499691</c:v>
                </c:pt>
                <c:pt idx="1805">
                  <c:v>1.2519604400383566</c:v>
                </c:pt>
                <c:pt idx="1806">
                  <c:v>1.2523542908086498</c:v>
                </c:pt>
                <c:pt idx="1807">
                  <c:v>1.2527487319628465</c:v>
                </c:pt>
                <c:pt idx="1808">
                  <c:v>1.2531437647065227</c:v>
                </c:pt>
                <c:pt idx="1809">
                  <c:v>1.2535393902488452</c:v>
                </c:pt>
                <c:pt idx="1810">
                  <c:v>1.2539356098025862</c:v>
                </c:pt>
                <c:pt idx="1811">
                  <c:v>1.2543324245841374</c:v>
                </c:pt>
                <c:pt idx="1812">
                  <c:v>1.2547298358135215</c:v>
                </c:pt>
                <c:pt idx="1813">
                  <c:v>1.2551278447144085</c:v>
                </c:pt>
                <c:pt idx="1814">
                  <c:v>1.2555264525141283</c:v>
                </c:pt>
                <c:pt idx="1815">
                  <c:v>1.2559256604436848</c:v>
                </c:pt>
                <c:pt idx="1816">
                  <c:v>1.2563254697377688</c:v>
                </c:pt>
                <c:pt idx="1817">
                  <c:v>1.2567258816347746</c:v>
                </c:pt>
                <c:pt idx="1818">
                  <c:v>1.2571268973768117</c:v>
                </c:pt>
                <c:pt idx="1819">
                  <c:v>1.25752851820972</c:v>
                </c:pt>
                <c:pt idx="1820">
                  <c:v>1.2579307453830837</c:v>
                </c:pt>
                <c:pt idx="1821">
                  <c:v>1.2583335801502462</c:v>
                </c:pt>
                <c:pt idx="1822">
                  <c:v>1.2587370237683235</c:v>
                </c:pt>
                <c:pt idx="1823">
                  <c:v>1.2591410774982195</c:v>
                </c:pt>
                <c:pt idx="1824">
                  <c:v>1.2595457426046399</c:v>
                </c:pt>
                <c:pt idx="1825">
                  <c:v>1.2599510203561068</c:v>
                </c:pt>
                <c:pt idx="1826">
                  <c:v>1.2603569120249747</c:v>
                </c:pt>
                <c:pt idx="1827">
                  <c:v>1.2607634188874428</c:v>
                </c:pt>
                <c:pt idx="1828">
                  <c:v>1.2611705422235711</c:v>
                </c:pt>
                <c:pt idx="1829">
                  <c:v>1.2615782833172962</c:v>
                </c:pt>
                <c:pt idx="1830">
                  <c:v>1.2619866434564442</c:v>
                </c:pt>
                <c:pt idx="1831">
                  <c:v>1.2623956239327467</c:v>
                </c:pt>
                <c:pt idx="1832">
                  <c:v>1.2628052260418567</c:v>
                </c:pt>
                <c:pt idx="1833">
                  <c:v>1.2632154510833618</c:v>
                </c:pt>
                <c:pt idx="1834">
                  <c:v>1.263626300360801</c:v>
                </c:pt>
                <c:pt idx="1835">
                  <c:v>1.2640377751816794</c:v>
                </c:pt>
                <c:pt idx="1836">
                  <c:v>1.2644498768574832</c:v>
                </c:pt>
                <c:pt idx="1837">
                  <c:v>1.2648626067036959</c:v>
                </c:pt>
                <c:pt idx="1838">
                  <c:v>1.2652759660398132</c:v>
                </c:pt>
                <c:pt idx="1839">
                  <c:v>1.2656899561893586</c:v>
                </c:pt>
                <c:pt idx="1840">
                  <c:v>1.266104578479899</c:v>
                </c:pt>
                <c:pt idx="1841">
                  <c:v>1.2665198342430612</c:v>
                </c:pt>
                <c:pt idx="1842">
                  <c:v>1.2669357248145461</c:v>
                </c:pt>
                <c:pt idx="1843">
                  <c:v>1.2673522515341462</c:v>
                </c:pt>
                <c:pt idx="1844">
                  <c:v>1.2677694157457606</c:v>
                </c:pt>
                <c:pt idx="1845">
                  <c:v>1.2681872187974113</c:v>
                </c:pt>
                <c:pt idx="1846">
                  <c:v>1.2686056620412587</c:v>
                </c:pt>
                <c:pt idx="1847">
                  <c:v>1.2690247468336195</c:v>
                </c:pt>
                <c:pt idx="1848">
                  <c:v>1.2694444745349804</c:v>
                </c:pt>
                <c:pt idx="1849">
                  <c:v>1.2698648465100166</c:v>
                </c:pt>
                <c:pt idx="1850">
                  <c:v>1.2702858641276065</c:v>
                </c:pt>
                <c:pt idx="1851">
                  <c:v>1.2707075287608502</c:v>
                </c:pt>
                <c:pt idx="1852">
                  <c:v>1.271129841787084</c:v>
                </c:pt>
                <c:pt idx="1853">
                  <c:v>1.2715528045878977</c:v>
                </c:pt>
                <c:pt idx="1854">
                  <c:v>1.2719764185491524</c:v>
                </c:pt>
                <c:pt idx="1855">
                  <c:v>1.2724006850609959</c:v>
                </c:pt>
                <c:pt idx="1856">
                  <c:v>1.2728256055178799</c:v>
                </c:pt>
                <c:pt idx="1857">
                  <c:v>1.2732511813185774</c:v>
                </c:pt>
                <c:pt idx="1858">
                  <c:v>1.2736774138661995</c:v>
                </c:pt>
                <c:pt idx="1859">
                  <c:v>1.2741043045682123</c:v>
                </c:pt>
                <c:pt idx="1860">
                  <c:v>1.2745318548364544</c:v>
                </c:pt>
                <c:pt idx="1861">
                  <c:v>1.2749600660871541</c:v>
                </c:pt>
                <c:pt idx="1862">
                  <c:v>1.2753889397409468</c:v>
                </c:pt>
                <c:pt idx="1863">
                  <c:v>1.2758184772228922</c:v>
                </c:pt>
                <c:pt idx="1864">
                  <c:v>1.2762486799624926</c:v>
                </c:pt>
                <c:pt idx="1865">
                  <c:v>1.2766795493937089</c:v>
                </c:pt>
                <c:pt idx="1866">
                  <c:v>1.2771110869549809</c:v>
                </c:pt>
                <c:pt idx="1867">
                  <c:v>1.2775432940892419</c:v>
                </c:pt>
                <c:pt idx="1868">
                  <c:v>1.2779761722439398</c:v>
                </c:pt>
                <c:pt idx="1869">
                  <c:v>1.2784097228710523</c:v>
                </c:pt>
                <c:pt idx="1870">
                  <c:v>1.2788439474271072</c:v>
                </c:pt>
                <c:pt idx="1871">
                  <c:v>1.2792788473731984</c:v>
                </c:pt>
                <c:pt idx="1872">
                  <c:v>1.2797144241750062</c:v>
                </c:pt>
                <c:pt idx="1873">
                  <c:v>1.2801506793028146</c:v>
                </c:pt>
                <c:pt idx="1874">
                  <c:v>1.2805876142315293</c:v>
                </c:pt>
                <c:pt idx="1875">
                  <c:v>1.281025230440697</c:v>
                </c:pt>
                <c:pt idx="1876">
                  <c:v>1.2814635294145238</c:v>
                </c:pt>
                <c:pt idx="1877">
                  <c:v>1.2819025126418937</c:v>
                </c:pt>
                <c:pt idx="1878">
                  <c:v>1.2823421816163871</c:v>
                </c:pt>
                <c:pt idx="1879">
                  <c:v>1.2827825378363007</c:v>
                </c:pt>
                <c:pt idx="1880">
                  <c:v>1.2832235828046654</c:v>
                </c:pt>
                <c:pt idx="1881">
                  <c:v>1.2836653180292656</c:v>
                </c:pt>
                <c:pt idx="1882">
                  <c:v>1.2841077450226588</c:v>
                </c:pt>
                <c:pt idx="1883">
                  <c:v>1.2845508653021946</c:v>
                </c:pt>
                <c:pt idx="1884">
                  <c:v>1.2849946803900334</c:v>
                </c:pt>
                <c:pt idx="1885">
                  <c:v>1.2854391918131667</c:v>
                </c:pt>
                <c:pt idx="1886">
                  <c:v>1.2858844011034369</c:v>
                </c:pt>
                <c:pt idx="1887">
                  <c:v>1.2863303097975556</c:v>
                </c:pt>
                <c:pt idx="1888">
                  <c:v>1.2867769194371244</c:v>
                </c:pt>
                <c:pt idx="1889">
                  <c:v>1.2872242315686546</c:v>
                </c:pt>
                <c:pt idx="1890">
                  <c:v>1.2876722477435865</c:v>
                </c:pt>
                <c:pt idx="1891">
                  <c:v>1.28812096951831</c:v>
                </c:pt>
                <c:pt idx="1892">
                  <c:v>1.2885703984541852</c:v>
                </c:pt>
                <c:pt idx="1893">
                  <c:v>1.2890205361175608</c:v>
                </c:pt>
                <c:pt idx="1894">
                  <c:v>1.2894713840797964</c:v>
                </c:pt>
                <c:pt idx="1895">
                  <c:v>1.2899229439172823</c:v>
                </c:pt>
                <c:pt idx="1896">
                  <c:v>1.2903752172114593</c:v>
                </c:pt>
                <c:pt idx="1897">
                  <c:v>1.29082820554884</c:v>
                </c:pt>
                <c:pt idx="1898">
                  <c:v>1.29128191052103</c:v>
                </c:pt>
                <c:pt idx="1899">
                  <c:v>1.2917363337247472</c:v>
                </c:pt>
                <c:pt idx="1900">
                  <c:v>1.2921914767618441</c:v>
                </c:pt>
                <c:pt idx="1901">
                  <c:v>1.2926473412393287</c:v>
                </c:pt>
                <c:pt idx="1902">
                  <c:v>1.2931039287693851</c:v>
                </c:pt>
                <c:pt idx="1903">
                  <c:v>1.2935612409693948</c:v>
                </c:pt>
                <c:pt idx="1904">
                  <c:v>1.2940192794619587</c:v>
                </c:pt>
                <c:pt idx="1905">
                  <c:v>1.2944780458749181</c:v>
                </c:pt>
                <c:pt idx="1906">
                  <c:v>1.2949375418413762</c:v>
                </c:pt>
                <c:pt idx="1907">
                  <c:v>1.2953977689997196</c:v>
                </c:pt>
                <c:pt idx="1908">
                  <c:v>1.2958587289936407</c:v>
                </c:pt>
                <c:pt idx="1909">
                  <c:v>1.2963204234721597</c:v>
                </c:pt>
                <c:pt idx="1910">
                  <c:v>1.2967828540896456</c:v>
                </c:pt>
                <c:pt idx="1911">
                  <c:v>1.2972460225058391</c:v>
                </c:pt>
                <c:pt idx="1912">
                  <c:v>1.2977099303858746</c:v>
                </c:pt>
                <c:pt idx="1913">
                  <c:v>1.2981745794003032</c:v>
                </c:pt>
                <c:pt idx="1914">
                  <c:v>1.2986399712251138</c:v>
                </c:pt>
                <c:pt idx="1915">
                  <c:v>1.2991061075417576</c:v>
                </c:pt>
                <c:pt idx="1916">
                  <c:v>1.299572990037168</c:v>
                </c:pt>
                <c:pt idx="1917">
                  <c:v>1.3000406204037867</c:v>
                </c:pt>
                <c:pt idx="1918">
                  <c:v>1.3005090003395841</c:v>
                </c:pt>
                <c:pt idx="1919">
                  <c:v>1.3009781315480833</c:v>
                </c:pt>
                <c:pt idx="1920">
                  <c:v>1.3014480157383839</c:v>
                </c:pt>
                <c:pt idx="1921">
                  <c:v>1.3019186546251837</c:v>
                </c:pt>
                <c:pt idx="1922">
                  <c:v>1.3023900499288033</c:v>
                </c:pt>
                <c:pt idx="1923">
                  <c:v>1.3028622033752097</c:v>
                </c:pt>
                <c:pt idx="1924">
                  <c:v>1.3033351166960387</c:v>
                </c:pt>
                <c:pt idx="1925">
                  <c:v>1.3038087916286205</c:v>
                </c:pt>
                <c:pt idx="1926">
                  <c:v>1.3042832299160021</c:v>
                </c:pt>
                <c:pt idx="1927">
                  <c:v>1.3047584333069711</c:v>
                </c:pt>
                <c:pt idx="1928">
                  <c:v>1.3052344035560819</c:v>
                </c:pt>
                <c:pt idx="1929">
                  <c:v>1.3057111424236769</c:v>
                </c:pt>
                <c:pt idx="1930">
                  <c:v>1.3061886516759142</c:v>
                </c:pt>
                <c:pt idx="1931">
                  <c:v>1.3066669330847893</c:v>
                </c:pt>
                <c:pt idx="1932">
                  <c:v>1.3071459884281613</c:v>
                </c:pt>
                <c:pt idx="1933">
                  <c:v>1.3076258194897767</c:v>
                </c:pt>
                <c:pt idx="1934">
                  <c:v>1.3081064280592958</c:v>
                </c:pt>
                <c:pt idx="1935">
                  <c:v>1.3085878159323152</c:v>
                </c:pt>
                <c:pt idx="1936">
                  <c:v>1.3090699849103962</c:v>
                </c:pt>
                <c:pt idx="1937">
                  <c:v>1.309552936801087</c:v>
                </c:pt>
                <c:pt idx="1938">
                  <c:v>1.3100366734179496</c:v>
                </c:pt>
                <c:pt idx="1939">
                  <c:v>1.3105211965805859</c:v>
                </c:pt>
                <c:pt idx="1940">
                  <c:v>1.3110065081146614</c:v>
                </c:pt>
                <c:pt idx="1941">
                  <c:v>1.3114926098519333</c:v>
                </c:pt>
                <c:pt idx="1942">
                  <c:v>1.3119795036302748</c:v>
                </c:pt>
                <c:pt idx="1943">
                  <c:v>1.3124671912937018</c:v>
                </c:pt>
                <c:pt idx="1944">
                  <c:v>1.3129556746923989</c:v>
                </c:pt>
                <c:pt idx="1945">
                  <c:v>1.3134449556827463</c:v>
                </c:pt>
                <c:pt idx="1946">
                  <c:v>1.313935036127345</c:v>
                </c:pt>
                <c:pt idx="1947">
                  <c:v>1.3144259178950453</c:v>
                </c:pt>
                <c:pt idx="1948">
                  <c:v>1.3149176028609715</c:v>
                </c:pt>
                <c:pt idx="1949">
                  <c:v>1.3154100929065506</c:v>
                </c:pt>
                <c:pt idx="1950">
                  <c:v>1.315903389919538</c:v>
                </c:pt>
                <c:pt idx="1951">
                  <c:v>1.3163974957940454</c:v>
                </c:pt>
                <c:pt idx="1952">
                  <c:v>1.3168924124305683</c:v>
                </c:pt>
                <c:pt idx="1953">
                  <c:v>1.3173881417360125</c:v>
                </c:pt>
                <c:pt idx="1954">
                  <c:v>1.317884685623723</c:v>
                </c:pt>
                <c:pt idx="1955">
                  <c:v>1.3183820460135101</c:v>
                </c:pt>
                <c:pt idx="1956">
                  <c:v>1.3188802248316791</c:v>
                </c:pt>
                <c:pt idx="1957">
                  <c:v>1.3193792240110578</c:v>
                </c:pt>
                <c:pt idx="1958">
                  <c:v>1.3198790454910236</c:v>
                </c:pt>
                <c:pt idx="1959">
                  <c:v>1.3203796912175334</c:v>
                </c:pt>
                <c:pt idx="1960">
                  <c:v>1.3208811631431505</c:v>
                </c:pt>
                <c:pt idx="1961">
                  <c:v>1.3213834632270749</c:v>
                </c:pt>
                <c:pt idx="1962">
                  <c:v>1.3218865934351713</c:v>
                </c:pt>
                <c:pt idx="1963">
                  <c:v>1.3223905557399982</c:v>
                </c:pt>
                <c:pt idx="1964">
                  <c:v>1.322895352120836</c:v>
                </c:pt>
                <c:pt idx="1965">
                  <c:v>1.323400984563718</c:v>
                </c:pt>
                <c:pt idx="1966">
                  <c:v>1.3239074550614591</c:v>
                </c:pt>
                <c:pt idx="1967">
                  <c:v>1.3244147656136847</c:v>
                </c:pt>
                <c:pt idx="1968">
                  <c:v>1.3249229182268611</c:v>
                </c:pt>
                <c:pt idx="1969">
                  <c:v>1.3254319149143259</c:v>
                </c:pt>
                <c:pt idx="1970">
                  <c:v>1.3259417576963166</c:v>
                </c:pt>
                <c:pt idx="1971">
                  <c:v>1.326452448600002</c:v>
                </c:pt>
                <c:pt idx="1972">
                  <c:v>1.3269639896595127</c:v>
                </c:pt>
                <c:pt idx="1973">
                  <c:v>1.3274763829159706</c:v>
                </c:pt>
                <c:pt idx="1974">
                  <c:v>1.3279896304175205</c:v>
                </c:pt>
                <c:pt idx="1975">
                  <c:v>1.32850373421936</c:v>
                </c:pt>
                <c:pt idx="1976">
                  <c:v>1.3290186963837718</c:v>
                </c:pt>
                <c:pt idx="1977">
                  <c:v>1.3295345189801546</c:v>
                </c:pt>
                <c:pt idx="1978">
                  <c:v>1.3300512040850536</c:v>
                </c:pt>
                <c:pt idx="1979">
                  <c:v>1.3305687537821924</c:v>
                </c:pt>
                <c:pt idx="1980">
                  <c:v>1.3310871701625051</c:v>
                </c:pt>
                <c:pt idx="1981">
                  <c:v>1.3316064553241687</c:v>
                </c:pt>
                <c:pt idx="1982">
                  <c:v>1.3321266113726333</c:v>
                </c:pt>
                <c:pt idx="1983">
                  <c:v>1.3326476404206562</c:v>
                </c:pt>
                <c:pt idx="1984">
                  <c:v>1.3331695445883334</c:v>
                </c:pt>
                <c:pt idx="1985">
                  <c:v>1.3336923260031317</c:v>
                </c:pt>
                <c:pt idx="1986">
                  <c:v>1.3342159867999237</c:v>
                </c:pt>
                <c:pt idx="1987">
                  <c:v>1.3347405291210173</c:v>
                </c:pt>
                <c:pt idx="1988">
                  <c:v>1.3352659551161916</c:v>
                </c:pt>
                <c:pt idx="1989">
                  <c:v>1.3357922669427289</c:v>
                </c:pt>
                <c:pt idx="1990">
                  <c:v>1.3363194667654494</c:v>
                </c:pt>
                <c:pt idx="1991">
                  <c:v>1.3368475567567424</c:v>
                </c:pt>
                <c:pt idx="1992">
                  <c:v>1.3373765390966028</c:v>
                </c:pt>
                <c:pt idx="1993">
                  <c:v>1.3379064159726639</c:v>
                </c:pt>
                <c:pt idx="1994">
                  <c:v>1.3384371895802312</c:v>
                </c:pt>
                <c:pt idx="1995">
                  <c:v>1.3389688621223184</c:v>
                </c:pt>
                <c:pt idx="1996">
                  <c:v>1.3395014358096795</c:v>
                </c:pt>
                <c:pt idx="1997">
                  <c:v>1.3400349128608462</c:v>
                </c:pt>
                <c:pt idx="1998">
                  <c:v>1.3405692955021609</c:v>
                </c:pt>
                <c:pt idx="1999">
                  <c:v>1.3411045859678128</c:v>
                </c:pt>
                <c:pt idx="2000">
                  <c:v>1.3416407864998738</c:v>
                </c:pt>
                <c:pt idx="2001">
                  <c:v>1.3421778993483322</c:v>
                </c:pt>
                <c:pt idx="2002">
                  <c:v>1.3427159267711304</c:v>
                </c:pt>
                <c:pt idx="2003">
                  <c:v>1.3432548710341996</c:v>
                </c:pt>
                <c:pt idx="2004">
                  <c:v>1.3437947344114967</c:v>
                </c:pt>
                <c:pt idx="2005">
                  <c:v>1.3443355191850399</c:v>
                </c:pt>
                <c:pt idx="2006">
                  <c:v>1.3448772276449459</c:v>
                </c:pt>
                <c:pt idx="2007">
                  <c:v>1.3454198620894666</c:v>
                </c:pt>
                <c:pt idx="2008">
                  <c:v>1.3459634248250254</c:v>
                </c:pt>
                <c:pt idx="2009">
                  <c:v>1.3465079181662549</c:v>
                </c:pt>
                <c:pt idx="2010">
                  <c:v>1.3470533444360344</c:v>
                </c:pt>
                <c:pt idx="2011">
                  <c:v>1.3475997059655274</c:v>
                </c:pt>
                <c:pt idx="2012">
                  <c:v>1.3481470050942186</c:v>
                </c:pt>
                <c:pt idx="2013">
                  <c:v>1.3486952441699529</c:v>
                </c:pt>
                <c:pt idx="2014">
                  <c:v>1.3492444255489733</c:v>
                </c:pt>
                <c:pt idx="2015">
                  <c:v>1.3497945515959591</c:v>
                </c:pt>
                <c:pt idx="2016">
                  <c:v>1.3503456246840642</c:v>
                </c:pt>
                <c:pt idx="2017">
                  <c:v>1.3508976471949579</c:v>
                </c:pt>
                <c:pt idx="2018">
                  <c:v>1.35145062151886</c:v>
                </c:pt>
                <c:pt idx="2019">
                  <c:v>1.3520045500545852</c:v>
                </c:pt>
                <c:pt idx="2020">
                  <c:v>1.3525594352095782</c:v>
                </c:pt>
                <c:pt idx="2021">
                  <c:v>1.3531152793999559</c:v>
                </c:pt>
                <c:pt idx="2022">
                  <c:v>1.3536720850505464</c:v>
                </c:pt>
                <c:pt idx="2023">
                  <c:v>1.3542298545949296</c:v>
                </c:pt>
                <c:pt idx="2024">
                  <c:v>1.3547885904754775</c:v>
                </c:pt>
                <c:pt idx="2025">
                  <c:v>1.3553482951433944</c:v>
                </c:pt>
                <c:pt idx="2026">
                  <c:v>1.3559089710587582</c:v>
                </c:pt>
                <c:pt idx="2027">
                  <c:v>1.3564706206905621</c:v>
                </c:pt>
                <c:pt idx="2028">
                  <c:v>1.3570332465167543</c:v>
                </c:pt>
                <c:pt idx="2029">
                  <c:v>1.3575968510242808</c:v>
                </c:pt>
                <c:pt idx="2030">
                  <c:v>1.3581614367091273</c:v>
                </c:pt>
                <c:pt idx="2031">
                  <c:v>1.3587270060763603</c:v>
                </c:pt>
                <c:pt idx="2032">
                  <c:v>1.3592935616401705</c:v>
                </c:pt>
                <c:pt idx="2033">
                  <c:v>1.3598611059239138</c:v>
                </c:pt>
                <c:pt idx="2034">
                  <c:v>1.3604296414601562</c:v>
                </c:pt>
                <c:pt idx="2035">
                  <c:v>1.3609991707907148</c:v>
                </c:pt>
                <c:pt idx="2036">
                  <c:v>1.3615696964667017</c:v>
                </c:pt>
                <c:pt idx="2037">
                  <c:v>1.3621412210485679</c:v>
                </c:pt>
                <c:pt idx="2038">
                  <c:v>1.3627137471061468</c:v>
                </c:pt>
                <c:pt idx="2039">
                  <c:v>1.3632872772186981</c:v>
                </c:pt>
                <c:pt idx="2040">
                  <c:v>1.3638618139749521</c:v>
                </c:pt>
                <c:pt idx="2041">
                  <c:v>1.3644373599731547</c:v>
                </c:pt>
                <c:pt idx="2042">
                  <c:v>1.3650139178211105</c:v>
                </c:pt>
                <c:pt idx="2043">
                  <c:v>1.3655914901362298</c:v>
                </c:pt>
                <c:pt idx="2044">
                  <c:v>1.3661700795455733</c:v>
                </c:pt>
                <c:pt idx="2045">
                  <c:v>1.3667496886858963</c:v>
                </c:pt>
                <c:pt idx="2046">
                  <c:v>1.3673303202036968</c:v>
                </c:pt>
                <c:pt idx="2047">
                  <c:v>1.3679119767552594</c:v>
                </c:pt>
                <c:pt idx="2048">
                  <c:v>1.3684946610067033</c:v>
                </c:pt>
                <c:pt idx="2049">
                  <c:v>1.3690783756340272</c:v>
                </c:pt>
                <c:pt idx="2050">
                  <c:v>1.3696631233231584</c:v>
                </c:pt>
                <c:pt idx="2051">
                  <c:v>1.3702489067699979</c:v>
                </c:pt>
                <c:pt idx="2052">
                  <c:v>1.3708357286804682</c:v>
                </c:pt>
                <c:pt idx="2053">
                  <c:v>1.3714235917705619</c:v>
                </c:pt>
                <c:pt idx="2054">
                  <c:v>1.3720124987663895</c:v>
                </c:pt>
                <c:pt idx="2055">
                  <c:v>1.3726024524042268</c:v>
                </c:pt>
                <c:pt idx="2056">
                  <c:v>1.3731934554305634</c:v>
                </c:pt>
                <c:pt idx="2057">
                  <c:v>1.373785510602153</c:v>
                </c:pt>
                <c:pt idx="2058">
                  <c:v>1.3743786206860611</c:v>
                </c:pt>
                <c:pt idx="2059">
                  <c:v>1.3749727884597145</c:v>
                </c:pt>
                <c:pt idx="2060">
                  <c:v>1.375568016710951</c:v>
                </c:pt>
                <c:pt idx="2061">
                  <c:v>1.3761643082380712</c:v>
                </c:pt>
                <c:pt idx="2062">
                  <c:v>1.3767616658498851</c:v>
                </c:pt>
                <c:pt idx="2063">
                  <c:v>1.3773600923657665</c:v>
                </c:pt>
                <c:pt idx="2064">
                  <c:v>1.3779595906157007</c:v>
                </c:pt>
                <c:pt idx="2065">
                  <c:v>1.3785601634403379</c:v>
                </c:pt>
                <c:pt idx="2066">
                  <c:v>1.3791618136910437</c:v>
                </c:pt>
                <c:pt idx="2067">
                  <c:v>1.3797645442299504</c:v>
                </c:pt>
                <c:pt idx="2068">
                  <c:v>1.3803683579300103</c:v>
                </c:pt>
                <c:pt idx="2069">
                  <c:v>1.3809732576750462</c:v>
                </c:pt>
                <c:pt idx="2070">
                  <c:v>1.3815792463598069</c:v>
                </c:pt>
                <c:pt idx="2071">
                  <c:v>1.3821863268900172</c:v>
                </c:pt>
                <c:pt idx="2072">
                  <c:v>1.3827945021824333</c:v>
                </c:pt>
                <c:pt idx="2073">
                  <c:v>1.3834037751648951</c:v>
                </c:pt>
                <c:pt idx="2074">
                  <c:v>1.3840141487763804</c:v>
                </c:pt>
                <c:pt idx="2075">
                  <c:v>1.3846256259670611</c:v>
                </c:pt>
                <c:pt idx="2076">
                  <c:v>1.3852382096983544</c:v>
                </c:pt>
                <c:pt idx="2077">
                  <c:v>1.3858519029429799</c:v>
                </c:pt>
                <c:pt idx="2078">
                  <c:v>1.3864667086850151</c:v>
                </c:pt>
                <c:pt idx="2079">
                  <c:v>1.387082629919949</c:v>
                </c:pt>
                <c:pt idx="2080">
                  <c:v>1.3876996696547408</c:v>
                </c:pt>
                <c:pt idx="2081">
                  <c:v>1.388317830907873</c:v>
                </c:pt>
                <c:pt idx="2082">
                  <c:v>1.3889371167094109</c:v>
                </c:pt>
                <c:pt idx="2083">
                  <c:v>1.3895575301010574</c:v>
                </c:pt>
                <c:pt idx="2084">
                  <c:v>1.3901790741362112</c:v>
                </c:pt>
                <c:pt idx="2085">
                  <c:v>1.3908017518800244</c:v>
                </c:pt>
                <c:pt idx="2086">
                  <c:v>1.3914255664094601</c:v>
                </c:pt>
                <c:pt idx="2087">
                  <c:v>1.3920505208133509</c:v>
                </c:pt>
                <c:pt idx="2088">
                  <c:v>1.3926766181924575</c:v>
                </c:pt>
                <c:pt idx="2089">
                  <c:v>1.3933038616595281</c:v>
                </c:pt>
                <c:pt idx="2090">
                  <c:v>1.3939322543393569</c:v>
                </c:pt>
                <c:pt idx="2091">
                  <c:v>1.3945617993688442</c:v>
                </c:pt>
                <c:pt idx="2092">
                  <c:v>1.3951924998970575</c:v>
                </c:pt>
                <c:pt idx="2093">
                  <c:v>1.3958243590852903</c:v>
                </c:pt>
                <c:pt idx="2094">
                  <c:v>1.3964573801071234</c:v>
                </c:pt>
                <c:pt idx="2095">
                  <c:v>1.3970915661484873</c:v>
                </c:pt>
                <c:pt idx="2096">
                  <c:v>1.3977269204077216</c:v>
                </c:pt>
                <c:pt idx="2097">
                  <c:v>1.3983634460956391</c:v>
                </c:pt>
                <c:pt idx="2098">
                  <c:v>1.3990011464355867</c:v>
                </c:pt>
                <c:pt idx="2099">
                  <c:v>1.3996400246635088</c:v>
                </c:pt>
                <c:pt idx="2100">
                  <c:v>1.4002800840280099</c:v>
                </c:pt>
                <c:pt idx="2101">
                  <c:v>1.400921327790418</c:v>
                </c:pt>
                <c:pt idx="2102">
                  <c:v>1.4015637592248491</c:v>
                </c:pt>
                <c:pt idx="2103">
                  <c:v>1.4022073816182712</c:v>
                </c:pt>
                <c:pt idx="2104">
                  <c:v>1.4028521982705684</c:v>
                </c:pt>
                <c:pt idx="2105">
                  <c:v>1.4034982124946063</c:v>
                </c:pt>
                <c:pt idx="2106">
                  <c:v>1.4041454276162979</c:v>
                </c:pt>
                <c:pt idx="2107">
                  <c:v>1.4047938469746688</c:v>
                </c:pt>
                <c:pt idx="2108">
                  <c:v>1.4054434739219233</c:v>
                </c:pt>
                <c:pt idx="2109">
                  <c:v>1.4060943118235116</c:v>
                </c:pt>
                <c:pt idx="2110">
                  <c:v>1.4067463640581974</c:v>
                </c:pt>
                <c:pt idx="2111">
                  <c:v>1.4073996340181234</c:v>
                </c:pt>
                <c:pt idx="2112">
                  <c:v>1.4080541251088814</c:v>
                </c:pt>
                <c:pt idx="2113">
                  <c:v>1.4087098407495793</c:v>
                </c:pt>
                <c:pt idx="2114">
                  <c:v>1.4093667843729101</c:v>
                </c:pt>
                <c:pt idx="2115">
                  <c:v>1.4100249594252214</c:v>
                </c:pt>
                <c:pt idx="2116">
                  <c:v>1.4106843693665851</c:v>
                </c:pt>
                <c:pt idx="2117">
                  <c:v>1.4113450176708664</c:v>
                </c:pt>
                <c:pt idx="2118">
                  <c:v>1.4120069078257957</c:v>
                </c:pt>
                <c:pt idx="2119">
                  <c:v>1.4126700433330384</c:v>
                </c:pt>
                <c:pt idx="2120">
                  <c:v>1.4133344277082667</c:v>
                </c:pt>
                <c:pt idx="2121">
                  <c:v>1.4140000644812323</c:v>
                </c:pt>
                <c:pt idx="2122">
                  <c:v>1.4146669571958366</c:v>
                </c:pt>
                <c:pt idx="2123">
                  <c:v>1.4153351094102047</c:v>
                </c:pt>
                <c:pt idx="2124">
                  <c:v>1.4160045246967594</c:v>
                </c:pt>
                <c:pt idx="2125">
                  <c:v>1.4166752066422927</c:v>
                </c:pt>
                <c:pt idx="2126">
                  <c:v>1.417347158848042</c:v>
                </c:pt>
                <c:pt idx="2127">
                  <c:v>1.418020384929763</c:v>
                </c:pt>
                <c:pt idx="2128">
                  <c:v>1.4186948885178063</c:v>
                </c:pt>
                <c:pt idx="2129">
                  <c:v>1.4193706732571914</c:v>
                </c:pt>
                <c:pt idx="2130">
                  <c:v>1.4200477428076832</c:v>
                </c:pt>
                <c:pt idx="2131">
                  <c:v>1.4207261008438694</c:v>
                </c:pt>
                <c:pt idx="2132">
                  <c:v>1.4214057510552363</c:v>
                </c:pt>
                <c:pt idx="2133">
                  <c:v>1.4220866971462462</c:v>
                </c:pt>
                <c:pt idx="2134">
                  <c:v>1.4227689428364165</c:v>
                </c:pt>
                <c:pt idx="2135">
                  <c:v>1.4234524918603968</c:v>
                </c:pt>
                <c:pt idx="2136">
                  <c:v>1.4241373479680484</c:v>
                </c:pt>
                <c:pt idx="2137">
                  <c:v>1.4248235149245241</c:v>
                </c:pt>
                <c:pt idx="2138">
                  <c:v>1.4255109965103476</c:v>
                </c:pt>
                <c:pt idx="2139">
                  <c:v>1.4261997965214939</c:v>
                </c:pt>
                <c:pt idx="2140">
                  <c:v>1.4268899187694708</c:v>
                </c:pt>
                <c:pt idx="2141">
                  <c:v>1.4275813670813999</c:v>
                </c:pt>
                <c:pt idx="2142">
                  <c:v>1.4282741453000991</c:v>
                </c:pt>
                <c:pt idx="2143">
                  <c:v>1.4289682572841642</c:v>
                </c:pt>
                <c:pt idx="2144">
                  <c:v>1.4296637069080529</c:v>
                </c:pt>
                <c:pt idx="2145">
                  <c:v>1.4303604980621683</c:v>
                </c:pt>
                <c:pt idx="2146">
                  <c:v>1.4310586346529424</c:v>
                </c:pt>
                <c:pt idx="2147">
                  <c:v>1.4317581206029213</c:v>
                </c:pt>
                <c:pt idx="2148">
                  <c:v>1.4324589598508508</c:v>
                </c:pt>
                <c:pt idx="2149">
                  <c:v>1.433161156351761</c:v>
                </c:pt>
                <c:pt idx="2150">
                  <c:v>1.4338647140770537</c:v>
                </c:pt>
                <c:pt idx="2151">
                  <c:v>1.4345696370145891</c:v>
                </c:pt>
                <c:pt idx="2152">
                  <c:v>1.4352759291687724</c:v>
                </c:pt>
                <c:pt idx="2153">
                  <c:v>1.4359835945606436</c:v>
                </c:pt>
                <c:pt idx="2154">
                  <c:v>1.4366926372279638</c:v>
                </c:pt>
                <c:pt idx="2155">
                  <c:v>1.4374030612253068</c:v>
                </c:pt>
                <c:pt idx="2156">
                  <c:v>1.4381148706241467</c:v>
                </c:pt>
                <c:pt idx="2157">
                  <c:v>1.4388280695129498</c:v>
                </c:pt>
                <c:pt idx="2158">
                  <c:v>1.4395426619972649</c:v>
                </c:pt>
                <c:pt idx="2159">
                  <c:v>1.4402586521998144</c:v>
                </c:pt>
                <c:pt idx="2160">
                  <c:v>1.4409760442605875</c:v>
                </c:pt>
                <c:pt idx="2161">
                  <c:v>1.441694842336932</c:v>
                </c:pt>
                <c:pt idx="2162">
                  <c:v>1.4424150506036479</c:v>
                </c:pt>
                <c:pt idx="2163">
                  <c:v>1.4431366732530824</c:v>
                </c:pt>
                <c:pt idx="2164">
                  <c:v>1.4438597144952223</c:v>
                </c:pt>
                <c:pt idx="2165">
                  <c:v>1.4445841785577909</c:v>
                </c:pt>
                <c:pt idx="2166">
                  <c:v>1.4453100696863439</c:v>
                </c:pt>
                <c:pt idx="2167">
                  <c:v>1.4460373921443643</c:v>
                </c:pt>
                <c:pt idx="2168">
                  <c:v>1.4467661502133617</c:v>
                </c:pt>
                <c:pt idx="2169">
                  <c:v>1.4474963481929679</c:v>
                </c:pt>
                <c:pt idx="2170">
                  <c:v>1.4482279904010369</c:v>
                </c:pt>
                <c:pt idx="2171">
                  <c:v>1.4489610811737432</c:v>
                </c:pt>
                <c:pt idx="2172">
                  <c:v>1.4496956248656816</c:v>
                </c:pt>
                <c:pt idx="2173">
                  <c:v>1.4504316258499677</c:v>
                </c:pt>
                <c:pt idx="2174">
                  <c:v>1.4511690885183388</c:v>
                </c:pt>
                <c:pt idx="2175">
                  <c:v>1.4519080172812553</c:v>
                </c:pt>
                <c:pt idx="2176">
                  <c:v>1.4526484165680047</c:v>
                </c:pt>
                <c:pt idx="2177">
                  <c:v>1.4533902908268015</c:v>
                </c:pt>
                <c:pt idx="2178">
                  <c:v>1.4541336445248947</c:v>
                </c:pt>
                <c:pt idx="2179">
                  <c:v>1.4548784821486695</c:v>
                </c:pt>
                <c:pt idx="2180">
                  <c:v>1.4556248082037542</c:v>
                </c:pt>
                <c:pt idx="2181">
                  <c:v>1.4563726272151247</c:v>
                </c:pt>
                <c:pt idx="2182">
                  <c:v>1.4571219437272116</c:v>
                </c:pt>
                <c:pt idx="2183">
                  <c:v>1.4578727623040078</c:v>
                </c:pt>
                <c:pt idx="2184">
                  <c:v>1.4586250875291769</c:v>
                </c:pt>
                <c:pt idx="2185">
                  <c:v>1.4593789240061608</c:v>
                </c:pt>
                <c:pt idx="2186">
                  <c:v>1.4601342763582901</c:v>
                </c:pt>
                <c:pt idx="2187">
                  <c:v>1.4608911492288936</c:v>
                </c:pt>
                <c:pt idx="2188">
                  <c:v>1.4616495472814102</c:v>
                </c:pt>
                <c:pt idx="2189">
                  <c:v>1.4624094751995</c:v>
                </c:pt>
                <c:pt idx="2190">
                  <c:v>1.4631709376871571</c:v>
                </c:pt>
                <c:pt idx="2191">
                  <c:v>1.4639339394688222</c:v>
                </c:pt>
                <c:pt idx="2192">
                  <c:v>1.4646984852894978</c:v>
                </c:pt>
                <c:pt idx="2193">
                  <c:v>1.4654645799148616</c:v>
                </c:pt>
                <c:pt idx="2194">
                  <c:v>1.4662322281313842</c:v>
                </c:pt>
                <c:pt idx="2195">
                  <c:v>1.4670014347464424</c:v>
                </c:pt>
                <c:pt idx="2196">
                  <c:v>1.4677722045884394</c:v>
                </c:pt>
                <c:pt idx="2197">
                  <c:v>1.468544542506921</c:v>
                </c:pt>
                <c:pt idx="2198">
                  <c:v>1.4693184533726951</c:v>
                </c:pt>
                <c:pt idx="2199">
                  <c:v>1.4700939420779511</c:v>
                </c:pt>
                <c:pt idx="2200">
                  <c:v>1.4708710135363803</c:v>
                </c:pt>
                <c:pt idx="2201">
                  <c:v>1.471649672683297</c:v>
                </c:pt>
                <c:pt idx="2202">
                  <c:v>1.4724299244757615</c:v>
                </c:pt>
                <c:pt idx="2203">
                  <c:v>1.4732117738927015</c:v>
                </c:pt>
                <c:pt idx="2204">
                  <c:v>1.4739952259350375</c:v>
                </c:pt>
                <c:pt idx="2205">
                  <c:v>1.4747802856258061</c:v>
                </c:pt>
                <c:pt idx="2206">
                  <c:v>1.475566958010287</c:v>
                </c:pt>
                <c:pt idx="2207">
                  <c:v>1.4763552481561277</c:v>
                </c:pt>
                <c:pt idx="2208">
                  <c:v>1.4771451611534723</c:v>
                </c:pt>
                <c:pt idx="2209">
                  <c:v>1.4779367021150882</c:v>
                </c:pt>
                <c:pt idx="2210">
                  <c:v>1.4787298761764962</c:v>
                </c:pt>
                <c:pt idx="2211">
                  <c:v>1.4795246884961004</c:v>
                </c:pt>
                <c:pt idx="2212">
                  <c:v>1.480321144255319</c:v>
                </c:pt>
                <c:pt idx="2213">
                  <c:v>1.4811192486587152</c:v>
                </c:pt>
                <c:pt idx="2214">
                  <c:v>1.4819190069341313</c:v>
                </c:pt>
                <c:pt idx="2215">
                  <c:v>1.4827204243328207</c:v>
                </c:pt>
                <c:pt idx="2216">
                  <c:v>1.4835235061295839</c:v>
                </c:pt>
                <c:pt idx="2217">
                  <c:v>1.4843282576229038</c:v>
                </c:pt>
                <c:pt idx="2218">
                  <c:v>1.4851346841350812</c:v>
                </c:pt>
                <c:pt idx="2219">
                  <c:v>1.4859427910123733</c:v>
                </c:pt>
                <c:pt idx="2220">
                  <c:v>1.4867525836251314</c:v>
                </c:pt>
                <c:pt idx="2221">
                  <c:v>1.4875640673679409</c:v>
                </c:pt>
                <c:pt idx="2222">
                  <c:v>1.4883772476597605</c:v>
                </c:pt>
                <c:pt idx="2223">
                  <c:v>1.4891921299440651</c:v>
                </c:pt>
                <c:pt idx="2224">
                  <c:v>1.4900087196889871</c:v>
                </c:pt>
                <c:pt idx="2225">
                  <c:v>1.4908270223874602</c:v>
                </c:pt>
                <c:pt idx="2226">
                  <c:v>1.4916470435573634</c:v>
                </c:pt>
                <c:pt idx="2227">
                  <c:v>1.4924687887416668</c:v>
                </c:pt>
                <c:pt idx="2228">
                  <c:v>1.4932922635085777</c:v>
                </c:pt>
                <c:pt idx="2229">
                  <c:v>1.4941174734516893</c:v>
                </c:pt>
                <c:pt idx="2230">
                  <c:v>1.4949444241901264</c:v>
                </c:pt>
                <c:pt idx="2231">
                  <c:v>1.4957731213686989</c:v>
                </c:pt>
                <c:pt idx="2232">
                  <c:v>1.4966035706580492</c:v>
                </c:pt>
                <c:pt idx="2233">
                  <c:v>1.4974357777548053</c:v>
                </c:pt>
                <c:pt idx="2234">
                  <c:v>1.4982697483817344</c:v>
                </c:pt>
                <c:pt idx="2235">
                  <c:v>1.4991054882878949</c:v>
                </c:pt>
                <c:pt idx="2236">
                  <c:v>1.4999430032487941</c:v>
                </c:pt>
                <c:pt idx="2237">
                  <c:v>1.5007822990665418</c:v>
                </c:pt>
                <c:pt idx="2238">
                  <c:v>1.5016233815700089</c:v>
                </c:pt>
                <c:pt idx="2239">
                  <c:v>1.5024662566149856</c:v>
                </c:pt>
                <c:pt idx="2240">
                  <c:v>1.5033109300843417</c:v>
                </c:pt>
                <c:pt idx="2241">
                  <c:v>1.5041574078881863</c:v>
                </c:pt>
                <c:pt idx="2242">
                  <c:v>1.5050056959640306</c:v>
                </c:pt>
                <c:pt idx="2243">
                  <c:v>1.5058558002769498</c:v>
                </c:pt>
                <c:pt idx="2244">
                  <c:v>1.5067077268197486</c:v>
                </c:pt>
                <c:pt idx="2245">
                  <c:v>1.5075614816131266</c:v>
                </c:pt>
                <c:pt idx="2246">
                  <c:v>1.5084170707058449</c:v>
                </c:pt>
                <c:pt idx="2247">
                  <c:v>1.509274500174892</c:v>
                </c:pt>
                <c:pt idx="2248">
                  <c:v>1.5101337761256575</c:v>
                </c:pt>
                <c:pt idx="2249">
                  <c:v>1.5109949046920972</c:v>
                </c:pt>
                <c:pt idx="2250">
                  <c:v>1.5118578920369088</c:v>
                </c:pt>
                <c:pt idx="2251">
                  <c:v>1.5127227443517031</c:v>
                </c:pt>
                <c:pt idx="2252">
                  <c:v>1.5135894678571775</c:v>
                </c:pt>
                <c:pt idx="2253">
                  <c:v>1.5144580688032929</c:v>
                </c:pt>
                <c:pt idx="2254">
                  <c:v>1.5153285534694503</c:v>
                </c:pt>
                <c:pt idx="2255">
                  <c:v>1.5162009281646671</c:v>
                </c:pt>
                <c:pt idx="2256">
                  <c:v>1.5170751992277594</c:v>
                </c:pt>
                <c:pt idx="2257">
                  <c:v>1.5179513730275196</c:v>
                </c:pt>
                <c:pt idx="2258">
                  <c:v>1.518829455962901</c:v>
                </c:pt>
                <c:pt idx="2259">
                  <c:v>1.5197094544631995</c:v>
                </c:pt>
                <c:pt idx="2260">
                  <c:v>1.5205913749882392</c:v>
                </c:pt>
                <c:pt idx="2261">
                  <c:v>1.5214752240285583</c:v>
                </c:pt>
                <c:pt idx="2262">
                  <c:v>1.5223610081055963</c:v>
                </c:pt>
                <c:pt idx="2263">
                  <c:v>1.5232487337718839</c:v>
                </c:pt>
                <c:pt idx="2264">
                  <c:v>1.5241384076112321</c:v>
                </c:pt>
                <c:pt idx="2265">
                  <c:v>1.5250300362389251</c:v>
                </c:pt>
                <c:pt idx="2266">
                  <c:v>1.5259236263019125</c:v>
                </c:pt>
                <c:pt idx="2267">
                  <c:v>1.5268191844790044</c:v>
                </c:pt>
                <c:pt idx="2268">
                  <c:v>1.5277167174810684</c:v>
                </c:pt>
                <c:pt idx="2269">
                  <c:v>1.5286162320512249</c:v>
                </c:pt>
                <c:pt idx="2270">
                  <c:v>1.5295177349650488</c:v>
                </c:pt>
                <c:pt idx="2271">
                  <c:v>1.5304212330307683</c:v>
                </c:pt>
                <c:pt idx="2272">
                  <c:v>1.5313267330894678</c:v>
                </c:pt>
                <c:pt idx="2273">
                  <c:v>1.532234242015291</c:v>
                </c:pt>
                <c:pt idx="2274">
                  <c:v>1.5331437667156471</c:v>
                </c:pt>
                <c:pt idx="2275">
                  <c:v>1.5340553141314164</c:v>
                </c:pt>
                <c:pt idx="2276">
                  <c:v>1.5349688912371593</c:v>
                </c:pt>
                <c:pt idx="2277">
                  <c:v>1.5358845050413248</c:v>
                </c:pt>
                <c:pt idx="2278">
                  <c:v>1.5368021625864647</c:v>
                </c:pt>
                <c:pt idx="2279">
                  <c:v>1.5377218709494447</c:v>
                </c:pt>
                <c:pt idx="2280">
                  <c:v>1.538643637241659</c:v>
                </c:pt>
                <c:pt idx="2281">
                  <c:v>1.539567468609248</c:v>
                </c:pt>
                <c:pt idx="2282">
                  <c:v>1.540493372233315</c:v>
                </c:pt>
                <c:pt idx="2283">
                  <c:v>1.5414213553301466</c:v>
                </c:pt>
                <c:pt idx="2284">
                  <c:v>1.5423514251514343</c:v>
                </c:pt>
                <c:pt idx="2285">
                  <c:v>1.5432835889844976</c:v>
                </c:pt>
                <c:pt idx="2286">
                  <c:v>1.5442178541525078</c:v>
                </c:pt>
                <c:pt idx="2287">
                  <c:v>1.5451542280147155</c:v>
                </c:pt>
                <c:pt idx="2288">
                  <c:v>1.546092717966679</c:v>
                </c:pt>
                <c:pt idx="2289">
                  <c:v>1.5470333314404943</c:v>
                </c:pt>
                <c:pt idx="2290">
                  <c:v>1.5479760759050261</c:v>
                </c:pt>
                <c:pt idx="2291">
                  <c:v>1.5489209588661428</c:v>
                </c:pt>
                <c:pt idx="2292">
                  <c:v>1.5498679878669508</c:v>
                </c:pt>
                <c:pt idx="2293">
                  <c:v>1.5508171704880329</c:v>
                </c:pt>
                <c:pt idx="2294">
                  <c:v>1.551768514347686</c:v>
                </c:pt>
                <c:pt idx="2295">
                  <c:v>1.5527220271021647</c:v>
                </c:pt>
                <c:pt idx="2296">
                  <c:v>1.5536777164459201</c:v>
                </c:pt>
                <c:pt idx="2297">
                  <c:v>1.5546355901118498</c:v>
                </c:pt>
                <c:pt idx="2298">
                  <c:v>1.5555956558715398</c:v>
                </c:pt>
                <c:pt idx="2299">
                  <c:v>1.5565579215355163</c:v>
                </c:pt>
                <c:pt idx="2300">
                  <c:v>1.5575223949534949</c:v>
                </c:pt>
                <c:pt idx="2301">
                  <c:v>1.5584890840146342</c:v>
                </c:pt>
                <c:pt idx="2302">
                  <c:v>1.5594579966477895</c:v>
                </c:pt>
                <c:pt idx="2303">
                  <c:v>1.5604291408217692</c:v>
                </c:pt>
                <c:pt idx="2304">
                  <c:v>1.5614025245455949</c:v>
                </c:pt>
                <c:pt idx="2305">
                  <c:v>1.5623781558687604</c:v>
                </c:pt>
                <c:pt idx="2306">
                  <c:v>1.5633560428814959</c:v>
                </c:pt>
                <c:pt idx="2307">
                  <c:v>1.564336193715032</c:v>
                </c:pt>
                <c:pt idx="2308">
                  <c:v>1.5653186165418662</c:v>
                </c:pt>
                <c:pt idx="2309">
                  <c:v>1.566303319576033</c:v>
                </c:pt>
                <c:pt idx="2310">
                  <c:v>1.5672903110733745</c:v>
                </c:pt>
                <c:pt idx="2311">
                  <c:v>1.568279599331815</c:v>
                </c:pt>
                <c:pt idx="2312">
                  <c:v>1.5692711926916341</c:v>
                </c:pt>
                <c:pt idx="2313">
                  <c:v>1.5702650995357468</c:v>
                </c:pt>
                <c:pt idx="2314">
                  <c:v>1.5712613282899823</c:v>
                </c:pt>
                <c:pt idx="2315">
                  <c:v>1.5722598874233669</c:v>
                </c:pt>
                <c:pt idx="2316">
                  <c:v>1.5732607854484078</c:v>
                </c:pt>
                <c:pt idx="2317">
                  <c:v>1.5742640309213811</c:v>
                </c:pt>
                <c:pt idx="2318">
                  <c:v>1.5752696324426194</c:v>
                </c:pt>
                <c:pt idx="2319">
                  <c:v>1.5762775986568043</c:v>
                </c:pt>
                <c:pt idx="2320">
                  <c:v>1.5772879382532607</c:v>
                </c:pt>
                <c:pt idx="2321">
                  <c:v>1.5783006599662512</c:v>
                </c:pt>
                <c:pt idx="2322">
                  <c:v>1.5793157725752769</c:v>
                </c:pt>
                <c:pt idx="2323">
                  <c:v>1.5803332849053766</c:v>
                </c:pt>
                <c:pt idx="2324">
                  <c:v>1.5813532058274316</c:v>
                </c:pt>
                <c:pt idx="2325">
                  <c:v>1.582375544258471</c:v>
                </c:pt>
                <c:pt idx="2326">
                  <c:v>1.5834003091619806</c:v>
                </c:pt>
                <c:pt idx="2327">
                  <c:v>1.5844275095482132</c:v>
                </c:pt>
                <c:pt idx="2328">
                  <c:v>1.5854571544745033</c:v>
                </c:pt>
                <c:pt idx="2329">
                  <c:v>1.5864892530455812</c:v>
                </c:pt>
                <c:pt idx="2330">
                  <c:v>1.5875238144138948</c:v>
                </c:pt>
                <c:pt idx="2331">
                  <c:v>1.5885608477799278</c:v>
                </c:pt>
                <c:pt idx="2332">
                  <c:v>1.5896003623925257</c:v>
                </c:pt>
                <c:pt idx="2333">
                  <c:v>1.5906423675492214</c:v>
                </c:pt>
                <c:pt idx="2334">
                  <c:v>1.5916868725965652</c:v>
                </c:pt>
                <c:pt idx="2335">
                  <c:v>1.5927338869304568</c:v>
                </c:pt>
                <c:pt idx="2336">
                  <c:v>1.5937834199964793</c:v>
                </c:pt>
                <c:pt idx="2337">
                  <c:v>1.5948354812902388</c:v>
                </c:pt>
                <c:pt idx="2338">
                  <c:v>1.5958900803577023</c:v>
                </c:pt>
                <c:pt idx="2339">
                  <c:v>1.596947226795542</c:v>
                </c:pt>
                <c:pt idx="2340">
                  <c:v>1.5980069302514828</c:v>
                </c:pt>
                <c:pt idx="2341">
                  <c:v>1.599069200424649</c:v>
                </c:pt>
                <c:pt idx="2342">
                  <c:v>1.6001340470659182</c:v>
                </c:pt>
                <c:pt idx="2343">
                  <c:v>1.6012014799782741</c:v>
                </c:pt>
                <c:pt idx="2344">
                  <c:v>1.6022715090171671</c:v>
                </c:pt>
                <c:pt idx="2345">
                  <c:v>1.603344144090872</c:v>
                </c:pt>
                <c:pt idx="2346">
                  <c:v>1.604419395160855</c:v>
                </c:pt>
                <c:pt idx="2347">
                  <c:v>1.6054972722421377</c:v>
                </c:pt>
                <c:pt idx="2348">
                  <c:v>1.6065777854036698</c:v>
                </c:pt>
                <c:pt idx="2349">
                  <c:v>1.6076609447687007</c:v>
                </c:pt>
                <c:pt idx="2350">
                  <c:v>1.608746760515156</c:v>
                </c:pt>
                <c:pt idx="2351">
                  <c:v>1.6098352428760176</c:v>
                </c:pt>
                <c:pt idx="2352">
                  <c:v>1.6109264021397063</c:v>
                </c:pt>
                <c:pt idx="2353">
                  <c:v>1.6120202486504673</c:v>
                </c:pt>
                <c:pt idx="2354">
                  <c:v>1.6131167928087604</c:v>
                </c:pt>
                <c:pt idx="2355">
                  <c:v>1.6142160450716516</c:v>
                </c:pt>
                <c:pt idx="2356">
                  <c:v>1.6153180159532099</c:v>
                </c:pt>
                <c:pt idx="2357">
                  <c:v>1.6164227160249065</c:v>
                </c:pt>
                <c:pt idx="2358">
                  <c:v>1.6175301559160171</c:v>
                </c:pt>
                <c:pt idx="2359">
                  <c:v>1.6186403463140289</c:v>
                </c:pt>
                <c:pt idx="2360">
                  <c:v>1.6197532979650502</c:v>
                </c:pt>
                <c:pt idx="2361">
                  <c:v>1.620869021674223</c:v>
                </c:pt>
                <c:pt idx="2362">
                  <c:v>1.6219875283061402</c:v>
                </c:pt>
                <c:pt idx="2363">
                  <c:v>1.6231088287852673</c:v>
                </c:pt>
                <c:pt idx="2364">
                  <c:v>1.6242329340963642</c:v>
                </c:pt>
                <c:pt idx="2365">
                  <c:v>1.6253598552849142</c:v>
                </c:pt>
                <c:pt idx="2366">
                  <c:v>1.6264896034575562</c:v>
                </c:pt>
                <c:pt idx="2367">
                  <c:v>1.6276221897825183</c:v>
                </c:pt>
                <c:pt idx="2368">
                  <c:v>1.6287576254900582</c:v>
                </c:pt>
                <c:pt idx="2369">
                  <c:v>1.6298959218729052</c:v>
                </c:pt>
                <c:pt idx="2370">
                  <c:v>1.6310370902867071</c:v>
                </c:pt>
                <c:pt idx="2371">
                  <c:v>1.6321811421504815</c:v>
                </c:pt>
                <c:pt idx="2372">
                  <c:v>1.6333280889470694</c:v>
                </c:pt>
                <c:pt idx="2373">
                  <c:v>1.6344779422235935</c:v>
                </c:pt>
                <c:pt idx="2374">
                  <c:v>1.6356307135919224</c:v>
                </c:pt>
                <c:pt idx="2375">
                  <c:v>1.6367864147291367</c:v>
                </c:pt>
                <c:pt idx="2376">
                  <c:v>1.6379450573779974</c:v>
                </c:pt>
                <c:pt idx="2377">
                  <c:v>1.639106653347425</c:v>
                </c:pt>
                <c:pt idx="2378">
                  <c:v>1.6402712145129754</c:v>
                </c:pt>
                <c:pt idx="2379">
                  <c:v>1.6414387528173244</c:v>
                </c:pt>
                <c:pt idx="2380">
                  <c:v>1.6426092802707559</c:v>
                </c:pt>
                <c:pt idx="2381">
                  <c:v>1.6437828089516526</c:v>
                </c:pt>
                <c:pt idx="2382">
                  <c:v>1.6449593510069933</c:v>
                </c:pt>
                <c:pt idx="2383">
                  <c:v>1.6461389186528541</c:v>
                </c:pt>
                <c:pt idx="2384">
                  <c:v>1.6473215241749126</c:v>
                </c:pt>
                <c:pt idx="2385">
                  <c:v>1.6485071799289586</c:v>
                </c:pt>
                <c:pt idx="2386">
                  <c:v>1.6496958983414085</c:v>
                </c:pt>
                <c:pt idx="2387">
                  <c:v>1.650887691909823</c:v>
                </c:pt>
                <c:pt idx="2388">
                  <c:v>1.6520825732034323</c:v>
                </c:pt>
                <c:pt idx="2389">
                  <c:v>1.6532805548636647</c:v>
                </c:pt>
                <c:pt idx="2390">
                  <c:v>1.6544816496046775</c:v>
                </c:pt>
                <c:pt idx="2391">
                  <c:v>1.6556858702138979</c:v>
                </c:pt>
                <c:pt idx="2392">
                  <c:v>1.6568932295525634</c:v>
                </c:pt>
                <c:pt idx="2393">
                  <c:v>1.6581037405562709</c:v>
                </c:pt>
                <c:pt idx="2394">
                  <c:v>1.6593174162355293</c:v>
                </c:pt>
                <c:pt idx="2395">
                  <c:v>1.6605342696763172</c:v>
                </c:pt>
                <c:pt idx="2396">
                  <c:v>1.6617543140406454</c:v>
                </c:pt>
                <c:pt idx="2397">
                  <c:v>1.6629775625671253</c:v>
                </c:pt>
                <c:pt idx="2398">
                  <c:v>1.6642040285715414</c:v>
                </c:pt>
                <c:pt idx="2399">
                  <c:v>1.6654337254474312</c:v>
                </c:pt>
                <c:pt idx="2400">
                  <c:v>1.6666666666666667</c:v>
                </c:pt>
                <c:pt idx="2401">
                  <c:v>1.6679028657800461</c:v>
                </c:pt>
                <c:pt idx="2402">
                  <c:v>1.6691423364178861</c:v>
                </c:pt>
                <c:pt idx="2403">
                  <c:v>1.6703850922906232</c:v>
                </c:pt>
                <c:pt idx="2404">
                  <c:v>1.6716311471894185</c:v>
                </c:pt>
                <c:pt idx="2405">
                  <c:v>1.6728805149867694</c:v>
                </c:pt>
                <c:pt idx="2406">
                  <c:v>1.6741332096371262</c:v>
                </c:pt>
                <c:pt idx="2407">
                  <c:v>1.6753892451775143</c:v>
                </c:pt>
                <c:pt idx="2408">
                  <c:v>1.6766486357281627</c:v>
                </c:pt>
                <c:pt idx="2409">
                  <c:v>1.6779113954931386</c:v>
                </c:pt>
                <c:pt idx="2410">
                  <c:v>1.6791775387609875</c:v>
                </c:pt>
                <c:pt idx="2411">
                  <c:v>1.6804470799053774</c:v>
                </c:pt>
                <c:pt idx="2412">
                  <c:v>1.681720033385754</c:v>
                </c:pt>
                <c:pt idx="2413">
                  <c:v>1.682996413747996</c:v>
                </c:pt>
                <c:pt idx="2414">
                  <c:v>1.6842762356250824</c:v>
                </c:pt>
                <c:pt idx="2415">
                  <c:v>1.6855595137377593</c:v>
                </c:pt>
                <c:pt idx="2416">
                  <c:v>1.6868462628952208</c:v>
                </c:pt>
                <c:pt idx="2417">
                  <c:v>1.6881364979957905</c:v>
                </c:pt>
                <c:pt idx="2418">
                  <c:v>1.6894302340276099</c:v>
                </c:pt>
                <c:pt idx="2419">
                  <c:v>1.6907274860693384</c:v>
                </c:pt>
                <c:pt idx="2420">
                  <c:v>1.692028269290853</c:v>
                </c:pt>
                <c:pt idx="2421">
                  <c:v>1.6933325989539592</c:v>
                </c:pt>
                <c:pt idx="2422">
                  <c:v>1.6946404904131074</c:v>
                </c:pt>
                <c:pt idx="2423">
                  <c:v>1.6959519591161156</c:v>
                </c:pt>
                <c:pt idx="2424">
                  <c:v>1.6972670206049012</c:v>
                </c:pt>
                <c:pt idx="2425">
                  <c:v>1.6985856905162153</c:v>
                </c:pt>
                <c:pt idx="2426">
                  <c:v>1.6999079845823888</c:v>
                </c:pt>
                <c:pt idx="2427">
                  <c:v>1.7012339186320844</c:v>
                </c:pt>
                <c:pt idx="2428">
                  <c:v>1.7025635085910527</c:v>
                </c:pt>
                <c:pt idx="2429">
                  <c:v>1.7038967704829009</c:v>
                </c:pt>
                <c:pt idx="2430">
                  <c:v>1.7052337204298631</c:v>
                </c:pt>
                <c:pt idx="2431">
                  <c:v>1.7065743746535842</c:v>
                </c:pt>
                <c:pt idx="2432">
                  <c:v>1.7079187494759058</c:v>
                </c:pt>
                <c:pt idx="2433">
                  <c:v>1.7092668613196631</c:v>
                </c:pt>
                <c:pt idx="2434">
                  <c:v>1.7106187267094879</c:v>
                </c:pt>
                <c:pt idx="2435">
                  <c:v>1.7119743622726218</c:v>
                </c:pt>
                <c:pt idx="2436">
                  <c:v>1.7133337847397341</c:v>
                </c:pt>
                <c:pt idx="2437">
                  <c:v>1.7146970109457489</c:v>
                </c:pt>
                <c:pt idx="2438">
                  <c:v>1.7160640578306825</c:v>
                </c:pt>
                <c:pt idx="2439">
                  <c:v>1.7174349424404858</c:v>
                </c:pt>
                <c:pt idx="2440">
                  <c:v>1.7188096819278962</c:v>
                </c:pt>
                <c:pt idx="2441">
                  <c:v>1.7201882935532988</c:v>
                </c:pt>
                <c:pt idx="2442">
                  <c:v>1.7215707946855949</c:v>
                </c:pt>
                <c:pt idx="2443">
                  <c:v>1.7229572028030795</c:v>
                </c:pt>
                <c:pt idx="2444">
                  <c:v>1.7243475354943278</c:v>
                </c:pt>
                <c:pt idx="2445">
                  <c:v>1.7257418104590891</c:v>
                </c:pt>
                <c:pt idx="2446">
                  <c:v>1.7271400455091923</c:v>
                </c:pt>
                <c:pt idx="2447">
                  <c:v>1.7285422585694572</c:v>
                </c:pt>
                <c:pt idx="2448">
                  <c:v>1.7299484676786174</c:v>
                </c:pt>
                <c:pt idx="2449">
                  <c:v>1.7313586909902516</c:v>
                </c:pt>
                <c:pt idx="2450">
                  <c:v>1.7327729467737232</c:v>
                </c:pt>
                <c:pt idx="2451">
                  <c:v>1.7341912534151303</c:v>
                </c:pt>
                <c:pt idx="2452">
                  <c:v>1.735613629418266</c:v>
                </c:pt>
                <c:pt idx="2453">
                  <c:v>1.7370400934055867</c:v>
                </c:pt>
                <c:pt idx="2454">
                  <c:v>1.7384706641191916</c:v>
                </c:pt>
                <c:pt idx="2455">
                  <c:v>1.7399053604218098</c:v>
                </c:pt>
                <c:pt idx="2456">
                  <c:v>1.741344201297802</c:v>
                </c:pt>
                <c:pt idx="2457">
                  <c:v>1.7427872058541662</c:v>
                </c:pt>
                <c:pt idx="2458">
                  <c:v>1.7442343933215587</c:v>
                </c:pt>
                <c:pt idx="2459">
                  <c:v>1.7456857830553232</c:v>
                </c:pt>
                <c:pt idx="2460">
                  <c:v>1.7471413945365304</c:v>
                </c:pt>
                <c:pt idx="2461">
                  <c:v>1.748601247373029</c:v>
                </c:pt>
                <c:pt idx="2462">
                  <c:v>1.7500653613005059</c:v>
                </c:pt>
                <c:pt idx="2463">
                  <c:v>1.7515337561835609</c:v>
                </c:pt>
                <c:pt idx="2464">
                  <c:v>1.7530064520167865</c:v>
                </c:pt>
                <c:pt idx="2465">
                  <c:v>1.754483468925865</c:v>
                </c:pt>
                <c:pt idx="2466">
                  <c:v>1.7559648271686723</c:v>
                </c:pt>
                <c:pt idx="2467">
                  <c:v>1.757450547136397</c:v>
                </c:pt>
                <c:pt idx="2468">
                  <c:v>1.7589406493546658</c:v>
                </c:pt>
                <c:pt idx="2469">
                  <c:v>1.7604351544846877</c:v>
                </c:pt>
                <c:pt idx="2470">
                  <c:v>1.7619340833244022</c:v>
                </c:pt>
                <c:pt idx="2471">
                  <c:v>1.763437456809646</c:v>
                </c:pt>
                <c:pt idx="2472">
                  <c:v>1.7649452960153282</c:v>
                </c:pt>
                <c:pt idx="2473">
                  <c:v>1.7664576221566199</c:v>
                </c:pt>
                <c:pt idx="2474">
                  <c:v>1.7679744565901525</c:v>
                </c:pt>
                <c:pt idx="2475">
                  <c:v>1.7694958208152354</c:v>
                </c:pt>
                <c:pt idx="2476">
                  <c:v>1.7710217364750769</c:v>
                </c:pt>
                <c:pt idx="2477">
                  <c:v>1.7725522253580286</c:v>
                </c:pt>
                <c:pt idx="2478">
                  <c:v>1.7740873093988339</c:v>
                </c:pt>
                <c:pt idx="2479">
                  <c:v>1.7756270106798959</c:v>
                </c:pt>
                <c:pt idx="2480">
                  <c:v>1.7771713514325542</c:v>
                </c:pt>
                <c:pt idx="2481">
                  <c:v>1.7787203540383785</c:v>
                </c:pt>
                <c:pt idx="2482">
                  <c:v>1.7802740410304752</c:v>
                </c:pt>
                <c:pt idx="2483">
                  <c:v>1.7818324350948054</c:v>
                </c:pt>
                <c:pt idx="2484">
                  <c:v>1.7833955590715214</c:v>
                </c:pt>
                <c:pt idx="2485">
                  <c:v>1.7849634359563129</c:v>
                </c:pt>
                <c:pt idx="2486">
                  <c:v>1.7865360889017718</c:v>
                </c:pt>
                <c:pt idx="2487">
                  <c:v>1.7881135412187681</c:v>
                </c:pt>
                <c:pt idx="2488">
                  <c:v>1.7896958163778416</c:v>
                </c:pt>
                <c:pt idx="2489">
                  <c:v>1.7912829380106119</c:v>
                </c:pt>
                <c:pt idx="2490">
                  <c:v>1.7928749299111977</c:v>
                </c:pt>
                <c:pt idx="2491">
                  <c:v>1.7944718160376556</c:v>
                </c:pt>
                <c:pt idx="2492">
                  <c:v>1.7960736205134344</c:v>
                </c:pt>
                <c:pt idx="2493">
                  <c:v>1.7976803676288424</c:v>
                </c:pt>
                <c:pt idx="2494">
                  <c:v>1.799292081842534</c:v>
                </c:pt>
                <c:pt idx="2495">
                  <c:v>1.8009087877830103</c:v>
                </c:pt>
                <c:pt idx="2496">
                  <c:v>1.8025305102501361</c:v>
                </c:pt>
                <c:pt idx="2497">
                  <c:v>1.8041572742166754</c:v>
                </c:pt>
                <c:pt idx="2498">
                  <c:v>1.8057891048298418</c:v>
                </c:pt>
                <c:pt idx="2499">
                  <c:v>1.8074260274128655</c:v>
                </c:pt>
                <c:pt idx="2500">
                  <c:v>1.8090680674665816</c:v>
                </c:pt>
                <c:pt idx="2501">
                  <c:v>1.8107152506710291</c:v>
                </c:pt>
                <c:pt idx="2502">
                  <c:v>1.8123676028870741</c:v>
                </c:pt>
                <c:pt idx="2503">
                  <c:v>1.8140251501580476</c:v>
                </c:pt>
                <c:pt idx="2504">
                  <c:v>1.8156879187114008</c:v>
                </c:pt>
                <c:pt idx="2505">
                  <c:v>1.8173559349603829</c:v>
                </c:pt>
                <c:pt idx="2506">
                  <c:v>1.8190292255057319</c:v>
                </c:pt>
                <c:pt idx="2507">
                  <c:v>1.8207078171373898</c:v>
                </c:pt>
                <c:pt idx="2508">
                  <c:v>1.8223917368362308</c:v>
                </c:pt>
                <c:pt idx="2509">
                  <c:v>1.8240810117758166</c:v>
                </c:pt>
                <c:pt idx="2510">
                  <c:v>1.8257756693241642</c:v>
                </c:pt>
                <c:pt idx="2511">
                  <c:v>1.8274757370455381</c:v>
                </c:pt>
                <c:pt idx="2512">
                  <c:v>1.8291812427022607</c:v>
                </c:pt>
                <c:pt idx="2513">
                  <c:v>1.8308922142565434</c:v>
                </c:pt>
                <c:pt idx="2514">
                  <c:v>1.8326086798723393</c:v>
                </c:pt>
                <c:pt idx="2515">
                  <c:v>1.834330667917216</c:v>
                </c:pt>
                <c:pt idx="2516">
                  <c:v>1.8360582069642504</c:v>
                </c:pt>
                <c:pt idx="2517">
                  <c:v>1.8377913257939431</c:v>
                </c:pt>
                <c:pt idx="2518">
                  <c:v>1.8395300533961594</c:v>
                </c:pt>
                <c:pt idx="2519">
                  <c:v>1.8412744189720855</c:v>
                </c:pt>
                <c:pt idx="2520">
                  <c:v>1.8430244519362142</c:v>
                </c:pt>
                <c:pt idx="2521">
                  <c:v>1.844780181918348</c:v>
                </c:pt>
                <c:pt idx="2522">
                  <c:v>1.8465416387656286</c:v>
                </c:pt>
                <c:pt idx="2523">
                  <c:v>1.8483088525445885</c:v>
                </c:pt>
                <c:pt idx="2524">
                  <c:v>1.8500818535432251</c:v>
                </c:pt>
                <c:pt idx="2525">
                  <c:v>1.851860672273103</c:v>
                </c:pt>
                <c:pt idx="2526">
                  <c:v>1.8536453394714747</c:v>
                </c:pt>
                <c:pt idx="2527">
                  <c:v>1.8554358861034304</c:v>
                </c:pt>
                <c:pt idx="2528">
                  <c:v>1.8572323433640732</c:v>
                </c:pt>
                <c:pt idx="2529">
                  <c:v>1.8590347426807152</c:v>
                </c:pt>
                <c:pt idx="2530">
                  <c:v>1.8608431157151044</c:v>
                </c:pt>
                <c:pt idx="2531">
                  <c:v>1.8626574943656742</c:v>
                </c:pt>
                <c:pt idx="2532">
                  <c:v>1.8644779107698204</c:v>
                </c:pt>
                <c:pt idx="2533">
                  <c:v>1.8663043973062086</c:v>
                </c:pt>
                <c:pt idx="2534">
                  <c:v>1.8681369865970998</c:v>
                </c:pt>
                <c:pt idx="2535">
                  <c:v>1.8699757115107147</c:v>
                </c:pt>
                <c:pt idx="2536">
                  <c:v>1.8718206051636168</c:v>
                </c:pt>
                <c:pt idx="2537">
                  <c:v>1.8736717009231298</c:v>
                </c:pt>
                <c:pt idx="2538">
                  <c:v>1.8755290324097809</c:v>
                </c:pt>
                <c:pt idx="2539">
                  <c:v>1.8773926334997728</c:v>
                </c:pt>
                <c:pt idx="2540">
                  <c:v>1.8792625383274879</c:v>
                </c:pt>
                <c:pt idx="2541">
                  <c:v>1.8811387812880214</c:v>
                </c:pt>
                <c:pt idx="2542">
                  <c:v>1.8830213970397425</c:v>
                </c:pt>
                <c:pt idx="2543">
                  <c:v>1.8849104205068883</c:v>
                </c:pt>
                <c:pt idx="2544">
                  <c:v>1.8868058868821924</c:v>
                </c:pt>
                <c:pt idx="2545">
                  <c:v>1.8887078316295383</c:v>
                </c:pt>
                <c:pt idx="2546">
                  <c:v>1.8906162904866495</c:v>
                </c:pt>
                <c:pt idx="2547">
                  <c:v>1.8925312994678125</c:v>
                </c:pt>
                <c:pt idx="2548">
                  <c:v>1.8944528948666306</c:v>
                </c:pt>
                <c:pt idx="2549">
                  <c:v>1.8963811132588133</c:v>
                </c:pt>
                <c:pt idx="2550">
                  <c:v>1.8983159915049981</c:v>
                </c:pt>
                <c:pt idx="2551">
                  <c:v>1.9002575667536072</c:v>
                </c:pt>
                <c:pt idx="2552">
                  <c:v>1.9022058764437435</c:v>
                </c:pt>
                <c:pt idx="2553">
                  <c:v>1.9041609583081125</c:v>
                </c:pt>
                <c:pt idx="2554">
                  <c:v>1.9061228503759926</c:v>
                </c:pt>
                <c:pt idx="2555">
                  <c:v>1.9080915909762306</c:v>
                </c:pt>
                <c:pt idx="2556">
                  <c:v>1.910067218740283</c:v>
                </c:pt>
                <c:pt idx="2557">
                  <c:v>1.9120497726052901</c:v>
                </c:pt>
                <c:pt idx="2558">
                  <c:v>1.9140392918171905</c:v>
                </c:pt>
                <c:pt idx="2559">
                  <c:v>1.9160358159338715</c:v>
                </c:pt>
                <c:pt idx="2560">
                  <c:v>1.918039384828367</c:v>
                </c:pt>
                <c:pt idx="2561">
                  <c:v>1.9200500386920809</c:v>
                </c:pt>
                <c:pt idx="2562">
                  <c:v>1.9220678180380684</c:v>
                </c:pt>
                <c:pt idx="2563">
                  <c:v>1.9240927637043446</c:v>
                </c:pt>
                <c:pt idx="2564">
                  <c:v>1.9261249168572419</c:v>
                </c:pt>
                <c:pt idx="2565">
                  <c:v>1.9281643189948066</c:v>
                </c:pt>
                <c:pt idx="2566">
                  <c:v>1.9302110119502445</c:v>
                </c:pt>
                <c:pt idx="2567">
                  <c:v>1.9322650378954001</c:v>
                </c:pt>
                <c:pt idx="2568">
                  <c:v>1.9343264393442903</c:v>
                </c:pt>
                <c:pt idx="2569">
                  <c:v>1.9363952591566753</c:v>
                </c:pt>
                <c:pt idx="2570">
                  <c:v>1.9384715405416819</c:v>
                </c:pt>
                <c:pt idx="2571">
                  <c:v>1.9405553270614682</c:v>
                </c:pt>
                <c:pt idx="2572">
                  <c:v>1.9426466626349366</c:v>
                </c:pt>
                <c:pt idx="2573">
                  <c:v>1.9447455915414968</c:v>
                </c:pt>
                <c:pt idx="2574">
                  <c:v>1.9468521584248755</c:v>
                </c:pt>
                <c:pt idx="2575">
                  <c:v>1.9489664082969744</c:v>
                </c:pt>
                <c:pt idx="2576">
                  <c:v>1.951088386541781</c:v>
                </c:pt>
                <c:pt idx="2577">
                  <c:v>1.953218138919329</c:v>
                </c:pt>
                <c:pt idx="2578">
                  <c:v>1.9553557115697089</c:v>
                </c:pt>
                <c:pt idx="2579">
                  <c:v>1.9575011510171325</c:v>
                </c:pt>
                <c:pt idx="2580">
                  <c:v>1.9596545041740516</c:v>
                </c:pt>
                <c:pt idx="2581">
                  <c:v>1.9618158183453274</c:v>
                </c:pt>
                <c:pt idx="2582">
                  <c:v>1.9639851412324607</c:v>
                </c:pt>
                <c:pt idx="2583">
                  <c:v>1.9661625209378693</c:v>
                </c:pt>
                <c:pt idx="2584">
                  <c:v>1.9683480059692291</c:v>
                </c:pt>
                <c:pt idx="2585">
                  <c:v>1.9705416452438731</c:v>
                </c:pt>
                <c:pt idx="2586">
                  <c:v>1.9727434880932413</c:v>
                </c:pt>
                <c:pt idx="2587">
                  <c:v>1.974953584267396</c:v>
                </c:pt>
                <c:pt idx="2588">
                  <c:v>1.9771719839396</c:v>
                </c:pt>
                <c:pt idx="2589">
                  <c:v>1.9793987377109472</c:v>
                </c:pt>
                <c:pt idx="2590">
                  <c:v>1.9816338966150626</c:v>
                </c:pt>
                <c:pt idx="2591">
                  <c:v>1.9838775121228629</c:v>
                </c:pt>
                <c:pt idx="2592">
                  <c:v>1.9861296361473824</c:v>
                </c:pt>
                <c:pt idx="2593">
                  <c:v>1.9883903210486613</c:v>
                </c:pt>
                <c:pt idx="2594">
                  <c:v>1.9906596196387045</c:v>
                </c:pt>
                <c:pt idx="2595">
                  <c:v>1.9929375851865039</c:v>
                </c:pt>
                <c:pt idx="2596">
                  <c:v>1.9952242714231301</c:v>
                </c:pt>
                <c:pt idx="2597">
                  <c:v>1.9975197325468976</c:v>
                </c:pt>
                <c:pt idx="2598">
                  <c:v>1.9998240232285929</c:v>
                </c:pt>
                <c:pt idx="2599">
                  <c:v>2.0021371986167815</c:v>
                </c:pt>
                <c:pt idx="2600">
                  <c:v>2.0044593143431828</c:v>
                </c:pt>
                <c:pt idx="2601">
                  <c:v>2.006790426528124</c:v>
                </c:pt>
                <c:pt idx="2602">
                  <c:v>2.0091305917860636</c:v>
                </c:pt>
                <c:pt idx="2603">
                  <c:v>2.011479867231198</c:v>
                </c:pt>
                <c:pt idx="2604">
                  <c:v>2.0138383104831381</c:v>
                </c:pt>
                <c:pt idx="2605">
                  <c:v>2.0162059796726739</c:v>
                </c:pt>
                <c:pt idx="2606">
                  <c:v>2.0185829334476111</c:v>
                </c:pt>
                <c:pt idx="2607">
                  <c:v>2.0209692309786962</c:v>
                </c:pt>
                <c:pt idx="2608">
                  <c:v>2.0233649319656193</c:v>
                </c:pt>
                <c:pt idx="2609">
                  <c:v>2.025770096643106</c:v>
                </c:pt>
                <c:pt idx="2610">
                  <c:v>2.0281847857870918</c:v>
                </c:pt>
                <c:pt idx="2611">
                  <c:v>2.0306090607209843</c:v>
                </c:pt>
                <c:pt idx="2612">
                  <c:v>2.0330429833220172</c:v>
                </c:pt>
                <c:pt idx="2613">
                  <c:v>2.0354866160276908</c:v>
                </c:pt>
                <c:pt idx="2614">
                  <c:v>2.0379400218423043</c:v>
                </c:pt>
                <c:pt idx="2615">
                  <c:v>2.0404032643435874</c:v>
                </c:pt>
                <c:pt idx="2616">
                  <c:v>2.0428764076894166</c:v>
                </c:pt>
                <c:pt idx="2617">
                  <c:v>2.0453595166246394</c:v>
                </c:pt>
                <c:pt idx="2618">
                  <c:v>2.0478526564879855</c:v>
                </c:pt>
                <c:pt idx="2619">
                  <c:v>2.0503558932190886</c:v>
                </c:pt>
                <c:pt idx="2620">
                  <c:v>2.0528692933656001</c:v>
                </c:pt>
                <c:pt idx="2621">
                  <c:v>2.0553929240904143</c:v>
                </c:pt>
                <c:pt idx="2622">
                  <c:v>2.0579268531789912</c:v>
                </c:pt>
                <c:pt idx="2623">
                  <c:v>2.0604711490467937</c:v>
                </c:pt>
                <c:pt idx="2624">
                  <c:v>2.0630258807468258</c:v>
                </c:pt>
                <c:pt idx="2625">
                  <c:v>2.0655911179772888</c:v>
                </c:pt>
                <c:pt idx="2626">
                  <c:v>2.0681669310893454</c:v>
                </c:pt>
                <c:pt idx="2627">
                  <c:v>2.0707533910949967</c:v>
                </c:pt>
                <c:pt idx="2628">
                  <c:v>2.0733505696750831</c:v>
                </c:pt>
                <c:pt idx="2629">
                  <c:v>2.075958539187396</c:v>
                </c:pt>
                <c:pt idx="2630">
                  <c:v>2.0785773726749146</c:v>
                </c:pt>
                <c:pt idx="2631">
                  <c:v>2.0812071438741611</c:v>
                </c:pt>
                <c:pt idx="2632">
                  <c:v>2.0838479272236894</c:v>
                </c:pt>
                <c:pt idx="2633">
                  <c:v>2.0864997978726891</c:v>
                </c:pt>
                <c:pt idx="2634">
                  <c:v>2.0891628316897299</c:v>
                </c:pt>
                <c:pt idx="2635">
                  <c:v>2.0918371052716287</c:v>
                </c:pt>
                <c:pt idx="2636">
                  <c:v>2.0945226959524592</c:v>
                </c:pt>
                <c:pt idx="2637">
                  <c:v>2.0972196818126903</c:v>
                </c:pt>
                <c:pt idx="2638">
                  <c:v>2.0999281416884661</c:v>
                </c:pt>
                <c:pt idx="2639">
                  <c:v>2.1026481551810323</c:v>
                </c:pt>
                <c:pt idx="2640">
                  <c:v>2.1053798026662975</c:v>
                </c:pt>
                <c:pt idx="2641">
                  <c:v>2.1081231653045474</c:v>
                </c:pt>
                <c:pt idx="2642">
                  <c:v>2.1108783250503067</c:v>
                </c:pt>
                <c:pt idx="2643">
                  <c:v>2.1136453646623519</c:v>
                </c:pt>
                <c:pt idx="2644">
                  <c:v>2.116424367713881</c:v>
                </c:pt>
                <c:pt idx="2645">
                  <c:v>2.119215418602836</c:v>
                </c:pt>
                <c:pt idx="2646">
                  <c:v>2.1220186025623926</c:v>
                </c:pt>
                <c:pt idx="2647">
                  <c:v>2.1248340056716088</c:v>
                </c:pt>
                <c:pt idx="2648">
                  <c:v>2.1276617148662393</c:v>
                </c:pt>
                <c:pt idx="2649">
                  <c:v>2.130501817949721</c:v>
                </c:pt>
                <c:pt idx="2650">
                  <c:v>2.1333544036043337</c:v>
                </c:pt>
                <c:pt idx="2651">
                  <c:v>2.1362195614025303</c:v>
                </c:pt>
                <c:pt idx="2652">
                  <c:v>2.139097381818452</c:v>
                </c:pt>
                <c:pt idx="2653">
                  <c:v>2.141987956239622</c:v>
                </c:pt>
                <c:pt idx="2654">
                  <c:v>2.1448913769788285</c:v>
                </c:pt>
                <c:pt idx="2655">
                  <c:v>2.1478077372861941</c:v>
                </c:pt>
                <c:pt idx="2656">
                  <c:v>2.1507371313614398</c:v>
                </c:pt>
                <c:pt idx="2657">
                  <c:v>2.1536796543663441</c:v>
                </c:pt>
                <c:pt idx="2658">
                  <c:v>2.1566354024374039</c:v>
                </c:pt>
                <c:pt idx="2659">
                  <c:v>2.1596044726987018</c:v>
                </c:pt>
                <c:pt idx="2660">
                  <c:v>2.1625869632749746</c:v>
                </c:pt>
                <c:pt idx="2661">
                  <c:v>2.1655829733049008</c:v>
                </c:pt>
                <c:pt idx="2662">
                  <c:v>2.1685926029546008</c:v>
                </c:pt>
                <c:pt idx="2663">
                  <c:v>2.1716159534313579</c:v>
                </c:pt>
                <c:pt idx="2664">
                  <c:v>2.174653126997566</c:v>
                </c:pt>
                <c:pt idx="2665">
                  <c:v>2.1777042269848996</c:v>
                </c:pt>
                <c:pt idx="2666">
                  <c:v>2.1807693578087277</c:v>
                </c:pt>
                <c:pt idx="2667">
                  <c:v>2.183848624982756</c:v>
                </c:pt>
                <c:pt idx="2668">
                  <c:v>2.1869421351339167</c:v>
                </c:pt>
                <c:pt idx="2669">
                  <c:v>2.1900499960175037</c:v>
                </c:pt>
                <c:pt idx="2670">
                  <c:v>2.1931723165325634</c:v>
                </c:pt>
                <c:pt idx="2671">
                  <c:v>2.1963092067375354</c:v>
                </c:pt>
                <c:pt idx="2672">
                  <c:v>2.1994607778661646</c:v>
                </c:pt>
                <c:pt idx="2673">
                  <c:v>2.202627142343673</c:v>
                </c:pt>
                <c:pt idx="2674">
                  <c:v>2.205808413803211</c:v>
                </c:pt>
                <c:pt idx="2675">
                  <c:v>2.2090047071025802</c:v>
                </c:pt>
                <c:pt idx="2676">
                  <c:v>2.2122161383412458</c:v>
                </c:pt>
                <c:pt idx="2677">
                  <c:v>2.2154428248776346</c:v>
                </c:pt>
                <c:pt idx="2678">
                  <c:v>2.2186848853467334</c:v>
                </c:pt>
                <c:pt idx="2679">
                  <c:v>2.2219424396779801</c:v>
                </c:pt>
                <c:pt idx="2680">
                  <c:v>2.2252156091134752</c:v>
                </c:pt>
                <c:pt idx="2681">
                  <c:v>2.22850451622649</c:v>
                </c:pt>
                <c:pt idx="2682">
                  <c:v>2.2318092849403142</c:v>
                </c:pt>
                <c:pt idx="2683">
                  <c:v>2.2351300405474155</c:v>
                </c:pt>
                <c:pt idx="2684">
                  <c:v>2.2384669097289369</c:v>
                </c:pt>
                <c:pt idx="2685">
                  <c:v>2.2418200205745387</c:v>
                </c:pt>
                <c:pt idx="2686">
                  <c:v>2.2451895026025834</c:v>
                </c:pt>
                <c:pt idx="2687">
                  <c:v>2.2485754867806742</c:v>
                </c:pt>
                <c:pt idx="2688">
                  <c:v>2.2519781055465624</c:v>
                </c:pt>
                <c:pt idx="2689">
                  <c:v>2.2553974928294127</c:v>
                </c:pt>
                <c:pt idx="2690">
                  <c:v>2.2588337840714594</c:v>
                </c:pt>
                <c:pt idx="2691">
                  <c:v>2.2622871162500369</c:v>
                </c:pt>
                <c:pt idx="2692">
                  <c:v>2.2657576279000087</c:v>
                </c:pt>
                <c:pt idx="2693">
                  <c:v>2.2692454591365983</c:v>
                </c:pt>
                <c:pt idx="2694">
                  <c:v>2.2727507516786285</c:v>
                </c:pt>
                <c:pt idx="2695">
                  <c:v>2.2762736488721789</c:v>
                </c:pt>
                <c:pt idx="2696">
                  <c:v>2.2798142957146759</c:v>
                </c:pt>
                <c:pt idx="2697">
                  <c:v>2.2833728388794121</c:v>
                </c:pt>
                <c:pt idx="2698">
                  <c:v>2.2869494267405228</c:v>
                </c:pt>
                <c:pt idx="2699">
                  <c:v>2.2905442093984054</c:v>
                </c:pt>
                <c:pt idx="2700">
                  <c:v>2.294157338705618</c:v>
                </c:pt>
                <c:pt idx="2701">
                  <c:v>2.2977889682932431</c:v>
                </c:pt>
                <c:pt idx="2702">
                  <c:v>2.3014392535977479</c:v>
                </c:pt>
                <c:pt idx="2703">
                  <c:v>2.3051083518883324</c:v>
                </c:pt>
                <c:pt idx="2704">
                  <c:v>2.3087964222947912</c:v>
                </c:pt>
                <c:pt idx="2705">
                  <c:v>2.3125036258358929</c:v>
                </c:pt>
                <c:pt idx="2706">
                  <c:v>2.3162301254482913</c:v>
                </c:pt>
                <c:pt idx="2707">
                  <c:v>2.3199760860159762</c:v>
                </c:pt>
                <c:pt idx="2708">
                  <c:v>2.3237416744002841</c:v>
                </c:pt>
                <c:pt idx="2709">
                  <c:v>2.3275270594704685</c:v>
                </c:pt>
                <c:pt idx="2710">
                  <c:v>2.3313324121348558</c:v>
                </c:pt>
                <c:pt idx="2711">
                  <c:v>2.3351579053725926</c:v>
                </c:pt>
                <c:pt idx="2712">
                  <c:v>2.3390037142659996</c:v>
                </c:pt>
                <c:pt idx="2713">
                  <c:v>2.3428700160335372</c:v>
                </c:pt>
                <c:pt idx="2714">
                  <c:v>2.3467569900634211</c:v>
                </c:pt>
                <c:pt idx="2715">
                  <c:v>2.3506648179478695</c:v>
                </c:pt>
                <c:pt idx="2716">
                  <c:v>2.3545936835180261</c:v>
                </c:pt>
                <c:pt idx="2717">
                  <c:v>2.3585437728795502</c:v>
                </c:pt>
                <c:pt idx="2718">
                  <c:v>2.3625152744489126</c:v>
                </c:pt>
                <c:pt idx="2719">
                  <c:v>2.366508378990392</c:v>
                </c:pt>
                <c:pt idx="2720">
                  <c:v>2.3705232796538027</c:v>
                </c:pt>
                <c:pt idx="2721">
                  <c:v>2.3745601720129623</c:v>
                </c:pt>
                <c:pt idx="2722">
                  <c:v>2.3786192541049274</c:v>
                </c:pt>
                <c:pt idx="2723">
                  <c:v>2.3827007264699969</c:v>
                </c:pt>
                <c:pt idx="2724">
                  <c:v>2.3868047921925197</c:v>
                </c:pt>
                <c:pt idx="2725">
                  <c:v>2.3909316569425205</c:v>
                </c:pt>
                <c:pt idx="2726">
                  <c:v>2.3950815290181526</c:v>
                </c:pt>
                <c:pt idx="2727">
                  <c:v>2.3992546193890103</c:v>
                </c:pt>
                <c:pt idx="2728">
                  <c:v>2.4034511417403164</c:v>
                </c:pt>
                <c:pt idx="2729">
                  <c:v>2.4076713125180085</c:v>
                </c:pt>
                <c:pt idx="2730">
                  <c:v>2.4119153509747386</c:v>
                </c:pt>
                <c:pt idx="2731">
                  <c:v>2.4161834792168135</c:v>
                </c:pt>
                <c:pt idx="2732">
                  <c:v>2.4204759222521024</c:v>
                </c:pt>
                <c:pt idx="2733">
                  <c:v>2.4247929080389246</c:v>
                </c:pt>
                <c:pt idx="2734">
                  <c:v>2.429134667535954</c:v>
                </c:pt>
                <c:pt idx="2735">
                  <c:v>2.4335014347531554</c:v>
                </c:pt>
                <c:pt idx="2736">
                  <c:v>2.4378934468037792</c:v>
                </c:pt>
                <c:pt idx="2737">
                  <c:v>2.442310943957446</c:v>
                </c:pt>
                <c:pt idx="2738">
                  <c:v>2.4467541696943491</c:v>
                </c:pt>
                <c:pt idx="2739">
                  <c:v>2.4512233707605873</c:v>
                </c:pt>
                <c:pt idx="2740">
                  <c:v>2.4557187972246775</c:v>
                </c:pt>
                <c:pt idx="2741">
                  <c:v>2.4602407025352639</c:v>
                </c:pt>
                <c:pt idx="2742">
                  <c:v>2.4647893435800561</c:v>
                </c:pt>
                <c:pt idx="2743">
                  <c:v>2.4693649807460263</c:v>
                </c:pt>
                <c:pt idx="2744">
                  <c:v>2.4739678779809036</c:v>
                </c:pt>
                <c:pt idx="2745">
                  <c:v>2.4785983028559904</c:v>
                </c:pt>
                <c:pt idx="2746">
                  <c:v>2.4832565266303361</c:v>
                </c:pt>
                <c:pt idx="2747">
                  <c:v>2.4879428243163142</c:v>
                </c:pt>
                <c:pt idx="2748">
                  <c:v>2.492657474746617</c:v>
                </c:pt>
                <c:pt idx="2749">
                  <c:v>2.4974007606427282</c:v>
                </c:pt>
                <c:pt idx="2750">
                  <c:v>2.502172968684897</c:v>
                </c:pt>
                <c:pt idx="2751">
                  <c:v>2.506974389583656</c:v>
                </c:pt>
                <c:pt idx="2752">
                  <c:v>2.5118053181529252</c:v>
                </c:pt>
                <c:pt idx="2753">
                  <c:v>2.51666605338474</c:v>
                </c:pt>
                <c:pt idx="2754">
                  <c:v>2.5215568985256618</c:v>
                </c:pt>
                <c:pt idx="2755">
                  <c:v>2.5264781611548774</c:v>
                </c:pt>
                <c:pt idx="2756">
                  <c:v>2.5314301532640879</c:v>
                </c:pt>
                <c:pt idx="2757">
                  <c:v>2.5364131913391823</c:v>
                </c:pt>
                <c:pt idx="2758">
                  <c:v>2.541427596443774</c:v>
                </c:pt>
                <c:pt idx="2759">
                  <c:v>2.5464736943046451</c:v>
                </c:pt>
                <c:pt idx="2760">
                  <c:v>2.5515518153991441</c:v>
                </c:pt>
                <c:pt idx="2761">
                  <c:v>2.5566622950445934</c:v>
                </c:pt>
                <c:pt idx="2762">
                  <c:v>2.5618054734897635</c:v>
                </c:pt>
                <c:pt idx="2763">
                  <c:v>2.5669816960084684</c:v>
                </c:pt>
                <c:pt idx="2764">
                  <c:v>2.5721913129953378</c:v>
                </c:pt>
                <c:pt idx="2765">
                  <c:v>2.5774346800638339</c:v>
                </c:pt>
                <c:pt idx="2766">
                  <c:v>2.5827121581465664</c:v>
                </c:pt>
                <c:pt idx="2767">
                  <c:v>2.5880241135979793</c:v>
                </c:pt>
                <c:pt idx="2768">
                  <c:v>2.5933709182994606</c:v>
                </c:pt>
                <c:pt idx="2769">
                  <c:v>2.598752949766967</c:v>
                </c:pt>
                <c:pt idx="2770">
                  <c:v>2.6041705912612025</c:v>
                </c:pt>
                <c:pt idx="2771">
                  <c:v>2.6096242319004626</c:v>
                </c:pt>
                <c:pt idx="2772">
                  <c:v>2.6151142667761791</c:v>
                </c:pt>
                <c:pt idx="2773">
                  <c:v>2.6206410970712746</c:v>
                </c:pt>
                <c:pt idx="2774">
                  <c:v>2.6262051301813898</c:v>
                </c:pt>
                <c:pt idx="2775">
                  <c:v>2.6318067798390756</c:v>
                </c:pt>
                <c:pt idx="2776">
                  <c:v>2.63744646624103</c:v>
                </c:pt>
                <c:pt idx="2777">
                  <c:v>2.6431246161784685</c:v>
                </c:pt>
                <c:pt idx="2778">
                  <c:v>2.648841663170729</c:v>
                </c:pt>
                <c:pt idx="2779">
                  <c:v>2.6545980476021906</c:v>
                </c:pt>
                <c:pt idx="2780">
                  <c:v>2.66039421686262</c:v>
                </c:pt>
                <c:pt idx="2781">
                  <c:v>2.6662306254910382</c:v>
                </c:pt>
                <c:pt idx="2782">
                  <c:v>2.6721077353232077</c:v>
                </c:pt>
                <c:pt idx="2783">
                  <c:v>2.6780260156428657</c:v>
                </c:pt>
                <c:pt idx="2784">
                  <c:v>2.6839859433367947</c:v>
                </c:pt>
                <c:pt idx="2785">
                  <c:v>2.6899880030538688</c:v>
                </c:pt>
                <c:pt idx="2786">
                  <c:v>2.6960326873681648</c:v>
                </c:pt>
                <c:pt idx="2787">
                  <c:v>2.7021204969463102</c:v>
                </c:pt>
                <c:pt idx="2788">
                  <c:v>2.7082519407191405</c:v>
                </c:pt>
                <c:pt idx="2789">
                  <c:v>2.7144275360578449</c:v>
                </c:pt>
                <c:pt idx="2790">
                  <c:v>2.7206478089547157</c:v>
                </c:pt>
                <c:pt idx="2791">
                  <c:v>2.7269132942086545</c:v>
                </c:pt>
                <c:pt idx="2792">
                  <c:v>2.73322453561557</c:v>
                </c:pt>
                <c:pt idx="2793">
                  <c:v>2.7395820861638427</c:v>
                </c:pt>
                <c:pt idx="2794">
                  <c:v>2.7459865082349943</c:v>
                </c:pt>
                <c:pt idx="2795">
                  <c:v>2.7524383738097402</c:v>
                </c:pt>
                <c:pt idx="2796">
                  <c:v>2.7589382646795912</c:v>
                </c:pt>
                <c:pt idx="2797">
                  <c:v>2.7654867726641896</c:v>
                </c:pt>
                <c:pt idx="2798">
                  <c:v>2.772084499834544</c:v>
                </c:pt>
                <c:pt idx="2799">
                  <c:v>2.7787320587423761</c:v>
                </c:pt>
                <c:pt idx="2800">
                  <c:v>2.7854300726557772</c:v>
                </c:pt>
                <c:pt idx="2801">
                  <c:v>2.7921791758013517</c:v>
                </c:pt>
                <c:pt idx="2802">
                  <c:v>2.7989800136130949</c:v>
                </c:pt>
                <c:pt idx="2803">
                  <c:v>2.8058332429882102</c:v>
                </c:pt>
                <c:pt idx="2804">
                  <c:v>2.8127395325501006</c:v>
                </c:pt>
                <c:pt idx="2805">
                  <c:v>2.8196995629187578</c:v>
                </c:pt>
                <c:pt idx="2806">
                  <c:v>2.8267140269888289</c:v>
                </c:pt>
                <c:pt idx="2807">
                  <c:v>2.8337836302155885</c:v>
                </c:pt>
                <c:pt idx="2808">
                  <c:v>2.8409090909090908</c:v>
                </c:pt>
                <c:pt idx="2809">
                  <c:v>2.848091140536797</c:v>
                </c:pt>
                <c:pt idx="2810">
                  <c:v>2.8553305240349398</c:v>
                </c:pt>
                <c:pt idx="2811">
                  <c:v>2.8626280001289528</c:v>
                </c:pt>
                <c:pt idx="2812">
                  <c:v>2.8699843416632573</c:v>
                </c:pt>
                <c:pt idx="2813">
                  <c:v>2.8774003359407354</c:v>
                </c:pt>
                <c:pt idx="2814">
                  <c:v>2.8848767850722439</c:v>
                </c:pt>
                <c:pt idx="2815">
                  <c:v>2.8924145063364972</c:v>
                </c:pt>
                <c:pt idx="2816">
                  <c:v>2.9000143325506973</c:v>
                </c:pt>
                <c:pt idx="2817">
                  <c:v>2.9076771124522947</c:v>
                </c:pt>
                <c:pt idx="2818">
                  <c:v>2.9154037110922806</c:v>
                </c:pt>
                <c:pt idx="2819">
                  <c:v>2.9231950102404003</c:v>
                </c:pt>
                <c:pt idx="2820">
                  <c:v>2.9310519088027465</c:v>
                </c:pt>
                <c:pt idx="2821">
                  <c:v>2.9389753232521709</c:v>
                </c:pt>
                <c:pt idx="2822">
                  <c:v>2.9469661880719746</c:v>
                </c:pt>
                <c:pt idx="2823">
                  <c:v>2.9550254562133769</c:v>
                </c:pt>
                <c:pt idx="2824">
                  <c:v>2.9631540995672534</c:v>
                </c:pt>
                <c:pt idx="2825">
                  <c:v>2.9713531094506926</c:v>
                </c:pt>
                <c:pt idx="2826">
                  <c:v>2.9796234971089217</c:v>
                </c:pt>
                <c:pt idx="2827">
                  <c:v>2.9879662942331451</c:v>
                </c:pt>
                <c:pt idx="2828">
                  <c:v>2.9963825534949566</c:v>
                </c:pt>
                <c:pt idx="2829">
                  <c:v>3.0048733490978927</c:v>
                </c:pt>
                <c:pt idx="2830">
                  <c:v>3.0134397773468273</c:v>
                </c:pt>
                <c:pt idx="2831">
                  <c:v>3.022082957235861</c:v>
                </c:pt>
                <c:pt idx="2832">
                  <c:v>3.0308040310554505</c:v>
                </c:pt>
                <c:pt idx="2833">
                  <c:v>3.0396041650194885</c:v>
                </c:pt>
                <c:pt idx="2834">
                  <c:v>3.0484845499131579</c:v>
                </c:pt>
                <c:pt idx="2835">
                  <c:v>3.0574464017623346</c:v>
                </c:pt>
                <c:pt idx="2836">
                  <c:v>3.0664909625254295</c:v>
                </c:pt>
                <c:pt idx="2837">
                  <c:v>3.075619500808529</c:v>
                </c:pt>
                <c:pt idx="2838">
                  <c:v>3.0848333126047964</c:v>
                </c:pt>
                <c:pt idx="2839">
                  <c:v>3.0941337220590985</c:v>
                </c:pt>
                <c:pt idx="2840">
                  <c:v>3.1035220822588796</c:v>
                </c:pt>
                <c:pt idx="2841">
                  <c:v>3.1129997760523604</c:v>
                </c:pt>
                <c:pt idx="2842">
                  <c:v>3.1225682168951785</c:v>
                </c:pt>
                <c:pt idx="2843">
                  <c:v>3.1322288497266499</c:v>
                </c:pt>
                <c:pt idx="2844">
                  <c:v>3.1419831518768913</c:v>
                </c:pt>
                <c:pt idx="2845">
                  <c:v>3.1518326340060749</c:v>
                </c:pt>
                <c:pt idx="2846">
                  <c:v>3.1617788410771897</c:v>
                </c:pt>
                <c:pt idx="2847">
                  <c:v>3.1718233533637257</c:v>
                </c:pt>
                <c:pt idx="2848">
                  <c:v>3.18196778749377</c:v>
                </c:pt>
                <c:pt idx="2849">
                  <c:v>3.1922137975320721</c:v>
                </c:pt>
                <c:pt idx="2850">
                  <c:v>3.2025630761017418</c:v>
                </c:pt>
                <c:pt idx="2851">
                  <c:v>3.2130173555472883</c:v>
                </c:pt>
                <c:pt idx="2852">
                  <c:v>3.2235784091408122</c:v>
                </c:pt>
                <c:pt idx="2853">
                  <c:v>3.2342480523332764</c:v>
                </c:pt>
                <c:pt idx="2854">
                  <c:v>3.2450281440528328</c:v>
                </c:pt>
                <c:pt idx="2855">
                  <c:v>3.2559205880523328</c:v>
                </c:pt>
                <c:pt idx="2856">
                  <c:v>3.266927334308229</c:v>
                </c:pt>
                <c:pt idx="2857">
                  <c:v>3.2780503804731898</c:v>
                </c:pt>
                <c:pt idx="2858">
                  <c:v>3.289291773384909</c:v>
                </c:pt>
                <c:pt idx="2859">
                  <c:v>3.3006536106336686</c:v>
                </c:pt>
                <c:pt idx="2860">
                  <c:v>3.3121380421913948</c:v>
                </c:pt>
                <c:pt idx="2861">
                  <c:v>3.3237472721050798</c:v>
                </c:pt>
                <c:pt idx="2862">
                  <c:v>3.3354835602575714</c:v>
                </c:pt>
                <c:pt idx="2863">
                  <c:v>3.3473492241989637</c:v>
                </c:pt>
                <c:pt idx="2864">
                  <c:v>3.359346641051919</c:v>
                </c:pt>
                <c:pt idx="2865">
                  <c:v>3.3714782494944906</c:v>
                </c:pt>
                <c:pt idx="2866">
                  <c:v>3.3837465518242063</c:v>
                </c:pt>
                <c:pt idx="2867">
                  <c:v>3.3961541161073598</c:v>
                </c:pt>
                <c:pt idx="2868">
                  <c:v>3.4087035784177173</c:v>
                </c:pt>
                <c:pt idx="2869">
                  <c:v>3.4213976451690553</c:v>
                </c:pt>
                <c:pt idx="2870">
                  <c:v>3.4342390955462117</c:v>
                </c:pt>
                <c:pt idx="2871">
                  <c:v>3.4472307840396246</c:v>
                </c:pt>
                <c:pt idx="2872">
                  <c:v>3.4603756430885735</c:v>
                </c:pt>
                <c:pt idx="2873">
                  <c:v>3.4736766858387087</c:v>
                </c:pt>
                <c:pt idx="2874">
                  <c:v>3.4871370090197322</c:v>
                </c:pt>
                <c:pt idx="2875">
                  <c:v>3.5007597959494698</c:v>
                </c:pt>
                <c:pt idx="2876">
                  <c:v>3.5145483196709582</c:v>
                </c:pt>
                <c:pt idx="2877">
                  <c:v>3.5285059462295569</c:v>
                </c:pt>
                <c:pt idx="2878">
                  <c:v>3.5426361380975226</c:v>
                </c:pt>
                <c:pt idx="2879">
                  <c:v>3.5569424577539595</c:v>
                </c:pt>
                <c:pt idx="2880">
                  <c:v>3.5714285714285712</c:v>
                </c:pt>
                <c:pt idx="2881">
                  <c:v>3.5860982530180809</c:v>
                </c:pt>
                <c:pt idx="2882">
                  <c:v>3.6009553881848784</c:v>
                </c:pt>
                <c:pt idx="2883">
                  <c:v>3.6160039786479752</c:v>
                </c:pt>
                <c:pt idx="2884">
                  <c:v>3.6312481466769828</c:v>
                </c:pt>
                <c:pt idx="2885">
                  <c:v>3.6466921398006487</c:v>
                </c:pt>
                <c:pt idx="2886">
                  <c:v>3.6623403357420754</c:v>
                </c:pt>
                <c:pt idx="2887">
                  <c:v>3.6781972475936775</c:v>
                </c:pt>
                <c:pt idx="2888">
                  <c:v>3.6942675292457832</c:v>
                </c:pt>
                <c:pt idx="2889">
                  <c:v>3.7105559810836288</c:v>
                </c:pt>
                <c:pt idx="2890">
                  <c:v>3.7270675559686506</c:v>
                </c:pt>
                <c:pt idx="2891">
                  <c:v>3.7438073655209516</c:v>
                </c:pt>
                <c:pt idx="2892">
                  <c:v>3.7607806867210356</c:v>
                </c:pt>
                <c:pt idx="2893">
                  <c:v>3.7779929688501532</c:v>
                </c:pt>
                <c:pt idx="2894">
                  <c:v>3.7954498407900092</c:v>
                </c:pt>
                <c:pt idx="2895">
                  <c:v>3.8131571187039919</c:v>
                </c:pt>
                <c:pt idx="2896">
                  <c:v>3.8311208141237305</c:v>
                </c:pt>
                <c:pt idx="2897">
                  <c:v>3.849347142466502</c:v>
                </c:pt>
                <c:pt idx="2898">
                  <c:v>3.8678425320109047</c:v>
                </c:pt>
                <c:pt idx="2899">
                  <c:v>3.8866136333601582</c:v>
                </c:pt>
                <c:pt idx="2900">
                  <c:v>3.9056673294247148</c:v>
                </c:pt>
                <c:pt idx="2901">
                  <c:v>3.925010745958192</c:v>
                </c:pt>
                <c:pt idx="2902">
                  <c:v>3.9446512626831791</c:v>
                </c:pt>
                <c:pt idx="2903">
                  <c:v>3.9645965250464217</c:v>
                </c:pt>
                <c:pt idx="2904">
                  <c:v>3.9848544566458628</c:v>
                </c:pt>
                <c:pt idx="2905">
                  <c:v>4.0054332723753925</c:v>
                </c:pt>
                <c:pt idx="2906">
                  <c:v>4.0263414923368011</c:v>
                </c:pt>
                <c:pt idx="2907">
                  <c:v>4.0475879565724675</c:v>
                </c:pt>
                <c:pt idx="2908">
                  <c:v>4.0691818406765528</c:v>
                </c:pt>
                <c:pt idx="2909">
                  <c:v>4.0911326723473751</c:v>
                </c:pt>
                <c:pt idx="2910">
                  <c:v>4.1134503489486347</c:v>
                </c:pt>
                <c:pt idx="2911">
                  <c:v>4.1361451561531366</c:v>
                </c:pt>
                <c:pt idx="2912">
                  <c:v>4.159227787748601</c:v>
                </c:pt>
                <c:pt idx="2913">
                  <c:v>4.1827093666922348</c:v>
                </c:pt>
                <c:pt idx="2914">
                  <c:v>4.206601467508178</c:v>
                </c:pt>
                <c:pt idx="2915">
                  <c:v>4.230916140130204</c:v>
                </c:pt>
                <c:pt idx="2916">
                  <c:v>4.2556659353012201</c:v>
                </c:pt>
                <c:pt idx="2917">
                  <c:v>4.2808639316511012</c:v>
                </c:pt>
                <c:pt idx="2918">
                  <c:v>4.3065237645855499</c:v>
                </c:pt>
                <c:pt idx="2919">
                  <c:v>4.332659657130904</c:v>
                </c:pt>
                <c:pt idx="2920">
                  <c:v>4.3592864528932225</c:v>
                </c:pt>
                <c:pt idx="2921">
                  <c:v>4.3864196513052764</c:v>
                </c:pt>
                <c:pt idx="2922">
                  <c:v>4.4140754453513269</c:v>
                </c:pt>
                <c:pt idx="2923">
                  <c:v>4.4422707619783628</c:v>
                </c:pt>
                <c:pt idx="2924">
                  <c:v>4.4710233054227277</c:v>
                </c:pt>
                <c:pt idx="2925">
                  <c:v>4.5003516037040985</c:v>
                </c:pt>
                <c:pt idx="2926">
                  <c:v>4.5302750585640279</c:v>
                </c:pt>
                <c:pt idx="2927">
                  <c:v>4.5608139991548953</c:v>
                </c:pt>
                <c:pt idx="2928">
                  <c:v>4.5919897398165306</c:v>
                </c:pt>
                <c:pt idx="2929">
                  <c:v>4.6238246423137133</c:v>
                </c:pt>
                <c:pt idx="2930">
                  <c:v>4.6563421829471325</c:v>
                </c:pt>
                <c:pt idx="2931">
                  <c:v>4.6895670249954557</c:v>
                </c:pt>
                <c:pt idx="2932">
                  <c:v>4.723525096996303</c:v>
                </c:pt>
                <c:pt idx="2933">
                  <c:v>4.7582436774304346</c:v>
                </c:pt>
                <c:pt idx="2934">
                  <c:v>4.7937514864377029</c:v>
                </c:pt>
                <c:pt idx="2935">
                  <c:v>4.8300787852651323</c:v>
                </c:pt>
                <c:pt idx="2936">
                  <c:v>4.8672574842296727</c:v>
                </c:pt>
                <c:pt idx="2937">
                  <c:v>4.9053212600706457</c:v>
                </c:pt>
                <c:pt idx="2938">
                  <c:v>4.9443056836726136</c:v>
                </c:pt>
                <c:pt idx="2939">
                  <c:v>4.9842483592592419</c:v>
                </c:pt>
                <c:pt idx="2940">
                  <c:v>5.025189076296062</c:v>
                </c:pt>
                <c:pt idx="2941">
                  <c:v>5.0671699754963404</c:v>
                </c:pt>
                <c:pt idx="2942">
                  <c:v>5.1102357305043506</c:v>
                </c:pt>
                <c:pt idx="2943">
                  <c:v>5.1544337470360189</c:v>
                </c:pt>
                <c:pt idx="2944">
                  <c:v>5.1998143814947513</c:v>
                </c:pt>
                <c:pt idx="2945">
                  <c:v>5.2464311813540023</c:v>
                </c:pt>
                <c:pt idx="2946">
                  <c:v>5.2943411499149633</c:v>
                </c:pt>
                <c:pt idx="2947">
                  <c:v>5.3436050384153182</c:v>
                </c:pt>
                <c:pt idx="2948">
                  <c:v>5.3942876688921411</c:v>
                </c:pt>
                <c:pt idx="2949">
                  <c:v>5.4464582917001918</c:v>
                </c:pt>
                <c:pt idx="2950">
                  <c:v>5.500190982169272</c:v>
                </c:pt>
                <c:pt idx="2951">
                  <c:v>5.5555650815669484</c:v>
                </c:pt>
                <c:pt idx="2952">
                  <c:v>5.6126656883367163</c:v>
                </c:pt>
                <c:pt idx="2953">
                  <c:v>5.671584206528772</c:v>
                </c:pt>
                <c:pt idx="2954">
                  <c:v>5.7324189594631711</c:v>
                </c:pt>
                <c:pt idx="2955">
                  <c:v>5.7952758779974474</c:v>
                </c:pt>
                <c:pt idx="2956">
                  <c:v>5.8602692743599896</c:v>
                </c:pt>
                <c:pt idx="2957">
                  <c:v>5.9275227144114098</c:v>
                </c:pt>
                <c:pt idx="2958">
                  <c:v>5.9971700034799849</c:v>
                </c:pt>
                <c:pt idx="2959">
                  <c:v>6.0693563036718725</c:v>
                </c:pt>
                <c:pt idx="2960">
                  <c:v>6.1442394038928034</c:v>
                </c:pt>
                <c:pt idx="2961">
                  <c:v>6.2219911678773556</c:v>
                </c:pt>
                <c:pt idx="2962">
                  <c:v>6.3027991904828635</c:v>
                </c:pt>
                <c:pt idx="2963">
                  <c:v>6.386868698598831</c:v>
                </c:pt>
                <c:pt idx="2964">
                  <c:v>6.474424740545885</c:v>
                </c:pt>
                <c:pt idx="2965">
                  <c:v>6.5657147171755552</c:v>
                </c:pt>
                <c:pt idx="2966">
                  <c:v>6.6610113195383427</c:v>
                </c:pt>
                <c:pt idx="2967">
                  <c:v>6.7606159526236418</c:v>
                </c:pt>
                <c:pt idx="2968">
                  <c:v>6.8648627431707441</c:v>
                </c:pt>
                <c:pt idx="2969">
                  <c:v>6.9741232530785267</c:v>
                </c:pt>
                <c:pt idx="2970">
                  <c:v>7.0888120500833542</c:v>
                </c:pt>
                <c:pt idx="2971">
                  <c:v>7.2093933262800167</c:v>
                </c:pt>
                <c:pt idx="2972">
                  <c:v>7.3363888056772293</c:v>
                </c:pt>
                <c:pt idx="2973">
                  <c:v>7.4703872483921288</c:v>
                </c:pt>
                <c:pt idx="2974">
                  <c:v>7.6120559470169926</c:v>
                </c:pt>
                <c:pt idx="2975">
                  <c:v>7.7621547282378023</c:v>
                </c:pt>
                <c:pt idx="2976">
                  <c:v>7.9215531315559859</c:v>
                </c:pt>
                <c:pt idx="2977">
                  <c:v>8.0912516538189916</c:v>
                </c:pt>
                <c:pt idx="2978">
                  <c:v>8.2724082480233871</c:v>
                </c:pt>
                <c:pt idx="2979">
                  <c:v>8.4663716846018282</c:v>
                </c:pt>
                <c:pt idx="2980">
                  <c:v>8.6747239794935975</c:v>
                </c:pt>
                <c:pt idx="2981">
                  <c:v>8.8993349528280721</c:v>
                </c:pt>
                <c:pt idx="2982">
                  <c:v>9.1424332423104868</c:v>
                </c:pt>
                <c:pt idx="2983">
                  <c:v>9.406699977336773</c:v>
                </c:pt>
                <c:pt idx="2984">
                  <c:v>9.6953941874066132</c:v>
                </c:pt>
                <c:pt idx="2985">
                  <c:v>10.0125234864352</c:v>
                </c:pt>
                <c:pt idx="2986">
                  <c:v>10.3630807118581</c:v>
                </c:pt>
                <c:pt idx="2987">
                  <c:v>10.753378921410766</c:v>
                </c:pt>
                <c:pt idx="2988">
                  <c:v>11.191537025896137</c:v>
                </c:pt>
                <c:pt idx="2989">
                  <c:v>11.688203263923439</c:v>
                </c:pt>
                <c:pt idx="2990">
                  <c:v>12.257667696681581</c:v>
                </c:pt>
                <c:pt idx="2991">
                  <c:v>12.919637852123122</c:v>
                </c:pt>
                <c:pt idx="2992">
                  <c:v>13.702201785785041</c:v>
                </c:pt>
                <c:pt idx="2993">
                  <c:v>14.647047698872868</c:v>
                </c:pt>
                <c:pt idx="2994">
                  <c:v>15.819299929208318</c:v>
                </c:pt>
                <c:pt idx="2995">
                  <c:v>17.327729467737367</c:v>
                </c:pt>
                <c:pt idx="2996">
                  <c:v>19.371374932560798</c:v>
                </c:pt>
                <c:pt idx="2997">
                  <c:v>22.366272042129371</c:v>
                </c:pt>
                <c:pt idx="2998">
                  <c:v>27.390693371309393</c:v>
                </c:pt>
                <c:pt idx="2999">
                  <c:v>38.733061351689322</c:v>
                </c:pt>
                <c:pt idx="3000">
                  <c:v>122.47550777263221</c:v>
                </c:pt>
                <c:pt idx="3001">
                  <c:v>387.29865736851536</c:v>
                </c:pt>
                <c:pt idx="3002">
                  <c:v>1224.7449734904633</c:v>
                </c:pt>
                <c:pt idx="3003">
                  <c:v>3872.9833762508592</c:v>
                </c:pt>
                <c:pt idx="3004">
                  <c:v>12247.44871713915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59184"/>
        <c:axId val="267359744"/>
      </c:scatterChart>
      <c:valAx>
        <c:axId val="2673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7359744"/>
        <c:crosses val="autoZero"/>
        <c:crossBetween val="midCat"/>
      </c:valAx>
      <c:valAx>
        <c:axId val="267359744"/>
        <c:scaling>
          <c:orientation val="minMax"/>
          <c:max val="10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267359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rychlost_molekul!$E$19</c:f>
              <c:strCache>
                <c:ptCount val="1"/>
                <c:pt idx="0">
                  <c:v>rychlost [m/s]</c:v>
                </c:pt>
              </c:strCache>
            </c:strRef>
          </c:tx>
          <c:marker>
            <c:symbol val="none"/>
          </c:marker>
          <c:xVal>
            <c:numRef>
              <c:f>rychlost_molekul!$C$20:$C$52</c:f>
              <c:numCache>
                <c:formatCode>General</c:formatCode>
                <c:ptCount val="33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</c:numCache>
            </c:numRef>
          </c:xVal>
          <c:yVal>
            <c:numRef>
              <c:f>rychlost_molekul!$E$20:$E$52</c:f>
              <c:numCache>
                <c:formatCode>General</c:formatCode>
                <c:ptCount val="33"/>
                <c:pt idx="0">
                  <c:v>255.19395372582591</c:v>
                </c:pt>
                <c:pt idx="1">
                  <c:v>272.07857356462011</c:v>
                </c:pt>
                <c:pt idx="2">
                  <c:v>287.97490579510196</c:v>
                </c:pt>
                <c:pt idx="3">
                  <c:v>303.03851659885959</c:v>
                </c:pt>
                <c:pt idx="4">
                  <c:v>317.38799397137996</c:v>
                </c:pt>
                <c:pt idx="5">
                  <c:v>331.11619545397679</c:v>
                </c:pt>
                <c:pt idx="6">
                  <c:v>344.29744562900203</c:v>
                </c:pt>
                <c:pt idx="7">
                  <c:v>356.99233498969562</c:v>
                </c:pt>
                <c:pt idx="8">
                  <c:v>369.25103035216364</c:v>
                </c:pt>
                <c:pt idx="9">
                  <c:v>381.11562496291583</c:v>
                </c:pt>
                <c:pt idx="10">
                  <c:v>392.62184830395438</c:v>
                </c:pt>
                <c:pt idx="11">
                  <c:v>403.80033672639848</c:v>
                </c:pt>
                <c:pt idx="12">
                  <c:v>414.67759538597238</c:v>
                </c:pt>
                <c:pt idx="13">
                  <c:v>425.27673847723162</c:v>
                </c:pt>
                <c:pt idx="14">
                  <c:v>435.61806719254781</c:v>
                </c:pt>
                <c:pt idx="15">
                  <c:v>445.71952687683608</c:v>
                </c:pt>
                <c:pt idx="16">
                  <c:v>455.59707287695556</c:v>
                </c:pt>
                <c:pt idx="17">
                  <c:v>465.26496643180587</c:v>
                </c:pt>
                <c:pt idx="18">
                  <c:v>474.73601629066326</c:v>
                </c:pt>
                <c:pt idx="19">
                  <c:v>484.02177775206388</c:v>
                </c:pt>
                <c:pt idx="20">
                  <c:v>493.13271795025702</c:v>
                </c:pt>
                <c:pt idx="21">
                  <c:v>502.07835413184984</c:v>
                </c:pt>
                <c:pt idx="22">
                  <c:v>510.86737012896668</c:v>
                </c:pt>
                <c:pt idx="23">
                  <c:v>519.50771508922378</c:v>
                </c:pt>
                <c:pt idx="24">
                  <c:v>528.0066876583719</c:v>
                </c:pt>
                <c:pt idx="25">
                  <c:v>536.37100815266376</c:v>
                </c:pt>
                <c:pt idx="26">
                  <c:v>544.60688075110136</c:v>
                </c:pt>
                <c:pt idx="27">
                  <c:v>552.72004734420818</c:v>
                </c:pt>
                <c:pt idx="28">
                  <c:v>560.71583436792946</c:v>
                </c:pt>
                <c:pt idx="29">
                  <c:v>568.59919370824184</c:v>
                </c:pt>
                <c:pt idx="30">
                  <c:v>576.37473856892984</c:v>
                </c:pt>
                <c:pt idx="31">
                  <c:v>584.04677504044275</c:v>
                </c:pt>
                <c:pt idx="32">
                  <c:v>591.61932998329337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00192"/>
        <c:axId val="268500752"/>
      </c:scatterChart>
      <c:valAx>
        <c:axId val="26850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8500752"/>
        <c:crosses val="autoZero"/>
        <c:crossBetween val="midCat"/>
      </c:valAx>
      <c:valAx>
        <c:axId val="26850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50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kampane_ALC!$I$7</c:f>
              <c:strCache>
                <c:ptCount val="1"/>
                <c:pt idx="0">
                  <c:v>GB</c:v>
                </c:pt>
              </c:strCache>
            </c:strRef>
          </c:tx>
          <c:marker>
            <c:symbol val="none"/>
          </c:marker>
          <c:xVal>
            <c:numRef>
              <c:f>kampane_ALC!$E$8:$E$1537</c:f>
              <c:numCache>
                <c:formatCode>General</c:formatCode>
                <c:ptCount val="15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</c:numCache>
            </c:numRef>
          </c:xVal>
          <c:yVal>
            <c:numRef>
              <c:f>kampane_ALC!$I$8:$I$1537</c:f>
              <c:numCache>
                <c:formatCode>0.00</c:formatCode>
                <c:ptCount val="1530"/>
                <c:pt idx="0">
                  <c:v>5.7220458984375E-5</c:v>
                </c:pt>
                <c:pt idx="1">
                  <c:v>1.71661376953125E-4</c:v>
                </c:pt>
                <c:pt idx="2">
                  <c:v>3.4332275390625E-4</c:v>
                </c:pt>
                <c:pt idx="3">
                  <c:v>5.7220458984375E-4</c:v>
                </c:pt>
                <c:pt idx="4">
                  <c:v>8.58306884765625E-4</c:v>
                </c:pt>
                <c:pt idx="5">
                  <c:v>1.201629638671875E-3</c:v>
                </c:pt>
                <c:pt idx="6">
                  <c:v>1.6021728515625E-3</c:v>
                </c:pt>
                <c:pt idx="7">
                  <c:v>2.0599365234375E-3</c:v>
                </c:pt>
                <c:pt idx="8">
                  <c:v>2.574920654296875E-3</c:v>
                </c:pt>
                <c:pt idx="9">
                  <c:v>3.147125244140625E-3</c:v>
                </c:pt>
                <c:pt idx="10">
                  <c:v>3.77655029296875E-3</c:v>
                </c:pt>
                <c:pt idx="11">
                  <c:v>4.46319580078125E-3</c:v>
                </c:pt>
                <c:pt idx="12">
                  <c:v>5.207061767578125E-3</c:v>
                </c:pt>
                <c:pt idx="13">
                  <c:v>6.008148193359375E-3</c:v>
                </c:pt>
                <c:pt idx="14">
                  <c:v>6.866455078125E-3</c:v>
                </c:pt>
                <c:pt idx="15">
                  <c:v>7.781982421875E-3</c:v>
                </c:pt>
                <c:pt idx="16">
                  <c:v>8.754730224609375E-3</c:v>
                </c:pt>
                <c:pt idx="17">
                  <c:v>9.784698486328125E-3</c:v>
                </c:pt>
                <c:pt idx="18">
                  <c:v>1.087188720703125E-2</c:v>
                </c:pt>
                <c:pt idx="19">
                  <c:v>1.201629638671875E-2</c:v>
                </c:pt>
                <c:pt idx="20">
                  <c:v>1.3217926025390625E-2</c:v>
                </c:pt>
                <c:pt idx="21">
                  <c:v>1.4476776123046875E-2</c:v>
                </c:pt>
                <c:pt idx="22">
                  <c:v>1.57928466796875E-2</c:v>
                </c:pt>
                <c:pt idx="23">
                  <c:v>1.71661376953125E-2</c:v>
                </c:pt>
                <c:pt idx="24">
                  <c:v>1.8596649169921875E-2</c:v>
                </c:pt>
                <c:pt idx="25">
                  <c:v>2.0084381103515625E-2</c:v>
                </c:pt>
                <c:pt idx="26">
                  <c:v>2.162933349609375E-2</c:v>
                </c:pt>
                <c:pt idx="27">
                  <c:v>2.323150634765625E-2</c:v>
                </c:pt>
                <c:pt idx="28">
                  <c:v>2.4890899658203125E-2</c:v>
                </c:pt>
                <c:pt idx="29">
                  <c:v>2.6607513427734375E-2</c:v>
                </c:pt>
                <c:pt idx="30">
                  <c:v>2.838134765625E-2</c:v>
                </c:pt>
                <c:pt idx="31">
                  <c:v>3.021240234375E-2</c:v>
                </c:pt>
                <c:pt idx="32">
                  <c:v>3.2100677490234375E-2</c:v>
                </c:pt>
                <c:pt idx="33">
                  <c:v>3.4046173095703125E-2</c:v>
                </c:pt>
                <c:pt idx="34">
                  <c:v>3.604888916015625E-2</c:v>
                </c:pt>
                <c:pt idx="35">
                  <c:v>3.810882568359375E-2</c:v>
                </c:pt>
                <c:pt idx="36">
                  <c:v>4.0225982666015625E-2</c:v>
                </c:pt>
                <c:pt idx="37">
                  <c:v>4.2400360107421875E-2</c:v>
                </c:pt>
                <c:pt idx="38">
                  <c:v>4.46319580078125E-2</c:v>
                </c:pt>
                <c:pt idx="39">
                  <c:v>4.69207763671875E-2</c:v>
                </c:pt>
                <c:pt idx="40">
                  <c:v>4.9266815185546875E-2</c:v>
                </c:pt>
                <c:pt idx="41">
                  <c:v>5.1670074462890625E-2</c:v>
                </c:pt>
                <c:pt idx="42">
                  <c:v>5.413055419921875E-2</c:v>
                </c:pt>
                <c:pt idx="43">
                  <c:v>5.664825439453125E-2</c:v>
                </c:pt>
                <c:pt idx="44">
                  <c:v>5.9223175048828125E-2</c:v>
                </c:pt>
                <c:pt idx="45">
                  <c:v>6.1855316162109375E-2</c:v>
                </c:pt>
                <c:pt idx="46">
                  <c:v>6.4544677734375E-2</c:v>
                </c:pt>
                <c:pt idx="47">
                  <c:v>6.7291259765625E-2</c:v>
                </c:pt>
                <c:pt idx="48">
                  <c:v>7.0095062255859375E-2</c:v>
                </c:pt>
                <c:pt idx="49">
                  <c:v>7.2956085205078125E-2</c:v>
                </c:pt>
                <c:pt idx="50">
                  <c:v>7.587432861328125E-2</c:v>
                </c:pt>
                <c:pt idx="51">
                  <c:v>7.884979248046875E-2</c:v>
                </c:pt>
                <c:pt idx="52">
                  <c:v>8.1882476806640625E-2</c:v>
                </c:pt>
                <c:pt idx="53">
                  <c:v>8.4972381591796875E-2</c:v>
                </c:pt>
                <c:pt idx="54">
                  <c:v>8.81195068359375E-2</c:v>
                </c:pt>
                <c:pt idx="55">
                  <c:v>9.13238525390625E-2</c:v>
                </c:pt>
                <c:pt idx="56">
                  <c:v>9.4585418701171875E-2</c:v>
                </c:pt>
                <c:pt idx="57">
                  <c:v>9.7904205322265625E-2</c:v>
                </c:pt>
                <c:pt idx="58">
                  <c:v>0.10128021240234375</c:v>
                </c:pt>
                <c:pt idx="59">
                  <c:v>0.10471343994140625</c:v>
                </c:pt>
                <c:pt idx="60">
                  <c:v>0.10820388793945313</c:v>
                </c:pt>
                <c:pt idx="61">
                  <c:v>0.11175155639648438</c:v>
                </c:pt>
                <c:pt idx="62">
                  <c:v>0.1153564453125</c:v>
                </c:pt>
                <c:pt idx="63">
                  <c:v>0.1190185546875</c:v>
                </c:pt>
                <c:pt idx="64">
                  <c:v>0.12273788452148438</c:v>
                </c:pt>
                <c:pt idx="65">
                  <c:v>0.12651443481445313</c:v>
                </c:pt>
                <c:pt idx="66">
                  <c:v>0.13034820556640625</c:v>
                </c:pt>
                <c:pt idx="67">
                  <c:v>0.13423919677734375</c:v>
                </c:pt>
                <c:pt idx="68">
                  <c:v>0.13818740844726563</c:v>
                </c:pt>
                <c:pt idx="69">
                  <c:v>0.14219284057617188</c:v>
                </c:pt>
                <c:pt idx="70">
                  <c:v>0.1462554931640625</c:v>
                </c:pt>
                <c:pt idx="71">
                  <c:v>0.1503753662109375</c:v>
                </c:pt>
                <c:pt idx="72">
                  <c:v>0.15455245971679688</c:v>
                </c:pt>
                <c:pt idx="73">
                  <c:v>0.15878677368164063</c:v>
                </c:pt>
                <c:pt idx="74">
                  <c:v>0.16307830810546875</c:v>
                </c:pt>
                <c:pt idx="75">
                  <c:v>0.16742706298828125</c:v>
                </c:pt>
                <c:pt idx="76">
                  <c:v>0.17183303833007813</c:v>
                </c:pt>
                <c:pt idx="77">
                  <c:v>0.17629623413085938</c:v>
                </c:pt>
                <c:pt idx="78">
                  <c:v>0.180816650390625</c:v>
                </c:pt>
                <c:pt idx="79">
                  <c:v>0.185394287109375</c:v>
                </c:pt>
                <c:pt idx="80">
                  <c:v>0.19002914428710938</c:v>
                </c:pt>
                <c:pt idx="81">
                  <c:v>0.19472122192382813</c:v>
                </c:pt>
                <c:pt idx="82">
                  <c:v>0.19947052001953125</c:v>
                </c:pt>
                <c:pt idx="83">
                  <c:v>0.20427703857421875</c:v>
                </c:pt>
                <c:pt idx="84">
                  <c:v>0.20914077758789063</c:v>
                </c:pt>
                <c:pt idx="85">
                  <c:v>0.21406173706054688</c:v>
                </c:pt>
                <c:pt idx="86">
                  <c:v>0.2190399169921875</c:v>
                </c:pt>
                <c:pt idx="87">
                  <c:v>0.2240753173828125</c:v>
                </c:pt>
                <c:pt idx="88">
                  <c:v>0.22916793823242188</c:v>
                </c:pt>
                <c:pt idx="89">
                  <c:v>0.23431777954101563</c:v>
                </c:pt>
                <c:pt idx="90">
                  <c:v>0.23952484130859375</c:v>
                </c:pt>
                <c:pt idx="91">
                  <c:v>0.24478912353515625</c:v>
                </c:pt>
                <c:pt idx="92">
                  <c:v>0.25011062622070313</c:v>
                </c:pt>
                <c:pt idx="93">
                  <c:v>0.25548934936523438</c:v>
                </c:pt>
                <c:pt idx="94">
                  <c:v>0.26092529296875</c:v>
                </c:pt>
                <c:pt idx="95">
                  <c:v>0.26641845703125</c:v>
                </c:pt>
                <c:pt idx="96">
                  <c:v>0.27196884155273438</c:v>
                </c:pt>
                <c:pt idx="97">
                  <c:v>0.27757644653320313</c:v>
                </c:pt>
                <c:pt idx="98">
                  <c:v>0.28324127197265625</c:v>
                </c:pt>
                <c:pt idx="99">
                  <c:v>0.28896331787109375</c:v>
                </c:pt>
                <c:pt idx="100">
                  <c:v>0.29474258422851563</c:v>
                </c:pt>
                <c:pt idx="101">
                  <c:v>0.30057907104492188</c:v>
                </c:pt>
                <c:pt idx="102">
                  <c:v>0.3064727783203125</c:v>
                </c:pt>
                <c:pt idx="103">
                  <c:v>0.3124237060546875</c:v>
                </c:pt>
                <c:pt idx="104">
                  <c:v>0.31843185424804688</c:v>
                </c:pt>
                <c:pt idx="105">
                  <c:v>0.32449722290039063</c:v>
                </c:pt>
                <c:pt idx="106">
                  <c:v>0.33061981201171875</c:v>
                </c:pt>
                <c:pt idx="107">
                  <c:v>0.33679962158203125</c:v>
                </c:pt>
                <c:pt idx="108">
                  <c:v>0.34303665161132813</c:v>
                </c:pt>
                <c:pt idx="109">
                  <c:v>0.34933090209960938</c:v>
                </c:pt>
                <c:pt idx="110">
                  <c:v>0.355682373046875</c:v>
                </c:pt>
                <c:pt idx="111">
                  <c:v>0.362091064453125</c:v>
                </c:pt>
                <c:pt idx="112">
                  <c:v>0.36855697631835938</c:v>
                </c:pt>
                <c:pt idx="113">
                  <c:v>0.37508010864257813</c:v>
                </c:pt>
                <c:pt idx="114">
                  <c:v>0.38166046142578125</c:v>
                </c:pt>
                <c:pt idx="115">
                  <c:v>0.38829803466796875</c:v>
                </c:pt>
                <c:pt idx="116">
                  <c:v>0.39499282836914063</c:v>
                </c:pt>
                <c:pt idx="117">
                  <c:v>0.40174484252929688</c:v>
                </c:pt>
                <c:pt idx="118">
                  <c:v>0.4085540771484375</c:v>
                </c:pt>
                <c:pt idx="119">
                  <c:v>0.4154205322265625</c:v>
                </c:pt>
                <c:pt idx="120">
                  <c:v>0.42234420776367188</c:v>
                </c:pt>
                <c:pt idx="121">
                  <c:v>0.42932510375976563</c:v>
                </c:pt>
                <c:pt idx="122">
                  <c:v>0.43636322021484375</c:v>
                </c:pt>
                <c:pt idx="123">
                  <c:v>0.44345855712890625</c:v>
                </c:pt>
                <c:pt idx="124">
                  <c:v>0.45061111450195313</c:v>
                </c:pt>
                <c:pt idx="125">
                  <c:v>0.45782089233398438</c:v>
                </c:pt>
                <c:pt idx="126">
                  <c:v>0.465087890625</c:v>
                </c:pt>
                <c:pt idx="127">
                  <c:v>0.472412109375</c:v>
                </c:pt>
                <c:pt idx="128">
                  <c:v>0.47979354858398438</c:v>
                </c:pt>
                <c:pt idx="129">
                  <c:v>0.48723220825195313</c:v>
                </c:pt>
                <c:pt idx="130">
                  <c:v>0.49472808837890625</c:v>
                </c:pt>
                <c:pt idx="131">
                  <c:v>0.50228118896484375</c:v>
                </c:pt>
                <c:pt idx="132">
                  <c:v>0.50989151000976563</c:v>
                </c:pt>
                <c:pt idx="133">
                  <c:v>0.51755905151367188</c:v>
                </c:pt>
                <c:pt idx="134">
                  <c:v>0.5252838134765625</c:v>
                </c:pt>
                <c:pt idx="135">
                  <c:v>0.5330657958984375</c:v>
                </c:pt>
                <c:pt idx="136">
                  <c:v>0.54090499877929688</c:v>
                </c:pt>
                <c:pt idx="137">
                  <c:v>0.54880142211914063</c:v>
                </c:pt>
                <c:pt idx="138">
                  <c:v>0.55675506591796875</c:v>
                </c:pt>
                <c:pt idx="139">
                  <c:v>0.56476593017578125</c:v>
                </c:pt>
                <c:pt idx="140">
                  <c:v>0.57283401489257813</c:v>
                </c:pt>
                <c:pt idx="141">
                  <c:v>0.58095932006835938</c:v>
                </c:pt>
                <c:pt idx="142">
                  <c:v>0.589141845703125</c:v>
                </c:pt>
                <c:pt idx="143">
                  <c:v>0.597381591796875</c:v>
                </c:pt>
                <c:pt idx="144">
                  <c:v>0.60567855834960938</c:v>
                </c:pt>
                <c:pt idx="145">
                  <c:v>0.61403274536132813</c:v>
                </c:pt>
                <c:pt idx="146">
                  <c:v>0.62244415283203125</c:v>
                </c:pt>
                <c:pt idx="147">
                  <c:v>0.63091278076171875</c:v>
                </c:pt>
                <c:pt idx="148">
                  <c:v>0.63943862915039063</c:v>
                </c:pt>
                <c:pt idx="149">
                  <c:v>0.64802169799804688</c:v>
                </c:pt>
                <c:pt idx="150">
                  <c:v>0.6566619873046875</c:v>
                </c:pt>
                <c:pt idx="151">
                  <c:v>0.6653594970703125</c:v>
                </c:pt>
                <c:pt idx="152">
                  <c:v>0.67411422729492188</c:v>
                </c:pt>
                <c:pt idx="153">
                  <c:v>0.68292617797851563</c:v>
                </c:pt>
                <c:pt idx="154">
                  <c:v>0.69179534912109375</c:v>
                </c:pt>
                <c:pt idx="155">
                  <c:v>0.70072174072265625</c:v>
                </c:pt>
                <c:pt idx="156">
                  <c:v>0.70970535278320313</c:v>
                </c:pt>
                <c:pt idx="157">
                  <c:v>0.71874618530273438</c:v>
                </c:pt>
                <c:pt idx="158">
                  <c:v>0.72784423828125</c:v>
                </c:pt>
                <c:pt idx="159">
                  <c:v>0.73699951171875</c:v>
                </c:pt>
                <c:pt idx="160">
                  <c:v>0.74621200561523438</c:v>
                </c:pt>
                <c:pt idx="161">
                  <c:v>0.75548171997070313</c:v>
                </c:pt>
                <c:pt idx="162">
                  <c:v>0.76480865478515625</c:v>
                </c:pt>
                <c:pt idx="163">
                  <c:v>0.77419281005859375</c:v>
                </c:pt>
                <c:pt idx="164">
                  <c:v>0.78363418579101563</c:v>
                </c:pt>
                <c:pt idx="165">
                  <c:v>0.79313278198242188</c:v>
                </c:pt>
                <c:pt idx="166">
                  <c:v>0.8026885986328125</c:v>
                </c:pt>
                <c:pt idx="167">
                  <c:v>0.8123016357421875</c:v>
                </c:pt>
                <c:pt idx="168">
                  <c:v>0.82197189331054688</c:v>
                </c:pt>
                <c:pt idx="169">
                  <c:v>0.83169937133789063</c:v>
                </c:pt>
                <c:pt idx="170">
                  <c:v>0.84148406982421875</c:v>
                </c:pt>
                <c:pt idx="171">
                  <c:v>0.85132598876953125</c:v>
                </c:pt>
                <c:pt idx="172">
                  <c:v>0.86122512817382813</c:v>
                </c:pt>
                <c:pt idx="173">
                  <c:v>0.87118148803710938</c:v>
                </c:pt>
                <c:pt idx="174">
                  <c:v>0.881195068359375</c:v>
                </c:pt>
                <c:pt idx="175">
                  <c:v>0.891265869140625</c:v>
                </c:pt>
                <c:pt idx="176">
                  <c:v>0.90139389038085938</c:v>
                </c:pt>
                <c:pt idx="177">
                  <c:v>0.91157913208007813</c:v>
                </c:pt>
                <c:pt idx="178">
                  <c:v>0.92182159423828125</c:v>
                </c:pt>
                <c:pt idx="179">
                  <c:v>0.93212127685546875</c:v>
                </c:pt>
                <c:pt idx="180">
                  <c:v>0.94247817993164063</c:v>
                </c:pt>
                <c:pt idx="181">
                  <c:v>0.95289230346679688</c:v>
                </c:pt>
                <c:pt idx="182">
                  <c:v>0.9633636474609375</c:v>
                </c:pt>
                <c:pt idx="183">
                  <c:v>0.9738922119140625</c:v>
                </c:pt>
                <c:pt idx="184">
                  <c:v>0.98447799682617188</c:v>
                </c:pt>
                <c:pt idx="185">
                  <c:v>0.99512100219726563</c:v>
                </c:pt>
                <c:pt idx="186">
                  <c:v>1.0058212280273437</c:v>
                </c:pt>
                <c:pt idx="187">
                  <c:v>1.0165786743164063</c:v>
                </c:pt>
                <c:pt idx="188">
                  <c:v>1.0273933410644531</c:v>
                </c:pt>
                <c:pt idx="189">
                  <c:v>1.0382652282714844</c:v>
                </c:pt>
                <c:pt idx="190">
                  <c:v>1.0491943359375</c:v>
                </c:pt>
                <c:pt idx="191">
                  <c:v>1.0601806640625</c:v>
                </c:pt>
                <c:pt idx="192">
                  <c:v>1.0712242126464844</c:v>
                </c:pt>
                <c:pt idx="193">
                  <c:v>1.0823249816894531</c:v>
                </c:pt>
                <c:pt idx="194">
                  <c:v>1.0934829711914063</c:v>
                </c:pt>
                <c:pt idx="195">
                  <c:v>1.1046981811523437</c:v>
                </c:pt>
                <c:pt idx="196">
                  <c:v>1.1159706115722656</c:v>
                </c:pt>
                <c:pt idx="197">
                  <c:v>1.1273002624511719</c:v>
                </c:pt>
                <c:pt idx="198">
                  <c:v>1.1386871337890625</c:v>
                </c:pt>
                <c:pt idx="199">
                  <c:v>1.1501312255859375</c:v>
                </c:pt>
                <c:pt idx="200">
                  <c:v>1.1616325378417969</c:v>
                </c:pt>
                <c:pt idx="201">
                  <c:v>1.1731910705566406</c:v>
                </c:pt>
                <c:pt idx="202">
                  <c:v>1.1848068237304687</c:v>
                </c:pt>
                <c:pt idx="203">
                  <c:v>1.1964797973632813</c:v>
                </c:pt>
                <c:pt idx="204">
                  <c:v>1.2082099914550781</c:v>
                </c:pt>
                <c:pt idx="205">
                  <c:v>1.2199974060058594</c:v>
                </c:pt>
                <c:pt idx="206">
                  <c:v>1.231842041015625</c:v>
                </c:pt>
                <c:pt idx="207">
                  <c:v>1.243743896484375</c:v>
                </c:pt>
                <c:pt idx="208">
                  <c:v>1.2557029724121094</c:v>
                </c:pt>
                <c:pt idx="209">
                  <c:v>1.2677192687988281</c:v>
                </c:pt>
                <c:pt idx="210">
                  <c:v>1.2797927856445313</c:v>
                </c:pt>
                <c:pt idx="211">
                  <c:v>1.2919235229492188</c:v>
                </c:pt>
                <c:pt idx="212">
                  <c:v>1.3041114807128906</c:v>
                </c:pt>
                <c:pt idx="213">
                  <c:v>1.3163566589355469</c:v>
                </c:pt>
                <c:pt idx="214">
                  <c:v>1.3286590576171875</c:v>
                </c:pt>
                <c:pt idx="215">
                  <c:v>1.3410186767578125</c:v>
                </c:pt>
                <c:pt idx="216">
                  <c:v>1.3534355163574219</c:v>
                </c:pt>
                <c:pt idx="217">
                  <c:v>1.3659095764160156</c:v>
                </c:pt>
                <c:pt idx="218">
                  <c:v>1.3784408569335938</c:v>
                </c:pt>
                <c:pt idx="219">
                  <c:v>1.3910293579101563</c:v>
                </c:pt>
                <c:pt idx="220">
                  <c:v>1.4036750793457031</c:v>
                </c:pt>
                <c:pt idx="221">
                  <c:v>1.4163780212402344</c:v>
                </c:pt>
                <c:pt idx="222">
                  <c:v>1.42913818359375</c:v>
                </c:pt>
                <c:pt idx="223">
                  <c:v>1.44195556640625</c:v>
                </c:pt>
                <c:pt idx="224">
                  <c:v>1.4548301696777344</c:v>
                </c:pt>
                <c:pt idx="225">
                  <c:v>1.4677619934082031</c:v>
                </c:pt>
                <c:pt idx="226">
                  <c:v>1.4807510375976563</c:v>
                </c:pt>
                <c:pt idx="227">
                  <c:v>1.4937973022460938</c:v>
                </c:pt>
                <c:pt idx="228">
                  <c:v>1.5069007873535156</c:v>
                </c:pt>
                <c:pt idx="229">
                  <c:v>1.5200614929199219</c:v>
                </c:pt>
                <c:pt idx="230">
                  <c:v>1.5332794189453125</c:v>
                </c:pt>
                <c:pt idx="231">
                  <c:v>1.5465545654296875</c:v>
                </c:pt>
                <c:pt idx="232">
                  <c:v>1.5598869323730469</c:v>
                </c:pt>
                <c:pt idx="233">
                  <c:v>1.5732765197753906</c:v>
                </c:pt>
                <c:pt idx="234">
                  <c:v>1.5867233276367188</c:v>
                </c:pt>
                <c:pt idx="235">
                  <c:v>1.6002273559570313</c:v>
                </c:pt>
                <c:pt idx="236">
                  <c:v>1.6137886047363281</c:v>
                </c:pt>
                <c:pt idx="237">
                  <c:v>1.6274070739746094</c:v>
                </c:pt>
                <c:pt idx="238">
                  <c:v>1.641082763671875</c:v>
                </c:pt>
                <c:pt idx="239">
                  <c:v>1.654815673828125</c:v>
                </c:pt>
                <c:pt idx="240">
                  <c:v>1.6686058044433594</c:v>
                </c:pt>
                <c:pt idx="241">
                  <c:v>1.6824531555175781</c:v>
                </c:pt>
                <c:pt idx="242">
                  <c:v>1.6963577270507813</c:v>
                </c:pt>
                <c:pt idx="243">
                  <c:v>1.7103195190429688</c:v>
                </c:pt>
                <c:pt idx="244">
                  <c:v>1.7243385314941406</c:v>
                </c:pt>
                <c:pt idx="245">
                  <c:v>1.7384147644042969</c:v>
                </c:pt>
                <c:pt idx="246">
                  <c:v>1.7525482177734375</c:v>
                </c:pt>
                <c:pt idx="247">
                  <c:v>1.7667388916015625</c:v>
                </c:pt>
                <c:pt idx="248">
                  <c:v>1.7809867858886719</c:v>
                </c:pt>
                <c:pt idx="249">
                  <c:v>1.7952919006347656</c:v>
                </c:pt>
                <c:pt idx="250">
                  <c:v>1.8096542358398438</c:v>
                </c:pt>
                <c:pt idx="251">
                  <c:v>1.8240737915039063</c:v>
                </c:pt>
                <c:pt idx="252">
                  <c:v>1.8385505676269531</c:v>
                </c:pt>
                <c:pt idx="253">
                  <c:v>1.8530845642089844</c:v>
                </c:pt>
                <c:pt idx="254">
                  <c:v>1.86767578125</c:v>
                </c:pt>
                <c:pt idx="255">
                  <c:v>1.88232421875</c:v>
                </c:pt>
                <c:pt idx="256">
                  <c:v>1.8970298767089844</c:v>
                </c:pt>
                <c:pt idx="257">
                  <c:v>1.9117927551269531</c:v>
                </c:pt>
                <c:pt idx="258">
                  <c:v>1.9266128540039063</c:v>
                </c:pt>
                <c:pt idx="259">
                  <c:v>1.9414901733398438</c:v>
                </c:pt>
                <c:pt idx="260">
                  <c:v>1.9564247131347656</c:v>
                </c:pt>
                <c:pt idx="261">
                  <c:v>1.9714164733886719</c:v>
                </c:pt>
                <c:pt idx="262">
                  <c:v>1.9864654541015625</c:v>
                </c:pt>
                <c:pt idx="263">
                  <c:v>2.0015716552734375</c:v>
                </c:pt>
                <c:pt idx="264">
                  <c:v>2.0167350769042969</c:v>
                </c:pt>
                <c:pt idx="265">
                  <c:v>2.0319557189941406</c:v>
                </c:pt>
                <c:pt idx="266">
                  <c:v>2.0472335815429687</c:v>
                </c:pt>
                <c:pt idx="267">
                  <c:v>2.0625686645507813</c:v>
                </c:pt>
                <c:pt idx="268">
                  <c:v>2.0779609680175781</c:v>
                </c:pt>
                <c:pt idx="269">
                  <c:v>2.0934104919433594</c:v>
                </c:pt>
                <c:pt idx="270">
                  <c:v>2.108917236328125</c:v>
                </c:pt>
                <c:pt idx="271">
                  <c:v>2.124481201171875</c:v>
                </c:pt>
                <c:pt idx="272">
                  <c:v>2.1401023864746094</c:v>
                </c:pt>
                <c:pt idx="273">
                  <c:v>2.1557807922363281</c:v>
                </c:pt>
                <c:pt idx="274">
                  <c:v>2.1715164184570313</c:v>
                </c:pt>
                <c:pt idx="275">
                  <c:v>2.1873092651367187</c:v>
                </c:pt>
                <c:pt idx="276">
                  <c:v>2.2031593322753906</c:v>
                </c:pt>
                <c:pt idx="277">
                  <c:v>2.2190666198730469</c:v>
                </c:pt>
                <c:pt idx="278">
                  <c:v>2.2350311279296875</c:v>
                </c:pt>
                <c:pt idx="279">
                  <c:v>2.2510528564453125</c:v>
                </c:pt>
                <c:pt idx="280">
                  <c:v>2.2671318054199219</c:v>
                </c:pt>
                <c:pt idx="281">
                  <c:v>2.2832679748535156</c:v>
                </c:pt>
                <c:pt idx="282">
                  <c:v>2.2994613647460938</c:v>
                </c:pt>
                <c:pt idx="283">
                  <c:v>2.3157119750976562</c:v>
                </c:pt>
                <c:pt idx="284">
                  <c:v>2.3320198059082031</c:v>
                </c:pt>
                <c:pt idx="285">
                  <c:v>2.3483848571777344</c:v>
                </c:pt>
                <c:pt idx="286">
                  <c:v>2.36480712890625</c:v>
                </c:pt>
                <c:pt idx="287">
                  <c:v>2.38128662109375</c:v>
                </c:pt>
                <c:pt idx="288">
                  <c:v>2.3978233337402344</c:v>
                </c:pt>
                <c:pt idx="289">
                  <c:v>2.4144172668457031</c:v>
                </c:pt>
                <c:pt idx="290">
                  <c:v>2.4310684204101562</c:v>
                </c:pt>
                <c:pt idx="291">
                  <c:v>2.4477767944335938</c:v>
                </c:pt>
                <c:pt idx="292">
                  <c:v>2.4645423889160156</c:v>
                </c:pt>
                <c:pt idx="293">
                  <c:v>2.4813652038574219</c:v>
                </c:pt>
                <c:pt idx="294">
                  <c:v>2.4982452392578125</c:v>
                </c:pt>
                <c:pt idx="295">
                  <c:v>2.5151824951171875</c:v>
                </c:pt>
                <c:pt idx="296">
                  <c:v>2.5321769714355469</c:v>
                </c:pt>
                <c:pt idx="297">
                  <c:v>2.5492286682128906</c:v>
                </c:pt>
                <c:pt idx="298">
                  <c:v>2.5663375854492187</c:v>
                </c:pt>
                <c:pt idx="299">
                  <c:v>2.5835037231445313</c:v>
                </c:pt>
                <c:pt idx="300">
                  <c:v>2.6007270812988281</c:v>
                </c:pt>
                <c:pt idx="301">
                  <c:v>2.6180076599121094</c:v>
                </c:pt>
                <c:pt idx="302">
                  <c:v>2.635345458984375</c:v>
                </c:pt>
                <c:pt idx="303">
                  <c:v>2.652740478515625</c:v>
                </c:pt>
                <c:pt idx="304">
                  <c:v>2.6701927185058594</c:v>
                </c:pt>
                <c:pt idx="305">
                  <c:v>2.6877021789550781</c:v>
                </c:pt>
                <c:pt idx="306">
                  <c:v>2.7052688598632813</c:v>
                </c:pt>
                <c:pt idx="307">
                  <c:v>2.7228927612304687</c:v>
                </c:pt>
                <c:pt idx="308">
                  <c:v>2.7405738830566406</c:v>
                </c:pt>
                <c:pt idx="309">
                  <c:v>2.7583122253417969</c:v>
                </c:pt>
                <c:pt idx="310">
                  <c:v>2.7761077880859375</c:v>
                </c:pt>
                <c:pt idx="311">
                  <c:v>2.7939605712890625</c:v>
                </c:pt>
                <c:pt idx="312">
                  <c:v>2.8118705749511719</c:v>
                </c:pt>
                <c:pt idx="313">
                  <c:v>2.8298377990722656</c:v>
                </c:pt>
                <c:pt idx="314">
                  <c:v>2.8478622436523438</c:v>
                </c:pt>
                <c:pt idx="315">
                  <c:v>2.8659439086914063</c:v>
                </c:pt>
                <c:pt idx="316">
                  <c:v>2.8840827941894531</c:v>
                </c:pt>
                <c:pt idx="317">
                  <c:v>2.9022789001464844</c:v>
                </c:pt>
                <c:pt idx="318">
                  <c:v>2.9205322265625</c:v>
                </c:pt>
                <c:pt idx="319">
                  <c:v>2.9388427734375</c:v>
                </c:pt>
                <c:pt idx="320">
                  <c:v>2.9572105407714844</c:v>
                </c:pt>
                <c:pt idx="321">
                  <c:v>2.9756355285644531</c:v>
                </c:pt>
                <c:pt idx="322">
                  <c:v>2.9941177368164063</c:v>
                </c:pt>
                <c:pt idx="323">
                  <c:v>3.0126571655273438</c:v>
                </c:pt>
                <c:pt idx="324">
                  <c:v>3.0312538146972656</c:v>
                </c:pt>
                <c:pt idx="325">
                  <c:v>3.0499076843261719</c:v>
                </c:pt>
                <c:pt idx="326">
                  <c:v>3.0686187744140625</c:v>
                </c:pt>
                <c:pt idx="327">
                  <c:v>3.0873870849609375</c:v>
                </c:pt>
                <c:pt idx="328">
                  <c:v>3.1062126159667969</c:v>
                </c:pt>
                <c:pt idx="329">
                  <c:v>3.1250953674316406</c:v>
                </c:pt>
                <c:pt idx="330">
                  <c:v>3.1440353393554687</c:v>
                </c:pt>
                <c:pt idx="331">
                  <c:v>3.1630325317382813</c:v>
                </c:pt>
                <c:pt idx="332">
                  <c:v>3.1820869445800781</c:v>
                </c:pt>
                <c:pt idx="333">
                  <c:v>3.2011985778808594</c:v>
                </c:pt>
                <c:pt idx="334">
                  <c:v>3.220367431640625</c:v>
                </c:pt>
                <c:pt idx="335">
                  <c:v>3.239593505859375</c:v>
                </c:pt>
                <c:pt idx="336">
                  <c:v>3.2588768005371094</c:v>
                </c:pt>
                <c:pt idx="337">
                  <c:v>3.2782173156738281</c:v>
                </c:pt>
                <c:pt idx="338">
                  <c:v>3.2976150512695313</c:v>
                </c:pt>
                <c:pt idx="339">
                  <c:v>3.3170700073242187</c:v>
                </c:pt>
                <c:pt idx="340">
                  <c:v>3.3365821838378906</c:v>
                </c:pt>
                <c:pt idx="341">
                  <c:v>3.3561515808105469</c:v>
                </c:pt>
                <c:pt idx="342">
                  <c:v>3.3757781982421875</c:v>
                </c:pt>
                <c:pt idx="343">
                  <c:v>3.3954620361328125</c:v>
                </c:pt>
                <c:pt idx="344">
                  <c:v>3.4152030944824219</c:v>
                </c:pt>
                <c:pt idx="345">
                  <c:v>3.4350013732910156</c:v>
                </c:pt>
                <c:pt idx="346">
                  <c:v>3.4548568725585938</c:v>
                </c:pt>
                <c:pt idx="347">
                  <c:v>3.4747695922851563</c:v>
                </c:pt>
                <c:pt idx="348">
                  <c:v>3.4947395324707031</c:v>
                </c:pt>
                <c:pt idx="349">
                  <c:v>3.5147666931152344</c:v>
                </c:pt>
                <c:pt idx="350">
                  <c:v>3.53485107421875</c:v>
                </c:pt>
                <c:pt idx="351">
                  <c:v>3.55499267578125</c:v>
                </c:pt>
                <c:pt idx="352">
                  <c:v>3.5751914978027344</c:v>
                </c:pt>
                <c:pt idx="353">
                  <c:v>3.5954475402832031</c:v>
                </c:pt>
                <c:pt idx="354">
                  <c:v>3.6157608032226563</c:v>
                </c:pt>
                <c:pt idx="355">
                  <c:v>3.6361312866210938</c:v>
                </c:pt>
                <c:pt idx="356">
                  <c:v>3.6565589904785156</c:v>
                </c:pt>
                <c:pt idx="357">
                  <c:v>3.6770439147949219</c:v>
                </c:pt>
                <c:pt idx="358">
                  <c:v>3.6975860595703125</c:v>
                </c:pt>
                <c:pt idx="359">
                  <c:v>3.7181854248046875</c:v>
                </c:pt>
                <c:pt idx="360">
                  <c:v>3.7388420104980469</c:v>
                </c:pt>
                <c:pt idx="361">
                  <c:v>3.7595558166503906</c:v>
                </c:pt>
                <c:pt idx="362">
                  <c:v>3.7803268432617187</c:v>
                </c:pt>
                <c:pt idx="363">
                  <c:v>3.8011550903320313</c:v>
                </c:pt>
                <c:pt idx="364">
                  <c:v>3.8220405578613281</c:v>
                </c:pt>
                <c:pt idx="365">
                  <c:v>3.8429832458496094</c:v>
                </c:pt>
                <c:pt idx="366">
                  <c:v>3.863983154296875</c:v>
                </c:pt>
                <c:pt idx="367">
                  <c:v>3.885040283203125</c:v>
                </c:pt>
                <c:pt idx="368">
                  <c:v>3.9061546325683594</c:v>
                </c:pt>
                <c:pt idx="369">
                  <c:v>3.9273262023925781</c:v>
                </c:pt>
                <c:pt idx="370">
                  <c:v>3.9485549926757813</c:v>
                </c:pt>
                <c:pt idx="371">
                  <c:v>3.9698410034179687</c:v>
                </c:pt>
                <c:pt idx="372">
                  <c:v>3.9911842346191406</c:v>
                </c:pt>
                <c:pt idx="373">
                  <c:v>4.0125846862792969</c:v>
                </c:pt>
                <c:pt idx="374">
                  <c:v>4.0340423583984375</c:v>
                </c:pt>
                <c:pt idx="375">
                  <c:v>4.0555572509765625</c:v>
                </c:pt>
                <c:pt idx="376">
                  <c:v>4.0771293640136719</c:v>
                </c:pt>
                <c:pt idx="377">
                  <c:v>4.0987586975097656</c:v>
                </c:pt>
                <c:pt idx="378">
                  <c:v>4.1204452514648437</c:v>
                </c:pt>
                <c:pt idx="379">
                  <c:v>4.1421890258789062</c:v>
                </c:pt>
                <c:pt idx="380">
                  <c:v>4.1639900207519531</c:v>
                </c:pt>
                <c:pt idx="381">
                  <c:v>4.1858482360839844</c:v>
                </c:pt>
                <c:pt idx="382">
                  <c:v>4.207763671875</c:v>
                </c:pt>
                <c:pt idx="383">
                  <c:v>4.229736328125</c:v>
                </c:pt>
                <c:pt idx="384">
                  <c:v>4.2517662048339844</c:v>
                </c:pt>
                <c:pt idx="385">
                  <c:v>4.2738533020019531</c:v>
                </c:pt>
                <c:pt idx="386">
                  <c:v>4.2959976196289062</c:v>
                </c:pt>
                <c:pt idx="387">
                  <c:v>4.3181991577148437</c:v>
                </c:pt>
                <c:pt idx="388">
                  <c:v>4.3404579162597656</c:v>
                </c:pt>
                <c:pt idx="389">
                  <c:v>4.3627738952636719</c:v>
                </c:pt>
                <c:pt idx="390">
                  <c:v>4.3851470947265625</c:v>
                </c:pt>
                <c:pt idx="391">
                  <c:v>4.4075775146484375</c:v>
                </c:pt>
                <c:pt idx="392">
                  <c:v>4.4300651550292969</c:v>
                </c:pt>
                <c:pt idx="393">
                  <c:v>4.4526100158691406</c:v>
                </c:pt>
                <c:pt idx="394">
                  <c:v>4.4752120971679687</c:v>
                </c:pt>
                <c:pt idx="395">
                  <c:v>4.4978713989257812</c:v>
                </c:pt>
                <c:pt idx="396">
                  <c:v>4.5205879211425781</c:v>
                </c:pt>
                <c:pt idx="397">
                  <c:v>4.5433616638183594</c:v>
                </c:pt>
                <c:pt idx="398">
                  <c:v>4.566192626953125</c:v>
                </c:pt>
                <c:pt idx="399">
                  <c:v>4.589080810546875</c:v>
                </c:pt>
                <c:pt idx="400">
                  <c:v>4.6120262145996094</c:v>
                </c:pt>
                <c:pt idx="401">
                  <c:v>4.6350288391113281</c:v>
                </c:pt>
                <c:pt idx="402">
                  <c:v>4.6580886840820313</c:v>
                </c:pt>
                <c:pt idx="403">
                  <c:v>4.6812057495117188</c:v>
                </c:pt>
                <c:pt idx="404">
                  <c:v>4.7043800354003906</c:v>
                </c:pt>
                <c:pt idx="405">
                  <c:v>4.7276115417480469</c:v>
                </c:pt>
                <c:pt idx="406">
                  <c:v>4.7509002685546875</c:v>
                </c:pt>
                <c:pt idx="407">
                  <c:v>4.7742462158203125</c:v>
                </c:pt>
                <c:pt idx="408">
                  <c:v>4.7976493835449219</c:v>
                </c:pt>
                <c:pt idx="409">
                  <c:v>4.8211097717285156</c:v>
                </c:pt>
                <c:pt idx="410">
                  <c:v>4.8446273803710938</c:v>
                </c:pt>
                <c:pt idx="411">
                  <c:v>4.8682022094726563</c:v>
                </c:pt>
                <c:pt idx="412">
                  <c:v>4.8918342590332031</c:v>
                </c:pt>
                <c:pt idx="413">
                  <c:v>4.9155235290527344</c:v>
                </c:pt>
                <c:pt idx="414">
                  <c:v>4.93927001953125</c:v>
                </c:pt>
                <c:pt idx="415">
                  <c:v>4.96307373046875</c:v>
                </c:pt>
                <c:pt idx="416">
                  <c:v>4.9869346618652344</c:v>
                </c:pt>
                <c:pt idx="417">
                  <c:v>5.0108528137207031</c:v>
                </c:pt>
                <c:pt idx="418">
                  <c:v>5.0348281860351563</c:v>
                </c:pt>
                <c:pt idx="419">
                  <c:v>5.0588607788085938</c:v>
                </c:pt>
                <c:pt idx="420">
                  <c:v>5.0829505920410156</c:v>
                </c:pt>
                <c:pt idx="421">
                  <c:v>5.1070976257324219</c:v>
                </c:pt>
                <c:pt idx="422">
                  <c:v>5.1313018798828125</c:v>
                </c:pt>
                <c:pt idx="423">
                  <c:v>5.1555633544921875</c:v>
                </c:pt>
                <c:pt idx="424">
                  <c:v>5.1798820495605469</c:v>
                </c:pt>
                <c:pt idx="425">
                  <c:v>5.2042579650878906</c:v>
                </c:pt>
                <c:pt idx="426">
                  <c:v>5.2286911010742188</c:v>
                </c:pt>
                <c:pt idx="427">
                  <c:v>5.2531814575195313</c:v>
                </c:pt>
                <c:pt idx="428">
                  <c:v>5.2777290344238281</c:v>
                </c:pt>
                <c:pt idx="429">
                  <c:v>5.3023338317871094</c:v>
                </c:pt>
                <c:pt idx="430">
                  <c:v>5.326995849609375</c:v>
                </c:pt>
                <c:pt idx="431">
                  <c:v>5.351715087890625</c:v>
                </c:pt>
                <c:pt idx="432">
                  <c:v>5.3764915466308594</c:v>
                </c:pt>
                <c:pt idx="433">
                  <c:v>5.4013252258300781</c:v>
                </c:pt>
                <c:pt idx="434">
                  <c:v>5.4262161254882813</c:v>
                </c:pt>
                <c:pt idx="435">
                  <c:v>5.4511642456054687</c:v>
                </c:pt>
                <c:pt idx="436">
                  <c:v>5.4761695861816406</c:v>
                </c:pt>
                <c:pt idx="437">
                  <c:v>5.5012321472167969</c:v>
                </c:pt>
                <c:pt idx="438">
                  <c:v>5.5263519287109375</c:v>
                </c:pt>
                <c:pt idx="439">
                  <c:v>5.5515289306640625</c:v>
                </c:pt>
                <c:pt idx="440">
                  <c:v>5.5767631530761719</c:v>
                </c:pt>
                <c:pt idx="441">
                  <c:v>5.6020545959472656</c:v>
                </c:pt>
                <c:pt idx="442">
                  <c:v>5.6274032592773438</c:v>
                </c:pt>
                <c:pt idx="443">
                  <c:v>5.6528091430664062</c:v>
                </c:pt>
                <c:pt idx="444">
                  <c:v>5.6782722473144531</c:v>
                </c:pt>
                <c:pt idx="445">
                  <c:v>5.7037925720214844</c:v>
                </c:pt>
                <c:pt idx="446">
                  <c:v>5.7293701171875</c:v>
                </c:pt>
                <c:pt idx="447">
                  <c:v>5.7550048828125</c:v>
                </c:pt>
                <c:pt idx="448">
                  <c:v>5.7806968688964844</c:v>
                </c:pt>
                <c:pt idx="449">
                  <c:v>5.8064460754394531</c:v>
                </c:pt>
                <c:pt idx="450">
                  <c:v>5.8322525024414062</c:v>
                </c:pt>
                <c:pt idx="451">
                  <c:v>5.8581161499023438</c:v>
                </c:pt>
                <c:pt idx="452">
                  <c:v>5.8840370178222656</c:v>
                </c:pt>
                <c:pt idx="453">
                  <c:v>5.9100151062011719</c:v>
                </c:pt>
                <c:pt idx="454">
                  <c:v>5.9360504150390625</c:v>
                </c:pt>
                <c:pt idx="455">
                  <c:v>5.9621429443359375</c:v>
                </c:pt>
                <c:pt idx="456">
                  <c:v>5.9882926940917969</c:v>
                </c:pt>
                <c:pt idx="457">
                  <c:v>6.0144996643066406</c:v>
                </c:pt>
                <c:pt idx="458">
                  <c:v>6.0407638549804687</c:v>
                </c:pt>
                <c:pt idx="459">
                  <c:v>6.0670852661132813</c:v>
                </c:pt>
                <c:pt idx="460">
                  <c:v>6.0934638977050781</c:v>
                </c:pt>
                <c:pt idx="461">
                  <c:v>6.1198997497558594</c:v>
                </c:pt>
                <c:pt idx="462">
                  <c:v>6.146392822265625</c:v>
                </c:pt>
                <c:pt idx="463">
                  <c:v>6.172943115234375</c:v>
                </c:pt>
                <c:pt idx="464">
                  <c:v>6.1995506286621094</c:v>
                </c:pt>
                <c:pt idx="465">
                  <c:v>6.2262153625488281</c:v>
                </c:pt>
                <c:pt idx="466">
                  <c:v>6.2529373168945313</c:v>
                </c:pt>
                <c:pt idx="467">
                  <c:v>6.2797164916992188</c:v>
                </c:pt>
                <c:pt idx="468">
                  <c:v>6.3065528869628906</c:v>
                </c:pt>
                <c:pt idx="469">
                  <c:v>6.3334465026855469</c:v>
                </c:pt>
                <c:pt idx="470">
                  <c:v>6.3603973388671875</c:v>
                </c:pt>
                <c:pt idx="471">
                  <c:v>6.3874053955078125</c:v>
                </c:pt>
                <c:pt idx="472">
                  <c:v>6.4144706726074219</c:v>
                </c:pt>
                <c:pt idx="473">
                  <c:v>6.4415931701660156</c:v>
                </c:pt>
                <c:pt idx="474">
                  <c:v>6.4687728881835938</c:v>
                </c:pt>
                <c:pt idx="475">
                  <c:v>6.4960098266601563</c:v>
                </c:pt>
                <c:pt idx="476">
                  <c:v>6.5233039855957031</c:v>
                </c:pt>
                <c:pt idx="477">
                  <c:v>6.5506553649902344</c:v>
                </c:pt>
                <c:pt idx="478">
                  <c:v>6.57806396484375</c:v>
                </c:pt>
                <c:pt idx="479">
                  <c:v>6.60552978515625</c:v>
                </c:pt>
                <c:pt idx="480">
                  <c:v>6.6330528259277344</c:v>
                </c:pt>
                <c:pt idx="481">
                  <c:v>6.6606330871582031</c:v>
                </c:pt>
                <c:pt idx="482">
                  <c:v>6.6882705688476563</c:v>
                </c:pt>
                <c:pt idx="483">
                  <c:v>6.7159652709960938</c:v>
                </c:pt>
                <c:pt idx="484">
                  <c:v>6.7437171936035156</c:v>
                </c:pt>
                <c:pt idx="485">
                  <c:v>6.7715263366699219</c:v>
                </c:pt>
                <c:pt idx="486">
                  <c:v>6.7993927001953125</c:v>
                </c:pt>
                <c:pt idx="487">
                  <c:v>6.8273162841796875</c:v>
                </c:pt>
                <c:pt idx="488">
                  <c:v>6.8552970886230469</c:v>
                </c:pt>
                <c:pt idx="489">
                  <c:v>6.8833351135253906</c:v>
                </c:pt>
                <c:pt idx="490">
                  <c:v>6.9114303588867188</c:v>
                </c:pt>
                <c:pt idx="491">
                  <c:v>6.9395828247070313</c:v>
                </c:pt>
                <c:pt idx="492">
                  <c:v>6.9677925109863281</c:v>
                </c:pt>
                <c:pt idx="493">
                  <c:v>6.9960594177246094</c:v>
                </c:pt>
                <c:pt idx="494">
                  <c:v>7.024383544921875</c:v>
                </c:pt>
                <c:pt idx="495">
                  <c:v>7.052764892578125</c:v>
                </c:pt>
                <c:pt idx="496">
                  <c:v>7.0812034606933594</c:v>
                </c:pt>
                <c:pt idx="497">
                  <c:v>7.1096992492675781</c:v>
                </c:pt>
                <c:pt idx="498">
                  <c:v>7.1382522583007813</c:v>
                </c:pt>
                <c:pt idx="499">
                  <c:v>7.1668624877929687</c:v>
                </c:pt>
                <c:pt idx="500">
                  <c:v>7.1955299377441406</c:v>
                </c:pt>
                <c:pt idx="501">
                  <c:v>7.2242546081542969</c:v>
                </c:pt>
                <c:pt idx="502">
                  <c:v>7.2530364990234375</c:v>
                </c:pt>
                <c:pt idx="503">
                  <c:v>7.2818756103515625</c:v>
                </c:pt>
                <c:pt idx="504">
                  <c:v>7.3107719421386719</c:v>
                </c:pt>
                <c:pt idx="505">
                  <c:v>7.3397254943847656</c:v>
                </c:pt>
                <c:pt idx="506">
                  <c:v>7.3687362670898438</c:v>
                </c:pt>
                <c:pt idx="507">
                  <c:v>7.3978042602539063</c:v>
                </c:pt>
                <c:pt idx="508">
                  <c:v>7.4269294738769531</c:v>
                </c:pt>
                <c:pt idx="509">
                  <c:v>7.4561119079589844</c:v>
                </c:pt>
                <c:pt idx="510">
                  <c:v>7.4853515625</c:v>
                </c:pt>
                <c:pt idx="511">
                  <c:v>7.5146484375</c:v>
                </c:pt>
                <c:pt idx="512">
                  <c:v>7.5440025329589844</c:v>
                </c:pt>
                <c:pt idx="513">
                  <c:v>7.5734138488769531</c:v>
                </c:pt>
                <c:pt idx="514">
                  <c:v>7.6028823852539063</c:v>
                </c:pt>
                <c:pt idx="515">
                  <c:v>7.6324081420898438</c:v>
                </c:pt>
                <c:pt idx="516">
                  <c:v>7.6619911193847656</c:v>
                </c:pt>
                <c:pt idx="517">
                  <c:v>7.6916313171386719</c:v>
                </c:pt>
                <c:pt idx="518">
                  <c:v>7.7213287353515625</c:v>
                </c:pt>
                <c:pt idx="519">
                  <c:v>7.7510833740234375</c:v>
                </c:pt>
                <c:pt idx="520">
                  <c:v>7.7808952331542969</c:v>
                </c:pt>
                <c:pt idx="521">
                  <c:v>7.8107643127441406</c:v>
                </c:pt>
                <c:pt idx="522">
                  <c:v>7.8406906127929687</c:v>
                </c:pt>
                <c:pt idx="523">
                  <c:v>7.8706741333007813</c:v>
                </c:pt>
                <c:pt idx="524">
                  <c:v>7.9007148742675781</c:v>
                </c:pt>
                <c:pt idx="525">
                  <c:v>7.9308128356933594</c:v>
                </c:pt>
                <c:pt idx="526">
                  <c:v>7.960968017578125</c:v>
                </c:pt>
                <c:pt idx="527">
                  <c:v>7.991180419921875</c:v>
                </c:pt>
                <c:pt idx="528">
                  <c:v>8.0214500427246094</c:v>
                </c:pt>
                <c:pt idx="529">
                  <c:v>8.0517768859863281</c:v>
                </c:pt>
                <c:pt idx="530">
                  <c:v>8.0821609497070312</c:v>
                </c:pt>
                <c:pt idx="531">
                  <c:v>8.1126022338867188</c:v>
                </c:pt>
                <c:pt idx="532">
                  <c:v>8.1431007385253906</c:v>
                </c:pt>
                <c:pt idx="533">
                  <c:v>8.1736564636230469</c:v>
                </c:pt>
                <c:pt idx="534">
                  <c:v>8.2042694091796875</c:v>
                </c:pt>
                <c:pt idx="535">
                  <c:v>8.2349395751953125</c:v>
                </c:pt>
                <c:pt idx="536">
                  <c:v>8.2656669616699219</c:v>
                </c:pt>
                <c:pt idx="537">
                  <c:v>8.2964515686035156</c:v>
                </c:pt>
                <c:pt idx="538">
                  <c:v>8.3272933959960937</c:v>
                </c:pt>
                <c:pt idx="539">
                  <c:v>8.3581924438476563</c:v>
                </c:pt>
                <c:pt idx="540">
                  <c:v>8.3891487121582031</c:v>
                </c:pt>
                <c:pt idx="541">
                  <c:v>8.4201622009277344</c:v>
                </c:pt>
                <c:pt idx="542">
                  <c:v>8.45123291015625</c:v>
                </c:pt>
                <c:pt idx="543">
                  <c:v>8.48236083984375</c:v>
                </c:pt>
                <c:pt idx="544">
                  <c:v>8.5135459899902344</c:v>
                </c:pt>
                <c:pt idx="545">
                  <c:v>8.5447883605957031</c:v>
                </c:pt>
                <c:pt idx="546">
                  <c:v>8.5760879516601562</c:v>
                </c:pt>
                <c:pt idx="547">
                  <c:v>8.6074447631835938</c:v>
                </c:pt>
                <c:pt idx="548">
                  <c:v>8.6388587951660156</c:v>
                </c:pt>
                <c:pt idx="549">
                  <c:v>8.6703300476074219</c:v>
                </c:pt>
                <c:pt idx="550">
                  <c:v>8.7018585205078125</c:v>
                </c:pt>
                <c:pt idx="551">
                  <c:v>8.7334442138671875</c:v>
                </c:pt>
                <c:pt idx="552">
                  <c:v>8.7650871276855469</c:v>
                </c:pt>
                <c:pt idx="553">
                  <c:v>8.7967872619628906</c:v>
                </c:pt>
                <c:pt idx="554">
                  <c:v>8.8285446166992187</c:v>
                </c:pt>
                <c:pt idx="555">
                  <c:v>8.8603591918945313</c:v>
                </c:pt>
                <c:pt idx="556">
                  <c:v>8.8922309875488281</c:v>
                </c:pt>
                <c:pt idx="557">
                  <c:v>8.9241600036621094</c:v>
                </c:pt>
                <c:pt idx="558">
                  <c:v>8.956146240234375</c:v>
                </c:pt>
                <c:pt idx="559">
                  <c:v>8.988189697265625</c:v>
                </c:pt>
                <c:pt idx="560">
                  <c:v>9.0202903747558594</c:v>
                </c:pt>
                <c:pt idx="561">
                  <c:v>9.0524482727050781</c:v>
                </c:pt>
                <c:pt idx="562">
                  <c:v>9.0846633911132812</c:v>
                </c:pt>
                <c:pt idx="563">
                  <c:v>9.1169357299804687</c:v>
                </c:pt>
                <c:pt idx="564">
                  <c:v>9.1492652893066406</c:v>
                </c:pt>
                <c:pt idx="565">
                  <c:v>9.1816520690917969</c:v>
                </c:pt>
                <c:pt idx="566">
                  <c:v>9.2140960693359375</c:v>
                </c:pt>
                <c:pt idx="567">
                  <c:v>9.2465972900390625</c:v>
                </c:pt>
                <c:pt idx="568">
                  <c:v>9.2791557312011719</c:v>
                </c:pt>
                <c:pt idx="569">
                  <c:v>9.3117713928222656</c:v>
                </c:pt>
                <c:pt idx="570">
                  <c:v>9.3444442749023437</c:v>
                </c:pt>
                <c:pt idx="571">
                  <c:v>9.3771743774414062</c:v>
                </c:pt>
                <c:pt idx="572">
                  <c:v>9.4099617004394531</c:v>
                </c:pt>
                <c:pt idx="573">
                  <c:v>9.4428062438964844</c:v>
                </c:pt>
                <c:pt idx="574">
                  <c:v>9.4757080078125</c:v>
                </c:pt>
                <c:pt idx="575">
                  <c:v>9.5086669921875</c:v>
                </c:pt>
                <c:pt idx="576">
                  <c:v>9.5416831970214844</c:v>
                </c:pt>
                <c:pt idx="577">
                  <c:v>9.5747566223144531</c:v>
                </c:pt>
                <c:pt idx="578">
                  <c:v>9.6078872680664062</c:v>
                </c:pt>
                <c:pt idx="579">
                  <c:v>9.6410751342773437</c:v>
                </c:pt>
                <c:pt idx="580">
                  <c:v>9.6743202209472656</c:v>
                </c:pt>
                <c:pt idx="581">
                  <c:v>9.7076225280761719</c:v>
                </c:pt>
                <c:pt idx="582">
                  <c:v>9.7409820556640625</c:v>
                </c:pt>
                <c:pt idx="583">
                  <c:v>9.7743988037109375</c:v>
                </c:pt>
                <c:pt idx="584">
                  <c:v>9.8078727722167969</c:v>
                </c:pt>
                <c:pt idx="585">
                  <c:v>9.8414039611816406</c:v>
                </c:pt>
                <c:pt idx="586">
                  <c:v>9.8749923706054687</c:v>
                </c:pt>
                <c:pt idx="587">
                  <c:v>9.9086380004882812</c:v>
                </c:pt>
                <c:pt idx="588">
                  <c:v>9.9423408508300781</c:v>
                </c:pt>
                <c:pt idx="589">
                  <c:v>9.9761009216308594</c:v>
                </c:pt>
                <c:pt idx="590">
                  <c:v>10.009918212890625</c:v>
                </c:pt>
                <c:pt idx="591">
                  <c:v>10.043792724609375</c:v>
                </c:pt>
                <c:pt idx="592">
                  <c:v>10.077724456787109</c:v>
                </c:pt>
                <c:pt idx="593">
                  <c:v>10.111713409423828</c:v>
                </c:pt>
                <c:pt idx="594">
                  <c:v>10.145759582519531</c:v>
                </c:pt>
                <c:pt idx="595">
                  <c:v>10.179862976074219</c:v>
                </c:pt>
                <c:pt idx="596">
                  <c:v>10.214023590087891</c:v>
                </c:pt>
                <c:pt idx="597">
                  <c:v>10.248241424560547</c:v>
                </c:pt>
                <c:pt idx="598">
                  <c:v>10.282516479492187</c:v>
                </c:pt>
                <c:pt idx="599">
                  <c:v>10.316848754882812</c:v>
                </c:pt>
                <c:pt idx="600">
                  <c:v>10.351238250732422</c:v>
                </c:pt>
                <c:pt idx="601">
                  <c:v>10.385684967041016</c:v>
                </c:pt>
                <c:pt idx="602">
                  <c:v>10.420188903808594</c:v>
                </c:pt>
                <c:pt idx="603">
                  <c:v>10.454750061035156</c:v>
                </c:pt>
                <c:pt idx="604">
                  <c:v>10.489368438720703</c:v>
                </c:pt>
                <c:pt idx="605">
                  <c:v>10.524044036865234</c:v>
                </c:pt>
                <c:pt idx="606">
                  <c:v>10.55877685546875</c:v>
                </c:pt>
                <c:pt idx="607">
                  <c:v>10.59356689453125</c:v>
                </c:pt>
                <c:pt idx="608">
                  <c:v>10.628414154052734</c:v>
                </c:pt>
                <c:pt idx="609">
                  <c:v>10.663318634033203</c:v>
                </c:pt>
                <c:pt idx="610">
                  <c:v>10.698280334472656</c:v>
                </c:pt>
                <c:pt idx="611">
                  <c:v>10.733299255371094</c:v>
                </c:pt>
                <c:pt idx="612">
                  <c:v>10.768375396728516</c:v>
                </c:pt>
                <c:pt idx="613">
                  <c:v>10.803508758544922</c:v>
                </c:pt>
                <c:pt idx="614">
                  <c:v>10.838699340820313</c:v>
                </c:pt>
                <c:pt idx="615">
                  <c:v>10.873947143554688</c:v>
                </c:pt>
                <c:pt idx="616">
                  <c:v>10.909252166748047</c:v>
                </c:pt>
                <c:pt idx="617">
                  <c:v>10.944614410400391</c:v>
                </c:pt>
                <c:pt idx="618">
                  <c:v>10.980033874511719</c:v>
                </c:pt>
                <c:pt idx="619">
                  <c:v>11.015510559082031</c:v>
                </c:pt>
                <c:pt idx="620">
                  <c:v>11.051044464111328</c:v>
                </c:pt>
                <c:pt idx="621">
                  <c:v>11.086635589599609</c:v>
                </c:pt>
                <c:pt idx="622">
                  <c:v>11.122283935546875</c:v>
                </c:pt>
                <c:pt idx="623">
                  <c:v>11.157989501953125</c:v>
                </c:pt>
                <c:pt idx="624">
                  <c:v>11.193752288818359</c:v>
                </c:pt>
                <c:pt idx="625">
                  <c:v>11.229572296142578</c:v>
                </c:pt>
                <c:pt idx="626">
                  <c:v>11.265449523925781</c:v>
                </c:pt>
                <c:pt idx="627">
                  <c:v>11.301383972167969</c:v>
                </c:pt>
                <c:pt idx="628">
                  <c:v>11.337375640869141</c:v>
                </c:pt>
                <c:pt idx="629">
                  <c:v>11.373424530029297</c:v>
                </c:pt>
                <c:pt idx="630">
                  <c:v>11.409530639648438</c:v>
                </c:pt>
                <c:pt idx="631">
                  <c:v>11.445693969726563</c:v>
                </c:pt>
                <c:pt idx="632">
                  <c:v>11.481914520263672</c:v>
                </c:pt>
                <c:pt idx="633">
                  <c:v>11.518192291259766</c:v>
                </c:pt>
                <c:pt idx="634">
                  <c:v>11.554527282714844</c:v>
                </c:pt>
                <c:pt idx="635">
                  <c:v>11.590919494628906</c:v>
                </c:pt>
                <c:pt idx="636">
                  <c:v>11.627368927001953</c:v>
                </c:pt>
                <c:pt idx="637">
                  <c:v>11.663875579833984</c:v>
                </c:pt>
                <c:pt idx="638">
                  <c:v>11.700439453125</c:v>
                </c:pt>
                <c:pt idx="639">
                  <c:v>11.737060546875</c:v>
                </c:pt>
                <c:pt idx="640">
                  <c:v>11.773738861083984</c:v>
                </c:pt>
                <c:pt idx="641">
                  <c:v>11.810474395751953</c:v>
                </c:pt>
                <c:pt idx="642">
                  <c:v>11.847267150878906</c:v>
                </c:pt>
                <c:pt idx="643">
                  <c:v>11.884117126464844</c:v>
                </c:pt>
                <c:pt idx="644">
                  <c:v>11.921024322509766</c:v>
                </c:pt>
                <c:pt idx="645">
                  <c:v>11.957988739013672</c:v>
                </c:pt>
                <c:pt idx="646">
                  <c:v>11.995010375976563</c:v>
                </c:pt>
                <c:pt idx="647">
                  <c:v>12.032089233398438</c:v>
                </c:pt>
                <c:pt idx="648">
                  <c:v>12.069225311279297</c:v>
                </c:pt>
                <c:pt idx="649">
                  <c:v>12.106418609619141</c:v>
                </c:pt>
                <c:pt idx="650">
                  <c:v>12.143669128417969</c:v>
                </c:pt>
                <c:pt idx="651">
                  <c:v>12.180976867675781</c:v>
                </c:pt>
                <c:pt idx="652">
                  <c:v>12.218341827392578</c:v>
                </c:pt>
                <c:pt idx="653">
                  <c:v>12.255764007568359</c:v>
                </c:pt>
                <c:pt idx="654">
                  <c:v>12.293243408203125</c:v>
                </c:pt>
                <c:pt idx="655">
                  <c:v>12.330780029296875</c:v>
                </c:pt>
                <c:pt idx="656">
                  <c:v>12.368373870849609</c:v>
                </c:pt>
                <c:pt idx="657">
                  <c:v>12.406024932861328</c:v>
                </c:pt>
                <c:pt idx="658">
                  <c:v>12.443733215332031</c:v>
                </c:pt>
                <c:pt idx="659">
                  <c:v>12.481498718261719</c:v>
                </c:pt>
                <c:pt idx="660">
                  <c:v>12.519321441650391</c:v>
                </c:pt>
                <c:pt idx="661">
                  <c:v>12.557201385498047</c:v>
                </c:pt>
                <c:pt idx="662">
                  <c:v>12.595138549804688</c:v>
                </c:pt>
                <c:pt idx="663">
                  <c:v>12.633132934570313</c:v>
                </c:pt>
                <c:pt idx="664">
                  <c:v>12.671184539794922</c:v>
                </c:pt>
                <c:pt idx="665">
                  <c:v>12.709293365478516</c:v>
                </c:pt>
                <c:pt idx="666">
                  <c:v>12.747459411621094</c:v>
                </c:pt>
                <c:pt idx="667">
                  <c:v>12.785682678222656</c:v>
                </c:pt>
                <c:pt idx="668">
                  <c:v>12.823963165283203</c:v>
                </c:pt>
                <c:pt idx="669">
                  <c:v>12.862300872802734</c:v>
                </c:pt>
                <c:pt idx="670">
                  <c:v>12.90069580078125</c:v>
                </c:pt>
                <c:pt idx="671">
                  <c:v>12.93914794921875</c:v>
                </c:pt>
                <c:pt idx="672">
                  <c:v>12.977657318115234</c:v>
                </c:pt>
                <c:pt idx="673">
                  <c:v>13.016223907470703</c:v>
                </c:pt>
                <c:pt idx="674">
                  <c:v>13.054847717285156</c:v>
                </c:pt>
                <c:pt idx="675">
                  <c:v>13.093528747558594</c:v>
                </c:pt>
                <c:pt idx="676">
                  <c:v>13.132266998291016</c:v>
                </c:pt>
                <c:pt idx="677">
                  <c:v>13.171062469482422</c:v>
                </c:pt>
                <c:pt idx="678">
                  <c:v>13.209915161132813</c:v>
                </c:pt>
                <c:pt idx="679">
                  <c:v>13.248825073242188</c:v>
                </c:pt>
                <c:pt idx="680">
                  <c:v>13.287792205810547</c:v>
                </c:pt>
                <c:pt idx="681">
                  <c:v>13.326816558837891</c:v>
                </c:pt>
                <c:pt idx="682">
                  <c:v>13.365898132324219</c:v>
                </c:pt>
                <c:pt idx="683">
                  <c:v>13.405036926269531</c:v>
                </c:pt>
                <c:pt idx="684">
                  <c:v>13.444232940673828</c:v>
                </c:pt>
                <c:pt idx="685">
                  <c:v>13.483486175537109</c:v>
                </c:pt>
                <c:pt idx="686">
                  <c:v>13.522796630859375</c:v>
                </c:pt>
                <c:pt idx="687">
                  <c:v>13.562164306640625</c:v>
                </c:pt>
                <c:pt idx="688">
                  <c:v>13.601589202880859</c:v>
                </c:pt>
                <c:pt idx="689">
                  <c:v>13.641071319580078</c:v>
                </c:pt>
                <c:pt idx="690">
                  <c:v>13.680610656738281</c:v>
                </c:pt>
                <c:pt idx="691">
                  <c:v>13.720207214355469</c:v>
                </c:pt>
                <c:pt idx="692">
                  <c:v>13.759860992431641</c:v>
                </c:pt>
                <c:pt idx="693">
                  <c:v>13.799571990966797</c:v>
                </c:pt>
                <c:pt idx="694">
                  <c:v>13.839340209960938</c:v>
                </c:pt>
                <c:pt idx="695">
                  <c:v>13.879165649414063</c:v>
                </c:pt>
                <c:pt idx="696">
                  <c:v>13.919048309326172</c:v>
                </c:pt>
                <c:pt idx="697">
                  <c:v>13.958988189697266</c:v>
                </c:pt>
                <c:pt idx="698">
                  <c:v>13.998985290527344</c:v>
                </c:pt>
                <c:pt idx="699">
                  <c:v>14.039039611816406</c:v>
                </c:pt>
                <c:pt idx="700">
                  <c:v>14.079151153564453</c:v>
                </c:pt>
                <c:pt idx="701">
                  <c:v>14.119319915771484</c:v>
                </c:pt>
                <c:pt idx="702">
                  <c:v>14.1595458984375</c:v>
                </c:pt>
                <c:pt idx="703">
                  <c:v>14.1998291015625</c:v>
                </c:pt>
                <c:pt idx="704">
                  <c:v>14.240169525146484</c:v>
                </c:pt>
                <c:pt idx="705">
                  <c:v>14.280567169189453</c:v>
                </c:pt>
                <c:pt idx="706">
                  <c:v>14.321022033691406</c:v>
                </c:pt>
                <c:pt idx="707">
                  <c:v>14.361534118652344</c:v>
                </c:pt>
                <c:pt idx="708">
                  <c:v>14.402103424072266</c:v>
                </c:pt>
                <c:pt idx="709">
                  <c:v>14.442729949951172</c:v>
                </c:pt>
                <c:pt idx="710">
                  <c:v>14.483413696289063</c:v>
                </c:pt>
                <c:pt idx="711">
                  <c:v>14.524154663085937</c:v>
                </c:pt>
                <c:pt idx="712">
                  <c:v>14.564952850341797</c:v>
                </c:pt>
                <c:pt idx="713">
                  <c:v>14.605808258056641</c:v>
                </c:pt>
                <c:pt idx="714">
                  <c:v>14.646720886230469</c:v>
                </c:pt>
                <c:pt idx="715">
                  <c:v>14.687690734863281</c:v>
                </c:pt>
                <c:pt idx="716">
                  <c:v>14.728717803955078</c:v>
                </c:pt>
                <c:pt idx="717">
                  <c:v>14.769802093505859</c:v>
                </c:pt>
                <c:pt idx="718">
                  <c:v>14.810943603515625</c:v>
                </c:pt>
                <c:pt idx="719">
                  <c:v>14.852142333984375</c:v>
                </c:pt>
                <c:pt idx="720">
                  <c:v>14.893398284912109</c:v>
                </c:pt>
                <c:pt idx="721">
                  <c:v>14.934711456298828</c:v>
                </c:pt>
                <c:pt idx="722">
                  <c:v>14.976081848144531</c:v>
                </c:pt>
                <c:pt idx="723">
                  <c:v>15.017509460449219</c:v>
                </c:pt>
                <c:pt idx="724">
                  <c:v>15.058994293212891</c:v>
                </c:pt>
                <c:pt idx="725">
                  <c:v>15.100536346435547</c:v>
                </c:pt>
                <c:pt idx="726">
                  <c:v>15.142135620117187</c:v>
                </c:pt>
                <c:pt idx="727">
                  <c:v>15.183792114257813</c:v>
                </c:pt>
                <c:pt idx="728">
                  <c:v>15.225505828857422</c:v>
                </c:pt>
                <c:pt idx="729">
                  <c:v>15.267276763916016</c:v>
                </c:pt>
                <c:pt idx="730">
                  <c:v>15.309104919433594</c:v>
                </c:pt>
                <c:pt idx="731">
                  <c:v>15.350990295410156</c:v>
                </c:pt>
                <c:pt idx="732">
                  <c:v>15.392932891845703</c:v>
                </c:pt>
                <c:pt idx="733">
                  <c:v>15.434932708740234</c:v>
                </c:pt>
                <c:pt idx="734">
                  <c:v>15.47698974609375</c:v>
                </c:pt>
                <c:pt idx="735">
                  <c:v>15.51910400390625</c:v>
                </c:pt>
                <c:pt idx="736">
                  <c:v>15.561275482177734</c:v>
                </c:pt>
                <c:pt idx="737">
                  <c:v>15.603504180908203</c:v>
                </c:pt>
                <c:pt idx="738">
                  <c:v>15.645790100097656</c:v>
                </c:pt>
                <c:pt idx="739">
                  <c:v>15.688133239746094</c:v>
                </c:pt>
                <c:pt idx="740">
                  <c:v>15.730533599853516</c:v>
                </c:pt>
                <c:pt idx="741">
                  <c:v>15.772991180419922</c:v>
                </c:pt>
                <c:pt idx="742">
                  <c:v>15.815505981445313</c:v>
                </c:pt>
                <c:pt idx="743">
                  <c:v>15.858078002929688</c:v>
                </c:pt>
                <c:pt idx="744">
                  <c:v>15.900707244873047</c:v>
                </c:pt>
                <c:pt idx="745">
                  <c:v>15.943393707275391</c:v>
                </c:pt>
                <c:pt idx="746">
                  <c:v>15.986137390136719</c:v>
                </c:pt>
                <c:pt idx="747">
                  <c:v>16.028938293457031</c:v>
                </c:pt>
                <c:pt idx="748">
                  <c:v>16.071796417236328</c:v>
                </c:pt>
                <c:pt idx="749">
                  <c:v>16.114711761474609</c:v>
                </c:pt>
                <c:pt idx="750">
                  <c:v>16.157684326171875</c:v>
                </c:pt>
                <c:pt idx="751">
                  <c:v>16.200714111328125</c:v>
                </c:pt>
                <c:pt idx="752">
                  <c:v>16.243801116943359</c:v>
                </c:pt>
                <c:pt idx="753">
                  <c:v>16.286945343017578</c:v>
                </c:pt>
                <c:pt idx="754">
                  <c:v>16.330146789550781</c:v>
                </c:pt>
                <c:pt idx="755">
                  <c:v>16.373405456542969</c:v>
                </c:pt>
                <c:pt idx="756">
                  <c:v>16.416721343994141</c:v>
                </c:pt>
                <c:pt idx="757">
                  <c:v>16.460094451904297</c:v>
                </c:pt>
                <c:pt idx="758">
                  <c:v>16.503524780273438</c:v>
                </c:pt>
                <c:pt idx="759">
                  <c:v>16.547012329101563</c:v>
                </c:pt>
                <c:pt idx="760">
                  <c:v>16.590557098388672</c:v>
                </c:pt>
                <c:pt idx="761">
                  <c:v>16.634159088134766</c:v>
                </c:pt>
                <c:pt idx="762">
                  <c:v>16.677818298339844</c:v>
                </c:pt>
                <c:pt idx="763">
                  <c:v>16.721534729003906</c:v>
                </c:pt>
                <c:pt idx="764">
                  <c:v>16.765308380126953</c:v>
                </c:pt>
                <c:pt idx="765">
                  <c:v>16.809139251708984</c:v>
                </c:pt>
                <c:pt idx="766">
                  <c:v>16.85302734375</c:v>
                </c:pt>
                <c:pt idx="767">
                  <c:v>16.89697265625</c:v>
                </c:pt>
                <c:pt idx="768">
                  <c:v>16.940975189208984</c:v>
                </c:pt>
                <c:pt idx="769">
                  <c:v>16.985034942626953</c:v>
                </c:pt>
                <c:pt idx="770">
                  <c:v>17.029151916503906</c:v>
                </c:pt>
                <c:pt idx="771">
                  <c:v>17.073326110839844</c:v>
                </c:pt>
                <c:pt idx="772">
                  <c:v>17.117557525634766</c:v>
                </c:pt>
                <c:pt idx="773">
                  <c:v>17.161846160888672</c:v>
                </c:pt>
                <c:pt idx="774">
                  <c:v>17.206192016601563</c:v>
                </c:pt>
                <c:pt idx="775">
                  <c:v>17.250595092773438</c:v>
                </c:pt>
                <c:pt idx="776">
                  <c:v>17.295055389404297</c:v>
                </c:pt>
                <c:pt idx="777">
                  <c:v>17.339572906494141</c:v>
                </c:pt>
                <c:pt idx="778">
                  <c:v>17.384147644042969</c:v>
                </c:pt>
                <c:pt idx="779">
                  <c:v>17.428779602050781</c:v>
                </c:pt>
                <c:pt idx="780">
                  <c:v>17.473468780517578</c:v>
                </c:pt>
                <c:pt idx="781">
                  <c:v>17.518215179443359</c:v>
                </c:pt>
                <c:pt idx="782">
                  <c:v>17.563018798828125</c:v>
                </c:pt>
                <c:pt idx="783">
                  <c:v>17.607879638671875</c:v>
                </c:pt>
                <c:pt idx="784">
                  <c:v>17.652797698974609</c:v>
                </c:pt>
                <c:pt idx="785">
                  <c:v>17.697772979736328</c:v>
                </c:pt>
                <c:pt idx="786">
                  <c:v>17.742805480957031</c:v>
                </c:pt>
                <c:pt idx="787">
                  <c:v>17.787895202636719</c:v>
                </c:pt>
                <c:pt idx="788">
                  <c:v>17.833042144775391</c:v>
                </c:pt>
                <c:pt idx="789">
                  <c:v>17.878246307373047</c:v>
                </c:pt>
                <c:pt idx="790">
                  <c:v>17.923507690429688</c:v>
                </c:pt>
                <c:pt idx="791">
                  <c:v>17.968826293945313</c:v>
                </c:pt>
                <c:pt idx="792">
                  <c:v>18.014202117919922</c:v>
                </c:pt>
                <c:pt idx="793">
                  <c:v>18.059635162353516</c:v>
                </c:pt>
                <c:pt idx="794">
                  <c:v>18.105125427246094</c:v>
                </c:pt>
                <c:pt idx="795">
                  <c:v>18.150672912597656</c:v>
                </c:pt>
                <c:pt idx="796">
                  <c:v>18.196277618408203</c:v>
                </c:pt>
                <c:pt idx="797">
                  <c:v>18.241939544677734</c:v>
                </c:pt>
                <c:pt idx="798">
                  <c:v>18.28765869140625</c:v>
                </c:pt>
                <c:pt idx="799">
                  <c:v>18.33343505859375</c:v>
                </c:pt>
                <c:pt idx="800">
                  <c:v>18.379268646240234</c:v>
                </c:pt>
                <c:pt idx="801">
                  <c:v>18.425159454345703</c:v>
                </c:pt>
                <c:pt idx="802">
                  <c:v>18.471107482910156</c:v>
                </c:pt>
                <c:pt idx="803">
                  <c:v>18.517112731933594</c:v>
                </c:pt>
                <c:pt idx="804">
                  <c:v>18.563175201416016</c:v>
                </c:pt>
                <c:pt idx="805">
                  <c:v>18.609294891357422</c:v>
                </c:pt>
                <c:pt idx="806">
                  <c:v>18.655471801757812</c:v>
                </c:pt>
                <c:pt idx="807">
                  <c:v>18.701705932617188</c:v>
                </c:pt>
                <c:pt idx="808">
                  <c:v>18.747997283935547</c:v>
                </c:pt>
                <c:pt idx="809">
                  <c:v>18.794345855712891</c:v>
                </c:pt>
                <c:pt idx="810">
                  <c:v>18.840751647949219</c:v>
                </c:pt>
                <c:pt idx="811">
                  <c:v>18.887214660644531</c:v>
                </c:pt>
                <c:pt idx="812">
                  <c:v>18.933734893798828</c:v>
                </c:pt>
                <c:pt idx="813">
                  <c:v>18.980312347412109</c:v>
                </c:pt>
                <c:pt idx="814">
                  <c:v>19.026947021484375</c:v>
                </c:pt>
                <c:pt idx="815">
                  <c:v>19.073638916015625</c:v>
                </c:pt>
                <c:pt idx="816">
                  <c:v>19.120388031005859</c:v>
                </c:pt>
                <c:pt idx="817">
                  <c:v>19.167194366455078</c:v>
                </c:pt>
                <c:pt idx="818">
                  <c:v>19.214057922363281</c:v>
                </c:pt>
                <c:pt idx="819">
                  <c:v>19.260978698730469</c:v>
                </c:pt>
                <c:pt idx="820">
                  <c:v>19.307956695556641</c:v>
                </c:pt>
                <c:pt idx="821">
                  <c:v>19.354991912841797</c:v>
                </c:pt>
                <c:pt idx="822">
                  <c:v>19.402084350585938</c:v>
                </c:pt>
                <c:pt idx="823">
                  <c:v>19.449234008789063</c:v>
                </c:pt>
                <c:pt idx="824">
                  <c:v>19.496440887451172</c:v>
                </c:pt>
                <c:pt idx="825">
                  <c:v>19.543704986572266</c:v>
                </c:pt>
                <c:pt idx="826">
                  <c:v>19.591026306152344</c:v>
                </c:pt>
                <c:pt idx="827">
                  <c:v>19.638404846191406</c:v>
                </c:pt>
                <c:pt idx="828">
                  <c:v>19.685840606689453</c:v>
                </c:pt>
                <c:pt idx="829">
                  <c:v>19.733333587646484</c:v>
                </c:pt>
                <c:pt idx="830">
                  <c:v>19.7808837890625</c:v>
                </c:pt>
                <c:pt idx="831">
                  <c:v>19.8284912109375</c:v>
                </c:pt>
                <c:pt idx="832">
                  <c:v>19.876155853271484</c:v>
                </c:pt>
                <c:pt idx="833">
                  <c:v>19.923877716064453</c:v>
                </c:pt>
                <c:pt idx="834">
                  <c:v>19.971656799316406</c:v>
                </c:pt>
                <c:pt idx="835">
                  <c:v>20.019493103027344</c:v>
                </c:pt>
                <c:pt idx="836">
                  <c:v>20.067386627197266</c:v>
                </c:pt>
                <c:pt idx="837">
                  <c:v>20.115337371826172</c:v>
                </c:pt>
                <c:pt idx="838">
                  <c:v>20.163345336914063</c:v>
                </c:pt>
                <c:pt idx="839">
                  <c:v>20.211410522460938</c:v>
                </c:pt>
                <c:pt idx="840">
                  <c:v>20.259532928466797</c:v>
                </c:pt>
                <c:pt idx="841">
                  <c:v>20.307712554931641</c:v>
                </c:pt>
                <c:pt idx="842">
                  <c:v>20.355949401855469</c:v>
                </c:pt>
                <c:pt idx="843">
                  <c:v>20.404243469238281</c:v>
                </c:pt>
                <c:pt idx="844">
                  <c:v>20.452594757080078</c:v>
                </c:pt>
                <c:pt idx="845">
                  <c:v>20.501003265380859</c:v>
                </c:pt>
                <c:pt idx="846">
                  <c:v>20.549468994140625</c:v>
                </c:pt>
                <c:pt idx="847">
                  <c:v>20.597991943359375</c:v>
                </c:pt>
                <c:pt idx="848">
                  <c:v>20.646572113037109</c:v>
                </c:pt>
                <c:pt idx="849">
                  <c:v>20.695209503173828</c:v>
                </c:pt>
                <c:pt idx="850">
                  <c:v>20.743904113769531</c:v>
                </c:pt>
                <c:pt idx="851">
                  <c:v>20.792655944824219</c:v>
                </c:pt>
                <c:pt idx="852">
                  <c:v>20.841464996337891</c:v>
                </c:pt>
                <c:pt idx="853">
                  <c:v>20.890331268310547</c:v>
                </c:pt>
                <c:pt idx="854">
                  <c:v>20.939254760742188</c:v>
                </c:pt>
                <c:pt idx="855">
                  <c:v>20.988235473632812</c:v>
                </c:pt>
                <c:pt idx="856">
                  <c:v>21.037273406982422</c:v>
                </c:pt>
                <c:pt idx="857">
                  <c:v>21.086368560791016</c:v>
                </c:pt>
                <c:pt idx="858">
                  <c:v>21.135520935058594</c:v>
                </c:pt>
                <c:pt idx="859">
                  <c:v>21.184730529785156</c:v>
                </c:pt>
                <c:pt idx="860">
                  <c:v>21.233997344970703</c:v>
                </c:pt>
                <c:pt idx="861">
                  <c:v>21.283321380615234</c:v>
                </c:pt>
                <c:pt idx="862">
                  <c:v>21.33270263671875</c:v>
                </c:pt>
                <c:pt idx="863">
                  <c:v>21.38214111328125</c:v>
                </c:pt>
                <c:pt idx="864">
                  <c:v>21.431636810302734</c:v>
                </c:pt>
                <c:pt idx="865">
                  <c:v>21.481189727783203</c:v>
                </c:pt>
                <c:pt idx="866">
                  <c:v>21.530799865722656</c:v>
                </c:pt>
                <c:pt idx="867">
                  <c:v>21.580467224121094</c:v>
                </c:pt>
                <c:pt idx="868">
                  <c:v>21.630191802978516</c:v>
                </c:pt>
                <c:pt idx="869">
                  <c:v>21.679973602294922</c:v>
                </c:pt>
                <c:pt idx="870">
                  <c:v>21.729812622070313</c:v>
                </c:pt>
                <c:pt idx="871">
                  <c:v>21.779708862304687</c:v>
                </c:pt>
                <c:pt idx="872">
                  <c:v>21.829662322998047</c:v>
                </c:pt>
                <c:pt idx="873">
                  <c:v>21.879673004150391</c:v>
                </c:pt>
                <c:pt idx="874">
                  <c:v>21.929740905761719</c:v>
                </c:pt>
                <c:pt idx="875">
                  <c:v>21.979866027832031</c:v>
                </c:pt>
                <c:pt idx="876">
                  <c:v>22.030048370361328</c:v>
                </c:pt>
                <c:pt idx="877">
                  <c:v>22.080287933349609</c:v>
                </c:pt>
                <c:pt idx="878">
                  <c:v>22.130584716796875</c:v>
                </c:pt>
                <c:pt idx="879">
                  <c:v>22.180938720703125</c:v>
                </c:pt>
                <c:pt idx="880">
                  <c:v>22.231349945068359</c:v>
                </c:pt>
                <c:pt idx="881">
                  <c:v>22.281818389892578</c:v>
                </c:pt>
                <c:pt idx="882">
                  <c:v>22.332344055175781</c:v>
                </c:pt>
                <c:pt idx="883">
                  <c:v>22.382926940917969</c:v>
                </c:pt>
                <c:pt idx="884">
                  <c:v>22.433567047119141</c:v>
                </c:pt>
                <c:pt idx="885">
                  <c:v>22.484264373779297</c:v>
                </c:pt>
                <c:pt idx="886">
                  <c:v>22.535018920898437</c:v>
                </c:pt>
                <c:pt idx="887">
                  <c:v>22.585830688476563</c:v>
                </c:pt>
                <c:pt idx="888">
                  <c:v>22.636699676513672</c:v>
                </c:pt>
                <c:pt idx="889">
                  <c:v>22.687625885009766</c:v>
                </c:pt>
                <c:pt idx="890">
                  <c:v>22.738609313964844</c:v>
                </c:pt>
                <c:pt idx="891">
                  <c:v>22.789649963378906</c:v>
                </c:pt>
                <c:pt idx="892">
                  <c:v>22.840747833251953</c:v>
                </c:pt>
                <c:pt idx="893">
                  <c:v>22.891902923583984</c:v>
                </c:pt>
                <c:pt idx="894">
                  <c:v>22.943115234375</c:v>
                </c:pt>
                <c:pt idx="895">
                  <c:v>22.994384765625</c:v>
                </c:pt>
                <c:pt idx="896">
                  <c:v>23.045711517333984</c:v>
                </c:pt>
                <c:pt idx="897">
                  <c:v>23.097095489501953</c:v>
                </c:pt>
                <c:pt idx="898">
                  <c:v>23.148536682128906</c:v>
                </c:pt>
                <c:pt idx="899">
                  <c:v>23.200035095214844</c:v>
                </c:pt>
                <c:pt idx="900">
                  <c:v>23.251590728759766</c:v>
                </c:pt>
                <c:pt idx="901">
                  <c:v>23.303203582763672</c:v>
                </c:pt>
                <c:pt idx="902">
                  <c:v>23.354873657226563</c:v>
                </c:pt>
                <c:pt idx="903">
                  <c:v>23.406600952148438</c:v>
                </c:pt>
                <c:pt idx="904">
                  <c:v>23.458385467529297</c:v>
                </c:pt>
                <c:pt idx="905">
                  <c:v>23.510227203369141</c:v>
                </c:pt>
                <c:pt idx="906">
                  <c:v>23.562126159667969</c:v>
                </c:pt>
                <c:pt idx="907">
                  <c:v>23.614082336425781</c:v>
                </c:pt>
                <c:pt idx="908">
                  <c:v>23.666095733642578</c:v>
                </c:pt>
                <c:pt idx="909">
                  <c:v>23.718166351318359</c:v>
                </c:pt>
                <c:pt idx="910">
                  <c:v>23.770294189453125</c:v>
                </c:pt>
                <c:pt idx="911">
                  <c:v>23.822479248046875</c:v>
                </c:pt>
                <c:pt idx="912">
                  <c:v>23.874721527099609</c:v>
                </c:pt>
                <c:pt idx="913">
                  <c:v>23.927021026611328</c:v>
                </c:pt>
                <c:pt idx="914">
                  <c:v>23.979377746582031</c:v>
                </c:pt>
                <c:pt idx="915">
                  <c:v>24.031791687011719</c:v>
                </c:pt>
                <c:pt idx="916">
                  <c:v>24.084262847900391</c:v>
                </c:pt>
                <c:pt idx="917">
                  <c:v>24.136791229248047</c:v>
                </c:pt>
                <c:pt idx="918">
                  <c:v>24.189376831054688</c:v>
                </c:pt>
                <c:pt idx="919">
                  <c:v>24.242019653320313</c:v>
                </c:pt>
                <c:pt idx="920">
                  <c:v>24.294719696044922</c:v>
                </c:pt>
                <c:pt idx="921">
                  <c:v>24.347476959228516</c:v>
                </c:pt>
                <c:pt idx="922">
                  <c:v>24.400291442871094</c:v>
                </c:pt>
                <c:pt idx="923">
                  <c:v>24.453163146972656</c:v>
                </c:pt>
                <c:pt idx="924">
                  <c:v>24.506092071533203</c:v>
                </c:pt>
                <c:pt idx="925">
                  <c:v>24.559078216552734</c:v>
                </c:pt>
                <c:pt idx="926">
                  <c:v>24.61212158203125</c:v>
                </c:pt>
                <c:pt idx="927">
                  <c:v>24.66522216796875</c:v>
                </c:pt>
                <c:pt idx="928">
                  <c:v>24.718379974365234</c:v>
                </c:pt>
                <c:pt idx="929">
                  <c:v>24.771595001220703</c:v>
                </c:pt>
                <c:pt idx="930">
                  <c:v>24.824867248535156</c:v>
                </c:pt>
                <c:pt idx="931">
                  <c:v>24.878196716308594</c:v>
                </c:pt>
                <c:pt idx="932">
                  <c:v>24.931583404541016</c:v>
                </c:pt>
                <c:pt idx="933">
                  <c:v>24.985027313232422</c:v>
                </c:pt>
                <c:pt idx="934">
                  <c:v>25.038528442382813</c:v>
                </c:pt>
                <c:pt idx="935">
                  <c:v>25.092086791992187</c:v>
                </c:pt>
                <c:pt idx="936">
                  <c:v>25.145702362060547</c:v>
                </c:pt>
                <c:pt idx="937">
                  <c:v>25.199375152587891</c:v>
                </c:pt>
                <c:pt idx="938">
                  <c:v>25.253105163574219</c:v>
                </c:pt>
                <c:pt idx="939">
                  <c:v>25.306892395019531</c:v>
                </c:pt>
                <c:pt idx="940">
                  <c:v>25.360736846923828</c:v>
                </c:pt>
                <c:pt idx="941">
                  <c:v>25.414638519287109</c:v>
                </c:pt>
                <c:pt idx="942">
                  <c:v>25.468597412109375</c:v>
                </c:pt>
                <c:pt idx="943">
                  <c:v>25.522613525390625</c:v>
                </c:pt>
                <c:pt idx="944">
                  <c:v>25.576686859130859</c:v>
                </c:pt>
                <c:pt idx="945">
                  <c:v>25.630817413330078</c:v>
                </c:pt>
                <c:pt idx="946">
                  <c:v>25.685005187988281</c:v>
                </c:pt>
                <c:pt idx="947">
                  <c:v>25.739250183105469</c:v>
                </c:pt>
                <c:pt idx="948">
                  <c:v>25.793552398681641</c:v>
                </c:pt>
                <c:pt idx="949">
                  <c:v>25.847911834716797</c:v>
                </c:pt>
                <c:pt idx="950">
                  <c:v>25.902328491210937</c:v>
                </c:pt>
                <c:pt idx="951">
                  <c:v>25.956802368164063</c:v>
                </c:pt>
                <c:pt idx="952">
                  <c:v>26.011333465576172</c:v>
                </c:pt>
                <c:pt idx="953">
                  <c:v>26.065921783447266</c:v>
                </c:pt>
                <c:pt idx="954">
                  <c:v>26.120567321777344</c:v>
                </c:pt>
                <c:pt idx="955">
                  <c:v>26.175270080566406</c:v>
                </c:pt>
                <c:pt idx="956">
                  <c:v>26.230030059814453</c:v>
                </c:pt>
                <c:pt idx="957">
                  <c:v>26.284847259521484</c:v>
                </c:pt>
                <c:pt idx="958">
                  <c:v>26.3397216796875</c:v>
                </c:pt>
                <c:pt idx="959">
                  <c:v>26.3946533203125</c:v>
                </c:pt>
                <c:pt idx="960">
                  <c:v>26.449642181396484</c:v>
                </c:pt>
                <c:pt idx="961">
                  <c:v>26.504688262939453</c:v>
                </c:pt>
                <c:pt idx="962">
                  <c:v>26.559791564941406</c:v>
                </c:pt>
                <c:pt idx="963">
                  <c:v>26.614952087402344</c:v>
                </c:pt>
                <c:pt idx="964">
                  <c:v>26.670169830322266</c:v>
                </c:pt>
                <c:pt idx="965">
                  <c:v>26.725444793701172</c:v>
                </c:pt>
                <c:pt idx="966">
                  <c:v>26.780776977539063</c:v>
                </c:pt>
                <c:pt idx="967">
                  <c:v>26.836166381835937</c:v>
                </c:pt>
                <c:pt idx="968">
                  <c:v>26.891613006591797</c:v>
                </c:pt>
                <c:pt idx="969">
                  <c:v>26.947116851806641</c:v>
                </c:pt>
                <c:pt idx="970">
                  <c:v>27.002677917480469</c:v>
                </c:pt>
                <c:pt idx="971">
                  <c:v>27.058296203613281</c:v>
                </c:pt>
                <c:pt idx="972">
                  <c:v>27.113971710205078</c:v>
                </c:pt>
                <c:pt idx="973">
                  <c:v>27.169704437255859</c:v>
                </c:pt>
                <c:pt idx="974">
                  <c:v>27.225494384765625</c:v>
                </c:pt>
                <c:pt idx="975">
                  <c:v>27.281341552734375</c:v>
                </c:pt>
                <c:pt idx="976">
                  <c:v>27.337245941162109</c:v>
                </c:pt>
                <c:pt idx="977">
                  <c:v>27.393207550048828</c:v>
                </c:pt>
                <c:pt idx="978">
                  <c:v>27.449226379394531</c:v>
                </c:pt>
                <c:pt idx="979">
                  <c:v>27.505302429199219</c:v>
                </c:pt>
                <c:pt idx="980">
                  <c:v>27.561435699462891</c:v>
                </c:pt>
                <c:pt idx="981">
                  <c:v>27.617626190185547</c:v>
                </c:pt>
                <c:pt idx="982">
                  <c:v>27.673873901367187</c:v>
                </c:pt>
                <c:pt idx="983">
                  <c:v>27.730178833007813</c:v>
                </c:pt>
                <c:pt idx="984">
                  <c:v>27.786540985107422</c:v>
                </c:pt>
                <c:pt idx="985">
                  <c:v>27.842960357666016</c:v>
                </c:pt>
                <c:pt idx="986">
                  <c:v>27.899436950683594</c:v>
                </c:pt>
                <c:pt idx="987">
                  <c:v>27.955970764160156</c:v>
                </c:pt>
                <c:pt idx="988">
                  <c:v>28.012561798095703</c:v>
                </c:pt>
                <c:pt idx="989">
                  <c:v>28.069210052490234</c:v>
                </c:pt>
                <c:pt idx="990">
                  <c:v>28.12591552734375</c:v>
                </c:pt>
                <c:pt idx="991">
                  <c:v>28.18267822265625</c:v>
                </c:pt>
                <c:pt idx="992">
                  <c:v>28.239498138427734</c:v>
                </c:pt>
                <c:pt idx="993">
                  <c:v>28.296375274658203</c:v>
                </c:pt>
                <c:pt idx="994">
                  <c:v>28.353309631347656</c:v>
                </c:pt>
                <c:pt idx="995">
                  <c:v>28.410301208496094</c:v>
                </c:pt>
                <c:pt idx="996">
                  <c:v>28.467350006103516</c:v>
                </c:pt>
                <c:pt idx="997">
                  <c:v>28.524456024169922</c:v>
                </c:pt>
                <c:pt idx="998">
                  <c:v>28.581619262695313</c:v>
                </c:pt>
                <c:pt idx="999">
                  <c:v>28.638839721679688</c:v>
                </c:pt>
                <c:pt idx="1000">
                  <c:v>28.696117401123047</c:v>
                </c:pt>
                <c:pt idx="1001">
                  <c:v>28.753452301025391</c:v>
                </c:pt>
                <c:pt idx="1002">
                  <c:v>28.810844421386719</c:v>
                </c:pt>
                <c:pt idx="1003">
                  <c:v>28.868293762207031</c:v>
                </c:pt>
                <c:pt idx="1004">
                  <c:v>28.925800323486328</c:v>
                </c:pt>
                <c:pt idx="1005">
                  <c:v>28.983364105224609</c:v>
                </c:pt>
                <c:pt idx="1006">
                  <c:v>29.040985107421875</c:v>
                </c:pt>
                <c:pt idx="1007">
                  <c:v>29.098663330078125</c:v>
                </c:pt>
                <c:pt idx="1008">
                  <c:v>29.156398773193359</c:v>
                </c:pt>
                <c:pt idx="1009">
                  <c:v>29.214191436767578</c:v>
                </c:pt>
                <c:pt idx="1010">
                  <c:v>29.272041320800781</c:v>
                </c:pt>
                <c:pt idx="1011">
                  <c:v>29.329948425292969</c:v>
                </c:pt>
                <c:pt idx="1012">
                  <c:v>29.387912750244141</c:v>
                </c:pt>
                <c:pt idx="1013">
                  <c:v>29.445934295654297</c:v>
                </c:pt>
                <c:pt idx="1014">
                  <c:v>29.504013061523438</c:v>
                </c:pt>
                <c:pt idx="1015">
                  <c:v>29.562149047851562</c:v>
                </c:pt>
                <c:pt idx="1016">
                  <c:v>29.620342254638672</c:v>
                </c:pt>
                <c:pt idx="1017">
                  <c:v>29.678592681884766</c:v>
                </c:pt>
                <c:pt idx="1018">
                  <c:v>29.736900329589844</c:v>
                </c:pt>
                <c:pt idx="1019">
                  <c:v>29.795265197753906</c:v>
                </c:pt>
                <c:pt idx="1020">
                  <c:v>29.853687286376953</c:v>
                </c:pt>
                <c:pt idx="1021">
                  <c:v>29.912166595458984</c:v>
                </c:pt>
                <c:pt idx="1022">
                  <c:v>29.970703125</c:v>
                </c:pt>
                <c:pt idx="1023">
                  <c:v>30.029296875</c:v>
                </c:pt>
                <c:pt idx="1024">
                  <c:v>30.087947845458984</c:v>
                </c:pt>
                <c:pt idx="1025">
                  <c:v>30.146656036376953</c:v>
                </c:pt>
                <c:pt idx="1026">
                  <c:v>30.205421447753906</c:v>
                </c:pt>
                <c:pt idx="1027">
                  <c:v>30.264244079589844</c:v>
                </c:pt>
                <c:pt idx="1028">
                  <c:v>30.323123931884766</c:v>
                </c:pt>
                <c:pt idx="1029">
                  <c:v>30.382061004638672</c:v>
                </c:pt>
                <c:pt idx="1030">
                  <c:v>30.441055297851562</c:v>
                </c:pt>
                <c:pt idx="1031">
                  <c:v>30.500106811523438</c:v>
                </c:pt>
                <c:pt idx="1032">
                  <c:v>30.559215545654297</c:v>
                </c:pt>
                <c:pt idx="1033">
                  <c:v>30.618381500244141</c:v>
                </c:pt>
                <c:pt idx="1034">
                  <c:v>30.677604675292969</c:v>
                </c:pt>
                <c:pt idx="1035">
                  <c:v>30.736885070800781</c:v>
                </c:pt>
                <c:pt idx="1036">
                  <c:v>30.796222686767578</c:v>
                </c:pt>
                <c:pt idx="1037">
                  <c:v>30.855617523193359</c:v>
                </c:pt>
                <c:pt idx="1038">
                  <c:v>30.915069580078125</c:v>
                </c:pt>
                <c:pt idx="1039">
                  <c:v>30.974578857421875</c:v>
                </c:pt>
                <c:pt idx="1040">
                  <c:v>31.034145355224609</c:v>
                </c:pt>
                <c:pt idx="1041">
                  <c:v>31.093769073486328</c:v>
                </c:pt>
                <c:pt idx="1042">
                  <c:v>31.153450012207031</c:v>
                </c:pt>
                <c:pt idx="1043">
                  <c:v>31.213188171386719</c:v>
                </c:pt>
                <c:pt idx="1044">
                  <c:v>31.272983551025391</c:v>
                </c:pt>
                <c:pt idx="1045">
                  <c:v>31.332836151123047</c:v>
                </c:pt>
                <c:pt idx="1046">
                  <c:v>31.392745971679688</c:v>
                </c:pt>
                <c:pt idx="1047">
                  <c:v>31.452713012695313</c:v>
                </c:pt>
                <c:pt idx="1048">
                  <c:v>31.512737274169922</c:v>
                </c:pt>
                <c:pt idx="1049">
                  <c:v>31.572818756103516</c:v>
                </c:pt>
                <c:pt idx="1050">
                  <c:v>31.632957458496094</c:v>
                </c:pt>
                <c:pt idx="1051">
                  <c:v>31.693153381347656</c:v>
                </c:pt>
                <c:pt idx="1052">
                  <c:v>31.753406524658203</c:v>
                </c:pt>
                <c:pt idx="1053">
                  <c:v>31.813716888427734</c:v>
                </c:pt>
                <c:pt idx="1054">
                  <c:v>31.87408447265625</c:v>
                </c:pt>
                <c:pt idx="1055">
                  <c:v>31.93450927734375</c:v>
                </c:pt>
                <c:pt idx="1056">
                  <c:v>31.994991302490234</c:v>
                </c:pt>
                <c:pt idx="1057">
                  <c:v>32.055530548095703</c:v>
                </c:pt>
                <c:pt idx="1058">
                  <c:v>32.116127014160156</c:v>
                </c:pt>
                <c:pt idx="1059">
                  <c:v>32.176780700683594</c:v>
                </c:pt>
                <c:pt idx="1060">
                  <c:v>32.237491607666016</c:v>
                </c:pt>
                <c:pt idx="1061">
                  <c:v>32.298259735107422</c:v>
                </c:pt>
                <c:pt idx="1062">
                  <c:v>32.359085083007812</c:v>
                </c:pt>
                <c:pt idx="1063">
                  <c:v>32.419967651367188</c:v>
                </c:pt>
                <c:pt idx="1064">
                  <c:v>32.480907440185547</c:v>
                </c:pt>
                <c:pt idx="1065">
                  <c:v>32.541904449462891</c:v>
                </c:pt>
                <c:pt idx="1066">
                  <c:v>32.602958679199219</c:v>
                </c:pt>
                <c:pt idx="1067">
                  <c:v>32.664070129394531</c:v>
                </c:pt>
                <c:pt idx="1068">
                  <c:v>32.725238800048828</c:v>
                </c:pt>
                <c:pt idx="1069">
                  <c:v>32.786464691162109</c:v>
                </c:pt>
                <c:pt idx="1070">
                  <c:v>32.847747802734375</c:v>
                </c:pt>
                <c:pt idx="1071">
                  <c:v>32.909088134765625</c:v>
                </c:pt>
                <c:pt idx="1072">
                  <c:v>32.970485687255859</c:v>
                </c:pt>
                <c:pt idx="1073">
                  <c:v>33.031940460205078</c:v>
                </c:pt>
                <c:pt idx="1074">
                  <c:v>33.093452453613281</c:v>
                </c:pt>
                <c:pt idx="1075">
                  <c:v>33.155021667480469</c:v>
                </c:pt>
                <c:pt idx="1076">
                  <c:v>33.216648101806641</c:v>
                </c:pt>
                <c:pt idx="1077">
                  <c:v>33.278331756591797</c:v>
                </c:pt>
                <c:pt idx="1078">
                  <c:v>33.340072631835938</c:v>
                </c:pt>
                <c:pt idx="1079">
                  <c:v>33.401870727539063</c:v>
                </c:pt>
                <c:pt idx="1080">
                  <c:v>33.463726043701172</c:v>
                </c:pt>
                <c:pt idx="1081">
                  <c:v>33.525638580322266</c:v>
                </c:pt>
                <c:pt idx="1082">
                  <c:v>33.587608337402344</c:v>
                </c:pt>
                <c:pt idx="1083">
                  <c:v>33.649635314941406</c:v>
                </c:pt>
                <c:pt idx="1084">
                  <c:v>33.711719512939453</c:v>
                </c:pt>
                <c:pt idx="1085">
                  <c:v>33.773860931396484</c:v>
                </c:pt>
                <c:pt idx="1086">
                  <c:v>33.8360595703125</c:v>
                </c:pt>
                <c:pt idx="1087">
                  <c:v>33.8983154296875</c:v>
                </c:pt>
                <c:pt idx="1088">
                  <c:v>33.960628509521484</c:v>
                </c:pt>
                <c:pt idx="1089">
                  <c:v>34.022998809814453</c:v>
                </c:pt>
                <c:pt idx="1090">
                  <c:v>34.085426330566406</c:v>
                </c:pt>
                <c:pt idx="1091">
                  <c:v>34.147911071777344</c:v>
                </c:pt>
                <c:pt idx="1092">
                  <c:v>34.210453033447266</c:v>
                </c:pt>
                <c:pt idx="1093">
                  <c:v>34.273052215576172</c:v>
                </c:pt>
                <c:pt idx="1094">
                  <c:v>34.335708618164063</c:v>
                </c:pt>
                <c:pt idx="1095">
                  <c:v>34.398422241210937</c:v>
                </c:pt>
                <c:pt idx="1096">
                  <c:v>34.461193084716797</c:v>
                </c:pt>
                <c:pt idx="1097">
                  <c:v>34.524021148681641</c:v>
                </c:pt>
                <c:pt idx="1098">
                  <c:v>34.586906433105469</c:v>
                </c:pt>
                <c:pt idx="1099">
                  <c:v>34.649848937988281</c:v>
                </c:pt>
                <c:pt idx="1100">
                  <c:v>34.712848663330078</c:v>
                </c:pt>
                <c:pt idx="1101">
                  <c:v>34.775905609130859</c:v>
                </c:pt>
                <c:pt idx="1102">
                  <c:v>34.839019775390625</c:v>
                </c:pt>
                <c:pt idx="1103">
                  <c:v>34.902191162109375</c:v>
                </c:pt>
                <c:pt idx="1104">
                  <c:v>34.965419769287109</c:v>
                </c:pt>
                <c:pt idx="1105">
                  <c:v>35.028705596923828</c:v>
                </c:pt>
                <c:pt idx="1106">
                  <c:v>35.092048645019531</c:v>
                </c:pt>
                <c:pt idx="1107">
                  <c:v>35.155448913574219</c:v>
                </c:pt>
                <c:pt idx="1108">
                  <c:v>35.218906402587891</c:v>
                </c:pt>
                <c:pt idx="1109">
                  <c:v>35.282421112060547</c:v>
                </c:pt>
                <c:pt idx="1110">
                  <c:v>35.345993041992187</c:v>
                </c:pt>
                <c:pt idx="1111">
                  <c:v>35.409622192382813</c:v>
                </c:pt>
                <c:pt idx="1112">
                  <c:v>35.473308563232422</c:v>
                </c:pt>
                <c:pt idx="1113">
                  <c:v>35.537052154541016</c:v>
                </c:pt>
                <c:pt idx="1114">
                  <c:v>35.600852966308594</c:v>
                </c:pt>
                <c:pt idx="1115">
                  <c:v>35.664710998535156</c:v>
                </c:pt>
                <c:pt idx="1116">
                  <c:v>35.728626251220703</c:v>
                </c:pt>
                <c:pt idx="1117">
                  <c:v>35.792598724365234</c:v>
                </c:pt>
                <c:pt idx="1118">
                  <c:v>35.85662841796875</c:v>
                </c:pt>
                <c:pt idx="1119">
                  <c:v>35.92071533203125</c:v>
                </c:pt>
                <c:pt idx="1120">
                  <c:v>35.984859466552734</c:v>
                </c:pt>
                <c:pt idx="1121">
                  <c:v>36.049060821533203</c:v>
                </c:pt>
                <c:pt idx="1122">
                  <c:v>36.113319396972656</c:v>
                </c:pt>
                <c:pt idx="1123">
                  <c:v>36.177635192871094</c:v>
                </c:pt>
                <c:pt idx="1124">
                  <c:v>36.242008209228516</c:v>
                </c:pt>
                <c:pt idx="1125">
                  <c:v>36.306438446044922</c:v>
                </c:pt>
                <c:pt idx="1126">
                  <c:v>36.370925903320313</c:v>
                </c:pt>
                <c:pt idx="1127">
                  <c:v>36.435470581054687</c:v>
                </c:pt>
                <c:pt idx="1128">
                  <c:v>36.500072479248047</c:v>
                </c:pt>
                <c:pt idx="1129">
                  <c:v>36.564731597900391</c:v>
                </c:pt>
                <c:pt idx="1130">
                  <c:v>36.629447937011719</c:v>
                </c:pt>
                <c:pt idx="1131">
                  <c:v>36.694221496582031</c:v>
                </c:pt>
                <c:pt idx="1132">
                  <c:v>36.759052276611328</c:v>
                </c:pt>
                <c:pt idx="1133">
                  <c:v>36.823940277099609</c:v>
                </c:pt>
                <c:pt idx="1134">
                  <c:v>36.888885498046875</c:v>
                </c:pt>
                <c:pt idx="1135">
                  <c:v>36.953887939453125</c:v>
                </c:pt>
                <c:pt idx="1136">
                  <c:v>37.018947601318359</c:v>
                </c:pt>
                <c:pt idx="1137">
                  <c:v>37.084064483642578</c:v>
                </c:pt>
                <c:pt idx="1138">
                  <c:v>37.149238586425781</c:v>
                </c:pt>
                <c:pt idx="1139">
                  <c:v>37.214469909667969</c:v>
                </c:pt>
                <c:pt idx="1140">
                  <c:v>37.279758453369141</c:v>
                </c:pt>
                <c:pt idx="1141">
                  <c:v>37.345104217529297</c:v>
                </c:pt>
                <c:pt idx="1142">
                  <c:v>37.410507202148437</c:v>
                </c:pt>
                <c:pt idx="1143">
                  <c:v>37.475967407226563</c:v>
                </c:pt>
                <c:pt idx="1144">
                  <c:v>37.541484832763672</c:v>
                </c:pt>
                <c:pt idx="1145">
                  <c:v>37.607059478759766</c:v>
                </c:pt>
                <c:pt idx="1146">
                  <c:v>37.672691345214844</c:v>
                </c:pt>
                <c:pt idx="1147">
                  <c:v>37.738380432128906</c:v>
                </c:pt>
                <c:pt idx="1148">
                  <c:v>37.804126739501953</c:v>
                </c:pt>
                <c:pt idx="1149">
                  <c:v>37.869930267333984</c:v>
                </c:pt>
                <c:pt idx="1150">
                  <c:v>37.935791015625</c:v>
                </c:pt>
                <c:pt idx="1151">
                  <c:v>38.001708984375</c:v>
                </c:pt>
                <c:pt idx="1152">
                  <c:v>38.067684173583984</c:v>
                </c:pt>
                <c:pt idx="1153">
                  <c:v>38.133716583251953</c:v>
                </c:pt>
                <c:pt idx="1154">
                  <c:v>38.199806213378906</c:v>
                </c:pt>
                <c:pt idx="1155">
                  <c:v>38.265953063964844</c:v>
                </c:pt>
                <c:pt idx="1156">
                  <c:v>38.332157135009766</c:v>
                </c:pt>
                <c:pt idx="1157">
                  <c:v>38.398418426513672</c:v>
                </c:pt>
                <c:pt idx="1158">
                  <c:v>38.464736938476563</c:v>
                </c:pt>
                <c:pt idx="1159">
                  <c:v>38.531112670898438</c:v>
                </c:pt>
                <c:pt idx="1160">
                  <c:v>38.597545623779297</c:v>
                </c:pt>
                <c:pt idx="1161">
                  <c:v>38.664035797119141</c:v>
                </c:pt>
                <c:pt idx="1162">
                  <c:v>38.730583190917969</c:v>
                </c:pt>
                <c:pt idx="1163">
                  <c:v>38.797187805175781</c:v>
                </c:pt>
                <c:pt idx="1164">
                  <c:v>38.863849639892578</c:v>
                </c:pt>
                <c:pt idx="1165">
                  <c:v>38.930568695068359</c:v>
                </c:pt>
                <c:pt idx="1166">
                  <c:v>38.997344970703125</c:v>
                </c:pt>
                <c:pt idx="1167">
                  <c:v>39.064178466796875</c:v>
                </c:pt>
                <c:pt idx="1168">
                  <c:v>39.131069183349609</c:v>
                </c:pt>
                <c:pt idx="1169">
                  <c:v>39.198017120361328</c:v>
                </c:pt>
                <c:pt idx="1170">
                  <c:v>39.265022277832031</c:v>
                </c:pt>
                <c:pt idx="1171">
                  <c:v>39.332084655761719</c:v>
                </c:pt>
                <c:pt idx="1172">
                  <c:v>39.399204254150391</c:v>
                </c:pt>
                <c:pt idx="1173">
                  <c:v>39.466381072998047</c:v>
                </c:pt>
                <c:pt idx="1174">
                  <c:v>39.533615112304688</c:v>
                </c:pt>
                <c:pt idx="1175">
                  <c:v>39.600906372070312</c:v>
                </c:pt>
                <c:pt idx="1176">
                  <c:v>39.668254852294922</c:v>
                </c:pt>
                <c:pt idx="1177">
                  <c:v>39.735660552978516</c:v>
                </c:pt>
                <c:pt idx="1178">
                  <c:v>39.803123474121094</c:v>
                </c:pt>
                <c:pt idx="1179">
                  <c:v>39.870643615722656</c:v>
                </c:pt>
                <c:pt idx="1180">
                  <c:v>39.938220977783203</c:v>
                </c:pt>
                <c:pt idx="1181">
                  <c:v>40.005855560302734</c:v>
                </c:pt>
                <c:pt idx="1182">
                  <c:v>40.07354736328125</c:v>
                </c:pt>
                <c:pt idx="1183">
                  <c:v>40.14129638671875</c:v>
                </c:pt>
                <c:pt idx="1184">
                  <c:v>40.209102630615234</c:v>
                </c:pt>
                <c:pt idx="1185">
                  <c:v>40.276966094970703</c:v>
                </c:pt>
                <c:pt idx="1186">
                  <c:v>40.344886779785156</c:v>
                </c:pt>
                <c:pt idx="1187">
                  <c:v>40.412864685058594</c:v>
                </c:pt>
                <c:pt idx="1188">
                  <c:v>40.480899810791016</c:v>
                </c:pt>
                <c:pt idx="1189">
                  <c:v>40.548992156982422</c:v>
                </c:pt>
                <c:pt idx="1190">
                  <c:v>40.617141723632812</c:v>
                </c:pt>
                <c:pt idx="1191">
                  <c:v>40.685348510742188</c:v>
                </c:pt>
                <c:pt idx="1192">
                  <c:v>40.753612518310547</c:v>
                </c:pt>
                <c:pt idx="1193">
                  <c:v>40.821933746337891</c:v>
                </c:pt>
                <c:pt idx="1194">
                  <c:v>40.890312194824219</c:v>
                </c:pt>
                <c:pt idx="1195">
                  <c:v>40.958747863769531</c:v>
                </c:pt>
                <c:pt idx="1196">
                  <c:v>41.027240753173828</c:v>
                </c:pt>
                <c:pt idx="1197">
                  <c:v>41.095790863037109</c:v>
                </c:pt>
                <c:pt idx="1198">
                  <c:v>41.164398193359375</c:v>
                </c:pt>
                <c:pt idx="1199">
                  <c:v>41.233062744140625</c:v>
                </c:pt>
                <c:pt idx="1200">
                  <c:v>41.301784515380859</c:v>
                </c:pt>
                <c:pt idx="1201">
                  <c:v>41.370563507080078</c:v>
                </c:pt>
                <c:pt idx="1202">
                  <c:v>41.439399719238281</c:v>
                </c:pt>
                <c:pt idx="1203">
                  <c:v>41.508293151855469</c:v>
                </c:pt>
                <c:pt idx="1204">
                  <c:v>41.577243804931641</c:v>
                </c:pt>
                <c:pt idx="1205">
                  <c:v>41.646251678466797</c:v>
                </c:pt>
                <c:pt idx="1206">
                  <c:v>41.715316772460938</c:v>
                </c:pt>
                <c:pt idx="1207">
                  <c:v>41.784439086914063</c:v>
                </c:pt>
                <c:pt idx="1208">
                  <c:v>41.853618621826172</c:v>
                </c:pt>
                <c:pt idx="1209">
                  <c:v>41.922855377197266</c:v>
                </c:pt>
                <c:pt idx="1210">
                  <c:v>41.992149353027344</c:v>
                </c:pt>
                <c:pt idx="1211">
                  <c:v>42.061500549316406</c:v>
                </c:pt>
                <c:pt idx="1212">
                  <c:v>42.130908966064453</c:v>
                </c:pt>
                <c:pt idx="1213">
                  <c:v>42.200374603271484</c:v>
                </c:pt>
                <c:pt idx="1214">
                  <c:v>42.2698974609375</c:v>
                </c:pt>
                <c:pt idx="1215">
                  <c:v>42.3394775390625</c:v>
                </c:pt>
                <c:pt idx="1216">
                  <c:v>42.409114837646484</c:v>
                </c:pt>
                <c:pt idx="1217">
                  <c:v>42.478809356689453</c:v>
                </c:pt>
                <c:pt idx="1218">
                  <c:v>42.548561096191406</c:v>
                </c:pt>
                <c:pt idx="1219">
                  <c:v>42.618370056152344</c:v>
                </c:pt>
                <c:pt idx="1220">
                  <c:v>42.688236236572266</c:v>
                </c:pt>
                <c:pt idx="1221">
                  <c:v>42.758159637451172</c:v>
                </c:pt>
                <c:pt idx="1222">
                  <c:v>42.828140258789063</c:v>
                </c:pt>
                <c:pt idx="1223">
                  <c:v>42.898178100585938</c:v>
                </c:pt>
                <c:pt idx="1224">
                  <c:v>42.968273162841797</c:v>
                </c:pt>
                <c:pt idx="1225">
                  <c:v>43.038425445556641</c:v>
                </c:pt>
                <c:pt idx="1226">
                  <c:v>43.108634948730469</c:v>
                </c:pt>
                <c:pt idx="1227">
                  <c:v>43.178901672363281</c:v>
                </c:pt>
                <c:pt idx="1228">
                  <c:v>43.249225616455078</c:v>
                </c:pt>
                <c:pt idx="1229">
                  <c:v>43.319606781005859</c:v>
                </c:pt>
                <c:pt idx="1230">
                  <c:v>43.390045166015625</c:v>
                </c:pt>
                <c:pt idx="1231">
                  <c:v>43.460540771484375</c:v>
                </c:pt>
                <c:pt idx="1232">
                  <c:v>43.531093597412109</c:v>
                </c:pt>
                <c:pt idx="1233">
                  <c:v>43.601703643798828</c:v>
                </c:pt>
                <c:pt idx="1234">
                  <c:v>43.672370910644531</c:v>
                </c:pt>
                <c:pt idx="1235">
                  <c:v>43.743095397949219</c:v>
                </c:pt>
                <c:pt idx="1236">
                  <c:v>43.813877105712891</c:v>
                </c:pt>
                <c:pt idx="1237">
                  <c:v>43.884716033935547</c:v>
                </c:pt>
                <c:pt idx="1238">
                  <c:v>43.955612182617188</c:v>
                </c:pt>
                <c:pt idx="1239">
                  <c:v>44.026565551757813</c:v>
                </c:pt>
                <c:pt idx="1240">
                  <c:v>44.097576141357422</c:v>
                </c:pt>
                <c:pt idx="1241">
                  <c:v>44.168643951416016</c:v>
                </c:pt>
                <c:pt idx="1242">
                  <c:v>44.239768981933594</c:v>
                </c:pt>
                <c:pt idx="1243">
                  <c:v>44.310951232910156</c:v>
                </c:pt>
                <c:pt idx="1244">
                  <c:v>44.382190704345703</c:v>
                </c:pt>
                <c:pt idx="1245">
                  <c:v>44.453487396240234</c:v>
                </c:pt>
                <c:pt idx="1246">
                  <c:v>44.52484130859375</c:v>
                </c:pt>
                <c:pt idx="1247">
                  <c:v>44.59625244140625</c:v>
                </c:pt>
                <c:pt idx="1248">
                  <c:v>44.667720794677734</c:v>
                </c:pt>
                <c:pt idx="1249">
                  <c:v>44.739246368408203</c:v>
                </c:pt>
                <c:pt idx="1250">
                  <c:v>44.810829162597656</c:v>
                </c:pt>
                <c:pt idx="1251">
                  <c:v>44.882469177246094</c:v>
                </c:pt>
                <c:pt idx="1252">
                  <c:v>44.954166412353516</c:v>
                </c:pt>
                <c:pt idx="1253">
                  <c:v>45.025920867919922</c:v>
                </c:pt>
                <c:pt idx="1254">
                  <c:v>45.097732543945313</c:v>
                </c:pt>
                <c:pt idx="1255">
                  <c:v>45.169601440429687</c:v>
                </c:pt>
                <c:pt idx="1256">
                  <c:v>45.241527557373047</c:v>
                </c:pt>
                <c:pt idx="1257">
                  <c:v>45.313510894775391</c:v>
                </c:pt>
                <c:pt idx="1258">
                  <c:v>45.385551452636719</c:v>
                </c:pt>
                <c:pt idx="1259">
                  <c:v>45.457649230957031</c:v>
                </c:pt>
                <c:pt idx="1260">
                  <c:v>45.529804229736328</c:v>
                </c:pt>
                <c:pt idx="1261">
                  <c:v>45.602016448974609</c:v>
                </c:pt>
                <c:pt idx="1262">
                  <c:v>45.674285888671875</c:v>
                </c:pt>
                <c:pt idx="1263">
                  <c:v>45.746612548828125</c:v>
                </c:pt>
                <c:pt idx="1264">
                  <c:v>45.818996429443359</c:v>
                </c:pt>
                <c:pt idx="1265">
                  <c:v>45.891437530517578</c:v>
                </c:pt>
                <c:pt idx="1266">
                  <c:v>45.963935852050781</c:v>
                </c:pt>
                <c:pt idx="1267">
                  <c:v>46.036491394042969</c:v>
                </c:pt>
                <c:pt idx="1268">
                  <c:v>46.109104156494141</c:v>
                </c:pt>
                <c:pt idx="1269">
                  <c:v>46.181774139404297</c:v>
                </c:pt>
                <c:pt idx="1270">
                  <c:v>46.254501342773437</c:v>
                </c:pt>
                <c:pt idx="1271">
                  <c:v>46.327285766601563</c:v>
                </c:pt>
                <c:pt idx="1272">
                  <c:v>46.400127410888672</c:v>
                </c:pt>
                <c:pt idx="1273">
                  <c:v>46.473026275634766</c:v>
                </c:pt>
                <c:pt idx="1274">
                  <c:v>46.545982360839844</c:v>
                </c:pt>
                <c:pt idx="1275">
                  <c:v>46.618995666503906</c:v>
                </c:pt>
                <c:pt idx="1276">
                  <c:v>46.692066192626953</c:v>
                </c:pt>
                <c:pt idx="1277">
                  <c:v>46.765193939208984</c:v>
                </c:pt>
                <c:pt idx="1278">
                  <c:v>46.83837890625</c:v>
                </c:pt>
                <c:pt idx="1279">
                  <c:v>46.91162109375</c:v>
                </c:pt>
                <c:pt idx="1280">
                  <c:v>46.984920501708984</c:v>
                </c:pt>
                <c:pt idx="1281">
                  <c:v>47.058277130126953</c:v>
                </c:pt>
                <c:pt idx="1282">
                  <c:v>47.131690979003906</c:v>
                </c:pt>
                <c:pt idx="1283">
                  <c:v>47.205162048339844</c:v>
                </c:pt>
                <c:pt idx="1284">
                  <c:v>47.278690338134766</c:v>
                </c:pt>
                <c:pt idx="1285">
                  <c:v>47.352275848388672</c:v>
                </c:pt>
                <c:pt idx="1286">
                  <c:v>47.425918579101563</c:v>
                </c:pt>
                <c:pt idx="1287">
                  <c:v>47.499618530273437</c:v>
                </c:pt>
                <c:pt idx="1288">
                  <c:v>47.573375701904297</c:v>
                </c:pt>
                <c:pt idx="1289">
                  <c:v>47.647190093994141</c:v>
                </c:pt>
                <c:pt idx="1290">
                  <c:v>47.721061706542969</c:v>
                </c:pt>
                <c:pt idx="1291">
                  <c:v>47.794990539550781</c:v>
                </c:pt>
                <c:pt idx="1292">
                  <c:v>47.868976593017578</c:v>
                </c:pt>
                <c:pt idx="1293">
                  <c:v>47.943019866943359</c:v>
                </c:pt>
                <c:pt idx="1294">
                  <c:v>48.017120361328125</c:v>
                </c:pt>
                <c:pt idx="1295">
                  <c:v>48.091278076171875</c:v>
                </c:pt>
                <c:pt idx="1296">
                  <c:v>48.165493011474609</c:v>
                </c:pt>
                <c:pt idx="1297">
                  <c:v>48.239765167236328</c:v>
                </c:pt>
                <c:pt idx="1298">
                  <c:v>48.314094543457031</c:v>
                </c:pt>
                <c:pt idx="1299">
                  <c:v>48.388481140136719</c:v>
                </c:pt>
                <c:pt idx="1300">
                  <c:v>48.462924957275391</c:v>
                </c:pt>
                <c:pt idx="1301">
                  <c:v>48.537425994873047</c:v>
                </c:pt>
                <c:pt idx="1302">
                  <c:v>48.611984252929687</c:v>
                </c:pt>
                <c:pt idx="1303">
                  <c:v>48.686599731445313</c:v>
                </c:pt>
                <c:pt idx="1304">
                  <c:v>48.761272430419922</c:v>
                </c:pt>
                <c:pt idx="1305">
                  <c:v>48.836002349853516</c:v>
                </c:pt>
                <c:pt idx="1306">
                  <c:v>48.910789489746094</c:v>
                </c:pt>
                <c:pt idx="1307">
                  <c:v>48.985633850097656</c:v>
                </c:pt>
                <c:pt idx="1308">
                  <c:v>49.060535430908203</c:v>
                </c:pt>
                <c:pt idx="1309">
                  <c:v>49.135494232177734</c:v>
                </c:pt>
                <c:pt idx="1310">
                  <c:v>49.21051025390625</c:v>
                </c:pt>
                <c:pt idx="1311">
                  <c:v>49.28558349609375</c:v>
                </c:pt>
                <c:pt idx="1312">
                  <c:v>49.360713958740234</c:v>
                </c:pt>
                <c:pt idx="1313">
                  <c:v>49.435901641845703</c:v>
                </c:pt>
                <c:pt idx="1314">
                  <c:v>49.511146545410156</c:v>
                </c:pt>
                <c:pt idx="1315">
                  <c:v>49.586448669433594</c:v>
                </c:pt>
                <c:pt idx="1316">
                  <c:v>49.661808013916016</c:v>
                </c:pt>
                <c:pt idx="1317">
                  <c:v>49.737224578857422</c:v>
                </c:pt>
                <c:pt idx="1318">
                  <c:v>49.812698364257813</c:v>
                </c:pt>
                <c:pt idx="1319">
                  <c:v>49.888229370117188</c:v>
                </c:pt>
                <c:pt idx="1320">
                  <c:v>49.963817596435547</c:v>
                </c:pt>
                <c:pt idx="1321">
                  <c:v>50.039463043212891</c:v>
                </c:pt>
                <c:pt idx="1322">
                  <c:v>50.115165710449219</c:v>
                </c:pt>
                <c:pt idx="1323">
                  <c:v>50.190925598144531</c:v>
                </c:pt>
                <c:pt idx="1324">
                  <c:v>50.266742706298828</c:v>
                </c:pt>
                <c:pt idx="1325">
                  <c:v>50.342617034912109</c:v>
                </c:pt>
                <c:pt idx="1326">
                  <c:v>50.418548583984375</c:v>
                </c:pt>
                <c:pt idx="1327">
                  <c:v>50.494537353515625</c:v>
                </c:pt>
                <c:pt idx="1328">
                  <c:v>50.570583343505859</c:v>
                </c:pt>
                <c:pt idx="1329">
                  <c:v>50.646686553955078</c:v>
                </c:pt>
                <c:pt idx="1330">
                  <c:v>50.722846984863281</c:v>
                </c:pt>
                <c:pt idx="1331">
                  <c:v>50.799064636230469</c:v>
                </c:pt>
                <c:pt idx="1332">
                  <c:v>50.875339508056641</c:v>
                </c:pt>
                <c:pt idx="1333">
                  <c:v>50.951671600341797</c:v>
                </c:pt>
                <c:pt idx="1334">
                  <c:v>51.028060913085938</c:v>
                </c:pt>
                <c:pt idx="1335">
                  <c:v>51.104507446289063</c:v>
                </c:pt>
                <c:pt idx="1336">
                  <c:v>51.181011199951172</c:v>
                </c:pt>
                <c:pt idx="1337">
                  <c:v>51.257572174072266</c:v>
                </c:pt>
                <c:pt idx="1338">
                  <c:v>51.334190368652344</c:v>
                </c:pt>
                <c:pt idx="1339">
                  <c:v>51.410865783691406</c:v>
                </c:pt>
                <c:pt idx="1340">
                  <c:v>51.487598419189453</c:v>
                </c:pt>
                <c:pt idx="1341">
                  <c:v>51.564388275146484</c:v>
                </c:pt>
                <c:pt idx="1342">
                  <c:v>51.6412353515625</c:v>
                </c:pt>
                <c:pt idx="1343">
                  <c:v>51.7181396484375</c:v>
                </c:pt>
                <c:pt idx="1344">
                  <c:v>51.795101165771484</c:v>
                </c:pt>
                <c:pt idx="1345">
                  <c:v>51.872119903564453</c:v>
                </c:pt>
                <c:pt idx="1346">
                  <c:v>51.949195861816406</c:v>
                </c:pt>
                <c:pt idx="1347">
                  <c:v>52.026329040527344</c:v>
                </c:pt>
                <c:pt idx="1348">
                  <c:v>52.103519439697266</c:v>
                </c:pt>
                <c:pt idx="1349">
                  <c:v>52.180767059326172</c:v>
                </c:pt>
                <c:pt idx="1350">
                  <c:v>52.258071899414063</c:v>
                </c:pt>
                <c:pt idx="1351">
                  <c:v>52.335433959960938</c:v>
                </c:pt>
                <c:pt idx="1352">
                  <c:v>52.412853240966797</c:v>
                </c:pt>
                <c:pt idx="1353">
                  <c:v>52.490329742431641</c:v>
                </c:pt>
                <c:pt idx="1354">
                  <c:v>52.567863464355469</c:v>
                </c:pt>
                <c:pt idx="1355">
                  <c:v>52.645454406738281</c:v>
                </c:pt>
                <c:pt idx="1356">
                  <c:v>52.723102569580078</c:v>
                </c:pt>
                <c:pt idx="1357">
                  <c:v>52.800807952880859</c:v>
                </c:pt>
                <c:pt idx="1358">
                  <c:v>52.878570556640625</c:v>
                </c:pt>
                <c:pt idx="1359">
                  <c:v>52.956390380859375</c:v>
                </c:pt>
                <c:pt idx="1360">
                  <c:v>53.034267425537109</c:v>
                </c:pt>
                <c:pt idx="1361">
                  <c:v>53.112201690673828</c:v>
                </c:pt>
                <c:pt idx="1362">
                  <c:v>53.190193176269531</c:v>
                </c:pt>
                <c:pt idx="1363">
                  <c:v>53.268241882324219</c:v>
                </c:pt>
                <c:pt idx="1364">
                  <c:v>53.346347808837891</c:v>
                </c:pt>
                <c:pt idx="1365">
                  <c:v>53.424510955810547</c:v>
                </c:pt>
                <c:pt idx="1366">
                  <c:v>53.502731323242188</c:v>
                </c:pt>
                <c:pt idx="1367">
                  <c:v>53.581008911132813</c:v>
                </c:pt>
                <c:pt idx="1368">
                  <c:v>53.659343719482422</c:v>
                </c:pt>
                <c:pt idx="1369">
                  <c:v>53.737735748291016</c:v>
                </c:pt>
                <c:pt idx="1370">
                  <c:v>53.816184997558594</c:v>
                </c:pt>
                <c:pt idx="1371">
                  <c:v>53.894691467285156</c:v>
                </c:pt>
                <c:pt idx="1372">
                  <c:v>53.973255157470703</c:v>
                </c:pt>
                <c:pt idx="1373">
                  <c:v>54.051876068115234</c:v>
                </c:pt>
                <c:pt idx="1374">
                  <c:v>54.13055419921875</c:v>
                </c:pt>
                <c:pt idx="1375">
                  <c:v>54.20928955078125</c:v>
                </c:pt>
                <c:pt idx="1376">
                  <c:v>54.288082122802734</c:v>
                </c:pt>
                <c:pt idx="1377">
                  <c:v>54.366931915283203</c:v>
                </c:pt>
                <c:pt idx="1378">
                  <c:v>54.445838928222656</c:v>
                </c:pt>
                <c:pt idx="1379">
                  <c:v>54.524803161621094</c:v>
                </c:pt>
                <c:pt idx="1380">
                  <c:v>54.603824615478516</c:v>
                </c:pt>
                <c:pt idx="1381">
                  <c:v>54.682903289794922</c:v>
                </c:pt>
                <c:pt idx="1382">
                  <c:v>54.762039184570313</c:v>
                </c:pt>
                <c:pt idx="1383">
                  <c:v>54.841232299804688</c:v>
                </c:pt>
                <c:pt idx="1384">
                  <c:v>54.920482635498047</c:v>
                </c:pt>
                <c:pt idx="1385">
                  <c:v>54.999790191650391</c:v>
                </c:pt>
                <c:pt idx="1386">
                  <c:v>55.079154968261719</c:v>
                </c:pt>
                <c:pt idx="1387">
                  <c:v>55.158576965332031</c:v>
                </c:pt>
                <c:pt idx="1388">
                  <c:v>55.238056182861328</c:v>
                </c:pt>
                <c:pt idx="1389">
                  <c:v>55.317592620849609</c:v>
                </c:pt>
                <c:pt idx="1390">
                  <c:v>55.397186279296875</c:v>
                </c:pt>
                <c:pt idx="1391">
                  <c:v>55.476837158203125</c:v>
                </c:pt>
                <c:pt idx="1392">
                  <c:v>55.556545257568359</c:v>
                </c:pt>
                <c:pt idx="1393">
                  <c:v>55.636310577392578</c:v>
                </c:pt>
                <c:pt idx="1394">
                  <c:v>55.716133117675781</c:v>
                </c:pt>
                <c:pt idx="1395">
                  <c:v>55.796012878417969</c:v>
                </c:pt>
                <c:pt idx="1396">
                  <c:v>55.875949859619141</c:v>
                </c:pt>
                <c:pt idx="1397">
                  <c:v>55.955944061279297</c:v>
                </c:pt>
                <c:pt idx="1398">
                  <c:v>56.035995483398438</c:v>
                </c:pt>
                <c:pt idx="1399">
                  <c:v>56.116104125976563</c:v>
                </c:pt>
                <c:pt idx="1400">
                  <c:v>56.196269989013672</c:v>
                </c:pt>
                <c:pt idx="1401">
                  <c:v>56.276493072509766</c:v>
                </c:pt>
                <c:pt idx="1402">
                  <c:v>56.356773376464844</c:v>
                </c:pt>
                <c:pt idx="1403">
                  <c:v>56.437110900878906</c:v>
                </c:pt>
                <c:pt idx="1404">
                  <c:v>56.517505645751953</c:v>
                </c:pt>
                <c:pt idx="1405">
                  <c:v>56.597957611083984</c:v>
                </c:pt>
                <c:pt idx="1406">
                  <c:v>56.678466796875</c:v>
                </c:pt>
                <c:pt idx="1407">
                  <c:v>56.759033203125</c:v>
                </c:pt>
                <c:pt idx="1408">
                  <c:v>56.839656829833984</c:v>
                </c:pt>
                <c:pt idx="1409">
                  <c:v>56.920337677001953</c:v>
                </c:pt>
                <c:pt idx="1410">
                  <c:v>57.001075744628906</c:v>
                </c:pt>
                <c:pt idx="1411">
                  <c:v>57.081871032714844</c:v>
                </c:pt>
                <c:pt idx="1412">
                  <c:v>57.162723541259766</c:v>
                </c:pt>
                <c:pt idx="1413">
                  <c:v>57.243633270263672</c:v>
                </c:pt>
                <c:pt idx="1414">
                  <c:v>57.324600219726563</c:v>
                </c:pt>
                <c:pt idx="1415">
                  <c:v>57.405624389648438</c:v>
                </c:pt>
                <c:pt idx="1416">
                  <c:v>57.486705780029297</c:v>
                </c:pt>
                <c:pt idx="1417">
                  <c:v>57.567844390869141</c:v>
                </c:pt>
                <c:pt idx="1418">
                  <c:v>57.649040222167969</c:v>
                </c:pt>
                <c:pt idx="1419">
                  <c:v>57.730293273925781</c:v>
                </c:pt>
                <c:pt idx="1420">
                  <c:v>57.811603546142578</c:v>
                </c:pt>
                <c:pt idx="1421">
                  <c:v>57.892971038818359</c:v>
                </c:pt>
                <c:pt idx="1422">
                  <c:v>57.974395751953125</c:v>
                </c:pt>
                <c:pt idx="1423">
                  <c:v>58.055877685546875</c:v>
                </c:pt>
                <c:pt idx="1424">
                  <c:v>58.137416839599609</c:v>
                </c:pt>
                <c:pt idx="1425">
                  <c:v>58.219013214111328</c:v>
                </c:pt>
                <c:pt idx="1426">
                  <c:v>58.300666809082031</c:v>
                </c:pt>
                <c:pt idx="1427">
                  <c:v>58.382377624511719</c:v>
                </c:pt>
                <c:pt idx="1428">
                  <c:v>58.464145660400391</c:v>
                </c:pt>
                <c:pt idx="1429">
                  <c:v>58.545970916748047</c:v>
                </c:pt>
                <c:pt idx="1430">
                  <c:v>58.627853393554688</c:v>
                </c:pt>
                <c:pt idx="1431">
                  <c:v>58.709793090820313</c:v>
                </c:pt>
                <c:pt idx="1432">
                  <c:v>58.791790008544922</c:v>
                </c:pt>
                <c:pt idx="1433">
                  <c:v>58.873844146728516</c:v>
                </c:pt>
                <c:pt idx="1434">
                  <c:v>58.955955505371094</c:v>
                </c:pt>
                <c:pt idx="1435">
                  <c:v>59.038124084472656</c:v>
                </c:pt>
                <c:pt idx="1436">
                  <c:v>59.120349884033203</c:v>
                </c:pt>
                <c:pt idx="1437">
                  <c:v>59.202632904052734</c:v>
                </c:pt>
                <c:pt idx="1438">
                  <c:v>59.28497314453125</c:v>
                </c:pt>
                <c:pt idx="1439">
                  <c:v>59.36737060546875</c:v>
                </c:pt>
                <c:pt idx="1440">
                  <c:v>59.449825286865234</c:v>
                </c:pt>
                <c:pt idx="1441">
                  <c:v>59.532337188720703</c:v>
                </c:pt>
                <c:pt idx="1442">
                  <c:v>59.614906311035156</c:v>
                </c:pt>
                <c:pt idx="1443">
                  <c:v>59.697532653808594</c:v>
                </c:pt>
                <c:pt idx="1444">
                  <c:v>59.780216217041016</c:v>
                </c:pt>
                <c:pt idx="1445">
                  <c:v>59.862957000732422</c:v>
                </c:pt>
                <c:pt idx="1446">
                  <c:v>59.945755004882813</c:v>
                </c:pt>
                <c:pt idx="1447">
                  <c:v>60.028610229492188</c:v>
                </c:pt>
                <c:pt idx="1448">
                  <c:v>60.111522674560547</c:v>
                </c:pt>
                <c:pt idx="1449">
                  <c:v>60.194492340087891</c:v>
                </c:pt>
                <c:pt idx="1450">
                  <c:v>60.277519226074219</c:v>
                </c:pt>
                <c:pt idx="1451">
                  <c:v>60.360603332519531</c:v>
                </c:pt>
                <c:pt idx="1452">
                  <c:v>60.443744659423828</c:v>
                </c:pt>
                <c:pt idx="1453">
                  <c:v>60.526943206787109</c:v>
                </c:pt>
                <c:pt idx="1454">
                  <c:v>60.610198974609375</c:v>
                </c:pt>
                <c:pt idx="1455">
                  <c:v>60.693511962890625</c:v>
                </c:pt>
                <c:pt idx="1456">
                  <c:v>60.776882171630859</c:v>
                </c:pt>
                <c:pt idx="1457">
                  <c:v>60.860309600830078</c:v>
                </c:pt>
                <c:pt idx="1458">
                  <c:v>60.943794250488281</c:v>
                </c:pt>
                <c:pt idx="1459">
                  <c:v>61.027336120605469</c:v>
                </c:pt>
                <c:pt idx="1460">
                  <c:v>61.110935211181641</c:v>
                </c:pt>
                <c:pt idx="1461">
                  <c:v>61.194591522216797</c:v>
                </c:pt>
                <c:pt idx="1462">
                  <c:v>61.278305053710938</c:v>
                </c:pt>
                <c:pt idx="1463">
                  <c:v>61.362075805664063</c:v>
                </c:pt>
                <c:pt idx="1464">
                  <c:v>61.445903778076172</c:v>
                </c:pt>
                <c:pt idx="1465">
                  <c:v>61.529788970947266</c:v>
                </c:pt>
                <c:pt idx="1466">
                  <c:v>61.613731384277344</c:v>
                </c:pt>
                <c:pt idx="1467">
                  <c:v>61.697731018066406</c:v>
                </c:pt>
                <c:pt idx="1468">
                  <c:v>61.781787872314453</c:v>
                </c:pt>
                <c:pt idx="1469">
                  <c:v>61.865901947021484</c:v>
                </c:pt>
                <c:pt idx="1470">
                  <c:v>61.9500732421875</c:v>
                </c:pt>
                <c:pt idx="1471">
                  <c:v>62.0343017578125</c:v>
                </c:pt>
                <c:pt idx="1472">
                  <c:v>62.118587493896484</c:v>
                </c:pt>
                <c:pt idx="1473">
                  <c:v>62.202930450439453</c:v>
                </c:pt>
                <c:pt idx="1474">
                  <c:v>62.287330627441406</c:v>
                </c:pt>
                <c:pt idx="1475">
                  <c:v>62.371788024902344</c:v>
                </c:pt>
                <c:pt idx="1476">
                  <c:v>62.456302642822266</c:v>
                </c:pt>
                <c:pt idx="1477">
                  <c:v>62.540874481201172</c:v>
                </c:pt>
                <c:pt idx="1478">
                  <c:v>62.625503540039063</c:v>
                </c:pt>
                <c:pt idx="1479">
                  <c:v>62.710189819335938</c:v>
                </c:pt>
                <c:pt idx="1480">
                  <c:v>62.794933319091797</c:v>
                </c:pt>
                <c:pt idx="1481">
                  <c:v>62.879734039306641</c:v>
                </c:pt>
                <c:pt idx="1482">
                  <c:v>62.964591979980469</c:v>
                </c:pt>
                <c:pt idx="1483">
                  <c:v>63.049507141113281</c:v>
                </c:pt>
                <c:pt idx="1484">
                  <c:v>63.134479522705078</c:v>
                </c:pt>
                <c:pt idx="1485">
                  <c:v>63.219509124755859</c:v>
                </c:pt>
                <c:pt idx="1486">
                  <c:v>63.304595947265625</c:v>
                </c:pt>
                <c:pt idx="1487">
                  <c:v>63.389739990234375</c:v>
                </c:pt>
                <c:pt idx="1488">
                  <c:v>63.474941253662109</c:v>
                </c:pt>
                <c:pt idx="1489">
                  <c:v>63.560199737548828</c:v>
                </c:pt>
                <c:pt idx="1490">
                  <c:v>63.645515441894531</c:v>
                </c:pt>
                <c:pt idx="1491">
                  <c:v>63.730888366699219</c:v>
                </c:pt>
                <c:pt idx="1492">
                  <c:v>63.816318511962891</c:v>
                </c:pt>
                <c:pt idx="1493">
                  <c:v>63.901805877685547</c:v>
                </c:pt>
                <c:pt idx="1494">
                  <c:v>63.987350463867188</c:v>
                </c:pt>
                <c:pt idx="1495">
                  <c:v>64.072952270507813</c:v>
                </c:pt>
                <c:pt idx="1496">
                  <c:v>64.158611297607422</c:v>
                </c:pt>
                <c:pt idx="1497">
                  <c:v>64.244327545166016</c:v>
                </c:pt>
                <c:pt idx="1498">
                  <c:v>64.330101013183594</c:v>
                </c:pt>
                <c:pt idx="1499">
                  <c:v>64.415931701660156</c:v>
                </c:pt>
                <c:pt idx="1500">
                  <c:v>64.501819610595703</c:v>
                </c:pt>
                <c:pt idx="1501">
                  <c:v>64.587764739990234</c:v>
                </c:pt>
                <c:pt idx="1502">
                  <c:v>64.67376708984375</c:v>
                </c:pt>
                <c:pt idx="1503">
                  <c:v>64.75982666015625</c:v>
                </c:pt>
                <c:pt idx="1504">
                  <c:v>64.845943450927734</c:v>
                </c:pt>
                <c:pt idx="1505">
                  <c:v>64.932117462158203</c:v>
                </c:pt>
                <c:pt idx="1506">
                  <c:v>65.018348693847656</c:v>
                </c:pt>
                <c:pt idx="1507">
                  <c:v>65.104637145996094</c:v>
                </c:pt>
                <c:pt idx="1508">
                  <c:v>65.190982818603516</c:v>
                </c:pt>
                <c:pt idx="1509">
                  <c:v>65.277385711669922</c:v>
                </c:pt>
                <c:pt idx="1510">
                  <c:v>65.363845825195313</c:v>
                </c:pt>
                <c:pt idx="1511">
                  <c:v>65.450363159179688</c:v>
                </c:pt>
                <c:pt idx="1512">
                  <c:v>65.536937713623047</c:v>
                </c:pt>
                <c:pt idx="1513">
                  <c:v>65.623569488525391</c:v>
                </c:pt>
                <c:pt idx="1514">
                  <c:v>65.710258483886719</c:v>
                </c:pt>
                <c:pt idx="1515">
                  <c:v>65.797004699707031</c:v>
                </c:pt>
                <c:pt idx="1516">
                  <c:v>65.883808135986328</c:v>
                </c:pt>
                <c:pt idx="1517">
                  <c:v>65.970668792724609</c:v>
                </c:pt>
                <c:pt idx="1518">
                  <c:v>66.057586669921875</c:v>
                </c:pt>
                <c:pt idx="1519">
                  <c:v>66.144561767578125</c:v>
                </c:pt>
                <c:pt idx="1520">
                  <c:v>66.231594085693359</c:v>
                </c:pt>
                <c:pt idx="1521">
                  <c:v>66.318683624267578</c:v>
                </c:pt>
                <c:pt idx="1522">
                  <c:v>66.405830383300781</c:v>
                </c:pt>
                <c:pt idx="1523">
                  <c:v>66.493034362792969</c:v>
                </c:pt>
                <c:pt idx="1524">
                  <c:v>66.580295562744141</c:v>
                </c:pt>
                <c:pt idx="1525">
                  <c:v>66.667613983154297</c:v>
                </c:pt>
                <c:pt idx="1526">
                  <c:v>66.754989624023438</c:v>
                </c:pt>
                <c:pt idx="1527">
                  <c:v>66.842422485351563</c:v>
                </c:pt>
                <c:pt idx="1528">
                  <c:v>66.929912567138672</c:v>
                </c:pt>
                <c:pt idx="1529">
                  <c:v>67.017459869384766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02992"/>
        <c:axId val="268503552"/>
      </c:scatterChart>
      <c:valAx>
        <c:axId val="26850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8503552"/>
        <c:crosses val="autoZero"/>
        <c:crossBetween val="midCat"/>
      </c:valAx>
      <c:valAx>
        <c:axId val="2685035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68502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zmena_volby!$N$5:$O$5</c:f>
              <c:strCache>
                <c:ptCount val="2"/>
                <c:pt idx="0">
                  <c:v>zůstávám [%]</c:v>
                </c:pt>
                <c:pt idx="1">
                  <c:v>změna [%]</c:v>
                </c:pt>
              </c:strCache>
            </c:strRef>
          </c:cat>
          <c:val>
            <c:numRef>
              <c:f>zmena_volby!$N$6:$O$6</c:f>
              <c:numCache>
                <c:formatCode>0%</c:formatCode>
                <c:ptCount val="2"/>
                <c:pt idx="0">
                  <c:v>0.44</c:v>
                </c:pt>
                <c:pt idx="1">
                  <c:v>0.56000000000000005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3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16119</xdr:colOff>
      <xdr:row>0</xdr:row>
      <xdr:rowOff>165588</xdr:rowOff>
    </xdr:from>
    <xdr:to>
      <xdr:col>16</xdr:col>
      <xdr:colOff>158995</xdr:colOff>
      <xdr:row>2</xdr:row>
      <xdr:rowOff>118770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25657" y="165588"/>
          <a:ext cx="1967280" cy="334182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12</xdr:col>
      <xdr:colOff>605938</xdr:colOff>
      <xdr:row>3</xdr:row>
      <xdr:rowOff>134816</xdr:rowOff>
    </xdr:from>
    <xdr:to>
      <xdr:col>16</xdr:col>
      <xdr:colOff>478450</xdr:colOff>
      <xdr:row>6</xdr:row>
      <xdr:rowOff>106241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07342" y="706316"/>
          <a:ext cx="2305050" cy="542925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12</xdr:col>
      <xdr:colOff>608134</xdr:colOff>
      <xdr:row>7</xdr:row>
      <xdr:rowOff>0</xdr:rowOff>
    </xdr:from>
    <xdr:to>
      <xdr:col>19</xdr:col>
      <xdr:colOff>114330</xdr:colOff>
      <xdr:row>8</xdr:row>
      <xdr:rowOff>109904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09538" y="1333500"/>
          <a:ext cx="3763138" cy="300404"/>
        </a:xfrm>
        <a:prstGeom prst="rect">
          <a:avLst/>
        </a:prstGeom>
        <a:solidFill>
          <a:srgbClr val="FFFF00"/>
        </a:solidFill>
      </xdr:spPr>
    </xdr:pic>
    <xdr:clientData/>
  </xdr:twoCellAnchor>
  <xdr:twoCellAnchor editAs="oneCell">
    <xdr:from>
      <xdr:col>0</xdr:col>
      <xdr:colOff>571500</xdr:colOff>
      <xdr:row>23</xdr:row>
      <xdr:rowOff>29308</xdr:rowOff>
    </xdr:from>
    <xdr:to>
      <xdr:col>15</xdr:col>
      <xdr:colOff>420565</xdr:colOff>
      <xdr:row>47</xdr:row>
      <xdr:rowOff>172183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71500" y="4410808"/>
          <a:ext cx="10216661" cy="4714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161924</xdr:colOff>
      <xdr:row>2</xdr:row>
      <xdr:rowOff>19050</xdr:rowOff>
    </xdr:from>
    <xdr:to>
      <xdr:col>23</xdr:col>
      <xdr:colOff>447675</xdr:colOff>
      <xdr:row>26</xdr:row>
      <xdr:rowOff>171450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4</xdr:col>
          <xdr:colOff>247650</xdr:colOff>
          <xdr:row>7</xdr:row>
          <xdr:rowOff>28575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552450</xdr:colOff>
      <xdr:row>2</xdr:row>
      <xdr:rowOff>38100</xdr:rowOff>
    </xdr:from>
    <xdr:to>
      <xdr:col>17</xdr:col>
      <xdr:colOff>542925</xdr:colOff>
      <xdr:row>10</xdr:row>
      <xdr:rowOff>85725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10025" y="419100"/>
          <a:ext cx="7915275" cy="1571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114300</xdr:rowOff>
    </xdr:from>
    <xdr:to>
      <xdr:col>0</xdr:col>
      <xdr:colOff>2409825</xdr:colOff>
      <xdr:row>12</xdr:row>
      <xdr:rowOff>142875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447800"/>
          <a:ext cx="2409825" cy="981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438150</xdr:colOff>
      <xdr:row>0</xdr:row>
      <xdr:rowOff>123825</xdr:rowOff>
    </xdr:from>
    <xdr:to>
      <xdr:col>15</xdr:col>
      <xdr:colOff>495300</xdr:colOff>
      <xdr:row>23</xdr:row>
      <xdr:rowOff>114300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24</xdr:row>
      <xdr:rowOff>133350</xdr:rowOff>
    </xdr:from>
    <xdr:to>
      <xdr:col>11</xdr:col>
      <xdr:colOff>485775</xdr:colOff>
      <xdr:row>26</xdr:row>
      <xdr:rowOff>180975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05225" y="4705350"/>
          <a:ext cx="3543300" cy="428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10</xdr:col>
          <xdr:colOff>19050</xdr:colOff>
          <xdr:row>7</xdr:row>
          <xdr:rowOff>28575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20</xdr:col>
      <xdr:colOff>438150</xdr:colOff>
      <xdr:row>31</xdr:row>
      <xdr:rowOff>123825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62950" y="381000"/>
          <a:ext cx="5314950" cy="5648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266700</xdr:colOff>
      <xdr:row>1</xdr:row>
      <xdr:rowOff>0</xdr:rowOff>
    </xdr:from>
    <xdr:to>
      <xdr:col>13</xdr:col>
      <xdr:colOff>466725</xdr:colOff>
      <xdr:row>7</xdr:row>
      <xdr:rowOff>161925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62700" y="190500"/>
          <a:ext cx="1419225" cy="13049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0</xdr:row>
      <xdr:rowOff>38100</xdr:rowOff>
    </xdr:from>
    <xdr:to>
      <xdr:col>22</xdr:col>
      <xdr:colOff>38100</xdr:colOff>
      <xdr:row>15</xdr:row>
      <xdr:rowOff>171450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324725" y="38100"/>
          <a:ext cx="6124575" cy="32956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0</xdr:colOff>
      <xdr:row>19</xdr:row>
      <xdr:rowOff>0</xdr:rowOff>
    </xdr:from>
    <xdr:to>
      <xdr:col>19</xdr:col>
      <xdr:colOff>114300</xdr:colOff>
      <xdr:row>27</xdr:row>
      <xdr:rowOff>171450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15200" y="3924300"/>
          <a:ext cx="4381500" cy="1695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</xdr:row>
      <xdr:rowOff>0</xdr:rowOff>
    </xdr:from>
    <xdr:to>
      <xdr:col>26</xdr:col>
      <xdr:colOff>76200</xdr:colOff>
      <xdr:row>15</xdr:row>
      <xdr:rowOff>38741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53600" y="190500"/>
          <a:ext cx="6172200" cy="278194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36</xdr:col>
      <xdr:colOff>466725</xdr:colOff>
      <xdr:row>31</xdr:row>
      <xdr:rowOff>152400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39400" y="3305175"/>
          <a:ext cx="12658725" cy="2838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180975</xdr:rowOff>
    </xdr:from>
    <xdr:to>
      <xdr:col>1</xdr:col>
      <xdr:colOff>2219593</xdr:colOff>
      <xdr:row>7</xdr:row>
      <xdr:rowOff>9525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0525" y="180975"/>
          <a:ext cx="2438668" cy="1162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304800</xdr:colOff>
      <xdr:row>18</xdr:row>
      <xdr:rowOff>66675</xdr:rowOff>
    </xdr:from>
    <xdr:to>
      <xdr:col>14</xdr:col>
      <xdr:colOff>0</xdr:colOff>
      <xdr:row>32</xdr:row>
      <xdr:rowOff>142875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466725</xdr:colOff>
      <xdr:row>1</xdr:row>
      <xdr:rowOff>28574</xdr:rowOff>
    </xdr:from>
    <xdr:to>
      <xdr:col>19</xdr:col>
      <xdr:colOff>349410</xdr:colOff>
      <xdr:row>23</xdr:row>
      <xdr:rowOff>19049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43525" y="219074"/>
          <a:ext cx="6588285" cy="43719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9</xdr:row>
      <xdr:rowOff>180975</xdr:rowOff>
    </xdr:from>
    <xdr:to>
      <xdr:col>16</xdr:col>
      <xdr:colOff>66675</xdr:colOff>
      <xdr:row>26</xdr:row>
      <xdr:rowOff>133350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20525" y="1704975"/>
          <a:ext cx="2381250" cy="3190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19050</xdr:colOff>
      <xdr:row>27</xdr:row>
      <xdr:rowOff>161925</xdr:rowOff>
    </xdr:from>
    <xdr:to>
      <xdr:col>15</xdr:col>
      <xdr:colOff>476250</xdr:colOff>
      <xdr:row>44</xdr:row>
      <xdr:rowOff>57150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715750" y="5114925"/>
          <a:ext cx="2286000" cy="3133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371475</xdr:colOff>
      <xdr:row>28</xdr:row>
      <xdr:rowOff>95250</xdr:rowOff>
    </xdr:from>
    <xdr:to>
      <xdr:col>11</xdr:col>
      <xdr:colOff>314325</xdr:colOff>
      <xdr:row>45</xdr:row>
      <xdr:rowOff>123825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972550" y="5238750"/>
          <a:ext cx="2428875" cy="3267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285751</xdr:colOff>
      <xdr:row>45</xdr:row>
      <xdr:rowOff>161925</xdr:rowOff>
    </xdr:from>
    <xdr:to>
      <xdr:col>3</xdr:col>
      <xdr:colOff>403024</xdr:colOff>
      <xdr:row>55</xdr:row>
      <xdr:rowOff>123825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95351" y="8543925"/>
          <a:ext cx="2850948" cy="1866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876300</xdr:colOff>
      <xdr:row>35</xdr:row>
      <xdr:rowOff>180975</xdr:rowOff>
    </xdr:from>
    <xdr:to>
      <xdr:col>6</xdr:col>
      <xdr:colOff>828675</xdr:colOff>
      <xdr:row>48</xdr:row>
      <xdr:rowOff>129619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114925" y="6657975"/>
          <a:ext cx="2686050" cy="24251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</xdr:row>
      <xdr:rowOff>161925</xdr:rowOff>
    </xdr:from>
    <xdr:to>
      <xdr:col>15</xdr:col>
      <xdr:colOff>219075</xdr:colOff>
      <xdr:row>29</xdr:row>
      <xdr:rowOff>28575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923925"/>
          <a:ext cx="6315075" cy="4629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15</xdr:col>
      <xdr:colOff>571500</xdr:colOff>
      <xdr:row>7</xdr:row>
      <xdr:rowOff>95250</xdr:rowOff>
    </xdr:from>
    <xdr:to>
      <xdr:col>22</xdr:col>
      <xdr:colOff>419100</xdr:colOff>
      <xdr:row>26</xdr:row>
      <xdr:rowOff>142875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715500" y="1428750"/>
          <a:ext cx="4114800" cy="36671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419099</xdr:colOff>
      <xdr:row>2</xdr:row>
      <xdr:rowOff>76200</xdr:rowOff>
    </xdr:from>
    <xdr:to>
      <xdr:col>27</xdr:col>
      <xdr:colOff>428624</xdr:colOff>
      <xdr:row>29</xdr:row>
      <xdr:rowOff>190499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171450</xdr:rowOff>
    </xdr:from>
    <xdr:to>
      <xdr:col>13</xdr:col>
      <xdr:colOff>419100</xdr:colOff>
      <xdr:row>15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1050" y="171450"/>
          <a:ext cx="7620000" cy="2762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9525</xdr:colOff>
      <xdr:row>1</xdr:row>
      <xdr:rowOff>0</xdr:rowOff>
    </xdr:from>
    <xdr:to>
      <xdr:col>27</xdr:col>
      <xdr:colOff>9525</xdr:colOff>
      <xdr:row>16</xdr:row>
      <xdr:rowOff>95250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601075" y="190500"/>
          <a:ext cx="7924800" cy="2952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342900</xdr:colOff>
      <xdr:row>0</xdr:row>
      <xdr:rowOff>76200</xdr:rowOff>
    </xdr:from>
    <xdr:to>
      <xdr:col>30</xdr:col>
      <xdr:colOff>476250</xdr:colOff>
      <xdr:row>15</xdr:row>
      <xdr:rowOff>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48500" y="76200"/>
          <a:ext cx="11715750" cy="2781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552450</xdr:colOff>
      <xdr:row>0</xdr:row>
      <xdr:rowOff>161925</xdr:rowOff>
    </xdr:from>
    <xdr:to>
      <xdr:col>23</xdr:col>
      <xdr:colOff>447675</xdr:colOff>
      <xdr:row>11</xdr:row>
      <xdr:rowOff>85725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90850" y="161925"/>
          <a:ext cx="11858625" cy="2019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190499</xdr:rowOff>
    </xdr:from>
    <xdr:to>
      <xdr:col>5</xdr:col>
      <xdr:colOff>542924</xdr:colOff>
      <xdr:row>35</xdr:row>
      <xdr:rowOff>30066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80999"/>
          <a:ext cx="3590924" cy="631656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171450</xdr:colOff>
      <xdr:row>0</xdr:row>
      <xdr:rowOff>123825</xdr:rowOff>
    </xdr:from>
    <xdr:to>
      <xdr:col>2</xdr:col>
      <xdr:colOff>1000126</xdr:colOff>
      <xdr:row>5</xdr:row>
      <xdr:rowOff>1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90650" y="123825"/>
          <a:ext cx="828676" cy="8286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28574</xdr:colOff>
      <xdr:row>0</xdr:row>
      <xdr:rowOff>104775</xdr:rowOff>
    </xdr:from>
    <xdr:to>
      <xdr:col>3</xdr:col>
      <xdr:colOff>1056045</xdr:colOff>
      <xdr:row>4</xdr:row>
      <xdr:rowOff>180975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81249" y="104775"/>
          <a:ext cx="1027471" cy="838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1200149</xdr:colOff>
      <xdr:row>0</xdr:row>
      <xdr:rowOff>95250</xdr:rowOff>
    </xdr:from>
    <xdr:to>
      <xdr:col>4</xdr:col>
      <xdr:colOff>866774</xdr:colOff>
      <xdr:row>4</xdr:row>
      <xdr:rowOff>118765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162424" y="95250"/>
          <a:ext cx="866775" cy="78551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114300</xdr:colOff>
      <xdr:row>0</xdr:row>
      <xdr:rowOff>66674</xdr:rowOff>
    </xdr:from>
    <xdr:to>
      <xdr:col>5</xdr:col>
      <xdr:colOff>1009650</xdr:colOff>
      <xdr:row>4</xdr:row>
      <xdr:rowOff>131151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191125" y="66674"/>
          <a:ext cx="895350" cy="82647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352425</xdr:colOff>
      <xdr:row>1</xdr:row>
      <xdr:rowOff>38100</xdr:rowOff>
    </xdr:from>
    <xdr:to>
      <xdr:col>12</xdr:col>
      <xdr:colOff>579437</xdr:colOff>
      <xdr:row>7</xdr:row>
      <xdr:rowOff>119063</xdr:rowOff>
    </xdr:to>
    <xdr:pic>
      <xdr:nvPicPr>
        <xdr:cNvPr id="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28600"/>
          <a:ext cx="3617912" cy="12239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714375</xdr:colOff>
      <xdr:row>6</xdr:row>
      <xdr:rowOff>66676</xdr:rowOff>
    </xdr:from>
    <xdr:to>
      <xdr:col>14</xdr:col>
      <xdr:colOff>819150</xdr:colOff>
      <xdr:row>6</xdr:row>
      <xdr:rowOff>3686176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57150</xdr:rowOff>
        </xdr:from>
        <xdr:to>
          <xdr:col>2</xdr:col>
          <xdr:colOff>114300</xdr:colOff>
          <xdr:row>5</xdr:row>
          <xdr:rowOff>533400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5</xdr:row>
          <xdr:rowOff>76200</xdr:rowOff>
        </xdr:from>
        <xdr:to>
          <xdr:col>4</xdr:col>
          <xdr:colOff>104775</xdr:colOff>
          <xdr:row>5</xdr:row>
          <xdr:rowOff>514350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1</xdr:row>
      <xdr:rowOff>0</xdr:rowOff>
    </xdr:from>
    <xdr:to>
      <xdr:col>4</xdr:col>
      <xdr:colOff>1362075</xdr:colOff>
      <xdr:row>10</xdr:row>
      <xdr:rowOff>133926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4" y="200025"/>
          <a:ext cx="5867401" cy="185795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</xdr:row>
      <xdr:rowOff>0</xdr:rowOff>
    </xdr:from>
    <xdr:to>
      <xdr:col>19</xdr:col>
      <xdr:colOff>438150</xdr:colOff>
      <xdr:row>10</xdr:row>
      <xdr:rowOff>47625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05600" y="381000"/>
          <a:ext cx="5314950" cy="1571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n%20Hol&#269;&#237;k/Documents/barometr_formu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1"/>
    </sheetNames>
    <sheetDataSet>
      <sheetData sheetId="0">
        <row r="18">
          <cell r="F18" t="str">
            <v>tlak - exp</v>
          </cell>
          <cell r="G18" t="str">
            <v>tlak lin</v>
          </cell>
        </row>
        <row r="19">
          <cell r="E19">
            <v>0</v>
          </cell>
          <cell r="F19">
            <v>101325</v>
          </cell>
          <cell r="G19">
            <v>101325</v>
          </cell>
        </row>
        <row r="20">
          <cell r="E20">
            <v>80</v>
          </cell>
          <cell r="F20">
            <v>100317.64887098836</v>
          </cell>
          <cell r="G20">
            <v>100325</v>
          </cell>
        </row>
        <row r="21">
          <cell r="E21">
            <v>160</v>
          </cell>
          <cell r="F21">
            <v>99320.312607973465</v>
          </cell>
          <cell r="G21">
            <v>99325</v>
          </cell>
        </row>
        <row r="22">
          <cell r="E22">
            <v>240</v>
          </cell>
          <cell r="F22">
            <v>98332.891645334137</v>
          </cell>
          <cell r="G22">
            <v>98325</v>
          </cell>
        </row>
        <row r="23">
          <cell r="E23">
            <v>320</v>
          </cell>
          <cell r="F23">
            <v>97355.287407308904</v>
          </cell>
          <cell r="G23">
            <v>97325</v>
          </cell>
        </row>
        <row r="24">
          <cell r="E24">
            <v>400</v>
          </cell>
          <cell r="F24">
            <v>96387.402298155139</v>
          </cell>
          <cell r="G24">
            <v>96325</v>
          </cell>
        </row>
        <row r="25">
          <cell r="E25">
            <v>480</v>
          </cell>
          <cell r="F25">
            <v>95429.139692405864</v>
          </cell>
          <cell r="G25">
            <v>95325</v>
          </cell>
        </row>
        <row r="26">
          <cell r="E26">
            <v>560</v>
          </cell>
          <cell r="F26">
            <v>94480.40392522348</v>
          </cell>
          <cell r="G26">
            <v>94325</v>
          </cell>
        </row>
        <row r="27">
          <cell r="E27">
            <v>640</v>
          </cell>
          <cell r="F27">
            <v>93541.100282849438</v>
          </cell>
          <cell r="G27">
            <v>93325</v>
          </cell>
        </row>
        <row r="28">
          <cell r="E28">
            <v>720</v>
          </cell>
          <cell r="F28">
            <v>92611.134993148778</v>
          </cell>
          <cell r="G28">
            <v>92325</v>
          </cell>
        </row>
        <row r="29">
          <cell r="E29">
            <v>800</v>
          </cell>
          <cell r="F29">
            <v>91690.41521624873</v>
          </cell>
          <cell r="G29">
            <v>91325</v>
          </cell>
        </row>
        <row r="30">
          <cell r="E30">
            <v>880</v>
          </cell>
          <cell r="F30">
            <v>90778.849035270367</v>
          </cell>
          <cell r="G30">
            <v>90325</v>
          </cell>
        </row>
        <row r="31">
          <cell r="E31">
            <v>960</v>
          </cell>
          <cell r="F31">
            <v>89876.345447152344</v>
          </cell>
          <cell r="G31">
            <v>89325</v>
          </cell>
        </row>
        <row r="32">
          <cell r="E32">
            <v>1040</v>
          </cell>
          <cell r="F32">
            <v>88982.814353566078</v>
          </cell>
          <cell r="G32">
            <v>88325</v>
          </cell>
        </row>
        <row r="33">
          <cell r="E33">
            <v>1120</v>
          </cell>
          <cell r="F33">
            <v>88098.166551920891</v>
          </cell>
          <cell r="G33">
            <v>87325</v>
          </cell>
        </row>
        <row r="34">
          <cell r="E34">
            <v>1200</v>
          </cell>
          <cell r="F34">
            <v>87222.313726458946</v>
          </cell>
          <cell r="G34">
            <v>86325</v>
          </cell>
        </row>
        <row r="35">
          <cell r="E35">
            <v>1280</v>
          </cell>
          <cell r="F35">
            <v>86355.168439438406</v>
          </cell>
          <cell r="G35">
            <v>85325</v>
          </cell>
        </row>
        <row r="36">
          <cell r="E36">
            <v>1360</v>
          </cell>
          <cell r="F36">
            <v>85496.644122404527</v>
          </cell>
          <cell r="G36">
            <v>84325</v>
          </cell>
        </row>
        <row r="37">
          <cell r="E37">
            <v>1440</v>
          </cell>
          <cell r="F37">
            <v>84646.655067547283</v>
          </cell>
          <cell r="G37">
            <v>83325</v>
          </cell>
        </row>
        <row r="38">
          <cell r="E38">
            <v>1520</v>
          </cell>
          <cell r="F38">
            <v>83805.116419145066</v>
          </cell>
          <cell r="G38">
            <v>82325</v>
          </cell>
        </row>
        <row r="39">
          <cell r="E39">
            <v>1600</v>
          </cell>
          <cell r="F39">
            <v>82971.944165093475</v>
          </cell>
          <cell r="G39">
            <v>81325</v>
          </cell>
        </row>
        <row r="40">
          <cell r="E40">
            <v>1680</v>
          </cell>
          <cell r="F40">
            <v>82147.055128518128</v>
          </cell>
          <cell r="G40">
            <v>80325</v>
          </cell>
        </row>
        <row r="41">
          <cell r="E41">
            <v>1760</v>
          </cell>
          <cell r="F41">
            <v>81330.366959471066</v>
          </cell>
          <cell r="G41">
            <v>79325</v>
          </cell>
        </row>
        <row r="42">
          <cell r="E42">
            <v>1840</v>
          </cell>
          <cell r="F42">
            <v>80521.798126709618</v>
          </cell>
          <cell r="G42">
            <v>78325</v>
          </cell>
        </row>
        <row r="43">
          <cell r="E43">
            <v>1920</v>
          </cell>
          <cell r="F43">
            <v>79721.267909557006</v>
          </cell>
          <cell r="G43">
            <v>77325</v>
          </cell>
        </row>
        <row r="44">
          <cell r="E44">
            <v>2000</v>
          </cell>
          <cell r="F44">
            <v>78928.696389843884</v>
          </cell>
          <cell r="G44">
            <v>76325</v>
          </cell>
        </row>
        <row r="45">
          <cell r="E45">
            <v>2080</v>
          </cell>
          <cell r="F45">
            <v>78144.004443929982</v>
          </cell>
          <cell r="G45">
            <v>75325</v>
          </cell>
        </row>
        <row r="46">
          <cell r="E46">
            <v>2160</v>
          </cell>
          <cell r="F46">
            <v>77367.113734805054</v>
          </cell>
          <cell r="G46">
            <v>74325</v>
          </cell>
        </row>
        <row r="47">
          <cell r="E47">
            <v>2240</v>
          </cell>
          <cell r="F47">
            <v>76597.946704268383</v>
          </cell>
          <cell r="G47">
            <v>73325</v>
          </cell>
        </row>
        <row r="48">
          <cell r="E48">
            <v>2320</v>
          </cell>
          <cell r="F48">
            <v>75836.426565186048</v>
          </cell>
          <cell r="G48">
            <v>72325</v>
          </cell>
        </row>
        <row r="49">
          <cell r="E49">
            <v>2400</v>
          </cell>
          <cell r="F49">
            <v>75082.477293825097</v>
          </cell>
          <cell r="G49">
            <v>71325</v>
          </cell>
        </row>
        <row r="50">
          <cell r="E50">
            <v>2480</v>
          </cell>
          <cell r="F50">
            <v>74336.023622264023</v>
          </cell>
          <cell r="G50">
            <v>70325</v>
          </cell>
        </row>
        <row r="51">
          <cell r="E51">
            <v>2560</v>
          </cell>
          <cell r="F51">
            <v>73596.991030878649</v>
          </cell>
          <cell r="G51">
            <v>69325</v>
          </cell>
        </row>
        <row r="52">
          <cell r="E52">
            <v>2640</v>
          </cell>
          <cell r="F52">
            <v>72865.305740902681</v>
          </cell>
          <cell r="G52">
            <v>68325</v>
          </cell>
        </row>
        <row r="53">
          <cell r="E53">
            <v>2720</v>
          </cell>
          <cell r="F53">
            <v>72140.894707062296</v>
          </cell>
          <cell r="G53">
            <v>67325</v>
          </cell>
        </row>
        <row r="54">
          <cell r="E54">
            <v>2800</v>
          </cell>
          <cell r="F54">
            <v>71423.685610283923</v>
          </cell>
          <cell r="G54">
            <v>66325</v>
          </cell>
        </row>
        <row r="55">
          <cell r="E55">
            <v>2880</v>
          </cell>
          <cell r="F55">
            <v>70713.606850474476</v>
          </cell>
          <cell r="G55">
            <v>65325</v>
          </cell>
        </row>
        <row r="56">
          <cell r="E56">
            <v>2960</v>
          </cell>
          <cell r="F56">
            <v>70010.58753937346</v>
          </cell>
          <cell r="G56">
            <v>64325</v>
          </cell>
        </row>
        <row r="57">
          <cell r="E57">
            <v>3040</v>
          </cell>
          <cell r="F57">
            <v>69314.557493476052</v>
          </cell>
          <cell r="G57">
            <v>63325</v>
          </cell>
        </row>
        <row r="58">
          <cell r="E58">
            <v>3120</v>
          </cell>
          <cell r="F58">
            <v>68625.44722702654</v>
          </cell>
          <cell r="G58">
            <v>62325</v>
          </cell>
        </row>
        <row r="59">
          <cell r="E59">
            <v>3200</v>
          </cell>
          <cell r="F59">
            <v>67943.187945081561</v>
          </cell>
          <cell r="G59">
            <v>61325</v>
          </cell>
        </row>
        <row r="60">
          <cell r="E60">
            <v>3280</v>
          </cell>
          <cell r="F60">
            <v>67267.711536642106</v>
          </cell>
          <cell r="G60">
            <v>60325</v>
          </cell>
        </row>
        <row r="61">
          <cell r="E61">
            <v>3360</v>
          </cell>
          <cell r="F61">
            <v>66598.950567853899</v>
          </cell>
          <cell r="G61">
            <v>59325</v>
          </cell>
        </row>
        <row r="62">
          <cell r="E62">
            <v>3440</v>
          </cell>
          <cell r="F62">
            <v>65936.838275275397</v>
          </cell>
          <cell r="G62">
            <v>58325</v>
          </cell>
        </row>
        <row r="63">
          <cell r="E63">
            <v>3520</v>
          </cell>
          <cell r="F63">
            <v>65281.308559212652</v>
          </cell>
          <cell r="G63">
            <v>57325</v>
          </cell>
        </row>
        <row r="64">
          <cell r="E64">
            <v>3600</v>
          </cell>
          <cell r="F64">
            <v>64632.295977120579</v>
          </cell>
          <cell r="G64">
            <v>56325</v>
          </cell>
        </row>
        <row r="65">
          <cell r="E65">
            <v>3680</v>
          </cell>
          <cell r="F65">
            <v>63989.73573706959</v>
          </cell>
          <cell r="G65">
            <v>55325</v>
          </cell>
        </row>
        <row r="66">
          <cell r="E66">
            <v>3760</v>
          </cell>
          <cell r="F66">
            <v>63353.563691277392</v>
          </cell>
          <cell r="G66">
            <v>54325</v>
          </cell>
        </row>
        <row r="67">
          <cell r="E67">
            <v>3840</v>
          </cell>
          <cell r="F67">
            <v>62723.716329705036</v>
          </cell>
          <cell r="G67">
            <v>53325</v>
          </cell>
        </row>
        <row r="68">
          <cell r="E68">
            <v>3920</v>
          </cell>
          <cell r="F68">
            <v>62100.130773716548</v>
          </cell>
          <cell r="G68">
            <v>52325</v>
          </cell>
        </row>
        <row r="69">
          <cell r="E69">
            <v>4000</v>
          </cell>
          <cell r="F69">
            <v>61482.744769801677</v>
          </cell>
          <cell r="G69">
            <v>51325</v>
          </cell>
        </row>
        <row r="70">
          <cell r="E70">
            <v>4080</v>
          </cell>
          <cell r="F70">
            <v>60871.496683361074</v>
          </cell>
          <cell r="G70">
            <v>50325</v>
          </cell>
        </row>
        <row r="71">
          <cell r="E71">
            <v>4160</v>
          </cell>
          <cell r="F71">
            <v>60266.325492553158</v>
          </cell>
          <cell r="G71">
            <v>49325</v>
          </cell>
        </row>
        <row r="72">
          <cell r="E72">
            <v>4240</v>
          </cell>
          <cell r="F72">
            <v>59667.170782202251</v>
          </cell>
          <cell r="G72">
            <v>48325</v>
          </cell>
        </row>
        <row r="73">
          <cell r="E73">
            <v>4320</v>
          </cell>
          <cell r="F73">
            <v>59073.972737767195</v>
          </cell>
          <cell r="G73">
            <v>47325</v>
          </cell>
        </row>
        <row r="74">
          <cell r="E74">
            <v>4400</v>
          </cell>
          <cell r="F74">
            <v>58486.672139370035</v>
          </cell>
          <cell r="G74">
            <v>46325</v>
          </cell>
        </row>
        <row r="75">
          <cell r="E75">
            <v>4480</v>
          </cell>
          <cell r="F75">
            <v>57905.210355883944</v>
          </cell>
          <cell r="G75">
            <v>45325</v>
          </cell>
        </row>
        <row r="76">
          <cell r="E76">
            <v>4560</v>
          </cell>
          <cell r="F76">
            <v>57329.529339080029</v>
          </cell>
          <cell r="G76">
            <v>44325</v>
          </cell>
        </row>
        <row r="77">
          <cell r="E77">
            <v>4640</v>
          </cell>
          <cell r="F77">
            <v>56759.571617832284</v>
          </cell>
          <cell r="G77">
            <v>43325</v>
          </cell>
        </row>
        <row r="78">
          <cell r="E78">
            <v>4720</v>
          </cell>
          <cell r="F78">
            <v>56195.280292380121</v>
          </cell>
          <cell r="G78">
            <v>42325</v>
          </cell>
        </row>
        <row r="79">
          <cell r="E79">
            <v>4800</v>
          </cell>
          <cell r="F79">
            <v>55636.59902864803</v>
          </cell>
          <cell r="G79">
            <v>41325</v>
          </cell>
        </row>
        <row r="80">
          <cell r="E80">
            <v>4880</v>
          </cell>
          <cell r="F80">
            <v>55083.472052621612</v>
          </cell>
          <cell r="G80">
            <v>40325</v>
          </cell>
        </row>
        <row r="81">
          <cell r="E81">
            <v>4960</v>
          </cell>
          <cell r="F81">
            <v>54535.844144779614</v>
          </cell>
          <cell r="G81">
            <v>39325</v>
          </cell>
        </row>
        <row r="82">
          <cell r="E82">
            <v>5040</v>
          </cell>
          <cell r="F82">
            <v>53993.660634581283</v>
          </cell>
          <cell r="G82">
            <v>38325</v>
          </cell>
        </row>
        <row r="83">
          <cell r="E83">
            <v>5120</v>
          </cell>
          <cell r="F83">
            <v>53456.867395008456</v>
          </cell>
          <cell r="G83">
            <v>37325</v>
          </cell>
        </row>
        <row r="84">
          <cell r="E84">
            <v>5200</v>
          </cell>
          <cell r="F84">
            <v>52925.410837162046</v>
          </cell>
          <cell r="G84">
            <v>36325</v>
          </cell>
        </row>
        <row r="85">
          <cell r="E85">
            <v>5280</v>
          </cell>
          <cell r="F85">
            <v>52399.237904912166</v>
          </cell>
          <cell r="G85">
            <v>35325</v>
          </cell>
        </row>
        <row r="86">
          <cell r="E86">
            <v>5360</v>
          </cell>
          <cell r="F86">
            <v>51878.296069601398</v>
          </cell>
          <cell r="G86">
            <v>34325</v>
          </cell>
        </row>
        <row r="87">
          <cell r="E87">
            <v>5440</v>
          </cell>
          <cell r="F87">
            <v>51362.533324800883</v>
          </cell>
          <cell r="G87">
            <v>33325</v>
          </cell>
        </row>
        <row r="88">
          <cell r="E88">
            <v>5520</v>
          </cell>
          <cell r="F88">
            <v>50851.898181118304</v>
          </cell>
          <cell r="G88">
            <v>32325</v>
          </cell>
        </row>
        <row r="89">
          <cell r="E89">
            <v>5600</v>
          </cell>
          <cell r="F89">
            <v>50346.339661057769</v>
          </cell>
          <cell r="G89">
            <v>31325</v>
          </cell>
        </row>
        <row r="90">
          <cell r="E90">
            <v>5680</v>
          </cell>
          <cell r="F90">
            <v>49845.807293930506</v>
          </cell>
          <cell r="G90">
            <v>30325</v>
          </cell>
        </row>
        <row r="91">
          <cell r="E91">
            <v>5760</v>
          </cell>
          <cell r="F91">
            <v>49350.251110816389</v>
          </cell>
          <cell r="G91">
            <v>29325</v>
          </cell>
        </row>
        <row r="92">
          <cell r="E92">
            <v>5840</v>
          </cell>
          <cell r="F92">
            <v>48859.621639575445</v>
          </cell>
          <cell r="G92">
            <v>28325</v>
          </cell>
        </row>
        <row r="93">
          <cell r="E93">
            <v>5920</v>
          </cell>
          <cell r="F93">
            <v>48373.869899908947</v>
          </cell>
          <cell r="G93">
            <v>27325</v>
          </cell>
        </row>
        <row r="94">
          <cell r="E94">
            <v>6000</v>
          </cell>
          <cell r="F94">
            <v>47892.94739846966</v>
          </cell>
          <cell r="G94">
            <v>26325</v>
          </cell>
        </row>
        <row r="95">
          <cell r="E95">
            <v>6080</v>
          </cell>
          <cell r="F95">
            <v>47416.806124020681</v>
          </cell>
          <cell r="G95">
            <v>25325</v>
          </cell>
        </row>
        <row r="96">
          <cell r="E96">
            <v>6160</v>
          </cell>
          <cell r="F96">
            <v>46945.398542642361</v>
          </cell>
          <cell r="G96">
            <v>24325</v>
          </cell>
        </row>
        <row r="97">
          <cell r="E97">
            <v>6240</v>
          </cell>
          <cell r="F97">
            <v>46478.677592986969</v>
          </cell>
          <cell r="G97">
            <v>23325</v>
          </cell>
        </row>
        <row r="98">
          <cell r="E98">
            <v>6320</v>
          </cell>
          <cell r="F98">
            <v>46016.596681580479</v>
          </cell>
          <cell r="G98">
            <v>22325</v>
          </cell>
        </row>
        <row r="99">
          <cell r="E99">
            <v>6400</v>
          </cell>
          <cell r="F99">
            <v>45559.109678171008</v>
          </cell>
          <cell r="G99">
            <v>21325</v>
          </cell>
        </row>
        <row r="100">
          <cell r="E100">
            <v>6480</v>
          </cell>
          <cell r="F100">
            <v>45106.170911123685</v>
          </cell>
          <cell r="G100">
            <v>20325</v>
          </cell>
        </row>
        <row r="101">
          <cell r="E101">
            <v>6560</v>
          </cell>
          <cell r="F101">
            <v>44657.735162861041</v>
          </cell>
          <cell r="G101">
            <v>19325</v>
          </cell>
        </row>
        <row r="102">
          <cell r="E102">
            <v>6640</v>
          </cell>
          <cell r="F102">
            <v>44213.757665348974</v>
          </cell>
          <cell r="G102">
            <v>18325</v>
          </cell>
        </row>
        <row r="103">
          <cell r="E103">
            <v>6720</v>
          </cell>
          <cell r="F103">
            <v>43774.194095627419</v>
          </cell>
          <cell r="G103">
            <v>17325</v>
          </cell>
        </row>
        <row r="104">
          <cell r="E104">
            <v>6800</v>
          </cell>
          <cell r="F104">
            <v>43339.000571385572</v>
          </cell>
          <cell r="G104">
            <v>16325</v>
          </cell>
        </row>
        <row r="105">
          <cell r="E105">
            <v>6880</v>
          </cell>
          <cell r="F105">
            <v>42908.133646581016</v>
          </cell>
          <cell r="G105">
            <v>15325</v>
          </cell>
        </row>
        <row r="106">
          <cell r="E106">
            <v>6960</v>
          </cell>
          <cell r="F106">
            <v>42481.550307102458</v>
          </cell>
          <cell r="G106">
            <v>14325</v>
          </cell>
        </row>
        <row r="107">
          <cell r="E107">
            <v>7040</v>
          </cell>
          <cell r="F107">
            <v>42059.207966475515</v>
          </cell>
          <cell r="G107">
            <v>13325</v>
          </cell>
        </row>
        <row r="108">
          <cell r="E108">
            <v>7120</v>
          </cell>
          <cell r="F108">
            <v>41641.06446161132</v>
          </cell>
          <cell r="G108">
            <v>12325</v>
          </cell>
        </row>
        <row r="109">
          <cell r="E109">
            <v>7200</v>
          </cell>
          <cell r="F109">
            <v>41227.07804859725</v>
          </cell>
          <cell r="G109">
            <v>11325</v>
          </cell>
        </row>
        <row r="110">
          <cell r="E110">
            <v>7280</v>
          </cell>
          <cell r="F110">
            <v>40817.207398529601</v>
          </cell>
          <cell r="G110">
            <v>10325</v>
          </cell>
        </row>
        <row r="111">
          <cell r="E111">
            <v>7360</v>
          </cell>
          <cell r="F111">
            <v>40411.411593387624</v>
          </cell>
          <cell r="G111">
            <v>9325</v>
          </cell>
        </row>
        <row r="112">
          <cell r="E112">
            <v>7440</v>
          </cell>
          <cell r="F112">
            <v>40009.650121948653</v>
          </cell>
          <cell r="G112">
            <v>8325</v>
          </cell>
        </row>
        <row r="113">
          <cell r="E113">
            <v>7520</v>
          </cell>
          <cell r="F113">
            <v>39611.882875743802</v>
          </cell>
          <cell r="G113">
            <v>7325</v>
          </cell>
        </row>
        <row r="114">
          <cell r="E114">
            <v>7600</v>
          </cell>
          <cell r="F114">
            <v>39218.070145053884</v>
          </cell>
          <cell r="G114">
            <v>6325</v>
          </cell>
        </row>
        <row r="115">
          <cell r="E115">
            <v>7680</v>
          </cell>
          <cell r="F115">
            <v>38828.172614945041</v>
          </cell>
          <cell r="G115">
            <v>5325</v>
          </cell>
        </row>
        <row r="116">
          <cell r="E116">
            <v>7760</v>
          </cell>
          <cell r="F116">
            <v>38442.151361344026</v>
          </cell>
          <cell r="G116">
            <v>4325</v>
          </cell>
        </row>
        <row r="117">
          <cell r="E117">
            <v>7840</v>
          </cell>
          <cell r="F117">
            <v>38059.967847152191</v>
          </cell>
          <cell r="G117">
            <v>3325</v>
          </cell>
        </row>
        <row r="118">
          <cell r="E118">
            <v>7920</v>
          </cell>
          <cell r="F118">
            <v>37681.583918398435</v>
          </cell>
          <cell r="G118">
            <v>2325</v>
          </cell>
        </row>
        <row r="119">
          <cell r="E119">
            <v>8000</v>
          </cell>
          <cell r="F119">
            <v>37306.96180043005</v>
          </cell>
          <cell r="G119">
            <v>1325</v>
          </cell>
        </row>
        <row r="120">
          <cell r="E120">
            <v>8080</v>
          </cell>
          <cell r="F120">
            <v>36936.064094141802</v>
          </cell>
          <cell r="G120">
            <v>325</v>
          </cell>
        </row>
        <row r="121">
          <cell r="E121">
            <v>8160</v>
          </cell>
          <cell r="F121">
            <v>36568.853772242175</v>
          </cell>
          <cell r="G121">
            <v>-675</v>
          </cell>
        </row>
        <row r="122">
          <cell r="E122">
            <v>8240</v>
          </cell>
          <cell r="F122">
            <v>36205.294175556948</v>
          </cell>
          <cell r="G122">
            <v>-1675</v>
          </cell>
        </row>
        <row r="123">
          <cell r="E123">
            <v>8320</v>
          </cell>
          <cell r="F123">
            <v>35845.349009369478</v>
          </cell>
          <cell r="G123">
            <v>-2675</v>
          </cell>
        </row>
        <row r="124">
          <cell r="E124">
            <v>8400</v>
          </cell>
          <cell r="F124">
            <v>35488.982339797265</v>
          </cell>
          <cell r="G124">
            <v>-3675</v>
          </cell>
        </row>
        <row r="125">
          <cell r="E125">
            <v>8480</v>
          </cell>
          <cell r="F125">
            <v>35136.158590204679</v>
          </cell>
          <cell r="G125">
            <v>-4675</v>
          </cell>
        </row>
        <row r="126">
          <cell r="E126">
            <v>8560</v>
          </cell>
          <cell r="F126">
            <v>34786.842537651268</v>
          </cell>
          <cell r="G126">
            <v>-5675</v>
          </cell>
        </row>
        <row r="127">
          <cell r="E127">
            <v>8640</v>
          </cell>
          <cell r="F127">
            <v>34440.999309375395</v>
          </cell>
          <cell r="G127">
            <v>-6675</v>
          </cell>
        </row>
        <row r="128">
          <cell r="E128">
            <v>8720</v>
          </cell>
          <cell r="F128">
            <v>34098.594379312832</v>
          </cell>
          <cell r="G128">
            <v>-7675</v>
          </cell>
        </row>
        <row r="129">
          <cell r="E129">
            <v>8800</v>
          </cell>
          <cell r="F129">
            <v>33759.593564650015</v>
          </cell>
          <cell r="G129">
            <v>-8675</v>
          </cell>
        </row>
        <row r="130">
          <cell r="E130">
            <v>8880</v>
          </cell>
          <cell r="F130">
            <v>33423.963022411423</v>
          </cell>
          <cell r="G130">
            <v>-9675</v>
          </cell>
        </row>
        <row r="131">
          <cell r="E131">
            <v>8960</v>
          </cell>
          <cell r="F131">
            <v>33091.669246081117</v>
          </cell>
          <cell r="G131">
            <v>-10675</v>
          </cell>
        </row>
        <row r="132">
          <cell r="E132">
            <v>9040</v>
          </cell>
          <cell r="F132">
            <v>32762.679062257575</v>
          </cell>
          <cell r="G132">
            <v>-11675</v>
          </cell>
        </row>
        <row r="133">
          <cell r="E133">
            <v>9120</v>
          </cell>
          <cell r="F133">
            <v>32436.959627342094</v>
          </cell>
          <cell r="G133">
            <v>-12675</v>
          </cell>
        </row>
        <row r="134">
          <cell r="E134">
            <v>9200</v>
          </cell>
          <cell r="F134">
            <v>32114.478424259854</v>
          </cell>
          <cell r="G134">
            <v>-13675</v>
          </cell>
        </row>
        <row r="135">
          <cell r="E135">
            <v>9280</v>
          </cell>
          <cell r="F135">
            <v>31795.203259213733</v>
          </cell>
          <cell r="G135">
            <v>-14675</v>
          </cell>
        </row>
        <row r="136">
          <cell r="E136">
            <v>9360</v>
          </cell>
          <cell r="F136">
            <v>31479.102258470353</v>
          </cell>
          <cell r="G136">
            <v>-15675</v>
          </cell>
        </row>
        <row r="137">
          <cell r="E137">
            <v>9440</v>
          </cell>
          <cell r="F137">
            <v>31166.143865178045</v>
          </cell>
          <cell r="G137">
            <v>-16675</v>
          </cell>
        </row>
        <row r="138">
          <cell r="E138">
            <v>9520</v>
          </cell>
          <cell r="F138">
            <v>30856.296836216519</v>
          </cell>
          <cell r="G138">
            <v>-17675</v>
          </cell>
        </row>
        <row r="139">
          <cell r="E139">
            <v>9600</v>
          </cell>
          <cell r="F139">
            <v>30549.530239077798</v>
          </cell>
          <cell r="G139">
            <v>-18675</v>
          </cell>
        </row>
        <row r="140">
          <cell r="E140">
            <v>9680</v>
          </cell>
          <cell r="F140">
            <v>30245.813448778168</v>
          </cell>
          <cell r="G140">
            <v>-19675</v>
          </cell>
        </row>
        <row r="141">
          <cell r="E141">
            <v>9760</v>
          </cell>
          <cell r="F141">
            <v>29945.116144800846</v>
          </cell>
          <cell r="G141">
            <v>-20675</v>
          </cell>
        </row>
        <row r="142">
          <cell r="E142">
            <v>9840</v>
          </cell>
          <cell r="F142">
            <v>29647.40830806904</v>
          </cell>
          <cell r="G142">
            <v>-21675</v>
          </cell>
        </row>
        <row r="143">
          <cell r="E143">
            <v>9920</v>
          </cell>
          <cell r="F143">
            <v>29352.660217949113</v>
          </cell>
          <cell r="G143">
            <v>-22675</v>
          </cell>
        </row>
        <row r="144">
          <cell r="E144">
            <v>10000</v>
          </cell>
          <cell r="F144">
            <v>29060.842449283467</v>
          </cell>
          <cell r="G144">
            <v>-23675</v>
          </cell>
        </row>
        <row r="145">
          <cell r="E145">
            <v>10080</v>
          </cell>
          <cell r="F145">
            <v>28771.925869453073</v>
          </cell>
          <cell r="G145">
            <v>-24675</v>
          </cell>
        </row>
        <row r="146">
          <cell r="E146">
            <v>10160</v>
          </cell>
          <cell r="F146">
            <v>28485.881635469032</v>
          </cell>
          <cell r="G146">
            <v>-25675</v>
          </cell>
        </row>
        <row r="147">
          <cell r="E147">
            <v>10240</v>
          </cell>
          <cell r="F147">
            <v>28202.681191093201</v>
          </cell>
          <cell r="G147">
            <v>-26675</v>
          </cell>
        </row>
        <row r="148">
          <cell r="E148">
            <v>10320</v>
          </cell>
          <cell r="F148">
            <v>27922.296263987319</v>
          </cell>
          <cell r="G148">
            <v>-27675</v>
          </cell>
        </row>
        <row r="149">
          <cell r="E149">
            <v>10400</v>
          </cell>
          <cell r="F149">
            <v>27644.6988628906</v>
          </cell>
          <cell r="G149">
            <v>-28675</v>
          </cell>
        </row>
        <row r="150">
          <cell r="E150">
            <v>10480</v>
          </cell>
          <cell r="F150">
            <v>27369.861274825267</v>
          </cell>
          <cell r="G150">
            <v>-29675</v>
          </cell>
        </row>
        <row r="151">
          <cell r="E151">
            <v>10560</v>
          </cell>
          <cell r="F151">
            <v>27097.756062329965</v>
          </cell>
          <cell r="G151">
            <v>-30675</v>
          </cell>
        </row>
        <row r="152">
          <cell r="E152">
            <v>10640</v>
          </cell>
          <cell r="F152">
            <v>26828.35606072058</v>
          </cell>
          <cell r="G152">
            <v>-31675</v>
          </cell>
        </row>
        <row r="153">
          <cell r="E153">
            <v>10720</v>
          </cell>
          <cell r="F153">
            <v>26561.634375378431</v>
          </cell>
          <cell r="G153">
            <v>-32675</v>
          </cell>
        </row>
        <row r="154">
          <cell r="E154">
            <v>10800</v>
          </cell>
          <cell r="F154">
            <v>26297.564379065268</v>
          </cell>
          <cell r="G154">
            <v>-33675</v>
          </cell>
        </row>
        <row r="155">
          <cell r="E155">
            <v>10880</v>
          </cell>
          <cell r="F155">
            <v>26036.119709265047</v>
          </cell>
          <cell r="G155">
            <v>-34675</v>
          </cell>
        </row>
        <row r="156">
          <cell r="E156">
            <v>10960</v>
          </cell>
          <cell r="F156">
            <v>25777.274265552129</v>
          </cell>
          <cell r="G156">
            <v>-35675</v>
          </cell>
        </row>
        <row r="157">
          <cell r="E157">
            <v>11040</v>
          </cell>
          <cell r="F157">
            <v>25521.002206985671</v>
          </cell>
          <cell r="G157">
            <v>-36675</v>
          </cell>
        </row>
        <row r="158">
          <cell r="E158">
            <v>11120</v>
          </cell>
          <cell r="F158">
            <v>25267.277949529809</v>
          </cell>
          <cell r="G158">
            <v>-37675</v>
          </cell>
        </row>
        <row r="159">
          <cell r="E159">
            <v>11200</v>
          </cell>
          <cell r="F159">
            <v>25016.076163499612</v>
          </cell>
          <cell r="G159">
            <v>-38675</v>
          </cell>
        </row>
        <row r="160">
          <cell r="E160">
            <v>11280</v>
          </cell>
          <cell r="F160">
            <v>24767.371771032376</v>
          </cell>
          <cell r="G160">
            <v>-39675</v>
          </cell>
        </row>
        <row r="161">
          <cell r="E161">
            <v>11360</v>
          </cell>
          <cell r="F161">
            <v>24521.139943584069</v>
          </cell>
          <cell r="G161">
            <v>-40675</v>
          </cell>
        </row>
        <row r="162">
          <cell r="E162">
            <v>11440</v>
          </cell>
          <cell r="F162">
            <v>24277.356099450615</v>
          </cell>
          <cell r="G162">
            <v>-41675</v>
          </cell>
        </row>
        <row r="163">
          <cell r="E163">
            <v>11520</v>
          </cell>
          <cell r="F163">
            <v>24035.995901313934</v>
          </cell>
          <cell r="G163">
            <v>-42675</v>
          </cell>
        </row>
        <row r="164">
          <cell r="E164">
            <v>11600</v>
          </cell>
          <cell r="F164">
            <v>23797.03525381225</v>
          </cell>
          <cell r="G164">
            <v>-43675</v>
          </cell>
        </row>
        <row r="165">
          <cell r="E165">
            <v>11680</v>
          </cell>
          <cell r="F165">
            <v>23560.450301134657</v>
          </cell>
          <cell r="G165">
            <v>-44675</v>
          </cell>
        </row>
        <row r="166">
          <cell r="E166">
            <v>11760</v>
          </cell>
          <cell r="F166">
            <v>23326.217424639508</v>
          </cell>
          <cell r="G166">
            <v>-45675</v>
          </cell>
        </row>
        <row r="167">
          <cell r="E167">
            <v>11840</v>
          </cell>
          <cell r="F167">
            <v>23094.313240496587</v>
          </cell>
          <cell r="G167">
            <v>-46675</v>
          </cell>
        </row>
        <row r="168">
          <cell r="E168">
            <v>11920</v>
          </cell>
          <cell r="F168">
            <v>22864.71459735262</v>
          </cell>
          <cell r="G168">
            <v>-47675</v>
          </cell>
        </row>
        <row r="169">
          <cell r="E169">
            <v>12000</v>
          </cell>
          <cell r="F169">
            <v>22637.398574020055</v>
          </cell>
          <cell r="G169">
            <v>-48675</v>
          </cell>
        </row>
        <row r="170">
          <cell r="E170">
            <v>12080</v>
          </cell>
          <cell r="F170">
            <v>22412.342477188813</v>
          </cell>
          <cell r="G170">
            <v>-49675</v>
          </cell>
        </row>
        <row r="171">
          <cell r="E171">
            <v>12160</v>
          </cell>
          <cell r="F171">
            <v>22189.523839160771</v>
          </cell>
          <cell r="G171">
            <v>-50675</v>
          </cell>
        </row>
        <row r="172">
          <cell r="E172">
            <v>12240</v>
          </cell>
          <cell r="F172">
            <v>21968.920415606768</v>
          </cell>
          <cell r="G172">
            <v>-51675</v>
          </cell>
        </row>
        <row r="173">
          <cell r="E173">
            <v>12320</v>
          </cell>
          <cell r="F173">
            <v>21750.510183345938</v>
          </cell>
          <cell r="G173">
            <v>-52675</v>
          </cell>
        </row>
        <row r="174">
          <cell r="E174">
            <v>12400</v>
          </cell>
          <cell r="F174">
            <v>21534.271338147097</v>
          </cell>
          <cell r="G174">
            <v>-53675</v>
          </cell>
        </row>
        <row r="175">
          <cell r="E175">
            <v>12480</v>
          </cell>
          <cell r="F175">
            <v>21320.182292551974</v>
          </cell>
          <cell r="G175">
            <v>-54675</v>
          </cell>
        </row>
        <row r="176">
          <cell r="E176">
            <v>12560</v>
          </cell>
          <cell r="F176">
            <v>21108.221673720134</v>
          </cell>
          <cell r="G176">
            <v>-55675</v>
          </cell>
        </row>
        <row r="177">
          <cell r="E177">
            <v>12640</v>
          </cell>
          <cell r="F177">
            <v>20898.368321295267</v>
          </cell>
          <cell r="G177">
            <v>-56675</v>
          </cell>
        </row>
        <row r="178">
          <cell r="E178">
            <v>12720</v>
          </cell>
          <cell r="F178">
            <v>20690.601285292727</v>
          </cell>
          <cell r="G178">
            <v>-57675</v>
          </cell>
        </row>
        <row r="179">
          <cell r="E179">
            <v>12800</v>
          </cell>
          <cell r="F179">
            <v>20484.899824008044</v>
          </cell>
          <cell r="G179">
            <v>-58675</v>
          </cell>
        </row>
        <row r="180">
          <cell r="E180">
            <v>12880</v>
          </cell>
          <cell r="F180">
            <v>20281.243401946318</v>
          </cell>
          <cell r="G180">
            <v>-59675</v>
          </cell>
        </row>
        <row r="181">
          <cell r="E181">
            <v>12960</v>
          </cell>
          <cell r="F181">
            <v>20079.611687772023</v>
          </cell>
          <cell r="G181">
            <v>-60675</v>
          </cell>
        </row>
        <row r="182">
          <cell r="E182">
            <v>13040</v>
          </cell>
          <cell r="F182">
            <v>19879.98455227938</v>
          </cell>
          <cell r="G182">
            <v>-61675</v>
          </cell>
        </row>
        <row r="183">
          <cell r="E183">
            <v>13120</v>
          </cell>
          <cell r="F183">
            <v>19682.342066382778</v>
          </cell>
          <cell r="G183">
            <v>-62675</v>
          </cell>
        </row>
        <row r="184">
          <cell r="E184">
            <v>13200</v>
          </cell>
          <cell r="F184">
            <v>19486.664499127277</v>
          </cell>
          <cell r="G184">
            <v>-63675</v>
          </cell>
        </row>
        <row r="185">
          <cell r="E185">
            <v>13280</v>
          </cell>
          <cell r="F185">
            <v>19292.932315718772</v>
          </cell>
          <cell r="G185">
            <v>-64675</v>
          </cell>
        </row>
        <row r="186">
          <cell r="E186">
            <v>13360</v>
          </cell>
          <cell r="F186">
            <v>19101.126175573852</v>
          </cell>
          <cell r="G186">
            <v>-65675</v>
          </cell>
        </row>
        <row r="187">
          <cell r="E187">
            <v>13440</v>
          </cell>
          <cell r="F187">
            <v>18911.226930388963</v>
          </cell>
          <cell r="G187">
            <v>-66675</v>
          </cell>
        </row>
        <row r="188">
          <cell r="E188">
            <v>13520</v>
          </cell>
          <cell r="F188">
            <v>18723.215622228861</v>
          </cell>
          <cell r="G188">
            <v>-67675</v>
          </cell>
        </row>
        <row r="189">
          <cell r="E189">
            <v>13600</v>
          </cell>
          <cell r="F189">
            <v>18537.073481633943</v>
          </cell>
          <cell r="G189">
            <v>-68675</v>
          </cell>
        </row>
        <row r="190">
          <cell r="E190">
            <v>13680</v>
          </cell>
          <cell r="F190">
            <v>18352.781925746491</v>
          </cell>
          <cell r="G190">
            <v>-69675</v>
          </cell>
        </row>
        <row r="191">
          <cell r="E191">
            <v>13760</v>
          </cell>
          <cell r="F191">
            <v>18170.322556455543</v>
          </cell>
          <cell r="G191">
            <v>-70675</v>
          </cell>
        </row>
        <row r="192">
          <cell r="E192">
            <v>13840</v>
          </cell>
          <cell r="F192">
            <v>17989.677158560145</v>
          </cell>
          <cell r="G192">
            <v>-71675</v>
          </cell>
        </row>
        <row r="193">
          <cell r="E193">
            <v>13920</v>
          </cell>
          <cell r="F193">
            <v>17810.827697950917</v>
          </cell>
          <cell r="G193">
            <v>-72675</v>
          </cell>
        </row>
        <row r="194">
          <cell r="E194">
            <v>14000</v>
          </cell>
          <cell r="F194">
            <v>17633.756319809661</v>
          </cell>
          <cell r="G194">
            <v>-73675</v>
          </cell>
        </row>
        <row r="195">
          <cell r="E195">
            <v>14080</v>
          </cell>
          <cell r="F195">
            <v>17458.445346826917</v>
          </cell>
          <cell r="G195">
            <v>-74675</v>
          </cell>
        </row>
        <row r="196">
          <cell r="E196">
            <v>14160</v>
          </cell>
          <cell r="F196">
            <v>17284.87727743719</v>
          </cell>
          <cell r="G196">
            <v>-75675</v>
          </cell>
        </row>
        <row r="197">
          <cell r="E197">
            <v>14240</v>
          </cell>
          <cell r="F197">
            <v>17113.03478407174</v>
          </cell>
          <cell r="G197">
            <v>-76675</v>
          </cell>
        </row>
        <row r="198">
          <cell r="E198">
            <v>14320</v>
          </cell>
          <cell r="F198">
            <v>16942.900711428763</v>
          </cell>
          <cell r="G198">
            <v>-77675</v>
          </cell>
        </row>
        <row r="199">
          <cell r="E199">
            <v>14400</v>
          </cell>
          <cell r="F199">
            <v>16774.458074760714</v>
          </cell>
          <cell r="G199">
            <v>-78675</v>
          </cell>
        </row>
        <row r="200">
          <cell r="E200">
            <v>14480</v>
          </cell>
          <cell r="F200">
            <v>16607.690058178738</v>
          </cell>
          <cell r="G200">
            <v>-79675</v>
          </cell>
        </row>
        <row r="201">
          <cell r="E201">
            <v>14560</v>
          </cell>
          <cell r="F201">
            <v>16442.580012973885</v>
          </cell>
          <cell r="G201">
            <v>-80675</v>
          </cell>
        </row>
        <row r="202">
          <cell r="E202">
            <v>14640</v>
          </cell>
          <cell r="F202">
            <v>16279.111455955051</v>
          </cell>
          <cell r="G202">
            <v>-81675</v>
          </cell>
        </row>
        <row r="203">
          <cell r="E203">
            <v>14720</v>
          </cell>
          <cell r="F203">
            <v>16117.268067803434</v>
          </cell>
          <cell r="G203">
            <v>-82675</v>
          </cell>
        </row>
        <row r="204">
          <cell r="E204">
            <v>14800</v>
          </cell>
          <cell r="F204">
            <v>15957.033691443354</v>
          </cell>
          <cell r="G204">
            <v>-83675</v>
          </cell>
        </row>
        <row r="205">
          <cell r="E205">
            <v>14880</v>
          </cell>
          <cell r="F205">
            <v>15798.392330429269</v>
          </cell>
          <cell r="G205">
            <v>-84675</v>
          </cell>
        </row>
        <row r="206">
          <cell r="E206">
            <v>14960</v>
          </cell>
          <cell r="F206">
            <v>15641.328147348815</v>
          </cell>
          <cell r="G206">
            <v>-85675</v>
          </cell>
        </row>
        <row r="207">
          <cell r="E207">
            <v>15040</v>
          </cell>
          <cell r="F207">
            <v>15485.82546224175</v>
          </cell>
          <cell r="G207">
            <v>-86675</v>
          </cell>
        </row>
        <row r="208">
          <cell r="E208">
            <v>15120</v>
          </cell>
          <cell r="F208">
            <v>15331.868751034583</v>
          </cell>
          <cell r="G208">
            <v>-87675</v>
          </cell>
        </row>
        <row r="209">
          <cell r="E209">
            <v>15200</v>
          </cell>
          <cell r="F209">
            <v>15179.442643990784</v>
          </cell>
          <cell r="G209">
            <v>-88675</v>
          </cell>
        </row>
        <row r="210">
          <cell r="E210">
            <v>15280</v>
          </cell>
          <cell r="F210">
            <v>15028.531924176408</v>
          </cell>
          <cell r="G210">
            <v>-89675</v>
          </cell>
        </row>
        <row r="211">
          <cell r="E211">
            <v>15360</v>
          </cell>
          <cell r="F211">
            <v>14879.121525940962</v>
          </cell>
          <cell r="G211">
            <v>-90675</v>
          </cell>
        </row>
        <row r="212">
          <cell r="E212">
            <v>15440</v>
          </cell>
          <cell r="F212">
            <v>14731.196533413375</v>
          </cell>
          <cell r="G212">
            <v>-91675</v>
          </cell>
        </row>
        <row r="213">
          <cell r="E213">
            <v>15520</v>
          </cell>
          <cell r="F213">
            <v>14584.742179012919</v>
          </cell>
          <cell r="G213">
            <v>-92675</v>
          </cell>
        </row>
        <row r="214">
          <cell r="E214">
            <v>15600</v>
          </cell>
          <cell r="F214">
            <v>14439.743841974943</v>
          </cell>
          <cell r="G214">
            <v>-93675</v>
          </cell>
        </row>
        <row r="215">
          <cell r="E215">
            <v>15680</v>
          </cell>
          <cell r="F215">
            <v>14296.187046891282</v>
          </cell>
          <cell r="G215">
            <v>-94675</v>
          </cell>
        </row>
        <row r="216">
          <cell r="E216">
            <v>15760</v>
          </cell>
          <cell r="F216">
            <v>14154.057462265106</v>
          </cell>
          <cell r="G216">
            <v>-95675</v>
          </cell>
        </row>
        <row r="217">
          <cell r="E217">
            <v>15840</v>
          </cell>
          <cell r="F217">
            <v>14013.340899080222</v>
          </cell>
          <cell r="G217">
            <v>-96675</v>
          </cell>
        </row>
        <row r="218">
          <cell r="E218">
            <v>15920</v>
          </cell>
          <cell r="F218">
            <v>13874.023309384551</v>
          </cell>
          <cell r="G218">
            <v>-97675</v>
          </cell>
        </row>
        <row r="219">
          <cell r="E219">
            <v>16000</v>
          </cell>
          <cell r="F219">
            <v>13736.090784887712</v>
          </cell>
          <cell r="G219">
            <v>-98675</v>
          </cell>
        </row>
        <row r="220">
          <cell r="E220">
            <v>16080</v>
          </cell>
          <cell r="F220">
            <v>13599.529555572512</v>
          </cell>
          <cell r="G220">
            <v>-99675</v>
          </cell>
        </row>
        <row r="221">
          <cell r="E221">
            <v>16160</v>
          </cell>
          <cell r="F221">
            <v>13464.325988320272</v>
          </cell>
          <cell r="G221">
            <v>-100675</v>
          </cell>
        </row>
        <row r="222">
          <cell r="E222">
            <v>16240</v>
          </cell>
          <cell r="F222">
            <v>13330.466585549824</v>
          </cell>
          <cell r="G222">
            <v>-101675</v>
          </cell>
        </row>
        <row r="223">
          <cell r="E223">
            <v>16320</v>
          </cell>
          <cell r="F223">
            <v>13197.93798387003</v>
          </cell>
          <cell r="G223">
            <v>-102675</v>
          </cell>
        </row>
        <row r="224">
          <cell r="E224">
            <v>16400</v>
          </cell>
          <cell r="F224">
            <v>13066.726952745659</v>
          </cell>
          <cell r="G224">
            <v>-103675</v>
          </cell>
        </row>
        <row r="225">
          <cell r="E225">
            <v>16480</v>
          </cell>
          <cell r="F225">
            <v>12936.820393176591</v>
          </cell>
          <cell r="G225">
            <v>-104675</v>
          </cell>
        </row>
        <row r="226">
          <cell r="E226">
            <v>16560</v>
          </cell>
          <cell r="F226">
            <v>12808.205336390141</v>
          </cell>
          <cell r="G226">
            <v>-105675</v>
          </cell>
        </row>
        <row r="227">
          <cell r="E227">
            <v>16640</v>
          </cell>
          <cell r="F227">
            <v>12680.86894254632</v>
          </cell>
          <cell r="G227">
            <v>-106675</v>
          </cell>
        </row>
        <row r="228">
          <cell r="E228">
            <v>16720</v>
          </cell>
          <cell r="F228">
            <v>12554.798499456039</v>
          </cell>
          <cell r="G228">
            <v>-107675</v>
          </cell>
        </row>
        <row r="229">
          <cell r="E229">
            <v>16800</v>
          </cell>
          <cell r="F229">
            <v>12429.981421312037</v>
          </cell>
          <cell r="G229">
            <v>-108675</v>
          </cell>
        </row>
        <row r="230">
          <cell r="E230">
            <v>16880</v>
          </cell>
          <cell r="F230">
            <v>12306.40524743242</v>
          </cell>
          <cell r="G230">
            <v>-109675</v>
          </cell>
        </row>
        <row r="231">
          <cell r="E231">
            <v>16960</v>
          </cell>
          <cell r="F231">
            <v>12184.057641016672</v>
          </cell>
          <cell r="G231">
            <v>-110675</v>
          </cell>
        </row>
        <row r="232">
          <cell r="E232">
            <v>17040</v>
          </cell>
          <cell r="F232">
            <v>12062.926387914071</v>
          </cell>
          <cell r="G232">
            <v>-111675</v>
          </cell>
        </row>
        <row r="233">
          <cell r="E233">
            <v>17120</v>
          </cell>
          <cell r="F233">
            <v>11942.999395404329</v>
          </cell>
          <cell r="G233">
            <v>-112675</v>
          </cell>
        </row>
        <row r="234">
          <cell r="E234">
            <v>17200</v>
          </cell>
          <cell r="F234">
            <v>11824.264690990354</v>
          </cell>
          <cell r="G234">
            <v>-113675</v>
          </cell>
        </row>
        <row r="235">
          <cell r="E235">
            <v>17280</v>
          </cell>
          <cell r="F235">
            <v>11706.710421203023</v>
          </cell>
          <cell r="G235">
            <v>-114675</v>
          </cell>
        </row>
        <row r="236">
          <cell r="E236">
            <v>17360</v>
          </cell>
          <cell r="F236">
            <v>11590.324850417817</v>
          </cell>
          <cell r="G236">
            <v>-115675</v>
          </cell>
        </row>
        <row r="237">
          <cell r="E237">
            <v>17440</v>
          </cell>
          <cell r="F237">
            <v>11475.096359683246</v>
          </cell>
          <cell r="G237">
            <v>-116675</v>
          </cell>
        </row>
        <row r="238">
          <cell r="E238">
            <v>17520</v>
          </cell>
          <cell r="F238">
            <v>11361.013445560926</v>
          </cell>
          <cell r="G238">
            <v>-117675</v>
          </cell>
        </row>
        <row r="239">
          <cell r="E239">
            <v>17600</v>
          </cell>
          <cell r="F239">
            <v>11248.064718977141</v>
          </cell>
          <cell r="G239">
            <v>-118675</v>
          </cell>
        </row>
        <row r="240">
          <cell r="E240">
            <v>17680</v>
          </cell>
          <cell r="F240">
            <v>11136.238904085871</v>
          </cell>
          <cell r="G240">
            <v>-119675</v>
          </cell>
        </row>
        <row r="241">
          <cell r="E241">
            <v>17760</v>
          </cell>
          <cell r="F241">
            <v>11025.524837143121</v>
          </cell>
          <cell r="G241">
            <v>-120675</v>
          </cell>
        </row>
        <row r="242">
          <cell r="E242">
            <v>17840</v>
          </cell>
          <cell r="F242">
            <v>10915.911465392399</v>
          </cell>
          <cell r="G242">
            <v>-121675</v>
          </cell>
        </row>
        <row r="243">
          <cell r="E243">
            <v>17920</v>
          </cell>
          <cell r="F243">
            <v>10807.387845961319</v>
          </cell>
          <cell r="G243">
            <v>-122675</v>
          </cell>
        </row>
        <row r="244">
          <cell r="E244">
            <v>18000</v>
          </cell>
          <cell r="F244">
            <v>10699.943144769155</v>
          </cell>
          <cell r="G244">
            <v>-123675</v>
          </cell>
        </row>
        <row r="245">
          <cell r="E245">
            <v>18080</v>
          </cell>
          <cell r="F245">
            <v>10593.566635445261</v>
          </cell>
          <cell r="G245">
            <v>-124675</v>
          </cell>
        </row>
        <row r="246">
          <cell r="E246">
            <v>18160</v>
          </cell>
          <cell r="F246">
            <v>10488.247698258234</v>
          </cell>
          <cell r="G246">
            <v>-125675</v>
          </cell>
        </row>
        <row r="247">
          <cell r="E247">
            <v>18240</v>
          </cell>
          <cell r="F247">
            <v>10383.975819055722</v>
          </cell>
          <cell r="G247">
            <v>-126675</v>
          </cell>
        </row>
        <row r="248">
          <cell r="E248">
            <v>18320</v>
          </cell>
          <cell r="F248">
            <v>10280.740588214812</v>
          </cell>
          <cell r="G248">
            <v>-127675</v>
          </cell>
        </row>
        <row r="249">
          <cell r="E249">
            <v>18400</v>
          </cell>
          <cell r="F249">
            <v>10178.531699602781</v>
          </cell>
          <cell r="G249">
            <v>-128675</v>
          </cell>
        </row>
        <row r="250">
          <cell r="E250">
            <v>18480</v>
          </cell>
          <cell r="F250">
            <v>10077.338949548246</v>
          </cell>
          <cell r="G250">
            <v>-129675</v>
          </cell>
        </row>
        <row r="251">
          <cell r="E251">
            <v>18560</v>
          </cell>
          <cell r="F251">
            <v>9977.1522358225084</v>
          </cell>
          <cell r="G251">
            <v>-130675</v>
          </cell>
        </row>
        <row r="252">
          <cell r="E252">
            <v>18640</v>
          </cell>
          <cell r="F252">
            <v>9877.9615566310295</v>
          </cell>
          <cell r="G252">
            <v>-131675</v>
          </cell>
        </row>
        <row r="253">
          <cell r="E253">
            <v>18720</v>
          </cell>
          <cell r="F253">
            <v>9779.7570096149357</v>
          </cell>
          <cell r="G253">
            <v>-132675</v>
          </cell>
        </row>
        <row r="254">
          <cell r="E254">
            <v>18800</v>
          </cell>
          <cell r="F254">
            <v>9682.5287908624523</v>
          </cell>
          <cell r="G254">
            <v>-133675</v>
          </cell>
        </row>
        <row r="255">
          <cell r="E255">
            <v>18880</v>
          </cell>
          <cell r="F255">
            <v>9586.2671939301745</v>
          </cell>
          <cell r="G255">
            <v>-134675</v>
          </cell>
        </row>
        <row r="256">
          <cell r="E256">
            <v>18960</v>
          </cell>
          <cell r="F256">
            <v>9490.9626088740424</v>
          </cell>
          <cell r="G256">
            <v>-135675</v>
          </cell>
        </row>
        <row r="257">
          <cell r="E257">
            <v>19040</v>
          </cell>
          <cell r="F257">
            <v>9396.6055212899628</v>
          </cell>
          <cell r="G257">
            <v>-136675</v>
          </cell>
        </row>
        <row r="258">
          <cell r="E258">
            <v>19120</v>
          </cell>
          <cell r="F258">
            <v>9303.1865113639997</v>
          </cell>
          <cell r="G258">
            <v>-137675</v>
          </cell>
        </row>
        <row r="259">
          <cell r="E259">
            <v>19200</v>
          </cell>
          <cell r="F259">
            <v>9210.6962529319408</v>
          </cell>
          <cell r="G259">
            <v>-138675</v>
          </cell>
        </row>
        <row r="260">
          <cell r="E260">
            <v>19280</v>
          </cell>
          <cell r="F260">
            <v>9119.1255125482803</v>
          </cell>
          <cell r="G260">
            <v>-139675</v>
          </cell>
        </row>
        <row r="261">
          <cell r="E261">
            <v>19360</v>
          </cell>
          <cell r="F261">
            <v>9028.4651485644226</v>
          </cell>
          <cell r="G261">
            <v>-140675</v>
          </cell>
        </row>
        <row r="262">
          <cell r="E262">
            <v>19440</v>
          </cell>
          <cell r="F262">
            <v>8938.7061102160533</v>
          </cell>
          <cell r="G262">
            <v>-141675</v>
          </cell>
        </row>
        <row r="263">
          <cell r="E263">
            <v>19520</v>
          </cell>
          <cell r="F263">
            <v>8849.8394367195888</v>
          </cell>
          <cell r="G263">
            <v>-142675</v>
          </cell>
        </row>
        <row r="264">
          <cell r="E264">
            <v>19600</v>
          </cell>
          <cell r="F264">
            <v>8761.8562563776068</v>
          </cell>
          <cell r="G264">
            <v>-143675</v>
          </cell>
        </row>
        <row r="265">
          <cell r="E265">
            <v>19680</v>
          </cell>
          <cell r="F265">
            <v>8674.7477856931782</v>
          </cell>
          <cell r="G265">
            <v>-144675</v>
          </cell>
        </row>
        <row r="266">
          <cell r="E266">
            <v>19760</v>
          </cell>
          <cell r="F266">
            <v>8588.5053284929891</v>
          </cell>
          <cell r="G266">
            <v>-145675</v>
          </cell>
        </row>
        <row r="267">
          <cell r="E267">
            <v>19840</v>
          </cell>
          <cell r="F267">
            <v>8503.1202750591892</v>
          </cell>
          <cell r="G267">
            <v>-146675</v>
          </cell>
        </row>
        <row r="268">
          <cell r="E268">
            <v>19920</v>
          </cell>
          <cell r="F268">
            <v>8418.5841012698693</v>
          </cell>
          <cell r="G268">
            <v>-147675</v>
          </cell>
        </row>
        <row r="269">
          <cell r="E269">
            <v>20000</v>
          </cell>
          <cell r="F269">
            <v>8334.8883677480953</v>
          </cell>
          <cell r="G269">
            <v>-148675</v>
          </cell>
        </row>
        <row r="270">
          <cell r="E270">
            <v>20080</v>
          </cell>
          <cell r="F270">
            <v>8252.0247190193841</v>
          </cell>
          <cell r="G270">
            <v>-149675</v>
          </cell>
        </row>
        <row r="271">
          <cell r="E271">
            <v>20160</v>
          </cell>
          <cell r="F271">
            <v>8169.9848826775515</v>
          </cell>
          <cell r="G271">
            <v>-150675</v>
          </cell>
        </row>
        <row r="272">
          <cell r="E272">
            <v>20240</v>
          </cell>
          <cell r="F272">
            <v>8088.7606685588898</v>
          </cell>
          <cell r="G272">
            <v>-151675</v>
          </cell>
        </row>
        <row r="273">
          <cell r="E273">
            <v>20320</v>
          </cell>
          <cell r="F273">
            <v>8008.3439679245175</v>
          </cell>
          <cell r="G273">
            <v>-152675</v>
          </cell>
        </row>
        <row r="274">
          <cell r="E274">
            <v>20400</v>
          </cell>
          <cell r="F274">
            <v>7928.7267526508731</v>
          </cell>
          <cell r="G274">
            <v>-153675</v>
          </cell>
        </row>
        <row r="275">
          <cell r="E275">
            <v>20480</v>
          </cell>
          <cell r="F275">
            <v>7849.9010744282477</v>
          </cell>
          <cell r="G275">
            <v>-154675</v>
          </cell>
        </row>
        <row r="276">
          <cell r="E276">
            <v>20560</v>
          </cell>
          <cell r="F276">
            <v>7771.8590639673012</v>
          </cell>
          <cell r="G276">
            <v>-155675</v>
          </cell>
        </row>
        <row r="277">
          <cell r="E277">
            <v>20640</v>
          </cell>
          <cell r="F277">
            <v>7694.5929302134737</v>
          </cell>
          <cell r="G277">
            <v>-156675</v>
          </cell>
        </row>
        <row r="278">
          <cell r="E278">
            <v>20720</v>
          </cell>
          <cell r="F278">
            <v>7618.0949595691527</v>
          </cell>
          <cell r="G278">
            <v>-157675</v>
          </cell>
        </row>
        <row r="279">
          <cell r="E279">
            <v>20800</v>
          </cell>
          <cell r="F279">
            <v>7542.3575151236573</v>
          </cell>
          <cell r="G279">
            <v>-158675</v>
          </cell>
        </row>
        <row r="280">
          <cell r="E280">
            <v>20880</v>
          </cell>
          <cell r="F280">
            <v>7467.3730358908024</v>
          </cell>
          <cell r="G280">
            <v>-159675</v>
          </cell>
        </row>
        <row r="281">
          <cell r="E281">
            <v>20960</v>
          </cell>
          <cell r="F281">
            <v>7393.1340360540826</v>
          </cell>
          <cell r="G281">
            <v>-160675</v>
          </cell>
        </row>
        <row r="282">
          <cell r="E282">
            <v>21040</v>
          </cell>
          <cell r="F282">
            <v>7319.6331042193588</v>
          </cell>
          <cell r="G282">
            <v>-161675</v>
          </cell>
        </row>
        <row r="283">
          <cell r="E283">
            <v>21120</v>
          </cell>
          <cell r="F283">
            <v>7246.8629026749586</v>
          </cell>
          <cell r="G283">
            <v>-162675</v>
          </cell>
        </row>
        <row r="284">
          <cell r="E284">
            <v>21200</v>
          </cell>
          <cell r="F284">
            <v>7174.8161666591486</v>
          </cell>
          <cell r="G284">
            <v>-163675</v>
          </cell>
        </row>
        <row r="285">
          <cell r="E285">
            <v>21280</v>
          </cell>
          <cell r="F285">
            <v>7103.485703634864</v>
          </cell>
          <cell r="G285">
            <v>-164675</v>
          </cell>
        </row>
        <row r="286">
          <cell r="E286">
            <v>21360</v>
          </cell>
          <cell r="F286">
            <v>7032.864392571706</v>
          </cell>
          <cell r="G286">
            <v>-165675</v>
          </cell>
        </row>
        <row r="287">
          <cell r="E287">
            <v>21440</v>
          </cell>
          <cell r="F287">
            <v>6962.9451832349896</v>
          </cell>
          <cell r="G287">
            <v>-166675</v>
          </cell>
        </row>
        <row r="288">
          <cell r="E288">
            <v>21520</v>
          </cell>
          <cell r="F288">
            <v>6893.7210954819384</v>
          </cell>
          <cell r="G288">
            <v>-167675</v>
          </cell>
        </row>
        <row r="289">
          <cell r="E289">
            <v>21600</v>
          </cell>
          <cell r="F289">
            <v>6825.1852185648404</v>
          </cell>
          <cell r="G289">
            <v>-168675</v>
          </cell>
        </row>
        <row r="290">
          <cell r="E290">
            <v>21680</v>
          </cell>
          <cell r="F290">
            <v>6757.3307104411315</v>
          </cell>
          <cell r="G290">
            <v>-169675</v>
          </cell>
        </row>
        <row r="291">
          <cell r="E291">
            <v>21760</v>
          </cell>
          <cell r="F291">
            <v>6690.1507970903513</v>
          </cell>
          <cell r="G291">
            <v>-170675</v>
          </cell>
        </row>
        <row r="292">
          <cell r="E292">
            <v>21840</v>
          </cell>
          <cell r="F292">
            <v>6623.6387718378755</v>
          </cell>
          <cell r="G292">
            <v>-171675</v>
          </cell>
        </row>
        <row r="293">
          <cell r="E293">
            <v>21920</v>
          </cell>
          <cell r="F293">
            <v>6557.7879946853809</v>
          </cell>
          <cell r="G293">
            <v>-172675</v>
          </cell>
        </row>
        <row r="294">
          <cell r="E294">
            <v>22000</v>
          </cell>
          <cell r="F294">
            <v>6492.591891647975</v>
          </cell>
          <cell r="G294">
            <v>-173675</v>
          </cell>
        </row>
        <row r="295">
          <cell r="E295">
            <v>22080</v>
          </cell>
          <cell r="F295">
            <v>6428.0439540978796</v>
          </cell>
          <cell r="G295">
            <v>-174675</v>
          </cell>
        </row>
        <row r="296">
          <cell r="E296">
            <v>22160</v>
          </cell>
          <cell r="F296">
            <v>6364.1377381146876</v>
          </cell>
          <cell r="G296">
            <v>-175675</v>
          </cell>
        </row>
        <row r="297">
          <cell r="E297">
            <v>22240</v>
          </cell>
          <cell r="F297">
            <v>6300.8668638420468</v>
          </cell>
          <cell r="G297">
            <v>-176675</v>
          </cell>
        </row>
        <row r="298">
          <cell r="E298">
            <v>22320</v>
          </cell>
          <cell r="F298">
            <v>6238.2250148507501</v>
          </cell>
          <cell r="G298">
            <v>-177675</v>
          </cell>
        </row>
        <row r="299">
          <cell r="E299">
            <v>22400</v>
          </cell>
          <cell r="F299">
            <v>6176.2059375081517</v>
          </cell>
          <cell r="G299">
            <v>-178675</v>
          </cell>
        </row>
        <row r="300">
          <cell r="E300">
            <v>22480</v>
          </cell>
          <cell r="F300">
            <v>6114.8034403538741</v>
          </cell>
          <cell r="G300">
            <v>-179675</v>
          </cell>
        </row>
        <row r="301">
          <cell r="E301">
            <v>22560</v>
          </cell>
          <cell r="F301">
            <v>6054.0113934816809</v>
          </cell>
          <cell r="G301">
            <v>-180675</v>
          </cell>
        </row>
        <row r="302">
          <cell r="E302">
            <v>22640</v>
          </cell>
          <cell r="F302">
            <v>5993.8237279275436</v>
          </cell>
          <cell r="G302">
            <v>-181675</v>
          </cell>
        </row>
        <row r="303">
          <cell r="E303">
            <v>22720</v>
          </cell>
          <cell r="F303">
            <v>5934.2344350637441</v>
          </cell>
          <cell r="G303">
            <v>-182675</v>
          </cell>
        </row>
        <row r="304">
          <cell r="E304">
            <v>22800</v>
          </cell>
          <cell r="F304">
            <v>5875.2375659990403</v>
          </cell>
          <cell r="G304">
            <v>-183675</v>
          </cell>
        </row>
        <row r="305">
          <cell r="E305">
            <v>22880</v>
          </cell>
          <cell r="F305">
            <v>5816.8272309847725</v>
          </cell>
          <cell r="G305">
            <v>-184675</v>
          </cell>
        </row>
        <row r="306">
          <cell r="E306">
            <v>22960</v>
          </cell>
          <cell r="F306">
            <v>5758.9975988268816</v>
          </cell>
          <cell r="G306">
            <v>-185675</v>
          </cell>
        </row>
        <row r="307">
          <cell r="E307">
            <v>23040</v>
          </cell>
          <cell r="F307">
            <v>5701.7428963037773</v>
          </cell>
          <cell r="G307">
            <v>-186675</v>
          </cell>
        </row>
        <row r="308">
          <cell r="E308">
            <v>23120</v>
          </cell>
          <cell r="F308">
            <v>5645.0574075899758</v>
          </cell>
          <cell r="G308">
            <v>-187675</v>
          </cell>
        </row>
        <row r="309">
          <cell r="E309">
            <v>23200</v>
          </cell>
          <cell r="F309">
            <v>5588.9354736854984</v>
          </cell>
          <cell r="G309">
            <v>-188675</v>
          </cell>
        </row>
        <row r="310">
          <cell r="E310">
            <v>23280</v>
          </cell>
          <cell r="F310">
            <v>5533.3714918509049</v>
          </cell>
          <cell r="G310">
            <v>-189675</v>
          </cell>
        </row>
        <row r="311">
          <cell r="E311">
            <v>23360</v>
          </cell>
          <cell r="F311">
            <v>5478.3599150479749</v>
          </cell>
          <cell r="G311">
            <v>-190675</v>
          </cell>
        </row>
        <row r="312">
          <cell r="E312">
            <v>23440</v>
          </cell>
          <cell r="F312">
            <v>5423.8952513859394</v>
          </cell>
          <cell r="G312">
            <v>-191675</v>
          </cell>
        </row>
        <row r="313">
          <cell r="E313">
            <v>23520</v>
          </cell>
          <cell r="F313">
            <v>5369.9720635732137</v>
          </cell>
          <cell r="G313">
            <v>-192675</v>
          </cell>
        </row>
        <row r="314">
          <cell r="E314">
            <v>23600</v>
          </cell>
          <cell r="F314">
            <v>5316.5849683745819</v>
          </cell>
          <cell r="G314">
            <v>-193675</v>
          </cell>
        </row>
        <row r="315">
          <cell r="E315">
            <v>23680</v>
          </cell>
          <cell r="F315">
            <v>5263.7286360737835</v>
          </cell>
          <cell r="G315">
            <v>-194675</v>
          </cell>
        </row>
        <row r="316">
          <cell r="E316">
            <v>23760</v>
          </cell>
          <cell r="F316">
            <v>5211.3977899414376</v>
          </cell>
          <cell r="G316">
            <v>-195675</v>
          </cell>
        </row>
        <row r="317">
          <cell r="E317">
            <v>23840</v>
          </cell>
          <cell r="F317">
            <v>5159.5872057082643</v>
          </cell>
          <cell r="G317">
            <v>-196675</v>
          </cell>
        </row>
        <row r="318">
          <cell r="E318">
            <v>23920</v>
          </cell>
          <cell r="F318">
            <v>5108.291711043531</v>
          </cell>
          <cell r="G318">
            <v>-197675</v>
          </cell>
        </row>
        <row r="319">
          <cell r="E319">
            <v>24000</v>
          </cell>
          <cell r="F319">
            <v>5057.5061850386892</v>
          </cell>
          <cell r="G319">
            <v>-198675</v>
          </cell>
        </row>
        <row r="320">
          <cell r="E320">
            <v>24080</v>
          </cell>
          <cell r="F320">
            <v>5007.225557696157</v>
          </cell>
          <cell r="G320">
            <v>-199675</v>
          </cell>
        </row>
        <row r="321">
          <cell r="E321">
            <v>24160</v>
          </cell>
          <cell r="F321">
            <v>4957.4448094231639</v>
          </cell>
          <cell r="G321">
            <v>-200675</v>
          </cell>
        </row>
        <row r="322">
          <cell r="E322">
            <v>24240</v>
          </cell>
          <cell r="F322">
            <v>4908.1589705306369</v>
          </cell>
          <cell r="G322">
            <v>-201675</v>
          </cell>
        </row>
        <row r="323">
          <cell r="E323">
            <v>24320</v>
          </cell>
          <cell r="F323">
            <v>4859.3631207370754</v>
          </cell>
          <cell r="G323">
            <v>-202675</v>
          </cell>
        </row>
        <row r="324">
          <cell r="E324">
            <v>24400</v>
          </cell>
          <cell r="F324">
            <v>4811.0523886773453</v>
          </cell>
          <cell r="G324">
            <v>-203675</v>
          </cell>
        </row>
        <row r="325">
          <cell r="E325">
            <v>24480</v>
          </cell>
          <cell r="F325">
            <v>4763.2219514163708</v>
          </cell>
          <cell r="G325">
            <v>-204675</v>
          </cell>
        </row>
        <row r="326">
          <cell r="E326">
            <v>24560</v>
          </cell>
          <cell r="F326">
            <v>4715.8670339676419</v>
          </cell>
          <cell r="G326">
            <v>-205675</v>
          </cell>
        </row>
        <row r="327">
          <cell r="E327">
            <v>24640</v>
          </cell>
          <cell r="F327">
            <v>4668.9829088165343</v>
          </cell>
          <cell r="G327">
            <v>-206675</v>
          </cell>
        </row>
        <row r="328">
          <cell r="E328">
            <v>24720</v>
          </cell>
          <cell r="F328">
            <v>4622.5648954483395</v>
          </cell>
          <cell r="G328">
            <v>-207675</v>
          </cell>
        </row>
        <row r="329">
          <cell r="E329">
            <v>24800</v>
          </cell>
          <cell r="F329">
            <v>4576.6083598810128</v>
          </cell>
          <cell r="G329">
            <v>-208675</v>
          </cell>
        </row>
        <row r="330">
          <cell r="E330">
            <v>24880</v>
          </cell>
          <cell r="F330">
            <v>4531.1087142025499</v>
          </cell>
          <cell r="G330">
            <v>-209675</v>
          </cell>
        </row>
        <row r="331">
          <cell r="E331">
            <v>24960</v>
          </cell>
          <cell r="F331">
            <v>4486.0614161129715</v>
          </cell>
          <cell r="G331">
            <v>-210675</v>
          </cell>
        </row>
        <row r="332">
          <cell r="E332">
            <v>25040</v>
          </cell>
          <cell r="F332">
            <v>4441.4619684708587</v>
          </cell>
          <cell r="G332">
            <v>-211675</v>
          </cell>
        </row>
        <row r="333">
          <cell r="E333">
            <v>25120</v>
          </cell>
          <cell r="F333">
            <v>4397.3059188443958</v>
          </cell>
          <cell r="G333">
            <v>-212675</v>
          </cell>
        </row>
        <row r="334">
          <cell r="E334">
            <v>25200</v>
          </cell>
          <cell r="F334">
            <v>4353.5888590668737</v>
          </cell>
          <cell r="G334">
            <v>-213675</v>
          </cell>
        </row>
        <row r="335">
          <cell r="E335">
            <v>25280</v>
          </cell>
          <cell r="F335">
            <v>4310.3064247966204</v>
          </cell>
          <cell r="G335">
            <v>-214675</v>
          </cell>
        </row>
        <row r="336">
          <cell r="E336">
            <v>25360</v>
          </cell>
          <cell r="F336">
            <v>4267.4542950812993</v>
          </cell>
          <cell r="G336">
            <v>-215675</v>
          </cell>
        </row>
        <row r="337">
          <cell r="E337">
            <v>25440</v>
          </cell>
          <cell r="F337">
            <v>4225.0281919265426</v>
          </cell>
          <cell r="G337">
            <v>-216675</v>
          </cell>
        </row>
        <row r="338">
          <cell r="E338">
            <v>25520</v>
          </cell>
          <cell r="F338">
            <v>4183.0238798688752</v>
          </cell>
          <cell r="G338">
            <v>-217675</v>
          </cell>
        </row>
        <row r="339">
          <cell r="E339">
            <v>25600</v>
          </cell>
          <cell r="F339">
            <v>4141.437165552873</v>
          </cell>
          <cell r="G339">
            <v>-218675</v>
          </cell>
        </row>
        <row r="340">
          <cell r="E340">
            <v>25680</v>
          </cell>
          <cell r="F340">
            <v>4100.263897312554</v>
          </cell>
          <cell r="G340">
            <v>-219675</v>
          </cell>
        </row>
        <row r="341">
          <cell r="E341">
            <v>25760</v>
          </cell>
          <cell r="F341">
            <v>4059.4999647568825</v>
          </cell>
          <cell r="G341">
            <v>-220675</v>
          </cell>
        </row>
        <row r="342">
          <cell r="E342">
            <v>25840</v>
          </cell>
          <cell r="F342">
            <v>4019.1412983594437</v>
          </cell>
          <cell r="G342">
            <v>-221675</v>
          </cell>
        </row>
        <row r="343">
          <cell r="E343">
            <v>25920</v>
          </cell>
          <cell r="F343">
            <v>3979.1838690521681</v>
          </cell>
          <cell r="G343">
            <v>-222675</v>
          </cell>
        </row>
        <row r="344">
          <cell r="E344">
            <v>26000</v>
          </cell>
          <cell r="F344">
            <v>3939.6236878231075</v>
          </cell>
          <cell r="G344">
            <v>-223675</v>
          </cell>
        </row>
        <row r="345">
          <cell r="E345">
            <v>26080</v>
          </cell>
          <cell r="F345">
            <v>3900.4568053182024</v>
          </cell>
          <cell r="G345">
            <v>-224675</v>
          </cell>
        </row>
        <row r="346">
          <cell r="E346">
            <v>26160</v>
          </cell>
          <cell r="F346">
            <v>3861.6793114470115</v>
          </cell>
          <cell r="G346">
            <v>-225675</v>
          </cell>
        </row>
        <row r="347">
          <cell r="E347">
            <v>26240</v>
          </cell>
          <cell r="F347">
            <v>3823.2873349923625</v>
          </cell>
          <cell r="G347">
            <v>-226675</v>
          </cell>
        </row>
        <row r="348">
          <cell r="E348">
            <v>26320</v>
          </cell>
          <cell r="F348">
            <v>3785.2770432238908</v>
          </cell>
          <cell r="G348">
            <v>-227675</v>
          </cell>
        </row>
        <row r="349">
          <cell r="E349">
            <v>26400</v>
          </cell>
          <cell r="F349">
            <v>3747.6446415153941</v>
          </cell>
          <cell r="G349">
            <v>-228675</v>
          </cell>
        </row>
        <row r="350">
          <cell r="E350">
            <v>26480</v>
          </cell>
          <cell r="F350">
            <v>3710.3863729660247</v>
          </cell>
          <cell r="G350">
            <v>-229675</v>
          </cell>
        </row>
        <row r="351">
          <cell r="E351">
            <v>26560</v>
          </cell>
          <cell r="F351">
            <v>3673.4985180252238</v>
          </cell>
          <cell r="G351">
            <v>-230675</v>
          </cell>
        </row>
        <row r="352">
          <cell r="E352">
            <v>26640</v>
          </cell>
          <cell r="F352">
            <v>3636.9773941213962</v>
          </cell>
          <cell r="G352">
            <v>-231675</v>
          </cell>
        </row>
        <row r="353">
          <cell r="E353">
            <v>26720</v>
          </cell>
          <cell r="F353">
            <v>3600.8193552942762</v>
          </cell>
          <cell r="G353">
            <v>-232675</v>
          </cell>
        </row>
        <row r="354">
          <cell r="E354">
            <v>26800</v>
          </cell>
          <cell r="F354">
            <v>3565.0207918309361</v>
          </cell>
          <cell r="G354">
            <v>-233675</v>
          </cell>
        </row>
        <row r="355">
          <cell r="E355">
            <v>26880</v>
          </cell>
          <cell r="F355">
            <v>3529.5781299054411</v>
          </cell>
          <cell r="G355">
            <v>-234675</v>
          </cell>
        </row>
        <row r="356">
          <cell r="E356">
            <v>26960</v>
          </cell>
          <cell r="F356">
            <v>3494.4878312220458</v>
          </cell>
          <cell r="G356">
            <v>-235675</v>
          </cell>
        </row>
        <row r="357">
          <cell r="E357">
            <v>27040</v>
          </cell>
          <cell r="F357">
            <v>3459.746392661978</v>
          </cell>
          <cell r="G357">
            <v>-236675</v>
          </cell>
        </row>
        <row r="358">
          <cell r="E358">
            <v>27120</v>
          </cell>
          <cell r="F358">
            <v>3425.350345933708</v>
          </cell>
          <cell r="G358">
            <v>-237675</v>
          </cell>
        </row>
        <row r="359">
          <cell r="E359">
            <v>27200</v>
          </cell>
          <cell r="F359">
            <v>3391.2962572267088</v>
          </cell>
          <cell r="G359">
            <v>-238675</v>
          </cell>
        </row>
        <row r="360">
          <cell r="E360">
            <v>27280</v>
          </cell>
          <cell r="F360">
            <v>3357.5807268686513</v>
          </cell>
          <cell r="G360">
            <v>-239675</v>
          </cell>
        </row>
        <row r="361">
          <cell r="E361">
            <v>27360</v>
          </cell>
          <cell r="F361">
            <v>3324.2003889860066</v>
          </cell>
          <cell r="G361">
            <v>-240675</v>
          </cell>
        </row>
        <row r="362">
          <cell r="E362">
            <v>27440</v>
          </cell>
          <cell r="F362">
            <v>3291.1519111680332</v>
          </cell>
          <cell r="G362">
            <v>-241675</v>
          </cell>
        </row>
        <row r="363">
          <cell r="E363">
            <v>27520</v>
          </cell>
          <cell r="F363">
            <v>3258.4319941340946</v>
          </cell>
          <cell r="G363">
            <v>-242675</v>
          </cell>
        </row>
        <row r="364">
          <cell r="E364">
            <v>27600</v>
          </cell>
          <cell r="F364">
            <v>3226.037371404278</v>
          </cell>
          <cell r="G364">
            <v>-243675</v>
          </cell>
        </row>
        <row r="365">
          <cell r="E365">
            <v>27680</v>
          </cell>
          <cell r="F365">
            <v>3193.9648089733109</v>
          </cell>
          <cell r="G365">
            <v>-244675</v>
          </cell>
        </row>
        <row r="366">
          <cell r="E366">
            <v>27760</v>
          </cell>
          <cell r="F366">
            <v>3162.2111049876939</v>
          </cell>
          <cell r="G366">
            <v>-245675</v>
          </cell>
        </row>
        <row r="367">
          <cell r="E367">
            <v>27840</v>
          </cell>
          <cell r="F367">
            <v>3130.7730894260603</v>
          </cell>
          <cell r="G367">
            <v>-246675</v>
          </cell>
        </row>
        <row r="368">
          <cell r="E368">
            <v>27920</v>
          </cell>
          <cell r="F368">
            <v>3099.6476237827083</v>
          </cell>
          <cell r="G368">
            <v>-247675</v>
          </cell>
        </row>
        <row r="369">
          <cell r="E369">
            <v>28000</v>
          </cell>
          <cell r="F369">
            <v>3068.8316007542771</v>
          </cell>
          <cell r="G369">
            <v>-248675</v>
          </cell>
        </row>
        <row r="370">
          <cell r="E370">
            <v>28080</v>
          </cell>
          <cell r="F370">
            <v>3038.3219439295403</v>
          </cell>
          <cell r="G370">
            <v>-249675</v>
          </cell>
        </row>
        <row r="371">
          <cell r="E371">
            <v>28160</v>
          </cell>
          <cell r="F371">
            <v>3008.1156074822838</v>
          </cell>
          <cell r="G371">
            <v>-250675</v>
          </cell>
        </row>
        <row r="372">
          <cell r="E372">
            <v>28240</v>
          </cell>
          <cell r="F372">
            <v>2978.2095758672358</v>
          </cell>
          <cell r="G372">
            <v>-251675</v>
          </cell>
        </row>
        <row r="373">
          <cell r="E373">
            <v>28320</v>
          </cell>
          <cell r="F373">
            <v>2948.6008635190183</v>
          </cell>
          <cell r="G373">
            <v>-252675</v>
          </cell>
        </row>
        <row r="374">
          <cell r="E374">
            <v>28400</v>
          </cell>
          <cell r="F374">
            <v>2919.2865145540986</v>
          </cell>
          <cell r="G374">
            <v>-253675</v>
          </cell>
        </row>
        <row r="375">
          <cell r="E375">
            <v>28480</v>
          </cell>
          <cell r="F375">
            <v>2890.2636024756907</v>
          </cell>
          <cell r="G375">
            <v>-254675</v>
          </cell>
        </row>
        <row r="376">
          <cell r="E376">
            <v>28560</v>
          </cell>
          <cell r="F376">
            <v>2861.5292298816116</v>
          </cell>
          <cell r="G376">
            <v>-255675</v>
          </cell>
        </row>
        <row r="377">
          <cell r="E377">
            <v>28640</v>
          </cell>
          <cell r="F377">
            <v>2833.080528175014</v>
          </cell>
          <cell r="G377">
            <v>-256675</v>
          </cell>
        </row>
        <row r="378">
          <cell r="E378">
            <v>28720</v>
          </cell>
          <cell r="F378">
            <v>2804.9146572780182</v>
          </cell>
          <cell r="G378">
            <v>-257675</v>
          </cell>
        </row>
        <row r="379">
          <cell r="E379">
            <v>28800</v>
          </cell>
          <cell r="F379">
            <v>2777.0288053481854</v>
          </cell>
          <cell r="G379">
            <v>-258675</v>
          </cell>
        </row>
        <row r="380">
          <cell r="E380">
            <v>28880</v>
          </cell>
          <cell r="F380">
            <v>2749.4201884978002</v>
          </cell>
          <cell r="G380">
            <v>-259675</v>
          </cell>
        </row>
        <row r="381">
          <cell r="E381">
            <v>28960</v>
          </cell>
          <cell r="F381">
            <v>2722.0860505159521</v>
          </cell>
          <cell r="G381">
            <v>-260675</v>
          </cell>
        </row>
        <row r="382">
          <cell r="E382">
            <v>29040</v>
          </cell>
          <cell r="F382">
            <v>2695.0236625933858</v>
          </cell>
          <cell r="G382">
            <v>-261675</v>
          </cell>
        </row>
        <row r="383">
          <cell r="E383">
            <v>29120</v>
          </cell>
          <cell r="F383">
            <v>2668.2303230500702</v>
          </cell>
          <cell r="G383">
            <v>-262675</v>
          </cell>
        </row>
        <row r="384">
          <cell r="E384">
            <v>29200</v>
          </cell>
          <cell r="F384">
            <v>2641.7033570654899</v>
          </cell>
          <cell r="G384">
            <v>-263675</v>
          </cell>
        </row>
        <row r="385">
          <cell r="E385">
            <v>29280</v>
          </cell>
          <cell r="F385">
            <v>2615.4401164116152</v>
          </cell>
          <cell r="G385">
            <v>-264675</v>
          </cell>
        </row>
        <row r="386">
          <cell r="E386">
            <v>29360</v>
          </cell>
          <cell r="F386">
            <v>2589.4379791885262</v>
          </cell>
          <cell r="G386">
            <v>-265675</v>
          </cell>
        </row>
        <row r="387">
          <cell r="E387">
            <v>29440</v>
          </cell>
          <cell r="F387">
            <v>2563.6943495626574</v>
          </cell>
          <cell r="G387">
            <v>-266675</v>
          </cell>
        </row>
        <row r="388">
          <cell r="E388">
            <v>29520</v>
          </cell>
          <cell r="F388">
            <v>2538.2066575076583</v>
          </cell>
          <cell r="G388">
            <v>-267675</v>
          </cell>
        </row>
        <row r="389">
          <cell r="E389">
            <v>29600</v>
          </cell>
          <cell r="F389">
            <v>2512.9723585478241</v>
          </cell>
          <cell r="G389">
            <v>-268675</v>
          </cell>
        </row>
        <row r="390">
          <cell r="E390">
            <v>29680</v>
          </cell>
          <cell r="F390">
            <v>2487.9889335040725</v>
          </cell>
          <cell r="G390">
            <v>-269675</v>
          </cell>
        </row>
        <row r="391">
          <cell r="E391">
            <v>29760</v>
          </cell>
          <cell r="F391">
            <v>2463.2538882424515</v>
          </cell>
          <cell r="G391">
            <v>-270675</v>
          </cell>
        </row>
        <row r="392">
          <cell r="E392">
            <v>29840</v>
          </cell>
          <cell r="F392">
            <v>2438.7647534251478</v>
          </cell>
          <cell r="G392">
            <v>-271675</v>
          </cell>
        </row>
        <row r="393">
          <cell r="E393">
            <v>29920</v>
          </cell>
          <cell r="F393">
            <v>2414.5190842639659</v>
          </cell>
          <cell r="G393">
            <v>-272675</v>
          </cell>
        </row>
        <row r="394">
          <cell r="E394">
            <v>30000</v>
          </cell>
          <cell r="F394">
            <v>2390.514460276268</v>
          </cell>
          <cell r="G394">
            <v>-273675</v>
          </cell>
        </row>
        <row r="395">
          <cell r="E395">
            <v>30080</v>
          </cell>
          <cell r="F395">
            <v>2366.7484850433252</v>
          </cell>
          <cell r="G395">
            <v>-274675</v>
          </cell>
        </row>
        <row r="396">
          <cell r="E396">
            <v>30160</v>
          </cell>
          <cell r="F396">
            <v>2343.218785971083</v>
          </cell>
          <cell r="G396">
            <v>-275675</v>
          </cell>
        </row>
        <row r="397">
          <cell r="E397">
            <v>30240</v>
          </cell>
          <cell r="F397">
            <v>2319.9230140533014</v>
          </cell>
          <cell r="G397">
            <v>-276675</v>
          </cell>
        </row>
        <row r="398">
          <cell r="E398">
            <v>30320</v>
          </cell>
          <cell r="F398">
            <v>2296.8588436370501</v>
          </cell>
          <cell r="G398">
            <v>-277675</v>
          </cell>
        </row>
        <row r="399">
          <cell r="E399">
            <v>30400</v>
          </cell>
          <cell r="F399">
            <v>2274.0239721905355</v>
          </cell>
          <cell r="G399">
            <v>-278675</v>
          </cell>
        </row>
        <row r="400">
          <cell r="E400">
            <v>30480</v>
          </cell>
          <cell r="F400">
            <v>2251.4161200732328</v>
          </cell>
          <cell r="G400">
            <v>-279675</v>
          </cell>
        </row>
        <row r="401">
          <cell r="E401">
            <v>30560</v>
          </cell>
          <cell r="F401">
            <v>2229.0330303083088</v>
          </cell>
          <cell r="G401">
            <v>-280675</v>
          </cell>
        </row>
        <row r="402">
          <cell r="E402">
            <v>30640</v>
          </cell>
          <cell r="F402">
            <v>2206.8724683573068</v>
          </cell>
          <cell r="G402">
            <v>-281675</v>
          </cell>
        </row>
        <row r="403">
          <cell r="E403">
            <v>30720</v>
          </cell>
          <cell r="F403">
            <v>2184.932221897061</v>
          </cell>
          <cell r="G403">
            <v>-282675</v>
          </cell>
        </row>
        <row r="404">
          <cell r="E404">
            <v>30800</v>
          </cell>
          <cell r="F404">
            <v>2163.2101005988434</v>
          </cell>
          <cell r="G404">
            <v>-283675</v>
          </cell>
        </row>
        <row r="405">
          <cell r="E405">
            <v>30880</v>
          </cell>
          <cell r="F405">
            <v>2141.7039359096984</v>
          </cell>
          <cell r="G405">
            <v>-284675</v>
          </cell>
        </row>
        <row r="406">
          <cell r="E406">
            <v>30960</v>
          </cell>
          <cell r="F406">
            <v>2120.4115808359529</v>
          </cell>
          <cell r="G406">
            <v>-285675</v>
          </cell>
        </row>
        <row r="407">
          <cell r="E407">
            <v>31040</v>
          </cell>
          <cell r="F407">
            <v>2099.330909728877</v>
          </cell>
          <cell r="G407">
            <v>-286675</v>
          </cell>
        </row>
        <row r="408">
          <cell r="E408">
            <v>31120</v>
          </cell>
          <cell r="F408">
            <v>2078.4598180724793</v>
          </cell>
          <cell r="G408">
            <v>-287675</v>
          </cell>
        </row>
        <row r="409">
          <cell r="E409">
            <v>31200</v>
          </cell>
          <cell r="F409">
            <v>2057.7962222734104</v>
          </cell>
          <cell r="G409">
            <v>-288675</v>
          </cell>
        </row>
        <row r="410">
          <cell r="E410">
            <v>31280</v>
          </cell>
          <cell r="F410">
            <v>2037.3380594529517</v>
          </cell>
          <cell r="G410">
            <v>-289675</v>
          </cell>
        </row>
        <row r="411">
          <cell r="E411">
            <v>31360</v>
          </cell>
          <cell r="F411">
            <v>2017.0832872410763</v>
          </cell>
          <cell r="G411">
            <v>-290675</v>
          </cell>
        </row>
        <row r="412">
          <cell r="E412">
            <v>31440</v>
          </cell>
          <cell r="F412">
            <v>1997.0298835725566</v>
          </cell>
          <cell r="G412">
            <v>-291675</v>
          </cell>
        </row>
        <row r="413">
          <cell r="E413">
            <v>31520</v>
          </cell>
          <cell r="F413">
            <v>1977.1758464850973</v>
          </cell>
          <cell r="G413">
            <v>-292675</v>
          </cell>
        </row>
        <row r="414">
          <cell r="E414">
            <v>31600</v>
          </cell>
          <cell r="F414">
            <v>1957.5191939194794</v>
          </cell>
          <cell r="G414">
            <v>-293675</v>
          </cell>
        </row>
        <row r="415">
          <cell r="E415">
            <v>31680</v>
          </cell>
          <cell r="F415">
            <v>1938.057963521683</v>
          </cell>
          <cell r="G415">
            <v>-294675</v>
          </cell>
        </row>
        <row r="416">
          <cell r="E416">
            <v>31760</v>
          </cell>
          <cell r="F416">
            <v>1918.7902124469849</v>
          </cell>
          <cell r="G416">
            <v>-295675</v>
          </cell>
        </row>
        <row r="417">
          <cell r="E417">
            <v>31840</v>
          </cell>
          <cell r="F417">
            <v>1899.7140171660089</v>
          </cell>
          <cell r="G417">
            <v>-296675</v>
          </cell>
        </row>
        <row r="418">
          <cell r="E418">
            <v>31920</v>
          </cell>
          <cell r="F418">
            <v>1880.8274732726813</v>
          </cell>
          <cell r="G418">
            <v>-297675</v>
          </cell>
        </row>
        <row r="419">
          <cell r="E419">
            <v>32000</v>
          </cell>
          <cell r="F419">
            <v>1862.1286952941241</v>
          </cell>
          <cell r="G419">
            <v>-298675</v>
          </cell>
        </row>
        <row r="420">
          <cell r="E420">
            <v>32080</v>
          </cell>
          <cell r="F420">
            <v>1843.6158165024187</v>
          </cell>
          <cell r="G420">
            <v>-299675</v>
          </cell>
        </row>
        <row r="421">
          <cell r="E421">
            <v>32160</v>
          </cell>
          <cell r="F421">
            <v>1825.2869887282532</v>
          </cell>
          <cell r="G421">
            <v>-300675</v>
          </cell>
        </row>
        <row r="422">
          <cell r="E422">
            <v>32240</v>
          </cell>
          <cell r="F422">
            <v>1807.1403821764081</v>
          </cell>
          <cell r="G422">
            <v>-301675</v>
          </cell>
        </row>
        <row r="423">
          <cell r="E423">
            <v>32320</v>
          </cell>
          <cell r="F423">
            <v>1789.174185243096</v>
          </cell>
          <cell r="G423">
            <v>-302675</v>
          </cell>
        </row>
        <row r="424">
          <cell r="E424">
            <v>32400</v>
          </cell>
          <cell r="F424">
            <v>1771.3866043350952</v>
          </cell>
          <cell r="G424">
            <v>-303675</v>
          </cell>
        </row>
        <row r="425">
          <cell r="E425">
            <v>32480</v>
          </cell>
          <cell r="F425">
            <v>1753.7758636907022</v>
          </cell>
          <cell r="G425">
            <v>-304675</v>
          </cell>
        </row>
        <row r="426">
          <cell r="E426">
            <v>32560</v>
          </cell>
          <cell r="F426">
            <v>1736.3402052024494</v>
          </cell>
          <cell r="G426">
            <v>-305675</v>
          </cell>
        </row>
        <row r="427">
          <cell r="E427">
            <v>32640</v>
          </cell>
          <cell r="F427">
            <v>1719.0778882415916</v>
          </cell>
          <cell r="G427">
            <v>-306675</v>
          </cell>
        </row>
        <row r="428">
          <cell r="E428">
            <v>32720</v>
          </cell>
          <cell r="F428">
            <v>1701.9871894843336</v>
          </cell>
          <cell r="G428">
            <v>-307675</v>
          </cell>
        </row>
        <row r="429">
          <cell r="E429">
            <v>32800</v>
          </cell>
          <cell r="F429">
            <v>1685.0664027397961</v>
          </cell>
          <cell r="G429">
            <v>-308675</v>
          </cell>
        </row>
        <row r="430">
          <cell r="E430">
            <v>32880</v>
          </cell>
          <cell r="F430">
            <v>1668.3138387796721</v>
          </cell>
          <cell r="G430">
            <v>-309675</v>
          </cell>
        </row>
        <row r="431">
          <cell r="E431">
            <v>32960</v>
          </cell>
          <cell r="F431">
            <v>1651.7278251696005</v>
          </cell>
          <cell r="G431">
            <v>-310675</v>
          </cell>
        </row>
        <row r="432">
          <cell r="E432">
            <v>33040</v>
          </cell>
          <cell r="F432">
            <v>1635.3067061021975</v>
          </cell>
          <cell r="G432">
            <v>-311675</v>
          </cell>
        </row>
        <row r="433">
          <cell r="E433">
            <v>33120</v>
          </cell>
          <cell r="F433">
            <v>1619.0488422317585</v>
          </cell>
          <cell r="G433">
            <v>-312675</v>
          </cell>
        </row>
        <row r="434">
          <cell r="E434">
            <v>33200</v>
          </cell>
          <cell r="F434">
            <v>1602.952610510592</v>
          </cell>
          <cell r="G434">
            <v>-313675</v>
          </cell>
        </row>
        <row r="435">
          <cell r="E435">
            <v>33280</v>
          </cell>
          <cell r="F435">
            <v>1587.0164040270001</v>
          </cell>
          <cell r="G435">
            <v>-314675</v>
          </cell>
        </row>
        <row r="436">
          <cell r="E436">
            <v>33360</v>
          </cell>
          <cell r="F436">
            <v>1571.2386318448473</v>
          </cell>
          <cell r="G436">
            <v>-315675</v>
          </cell>
        </row>
        <row r="437">
          <cell r="E437">
            <v>33440</v>
          </cell>
          <cell r="F437">
            <v>1555.6177188447434</v>
          </cell>
          <cell r="G437">
            <v>-316675</v>
          </cell>
        </row>
        <row r="438">
          <cell r="E438">
            <v>33520</v>
          </cell>
          <cell r="F438">
            <v>1540.1521055667884</v>
          </cell>
          <cell r="G438">
            <v>-317675</v>
          </cell>
        </row>
        <row r="439">
          <cell r="E439">
            <v>33600</v>
          </cell>
          <cell r="F439">
            <v>1524.8402480548968</v>
          </cell>
          <cell r="G439">
            <v>-318675</v>
          </cell>
        </row>
        <row r="440">
          <cell r="E440">
            <v>33680</v>
          </cell>
          <cell r="F440">
            <v>1509.6806177026588</v>
          </cell>
          <cell r="G440">
            <v>-319675</v>
          </cell>
        </row>
        <row r="441">
          <cell r="E441">
            <v>33760</v>
          </cell>
          <cell r="F441">
            <v>1494.6717011007372</v>
          </cell>
          <cell r="G441">
            <v>-320675</v>
          </cell>
        </row>
        <row r="442">
          <cell r="E442">
            <v>33840</v>
          </cell>
          <cell r="F442">
            <v>1479.8119998857794</v>
          </cell>
          <cell r="G442">
            <v>-321675</v>
          </cell>
        </row>
        <row r="443">
          <cell r="E443">
            <v>33920</v>
          </cell>
          <cell r="F443">
            <v>1465.100030590839</v>
          </cell>
          <cell r="G443">
            <v>-322675</v>
          </cell>
        </row>
        <row r="444">
          <cell r="E444">
            <v>34000</v>
          </cell>
          <cell r="F444">
            <v>1450.5343244972717</v>
          </cell>
          <cell r="G444">
            <v>-323675</v>
          </cell>
        </row>
        <row r="445">
          <cell r="E445">
            <v>34080</v>
          </cell>
          <cell r="F445">
            <v>1436.113427488119</v>
          </cell>
          <cell r="G445">
            <v>-324675</v>
          </cell>
        </row>
        <row r="446">
          <cell r="E446">
            <v>34160</v>
          </cell>
          <cell r="F446">
            <v>1421.8358999029331</v>
          </cell>
          <cell r="G446">
            <v>-325675</v>
          </cell>
        </row>
        <row r="447">
          <cell r="E447">
            <v>34240</v>
          </cell>
          <cell r="F447">
            <v>1407.7003163940601</v>
          </cell>
          <cell r="G447">
            <v>-326675</v>
          </cell>
        </row>
        <row r="448">
          <cell r="E448">
            <v>34320</v>
          </cell>
          <cell r="F448">
            <v>1393.7052657843424</v>
          </cell>
          <cell r="G448">
            <v>-327675</v>
          </cell>
        </row>
        <row r="449">
          <cell r="E449">
            <v>34400</v>
          </cell>
          <cell r="F449">
            <v>1379.84935092624</v>
          </cell>
          <cell r="G449">
            <v>-328675</v>
          </cell>
        </row>
        <row r="450">
          <cell r="E450">
            <v>34480</v>
          </cell>
          <cell r="F450">
            <v>1366.1311885623456</v>
          </cell>
          <cell r="G450">
            <v>-329675</v>
          </cell>
        </row>
        <row r="451">
          <cell r="E451">
            <v>34560</v>
          </cell>
          <cell r="F451">
            <v>1352.5494091873031</v>
          </cell>
          <cell r="G451">
            <v>-330675</v>
          </cell>
        </row>
        <row r="452">
          <cell r="E452">
            <v>34640</v>
          </cell>
          <cell r="F452">
            <v>1339.1026569110738</v>
          </cell>
          <cell r="G452">
            <v>-331675</v>
          </cell>
        </row>
        <row r="453">
          <cell r="E453">
            <v>34720</v>
          </cell>
          <cell r="F453">
            <v>1325.7895893235905</v>
          </cell>
          <cell r="G453">
            <v>-332675</v>
          </cell>
        </row>
        <row r="454">
          <cell r="E454">
            <v>34800</v>
          </cell>
          <cell r="F454">
            <v>1312.608877360728</v>
          </cell>
          <cell r="G454">
            <v>-333675</v>
          </cell>
        </row>
        <row r="455">
          <cell r="E455">
            <v>34880</v>
          </cell>
          <cell r="F455">
            <v>1299.5592051716326</v>
          </cell>
          <cell r="G455">
            <v>-334675</v>
          </cell>
        </row>
        <row r="456">
          <cell r="E456">
            <v>34960</v>
          </cell>
          <cell r="F456">
            <v>1286.6392699873527</v>
          </cell>
          <cell r="G456">
            <v>-335675</v>
          </cell>
        </row>
        <row r="457">
          <cell r="E457">
            <v>35040</v>
          </cell>
          <cell r="F457">
            <v>1273.8477819907835</v>
          </cell>
          <cell r="G457">
            <v>-336675</v>
          </cell>
        </row>
        <row r="458">
          <cell r="E458">
            <v>35120</v>
          </cell>
          <cell r="F458">
            <v>1261.1834641878972</v>
          </cell>
          <cell r="G458">
            <v>-337675</v>
          </cell>
        </row>
        <row r="459">
          <cell r="E459">
            <v>35200</v>
          </cell>
          <cell r="F459">
            <v>1248.6450522802691</v>
          </cell>
          <cell r="G459">
            <v>-338675</v>
          </cell>
        </row>
        <row r="460">
          <cell r="E460">
            <v>35280</v>
          </cell>
          <cell r="F460">
            <v>1236.2312945388492</v>
          </cell>
          <cell r="G460">
            <v>-339675</v>
          </cell>
        </row>
        <row r="461">
          <cell r="E461">
            <v>35360</v>
          </cell>
          <cell r="F461">
            <v>1223.9409516790095</v>
          </cell>
          <cell r="G461">
            <v>-340675</v>
          </cell>
        </row>
        <row r="462">
          <cell r="E462">
            <v>35440</v>
          </cell>
          <cell r="F462">
            <v>1211.7727967368189</v>
          </cell>
          <cell r="G462">
            <v>-341675</v>
          </cell>
        </row>
        <row r="463">
          <cell r="E463">
            <v>35520</v>
          </cell>
          <cell r="F463">
            <v>1199.7256149465563</v>
          </cell>
          <cell r="G463">
            <v>-342675</v>
          </cell>
        </row>
        <row r="464">
          <cell r="E464">
            <v>35600</v>
          </cell>
          <cell r="F464">
            <v>1187.7982036194342</v>
          </cell>
          <cell r="G464">
            <v>-343675</v>
          </cell>
        </row>
        <row r="465">
          <cell r="E465">
            <v>35680</v>
          </cell>
          <cell r="F465">
            <v>1175.98937202354</v>
          </cell>
          <cell r="G465">
            <v>-344675</v>
          </cell>
        </row>
        <row r="466">
          <cell r="E466">
            <v>35760</v>
          </cell>
          <cell r="F466">
            <v>1164.2979412649549</v>
          </cell>
          <cell r="G466">
            <v>-345675</v>
          </cell>
        </row>
        <row r="467">
          <cell r="E467">
            <v>35840</v>
          </cell>
          <cell r="F467">
            <v>1152.7227441700711</v>
          </cell>
          <cell r="G467">
            <v>-346675</v>
          </cell>
        </row>
        <row r="468">
          <cell r="E468">
            <v>35920</v>
          </cell>
          <cell r="F468">
            <v>1141.2626251690629</v>
          </cell>
          <cell r="G468">
            <v>-347675</v>
          </cell>
        </row>
        <row r="469">
          <cell r="E469">
            <v>36000</v>
          </cell>
          <cell r="F469">
            <v>1129.9164401805324</v>
          </cell>
          <cell r="G469">
            <v>-348675</v>
          </cell>
        </row>
        <row r="470">
          <cell r="E470">
            <v>36080</v>
          </cell>
          <cell r="F470">
            <v>1118.6830564972881</v>
          </cell>
          <cell r="G470">
            <v>-349675</v>
          </cell>
        </row>
        <row r="471">
          <cell r="E471">
            <v>36160</v>
          </cell>
          <cell r="F471">
            <v>1107.5613526732695</v>
          </cell>
          <cell r="G471">
            <v>-350675</v>
          </cell>
        </row>
        <row r="472">
          <cell r="E472">
            <v>36240</v>
          </cell>
          <cell r="F472">
            <v>1096.5502184115858</v>
          </cell>
          <cell r="G472">
            <v>-351675</v>
          </cell>
        </row>
        <row r="473">
          <cell r="E473">
            <v>36320</v>
          </cell>
          <cell r="F473">
            <v>1085.6485544536799</v>
          </cell>
          <cell r="G473">
            <v>-352675</v>
          </cell>
        </row>
        <row r="474">
          <cell r="E474">
            <v>36400</v>
          </cell>
          <cell r="F474">
            <v>1074.8552724695815</v>
          </cell>
          <cell r="G474">
            <v>-353675</v>
          </cell>
        </row>
        <row r="475">
          <cell r="E475">
            <v>36480</v>
          </cell>
          <cell r="F475">
            <v>1064.1692949492617</v>
          </cell>
          <cell r="G475">
            <v>-354675</v>
          </cell>
        </row>
        <row r="476">
          <cell r="E476">
            <v>36560</v>
          </cell>
          <cell r="F476">
            <v>1053.5895550950638</v>
          </cell>
          <cell r="G476">
            <v>-355675</v>
          </cell>
        </row>
        <row r="477">
          <cell r="E477">
            <v>36640</v>
          </cell>
          <cell r="F477">
            <v>1043.1149967151978</v>
          </cell>
          <cell r="G477">
            <v>-356675</v>
          </cell>
        </row>
        <row r="478">
          <cell r="E478">
            <v>36720</v>
          </cell>
          <cell r="F478">
            <v>1032.744574118306</v>
          </cell>
          <cell r="G478">
            <v>-357675</v>
          </cell>
        </row>
        <row r="479">
          <cell r="E479">
            <v>36800</v>
          </cell>
          <cell r="F479">
            <v>1022.4772520090669</v>
          </cell>
          <cell r="G479">
            <v>-358675</v>
          </cell>
        </row>
        <row r="480">
          <cell r="E480">
            <v>36880</v>
          </cell>
          <cell r="F480">
            <v>1012.3120053848371</v>
          </cell>
          <cell r="G480">
            <v>-359675</v>
          </cell>
        </row>
        <row r="481">
          <cell r="E481">
            <v>36960</v>
          </cell>
          <cell r="F481">
            <v>1002.2478194333297</v>
          </cell>
          <cell r="G481">
            <v>-360675</v>
          </cell>
        </row>
        <row r="482">
          <cell r="E482">
            <v>37040</v>
          </cell>
          <cell r="F482">
            <v>992.28368943130101</v>
          </cell>
          <cell r="G482">
            <v>-361675</v>
          </cell>
        </row>
        <row r="483">
          <cell r="E483">
            <v>37120</v>
          </cell>
          <cell r="F483">
            <v>982.4186206442447</v>
          </cell>
          <cell r="G483">
            <v>-362675</v>
          </cell>
        </row>
        <row r="484">
          <cell r="E484">
            <v>37200</v>
          </cell>
          <cell r="F484">
            <v>972.65162822709215</v>
          </cell>
          <cell r="G484">
            <v>-363675</v>
          </cell>
        </row>
        <row r="485">
          <cell r="E485">
            <v>37280</v>
          </cell>
          <cell r="F485">
            <v>962.98173712588709</v>
          </cell>
          <cell r="G485">
            <v>-364675</v>
          </cell>
        </row>
        <row r="486">
          <cell r="E486">
            <v>37360</v>
          </cell>
          <cell r="F486">
            <v>953.40798198045024</v>
          </cell>
          <cell r="G486">
            <v>-365675</v>
          </cell>
        </row>
        <row r="487">
          <cell r="E487">
            <v>37440</v>
          </cell>
          <cell r="F487">
            <v>943.92940702800354</v>
          </cell>
          <cell r="G487">
            <v>-366675</v>
          </cell>
        </row>
        <row r="488">
          <cell r="E488">
            <v>37520</v>
          </cell>
          <cell r="F488">
            <v>934.5450660077521</v>
          </cell>
          <cell r="G488">
            <v>-367675</v>
          </cell>
        </row>
        <row r="489">
          <cell r="E489">
            <v>37600</v>
          </cell>
          <cell r="F489">
            <v>925.25402206642275</v>
          </cell>
          <cell r="G489">
            <v>-368675</v>
          </cell>
        </row>
        <row r="490">
          <cell r="E490">
            <v>37680</v>
          </cell>
          <cell r="F490">
            <v>916.05534766473397</v>
          </cell>
          <cell r="G490">
            <v>-369675</v>
          </cell>
        </row>
        <row r="491">
          <cell r="E491">
            <v>37760</v>
          </cell>
          <cell r="F491">
            <v>906.9481244847957</v>
          </cell>
          <cell r="G491">
            <v>-370675</v>
          </cell>
        </row>
        <row r="492">
          <cell r="E492">
            <v>37840</v>
          </cell>
          <cell r="F492">
            <v>897.93144333843804</v>
          </cell>
          <cell r="G492">
            <v>-371675</v>
          </cell>
        </row>
        <row r="493">
          <cell r="E493">
            <v>37920</v>
          </cell>
          <cell r="F493">
            <v>889.00440407643885</v>
          </cell>
          <cell r="G493">
            <v>-372675</v>
          </cell>
        </row>
        <row r="494">
          <cell r="E494">
            <v>38000</v>
          </cell>
          <cell r="F494">
            <v>880.16611549866684</v>
          </cell>
          <cell r="G494">
            <v>-373675</v>
          </cell>
        </row>
        <row r="495">
          <cell r="E495">
            <v>38080</v>
          </cell>
          <cell r="F495">
            <v>871.4156952651075</v>
          </cell>
          <cell r="G495">
            <v>-374675</v>
          </cell>
        </row>
        <row r="496">
          <cell r="E496">
            <v>38160</v>
          </cell>
          <cell r="F496">
            <v>862.75226980777984</v>
          </cell>
          <cell r="G496">
            <v>-375675</v>
          </cell>
        </row>
        <row r="497">
          <cell r="E497">
            <v>38240</v>
          </cell>
          <cell r="F497">
            <v>854.17497424352382</v>
          </cell>
          <cell r="G497">
            <v>-376675</v>
          </cell>
        </row>
        <row r="498">
          <cell r="E498">
            <v>38320</v>
          </cell>
          <cell r="F498">
            <v>845.68295228766249</v>
          </cell>
          <cell r="G498">
            <v>-377675</v>
          </cell>
        </row>
        <row r="499">
          <cell r="E499">
            <v>38400</v>
          </cell>
          <cell r="F499">
            <v>837.27535616851219</v>
          </cell>
          <cell r="G499">
            <v>-378675</v>
          </cell>
        </row>
        <row r="500">
          <cell r="E500">
            <v>38480</v>
          </cell>
          <cell r="F500">
            <v>828.95134654275432</v>
          </cell>
          <cell r="G500">
            <v>-379675</v>
          </cell>
        </row>
        <row r="501">
          <cell r="E501">
            <v>38560</v>
          </cell>
          <cell r="F501">
            <v>820.71009241163506</v>
          </cell>
          <cell r="G501">
            <v>-380675</v>
          </cell>
        </row>
        <row r="502">
          <cell r="E502">
            <v>38640</v>
          </cell>
          <cell r="F502">
            <v>812.55077103801489</v>
          </cell>
          <cell r="G502">
            <v>-381675</v>
          </cell>
        </row>
        <row r="503">
          <cell r="E503">
            <v>38720</v>
          </cell>
          <cell r="F503">
            <v>804.47256786422304</v>
          </cell>
          <cell r="G503">
            <v>-382675</v>
          </cell>
        </row>
        <row r="504">
          <cell r="E504">
            <v>38800</v>
          </cell>
          <cell r="F504">
            <v>796.47467643074788</v>
          </cell>
          <cell r="G504">
            <v>-383675</v>
          </cell>
        </row>
        <row r="505">
          <cell r="E505">
            <v>38880</v>
          </cell>
          <cell r="F505">
            <v>788.55629829571978</v>
          </cell>
          <cell r="G505">
            <v>-384675</v>
          </cell>
        </row>
        <row r="506">
          <cell r="E506">
            <v>38960</v>
          </cell>
          <cell r="F506">
            <v>780.7166429552077</v>
          </cell>
          <cell r="G506">
            <v>-385675</v>
          </cell>
        </row>
        <row r="507">
          <cell r="E507">
            <v>39040</v>
          </cell>
          <cell r="F507">
            <v>772.95492776429603</v>
          </cell>
          <cell r="G507">
            <v>-386675</v>
          </cell>
        </row>
        <row r="508">
          <cell r="E508">
            <v>39120</v>
          </cell>
          <cell r="F508">
            <v>765.27037785895686</v>
          </cell>
          <cell r="G508">
            <v>-387675</v>
          </cell>
        </row>
        <row r="509">
          <cell r="E509">
            <v>39200</v>
          </cell>
          <cell r="F509">
            <v>757.66222607869133</v>
          </cell>
          <cell r="G509">
            <v>-388675</v>
          </cell>
        </row>
        <row r="510">
          <cell r="E510">
            <v>39280</v>
          </cell>
          <cell r="F510">
            <v>750.12971288994402</v>
          </cell>
          <cell r="G510">
            <v>-389675</v>
          </cell>
        </row>
        <row r="511">
          <cell r="E511">
            <v>39360</v>
          </cell>
          <cell r="F511">
            <v>742.67208631027574</v>
          </cell>
          <cell r="G511">
            <v>-390675</v>
          </cell>
        </row>
        <row r="512">
          <cell r="E512">
            <v>39440</v>
          </cell>
          <cell r="F512">
            <v>735.2886018332955</v>
          </cell>
          <cell r="G512">
            <v>-391675</v>
          </cell>
        </row>
        <row r="513">
          <cell r="E513">
            <v>39520</v>
          </cell>
          <cell r="F513">
            <v>727.97852235432993</v>
          </cell>
          <cell r="G513">
            <v>-392675</v>
          </cell>
        </row>
        <row r="514">
          <cell r="E514">
            <v>39600</v>
          </cell>
          <cell r="F514">
            <v>720.74111809684348</v>
          </cell>
          <cell r="G514">
            <v>-393675</v>
          </cell>
        </row>
        <row r="515">
          <cell r="E515">
            <v>39680</v>
          </cell>
          <cell r="F515">
            <v>713.57566653957736</v>
          </cell>
          <cell r="G515">
            <v>-394675</v>
          </cell>
        </row>
        <row r="516">
          <cell r="E516">
            <v>39760</v>
          </cell>
          <cell r="F516">
            <v>706.48145234442416</v>
          </cell>
          <cell r="G516">
            <v>-395675</v>
          </cell>
        </row>
        <row r="517">
          <cell r="E517">
            <v>39840</v>
          </cell>
          <cell r="F517">
            <v>699.45776728501176</v>
          </cell>
          <cell r="G517">
            <v>-396675</v>
          </cell>
        </row>
        <row r="518">
          <cell r="E518">
            <v>39920</v>
          </cell>
          <cell r="F518">
            <v>692.50391017600134</v>
          </cell>
          <cell r="G518">
            <v>-397675</v>
          </cell>
        </row>
        <row r="519">
          <cell r="E519">
            <v>40000</v>
          </cell>
          <cell r="F519">
            <v>685.61918680308452</v>
          </cell>
          <cell r="G519">
            <v>-398675</v>
          </cell>
        </row>
        <row r="520">
          <cell r="E520">
            <v>40080</v>
          </cell>
          <cell r="F520">
            <v>678.8029098536831</v>
          </cell>
          <cell r="G520">
            <v>-399675</v>
          </cell>
        </row>
        <row r="521">
          <cell r="E521">
            <v>40160</v>
          </cell>
          <cell r="F521">
            <v>672.05439884832901</v>
          </cell>
          <cell r="G521">
            <v>-400675</v>
          </cell>
        </row>
        <row r="522">
          <cell r="E522">
            <v>40240</v>
          </cell>
          <cell r="F522">
            <v>665.372980072735</v>
          </cell>
          <cell r="G522">
            <v>-401675</v>
          </cell>
        </row>
        <row r="523">
          <cell r="E523">
            <v>40320</v>
          </cell>
          <cell r="F523">
            <v>658.75798651053287</v>
          </cell>
          <cell r="G523">
            <v>-402675</v>
          </cell>
        </row>
        <row r="524">
          <cell r="E524">
            <v>40400</v>
          </cell>
          <cell r="F524">
            <v>652.20875777668789</v>
          </cell>
          <cell r="G524">
            <v>-403675</v>
          </cell>
        </row>
        <row r="525">
          <cell r="E525">
            <v>40480</v>
          </cell>
          <cell r="F525">
            <v>645.72464005156928</v>
          </cell>
          <cell r="G525">
            <v>-404675</v>
          </cell>
        </row>
        <row r="526">
          <cell r="E526">
            <v>40560</v>
          </cell>
          <cell r="F526">
            <v>639.30498601567933</v>
          </cell>
          <cell r="G526">
            <v>-405675</v>
          </cell>
        </row>
        <row r="527">
          <cell r="E527">
            <v>40640</v>
          </cell>
          <cell r="F527">
            <v>632.94915478502855</v>
          </cell>
          <cell r="G527">
            <v>-406675</v>
          </cell>
        </row>
        <row r="528">
          <cell r="E528">
            <v>40720</v>
          </cell>
          <cell r="F528">
            <v>626.65651184715909</v>
          </cell>
          <cell r="G528">
            <v>-407675</v>
          </cell>
        </row>
        <row r="529">
          <cell r="E529">
            <v>40800</v>
          </cell>
          <cell r="F529">
            <v>620.42642899779571</v>
          </cell>
          <cell r="G529">
            <v>-408675</v>
          </cell>
        </row>
        <row r="530">
          <cell r="E530">
            <v>40880</v>
          </cell>
          <cell r="F530">
            <v>614.25828427813508</v>
          </cell>
          <cell r="G530">
            <v>-409675</v>
          </cell>
        </row>
        <row r="531">
          <cell r="E531">
            <v>40960</v>
          </cell>
          <cell r="F531">
            <v>608.15146191275335</v>
          </cell>
          <cell r="G531">
            <v>-410675</v>
          </cell>
        </row>
        <row r="532">
          <cell r="E532">
            <v>41040</v>
          </cell>
          <cell r="F532">
            <v>602.10535224813066</v>
          </cell>
          <cell r="G532">
            <v>-411675</v>
          </cell>
        </row>
        <row r="533">
          <cell r="E533">
            <v>41120</v>
          </cell>
          <cell r="F533">
            <v>596.11935169179083</v>
          </cell>
          <cell r="G533">
            <v>-412675</v>
          </cell>
        </row>
        <row r="534">
          <cell r="E534">
            <v>41200</v>
          </cell>
          <cell r="F534">
            <v>590.19286265204369</v>
          </cell>
          <cell r="G534">
            <v>-413675</v>
          </cell>
        </row>
        <row r="535">
          <cell r="E535">
            <v>41280</v>
          </cell>
          <cell r="F535">
            <v>584.32529347832372</v>
          </cell>
          <cell r="G535">
            <v>-414675</v>
          </cell>
        </row>
        <row r="536">
          <cell r="E536">
            <v>41360</v>
          </cell>
          <cell r="F536">
            <v>578.51605840212915</v>
          </cell>
          <cell r="G536">
            <v>-415675</v>
          </cell>
        </row>
        <row r="537">
          <cell r="E537">
            <v>41440</v>
          </cell>
          <cell r="F537">
            <v>572.76457747853863</v>
          </cell>
          <cell r="G537">
            <v>-416675</v>
          </cell>
        </row>
        <row r="538">
          <cell r="E538">
            <v>41520</v>
          </cell>
          <cell r="F538">
            <v>567.07027652832062</v>
          </cell>
          <cell r="G538">
            <v>-417675</v>
          </cell>
        </row>
        <row r="539">
          <cell r="E539">
            <v>41600</v>
          </cell>
          <cell r="F539">
            <v>561.43258708060512</v>
          </cell>
          <cell r="G539">
            <v>-418675</v>
          </cell>
        </row>
        <row r="540">
          <cell r="E540">
            <v>41680</v>
          </cell>
          <cell r="F540">
            <v>555.8509463161389</v>
          </cell>
          <cell r="G540">
            <v>-419675</v>
          </cell>
        </row>
        <row r="541">
          <cell r="E541">
            <v>41760</v>
          </cell>
          <cell r="F541">
            <v>550.3247970110931</v>
          </cell>
          <cell r="G541">
            <v>-420675</v>
          </cell>
        </row>
        <row r="542">
          <cell r="E542">
            <v>41840</v>
          </cell>
          <cell r="F542">
            <v>544.85358748143915</v>
          </cell>
          <cell r="G542">
            <v>-421675</v>
          </cell>
        </row>
        <row r="543">
          <cell r="E543">
            <v>41920</v>
          </cell>
          <cell r="F543">
            <v>539.43677152786904</v>
          </cell>
          <cell r="G543">
            <v>-422675</v>
          </cell>
        </row>
        <row r="544">
          <cell r="E544">
            <v>42000</v>
          </cell>
          <cell r="F544">
            <v>534.07380838127131</v>
          </cell>
          <cell r="G544">
            <v>-423675</v>
          </cell>
        </row>
        <row r="545">
          <cell r="E545">
            <v>42080</v>
          </cell>
          <cell r="F545">
            <v>528.76416264874342</v>
          </cell>
          <cell r="G545">
            <v>-424675</v>
          </cell>
        </row>
        <row r="546">
          <cell r="E546">
            <v>42160</v>
          </cell>
          <cell r="F546">
            <v>523.50730426014115</v>
          </cell>
          <cell r="G546">
            <v>-425675</v>
          </cell>
        </row>
        <row r="547">
          <cell r="E547">
            <v>42240</v>
          </cell>
          <cell r="F547">
            <v>518.30270841516449</v>
          </cell>
          <cell r="G547">
            <v>-426675</v>
          </cell>
        </row>
        <row r="548">
          <cell r="E548">
            <v>42320</v>
          </cell>
          <cell r="F548">
            <v>513.14985553096187</v>
          </cell>
          <cell r="G548">
            <v>-427675</v>
          </cell>
        </row>
        <row r="549">
          <cell r="E549">
            <v>42400</v>
          </cell>
          <cell r="F549">
            <v>508.04823119026372</v>
          </cell>
          <cell r="G549">
            <v>-428675</v>
          </cell>
        </row>
        <row r="550">
          <cell r="E550">
            <v>42480</v>
          </cell>
          <cell r="F550">
            <v>502.99732609002297</v>
          </cell>
          <cell r="G550">
            <v>-429675</v>
          </cell>
        </row>
        <row r="551">
          <cell r="E551">
            <v>42560</v>
          </cell>
          <cell r="F551">
            <v>497.99663599057385</v>
          </cell>
          <cell r="G551">
            <v>-430675</v>
          </cell>
        </row>
        <row r="552">
          <cell r="E552">
            <v>42640</v>
          </cell>
          <cell r="F552">
            <v>493.04566166529304</v>
          </cell>
          <cell r="G552">
            <v>-431675</v>
          </cell>
        </row>
        <row r="553">
          <cell r="E553">
            <v>42720</v>
          </cell>
          <cell r="F553">
            <v>488.14390885075733</v>
          </cell>
          <cell r="G553">
            <v>-432675</v>
          </cell>
        </row>
        <row r="554">
          <cell r="E554">
            <v>42800</v>
          </cell>
          <cell r="F554">
            <v>483.29088819740485</v>
          </cell>
          <cell r="G554">
            <v>-433675</v>
          </cell>
        </row>
        <row r="555">
          <cell r="E555">
            <v>42880</v>
          </cell>
          <cell r="F555">
            <v>478.48611522067932</v>
          </cell>
          <cell r="G555">
            <v>-434675</v>
          </cell>
        </row>
        <row r="556">
          <cell r="E556">
            <v>42960</v>
          </cell>
          <cell r="F556">
            <v>473.72911025266586</v>
          </cell>
          <cell r="G556">
            <v>-435675</v>
          </cell>
        </row>
        <row r="557">
          <cell r="E557">
            <v>43040</v>
          </cell>
          <cell r="F557">
            <v>469.01939839420385</v>
          </cell>
          <cell r="G557">
            <v>-436675</v>
          </cell>
        </row>
        <row r="558">
          <cell r="E558">
            <v>43120</v>
          </cell>
          <cell r="F558">
            <v>464.35650946747523</v>
          </cell>
          <cell r="G558">
            <v>-437675</v>
          </cell>
        </row>
        <row r="559">
          <cell r="E559">
            <v>43200</v>
          </cell>
          <cell r="F559">
            <v>459.73997796906968</v>
          </cell>
          <cell r="G559">
            <v>-438675</v>
          </cell>
        </row>
        <row r="560">
          <cell r="E560">
            <v>43280</v>
          </cell>
          <cell r="F560">
            <v>455.16934302350893</v>
          </cell>
          <cell r="G560">
            <v>-439675</v>
          </cell>
        </row>
        <row r="561">
          <cell r="E561">
            <v>43360</v>
          </cell>
          <cell r="F561">
            <v>450.6441483372401</v>
          </cell>
          <cell r="G561">
            <v>-440675</v>
          </cell>
        </row>
        <row r="562">
          <cell r="E562">
            <v>43440</v>
          </cell>
          <cell r="F562">
            <v>446.16394215307997</v>
          </cell>
          <cell r="G562">
            <v>-441675</v>
          </cell>
        </row>
        <row r="563">
          <cell r="E563">
            <v>43520</v>
          </cell>
          <cell r="F563">
            <v>441.72827720511884</v>
          </cell>
          <cell r="G563">
            <v>-442675</v>
          </cell>
        </row>
        <row r="564">
          <cell r="E564">
            <v>43600</v>
          </cell>
          <cell r="F564">
            <v>437.33671067406573</v>
          </cell>
          <cell r="G564">
            <v>-443675</v>
          </cell>
        </row>
        <row r="565">
          <cell r="E565">
            <v>43680</v>
          </cell>
          <cell r="F565">
            <v>432.98880414304443</v>
          </cell>
          <cell r="G565">
            <v>-444675</v>
          </cell>
        </row>
        <row r="566">
          <cell r="E566">
            <v>43760</v>
          </cell>
          <cell r="F566">
            <v>428.68412355382208</v>
          </cell>
          <cell r="G566">
            <v>-445675</v>
          </cell>
        </row>
        <row r="567">
          <cell r="E567">
            <v>43840</v>
          </cell>
          <cell r="F567">
            <v>424.42223916348092</v>
          </cell>
          <cell r="G567">
            <v>-446675</v>
          </cell>
        </row>
        <row r="568">
          <cell r="E568">
            <v>43920</v>
          </cell>
          <cell r="F568">
            <v>420.20272550151248</v>
          </cell>
          <cell r="G568">
            <v>-447675</v>
          </cell>
        </row>
        <row r="569">
          <cell r="E569">
            <v>44000</v>
          </cell>
          <cell r="F569">
            <v>416.02516132734286</v>
          </cell>
          <cell r="G569">
            <v>-448675</v>
          </cell>
        </row>
        <row r="570">
          <cell r="E570">
            <v>44080</v>
          </cell>
          <cell r="F570">
            <v>411.88912958828183</v>
          </cell>
          <cell r="G570">
            <v>-449675</v>
          </cell>
        </row>
        <row r="571">
          <cell r="E571">
            <v>44160</v>
          </cell>
          <cell r="F571">
            <v>407.79421737788601</v>
          </cell>
          <cell r="G571">
            <v>-450675</v>
          </cell>
        </row>
        <row r="572">
          <cell r="E572">
            <v>44240</v>
          </cell>
          <cell r="F572">
            <v>403.74001589473733</v>
          </cell>
          <cell r="G572">
            <v>-451675</v>
          </cell>
        </row>
        <row r="573">
          <cell r="E573">
            <v>44320</v>
          </cell>
          <cell r="F573">
            <v>399.72612040163375</v>
          </cell>
          <cell r="G573">
            <v>-452675</v>
          </cell>
        </row>
        <row r="574">
          <cell r="E574">
            <v>44400</v>
          </cell>
          <cell r="F574">
            <v>395.75213018518139</v>
          </cell>
          <cell r="G574">
            <v>-453675</v>
          </cell>
        </row>
        <row r="575">
          <cell r="E575">
            <v>44480</v>
          </cell>
          <cell r="F575">
            <v>391.81764851579294</v>
          </cell>
          <cell r="G575">
            <v>-454675</v>
          </cell>
        </row>
        <row r="576">
          <cell r="E576">
            <v>44560</v>
          </cell>
          <cell r="F576">
            <v>387.9222826080794</v>
          </cell>
          <cell r="G576">
            <v>-455675</v>
          </cell>
        </row>
        <row r="577">
          <cell r="E577">
            <v>44640</v>
          </cell>
          <cell r="F577">
            <v>384.06564358163962</v>
          </cell>
          <cell r="G577">
            <v>-456675</v>
          </cell>
        </row>
        <row r="578">
          <cell r="E578">
            <v>44720</v>
          </cell>
          <cell r="F578">
            <v>380.24734642223621</v>
          </cell>
          <cell r="G578">
            <v>-457675</v>
          </cell>
        </row>
        <row r="579">
          <cell r="E579">
            <v>44800</v>
          </cell>
          <cell r="F579">
            <v>376.46700994335998</v>
          </cell>
          <cell r="G579">
            <v>-458675</v>
          </cell>
        </row>
        <row r="580">
          <cell r="E580">
            <v>44880</v>
          </cell>
          <cell r="F580">
            <v>372.72425674817561</v>
          </cell>
          <cell r="G580">
            <v>-459675</v>
          </cell>
        </row>
        <row r="581">
          <cell r="E581">
            <v>44960</v>
          </cell>
          <cell r="F581">
            <v>369.01871319184386</v>
          </cell>
          <cell r="G581">
            <v>-460675</v>
          </cell>
        </row>
        <row r="582">
          <cell r="E582">
            <v>45040</v>
          </cell>
          <cell r="F582">
            <v>365.35000934422243</v>
          </cell>
          <cell r="G582">
            <v>-461675</v>
          </cell>
        </row>
        <row r="583">
          <cell r="E583">
            <v>45120</v>
          </cell>
          <cell r="F583">
            <v>361.71777895293377</v>
          </cell>
          <cell r="G583">
            <v>-462675</v>
          </cell>
        </row>
        <row r="584">
          <cell r="E584">
            <v>45200</v>
          </cell>
          <cell r="F584">
            <v>358.12165940680171</v>
          </cell>
          <cell r="G584">
            <v>-463675</v>
          </cell>
        </row>
        <row r="585">
          <cell r="E585">
            <v>45280</v>
          </cell>
          <cell r="F585">
            <v>354.56129169965197</v>
          </cell>
          <cell r="G585">
            <v>-464675</v>
          </cell>
        </row>
        <row r="586">
          <cell r="E586">
            <v>45360</v>
          </cell>
          <cell r="F586">
            <v>351.03632039447086</v>
          </cell>
          <cell r="G586">
            <v>-465675</v>
          </cell>
        </row>
        <row r="587">
          <cell r="E587">
            <v>45440</v>
          </cell>
          <cell r="F587">
            <v>347.54639358792315</v>
          </cell>
          <cell r="G587">
            <v>-466675</v>
          </cell>
        </row>
        <row r="588">
          <cell r="E588">
            <v>45520</v>
          </cell>
          <cell r="F588">
            <v>344.0911628752192</v>
          </cell>
          <cell r="G588">
            <v>-467675</v>
          </cell>
        </row>
        <row r="589">
          <cell r="E589">
            <v>45600</v>
          </cell>
          <cell r="F589">
            <v>340.67028331533504</v>
          </cell>
          <cell r="G589">
            <v>-468675</v>
          </cell>
        </row>
        <row r="590">
          <cell r="E590">
            <v>45680</v>
          </cell>
          <cell r="F590">
            <v>337.28341339657442</v>
          </cell>
          <cell r="G590">
            <v>-469675</v>
          </cell>
        </row>
        <row r="591">
          <cell r="E591">
            <v>45760</v>
          </cell>
          <cell r="F591">
            <v>333.93021500247698</v>
          </cell>
          <cell r="G591">
            <v>-470675</v>
          </cell>
        </row>
        <row r="592">
          <cell r="E592">
            <v>45840</v>
          </cell>
          <cell r="F592">
            <v>330.61035337806197</v>
          </cell>
          <cell r="G592">
            <v>-471675</v>
          </cell>
        </row>
        <row r="593">
          <cell r="E593">
            <v>45920</v>
          </cell>
          <cell r="F593">
            <v>327.32349709641045</v>
          </cell>
          <cell r="G593">
            <v>-472675</v>
          </cell>
        </row>
        <row r="594">
          <cell r="E594">
            <v>46000</v>
          </cell>
          <cell r="F594">
            <v>324.06931802557801</v>
          </cell>
          <cell r="G594">
            <v>-473675</v>
          </cell>
        </row>
        <row r="595">
          <cell r="E595">
            <v>46080</v>
          </cell>
          <cell r="F595">
            <v>320.84749129583605</v>
          </cell>
          <cell r="G595">
            <v>-474675</v>
          </cell>
        </row>
        <row r="596">
          <cell r="E596">
            <v>46160</v>
          </cell>
          <cell r="F596">
            <v>317.65769526724102</v>
          </cell>
          <cell r="G596">
            <v>-475675</v>
          </cell>
        </row>
        <row r="597">
          <cell r="E597">
            <v>46240</v>
          </cell>
          <cell r="F597">
            <v>314.49961149752249</v>
          </cell>
          <cell r="G597">
            <v>-476675</v>
          </cell>
        </row>
        <row r="598">
          <cell r="E598">
            <v>46320</v>
          </cell>
          <cell r="F598">
            <v>311.37292471029565</v>
          </cell>
          <cell r="G598">
            <v>-477675</v>
          </cell>
        </row>
        <row r="599">
          <cell r="E599">
            <v>46400</v>
          </cell>
          <cell r="F599">
            <v>308.27732276358398</v>
          </cell>
          <cell r="G599">
            <v>-478675</v>
          </cell>
        </row>
        <row r="600">
          <cell r="E600">
            <v>46480</v>
          </cell>
          <cell r="F600">
            <v>305.21249661865835</v>
          </cell>
          <cell r="G600">
            <v>-479675</v>
          </cell>
        </row>
        <row r="601">
          <cell r="E601">
            <v>46560</v>
          </cell>
          <cell r="F601">
            <v>302.17814030918635</v>
          </cell>
          <cell r="G601">
            <v>-480675</v>
          </cell>
        </row>
        <row r="602">
          <cell r="E602">
            <v>46640</v>
          </cell>
          <cell r="F602">
            <v>299.17395091068545</v>
          </cell>
          <cell r="G602">
            <v>-481675</v>
          </cell>
        </row>
        <row r="603">
          <cell r="E603">
            <v>46720</v>
          </cell>
          <cell r="F603">
            <v>296.19962851028339</v>
          </cell>
          <cell r="G603">
            <v>-482675</v>
          </cell>
        </row>
        <row r="604">
          <cell r="E604">
            <v>46800</v>
          </cell>
          <cell r="F604">
            <v>293.25487617677561</v>
          </cell>
          <cell r="G604">
            <v>-483675</v>
          </cell>
        </row>
        <row r="605">
          <cell r="E605">
            <v>46880</v>
          </cell>
          <cell r="F605">
            <v>290.33939993098392</v>
          </cell>
          <cell r="G605">
            <v>-484675</v>
          </cell>
        </row>
        <row r="606">
          <cell r="E606">
            <v>46960</v>
          </cell>
          <cell r="F606">
            <v>287.4529087164068</v>
          </cell>
          <cell r="G606">
            <v>-485675</v>
          </cell>
        </row>
        <row r="607">
          <cell r="E607">
            <v>47040</v>
          </cell>
          <cell r="F607">
            <v>284.59511437016295</v>
          </cell>
          <cell r="G607">
            <v>-486675</v>
          </cell>
        </row>
        <row r="608">
          <cell r="E608">
            <v>47120</v>
          </cell>
          <cell r="F608">
            <v>281.76573159422446</v>
          </cell>
          <cell r="G608">
            <v>-487675</v>
          </cell>
        </row>
        <row r="609">
          <cell r="E609">
            <v>47200</v>
          </cell>
          <cell r="F609">
            <v>278.96447792693368</v>
          </cell>
          <cell r="G609">
            <v>-488675</v>
          </cell>
        </row>
        <row r="610">
          <cell r="E610">
            <v>47280</v>
          </cell>
          <cell r="F610">
            <v>276.19107371480612</v>
          </cell>
          <cell r="G610">
            <v>-489675</v>
          </cell>
        </row>
        <row r="611">
          <cell r="E611">
            <v>47360</v>
          </cell>
          <cell r="F611">
            <v>273.44524208461064</v>
          </cell>
          <cell r="G611">
            <v>-490675</v>
          </cell>
        </row>
        <row r="612">
          <cell r="E612">
            <v>47440</v>
          </cell>
          <cell r="F612">
            <v>270.72670891573006</v>
          </cell>
          <cell r="G612">
            <v>-491675</v>
          </cell>
        </row>
        <row r="613">
          <cell r="E613">
            <v>47520</v>
          </cell>
          <cell r="F613">
            <v>268.03520281279543</v>
          </cell>
          <cell r="G613">
            <v>-492675</v>
          </cell>
        </row>
        <row r="614">
          <cell r="E614">
            <v>47600</v>
          </cell>
          <cell r="F614">
            <v>265.37045507859023</v>
          </cell>
          <cell r="G614">
            <v>-493675</v>
          </cell>
        </row>
        <row r="615">
          <cell r="E615">
            <v>47680</v>
          </cell>
          <cell r="F615">
            <v>262.73219968722839</v>
          </cell>
          <cell r="G615">
            <v>-494675</v>
          </cell>
        </row>
        <row r="616">
          <cell r="E616">
            <v>47760</v>
          </cell>
          <cell r="F616">
            <v>260.12017325759456</v>
          </cell>
          <cell r="G616">
            <v>-495675</v>
          </cell>
        </row>
        <row r="617">
          <cell r="E617">
            <v>47840</v>
          </cell>
          <cell r="F617">
            <v>257.534115027052</v>
          </cell>
          <cell r="G617">
            <v>-496675</v>
          </cell>
        </row>
        <row r="618">
          <cell r="E618">
            <v>47920</v>
          </cell>
          <cell r="F618">
            <v>254.97376682540855</v>
          </cell>
          <cell r="G618">
            <v>-497675</v>
          </cell>
        </row>
        <row r="619">
          <cell r="E619">
            <v>48000</v>
          </cell>
          <cell r="F619">
            <v>252.43887304914469</v>
          </cell>
          <cell r="G619">
            <v>-498675</v>
          </cell>
        </row>
        <row r="620">
          <cell r="E620">
            <v>48080</v>
          </cell>
          <cell r="F620">
            <v>249.92918063589556</v>
          </cell>
          <cell r="G620">
            <v>-499675</v>
          </cell>
        </row>
        <row r="621">
          <cell r="E621">
            <v>48160</v>
          </cell>
          <cell r="F621">
            <v>247.44443903918665</v>
          </cell>
          <cell r="G621">
            <v>-500675</v>
          </cell>
        </row>
        <row r="622">
          <cell r="E622">
            <v>48240</v>
          </cell>
          <cell r="F622">
            <v>244.98440020342289</v>
          </cell>
          <cell r="G622">
            <v>-501675</v>
          </cell>
        </row>
        <row r="623">
          <cell r="E623">
            <v>48320</v>
          </cell>
          <cell r="F623">
            <v>242.54881853912323</v>
          </cell>
          <cell r="G623">
            <v>-502675</v>
          </cell>
        </row>
        <row r="624">
          <cell r="E624">
            <v>48400</v>
          </cell>
          <cell r="F624">
            <v>240.13745089840464</v>
          </cell>
          <cell r="G624">
            <v>-503675</v>
          </cell>
        </row>
        <row r="625">
          <cell r="E625">
            <v>48480</v>
          </cell>
          <cell r="F625">
            <v>237.75005655070672</v>
          </cell>
          <cell r="G625">
            <v>-504675</v>
          </cell>
        </row>
        <row r="626">
          <cell r="E626">
            <v>48560</v>
          </cell>
          <cell r="F626">
            <v>235.38639715876081</v>
          </cell>
          <cell r="G626">
            <v>-505675</v>
          </cell>
        </row>
        <row r="627">
          <cell r="E627">
            <v>48640</v>
          </cell>
          <cell r="F627">
            <v>233.04623675479468</v>
          </cell>
          <cell r="G627">
            <v>-506675</v>
          </cell>
        </row>
        <row r="628">
          <cell r="E628">
            <v>48720</v>
          </cell>
          <cell r="F628">
            <v>230.7293417169769</v>
          </cell>
          <cell r="G628">
            <v>-507675</v>
          </cell>
        </row>
        <row r="629">
          <cell r="E629">
            <v>48800</v>
          </cell>
          <cell r="F629">
            <v>228.43548074609413</v>
          </cell>
          <cell r="G629">
            <v>-508675</v>
          </cell>
        </row>
        <row r="630">
          <cell r="E630">
            <v>48880</v>
          </cell>
          <cell r="F630">
            <v>226.16442484245832</v>
          </cell>
          <cell r="G630">
            <v>-509675</v>
          </cell>
        </row>
        <row r="631">
          <cell r="E631">
            <v>48960</v>
          </cell>
          <cell r="F631">
            <v>223.91594728304742</v>
          </cell>
          <cell r="G631">
            <v>-510675</v>
          </cell>
        </row>
        <row r="632">
          <cell r="E632">
            <v>49040</v>
          </cell>
          <cell r="F632">
            <v>221.68982359886982</v>
          </cell>
          <cell r="G632">
            <v>-511675</v>
          </cell>
        </row>
        <row r="633">
          <cell r="E633">
            <v>49120</v>
          </cell>
          <cell r="F633">
            <v>219.48583155255631</v>
          </cell>
          <cell r="G633">
            <v>-512675</v>
          </cell>
        </row>
        <row r="634">
          <cell r="E634">
            <v>49200</v>
          </cell>
          <cell r="F634">
            <v>217.30375111617323</v>
          </cell>
          <cell r="G634">
            <v>-513675</v>
          </cell>
        </row>
        <row r="635">
          <cell r="E635">
            <v>49280</v>
          </cell>
          <cell r="F635">
            <v>215.14336444925641</v>
          </cell>
          <cell r="G635">
            <v>-514675</v>
          </cell>
        </row>
        <row r="636">
          <cell r="E636">
            <v>49360</v>
          </cell>
          <cell r="F636">
            <v>213.00445587706486</v>
          </cell>
          <cell r="G636">
            <v>-515675</v>
          </cell>
        </row>
        <row r="637">
          <cell r="E637">
            <v>49440</v>
          </cell>
          <cell r="F637">
            <v>210.88681186904827</v>
          </cell>
          <cell r="G637">
            <v>-516675</v>
          </cell>
        </row>
        <row r="638">
          <cell r="E638">
            <v>49520</v>
          </cell>
          <cell r="F638">
            <v>208.79022101753151</v>
          </cell>
          <cell r="G638">
            <v>-517675</v>
          </cell>
        </row>
        <row r="639">
          <cell r="E639">
            <v>49600</v>
          </cell>
          <cell r="F639">
            <v>206.71447401660765</v>
          </cell>
          <cell r="G639">
            <v>-518675</v>
          </cell>
        </row>
        <row r="640">
          <cell r="E640">
            <v>49680</v>
          </cell>
          <cell r="F640">
            <v>204.6593636412446</v>
          </cell>
          <cell r="G640">
            <v>-519675</v>
          </cell>
        </row>
        <row r="641">
          <cell r="E641">
            <v>49760</v>
          </cell>
          <cell r="F641">
            <v>202.62468472659549</v>
          </cell>
          <cell r="G641">
            <v>-520675</v>
          </cell>
        </row>
        <row r="642">
          <cell r="E642">
            <v>49840</v>
          </cell>
          <cell r="F642">
            <v>200.61023414751858</v>
          </cell>
          <cell r="G642">
            <v>-521675</v>
          </cell>
        </row>
        <row r="643">
          <cell r="E643">
            <v>49920</v>
          </cell>
          <cell r="F643">
            <v>198.61581079829776</v>
          </cell>
          <cell r="G643">
            <v>-522675</v>
          </cell>
        </row>
        <row r="644">
          <cell r="E644">
            <v>50000</v>
          </cell>
          <cell r="F644">
            <v>196.64121557256632</v>
          </cell>
          <cell r="G644">
            <v>-523675</v>
          </cell>
        </row>
        <row r="645">
          <cell r="E645">
            <v>50080</v>
          </cell>
          <cell r="F645">
            <v>194.68625134342989</v>
          </cell>
          <cell r="G645">
            <v>-524675</v>
          </cell>
        </row>
        <row r="646">
          <cell r="E646">
            <v>50160</v>
          </cell>
          <cell r="F646">
            <v>192.7507229437868</v>
          </cell>
          <cell r="G646">
            <v>-525675</v>
          </cell>
        </row>
        <row r="647">
          <cell r="E647">
            <v>50240</v>
          </cell>
          <cell r="F647">
            <v>190.8344371468439</v>
          </cell>
          <cell r="G647">
            <v>-526675</v>
          </cell>
        </row>
        <row r="648">
          <cell r="E648">
            <v>50320</v>
          </cell>
          <cell r="F648">
            <v>188.93720264682747</v>
          </cell>
          <cell r="G648">
            <v>-527675</v>
          </cell>
        </row>
        <row r="649">
          <cell r="E649">
            <v>50400</v>
          </cell>
          <cell r="F649">
            <v>187.05883003988362</v>
          </cell>
          <cell r="G649">
            <v>-528675</v>
          </cell>
        </row>
        <row r="650">
          <cell r="E650">
            <v>50480</v>
          </cell>
          <cell r="F650">
            <v>185.19913180517094</v>
          </cell>
          <cell r="G650">
            <v>-529675</v>
          </cell>
        </row>
        <row r="651">
          <cell r="E651">
            <v>50560</v>
          </cell>
          <cell r="F651">
            <v>183.35792228613889</v>
          </cell>
          <cell r="G651">
            <v>-530675</v>
          </cell>
        </row>
        <row r="652">
          <cell r="E652">
            <v>50640</v>
          </cell>
          <cell r="F652">
            <v>181.53501767199472</v>
          </cell>
          <cell r="G652">
            <v>-531675</v>
          </cell>
        </row>
        <row r="653">
          <cell r="E653">
            <v>50720</v>
          </cell>
          <cell r="F653">
            <v>179.73023597935182</v>
          </cell>
          <cell r="G653">
            <v>-532675</v>
          </cell>
        </row>
        <row r="654">
          <cell r="E654">
            <v>50800</v>
          </cell>
          <cell r="F654">
            <v>177.94339703406359</v>
          </cell>
          <cell r="G654">
            <v>-533675</v>
          </cell>
        </row>
        <row r="655">
          <cell r="E655">
            <v>50880</v>
          </cell>
          <cell r="F655">
            <v>176.17432245323533</v>
          </cell>
          <cell r="G655">
            <v>-534675</v>
          </cell>
        </row>
        <row r="656">
          <cell r="E656">
            <v>50960</v>
          </cell>
          <cell r="F656">
            <v>174.42283562741611</v>
          </cell>
          <cell r="G656">
            <v>-535675</v>
          </cell>
        </row>
        <row r="657">
          <cell r="E657">
            <v>51040</v>
          </cell>
          <cell r="F657">
            <v>172.68876170296829</v>
          </cell>
          <cell r="G657">
            <v>-536675</v>
          </cell>
        </row>
        <row r="658">
          <cell r="E658">
            <v>51120</v>
          </cell>
          <cell r="F658">
            <v>170.97192756461038</v>
          </cell>
          <cell r="G658">
            <v>-537675</v>
          </cell>
        </row>
        <row r="659">
          <cell r="E659">
            <v>51200</v>
          </cell>
          <cell r="F659">
            <v>169.27216181813588</v>
          </cell>
          <cell r="G659">
            <v>-538675</v>
          </cell>
        </row>
        <row r="660">
          <cell r="E660">
            <v>51280</v>
          </cell>
          <cell r="F660">
            <v>167.58929477330261</v>
          </cell>
          <cell r="G660">
            <v>-539675</v>
          </cell>
        </row>
        <row r="661">
          <cell r="E661">
            <v>51360</v>
          </cell>
          <cell r="F661">
            <v>165.92315842689101</v>
          </cell>
          <cell r="G661">
            <v>-540675</v>
          </cell>
        </row>
        <row r="662">
          <cell r="E662">
            <v>51440</v>
          </cell>
          <cell r="F662">
            <v>164.27358644593377</v>
          </cell>
          <cell r="G662">
            <v>-541675</v>
          </cell>
        </row>
        <row r="663">
          <cell r="E663">
            <v>51520</v>
          </cell>
          <cell r="F663">
            <v>162.6404141511091</v>
          </cell>
          <cell r="G663">
            <v>-542675</v>
          </cell>
        </row>
        <row r="664">
          <cell r="E664">
            <v>51600</v>
          </cell>
          <cell r="F664">
            <v>161.02347850030199</v>
          </cell>
          <cell r="G664">
            <v>-543675</v>
          </cell>
        </row>
        <row r="665">
          <cell r="E665">
            <v>51680</v>
          </cell>
          <cell r="F665">
            <v>159.422618072326</v>
          </cell>
          <cell r="G665">
            <v>-544675</v>
          </cell>
        </row>
        <row r="666">
          <cell r="E666">
            <v>51760</v>
          </cell>
          <cell r="F666">
            <v>157.83767305080971</v>
          </cell>
          <cell r="G666">
            <v>-545675</v>
          </cell>
        </row>
        <row r="667">
          <cell r="E667">
            <v>51840</v>
          </cell>
          <cell r="F667">
            <v>156.26848520824066</v>
          </cell>
          <cell r="G667">
            <v>-546675</v>
          </cell>
        </row>
        <row r="668">
          <cell r="E668">
            <v>51920</v>
          </cell>
          <cell r="F668">
            <v>154.71489789017045</v>
          </cell>
          <cell r="G668">
            <v>-547675</v>
          </cell>
        </row>
        <row r="669">
          <cell r="E669">
            <v>52000</v>
          </cell>
          <cell r="F669">
            <v>153.17675599957508</v>
          </cell>
          <cell r="G669">
            <v>-548675</v>
          </cell>
        </row>
        <row r="670">
          <cell r="E670">
            <v>52080</v>
          </cell>
          <cell r="F670">
            <v>151.65390598137108</v>
          </cell>
          <cell r="G670">
            <v>-549675</v>
          </cell>
        </row>
        <row r="671">
          <cell r="E671">
            <v>52160</v>
          </cell>
          <cell r="F671">
            <v>150.14619580708685</v>
          </cell>
          <cell r="G671">
            <v>-550675</v>
          </cell>
        </row>
        <row r="672">
          <cell r="E672">
            <v>52240</v>
          </cell>
          <cell r="F672">
            <v>148.65347495968419</v>
          </cell>
          <cell r="G672">
            <v>-551675</v>
          </cell>
        </row>
        <row r="673">
          <cell r="E673">
            <v>52320</v>
          </cell>
          <cell r="F673">
            <v>147.17559441853311</v>
          </cell>
          <cell r="G673">
            <v>-552675</v>
          </cell>
        </row>
        <row r="674">
          <cell r="E674">
            <v>52400</v>
          </cell>
          <cell r="F674">
            <v>145.71240664453373</v>
          </cell>
          <cell r="G674">
            <v>-553675</v>
          </cell>
        </row>
        <row r="675">
          <cell r="E675">
            <v>52480</v>
          </cell>
          <cell r="F675">
            <v>144.26376556538864</v>
          </cell>
          <cell r="G675">
            <v>-554675</v>
          </cell>
        </row>
        <row r="676">
          <cell r="E676">
            <v>52560</v>
          </cell>
          <cell r="F676">
            <v>142.82952656101895</v>
          </cell>
          <cell r="G676">
            <v>-555675</v>
          </cell>
        </row>
        <row r="677">
          <cell r="E677">
            <v>52640</v>
          </cell>
          <cell r="F677">
            <v>141.40954644912705</v>
          </cell>
          <cell r="G677">
            <v>-556675</v>
          </cell>
        </row>
        <row r="678">
          <cell r="E678">
            <v>52720</v>
          </cell>
          <cell r="F678">
            <v>140.0036834709031</v>
          </cell>
          <cell r="G678">
            <v>-557675</v>
          </cell>
        </row>
        <row r="679">
          <cell r="E679">
            <v>52800</v>
          </cell>
          <cell r="F679">
            <v>138.61179727687195</v>
          </cell>
          <cell r="G679">
            <v>-558675</v>
          </cell>
        </row>
        <row r="680">
          <cell r="E680">
            <v>52880</v>
          </cell>
          <cell r="F680">
            <v>137.23374891288299</v>
          </cell>
          <cell r="G680">
            <v>-559675</v>
          </cell>
        </row>
        <row r="681">
          <cell r="E681">
            <v>52960</v>
          </cell>
          <cell r="F681">
            <v>135.86940080623708</v>
          </cell>
          <cell r="G681">
            <v>-560675</v>
          </cell>
        </row>
        <row r="682">
          <cell r="E682">
            <v>53040</v>
          </cell>
          <cell r="F682">
            <v>134.51861675195332</v>
          </cell>
          <cell r="G682">
            <v>-561675</v>
          </cell>
        </row>
        <row r="683">
          <cell r="E683">
            <v>53120</v>
          </cell>
          <cell r="F683">
            <v>133.18126189917112</v>
          </cell>
          <cell r="G683">
            <v>-562675</v>
          </cell>
        </row>
        <row r="684">
          <cell r="E684">
            <v>53200</v>
          </cell>
          <cell r="F684">
            <v>131.85720273768749</v>
          </cell>
          <cell r="G684">
            <v>-563675</v>
          </cell>
        </row>
        <row r="685">
          <cell r="E685">
            <v>53280</v>
          </cell>
          <cell r="F685">
            <v>130.54630708462929</v>
          </cell>
          <cell r="G685">
            <v>-564675</v>
          </cell>
        </row>
        <row r="686">
          <cell r="E686">
            <v>53360</v>
          </cell>
          <cell r="F686">
            <v>129.24844407125644</v>
          </cell>
          <cell r="G686">
            <v>-565675</v>
          </cell>
        </row>
        <row r="687">
          <cell r="E687">
            <v>53440</v>
          </cell>
          <cell r="F687">
            <v>127.96348412989774</v>
          </cell>
          <cell r="G687">
            <v>-566675</v>
          </cell>
        </row>
        <row r="688">
          <cell r="E688">
            <v>53520</v>
          </cell>
          <cell r="F688">
            <v>126.69129898101524</v>
          </cell>
          <cell r="G688">
            <v>-567675</v>
          </cell>
        </row>
        <row r="689">
          <cell r="E689">
            <v>53600</v>
          </cell>
          <cell r="F689">
            <v>125.43176162039848</v>
          </cell>
          <cell r="G689">
            <v>-568675</v>
          </cell>
        </row>
        <row r="690">
          <cell r="E690">
            <v>53680</v>
          </cell>
          <cell r="F690">
            <v>124.18474630648564</v>
          </cell>
          <cell r="G690">
            <v>-569675</v>
          </cell>
        </row>
        <row r="691">
          <cell r="E691">
            <v>53760</v>
          </cell>
          <cell r="F691">
            <v>122.95012854780943</v>
          </cell>
          <cell r="G691">
            <v>-570675</v>
          </cell>
        </row>
        <row r="692">
          <cell r="E692">
            <v>53840</v>
          </cell>
          <cell r="F692">
            <v>121.72778509057029</v>
          </cell>
          <cell r="G692">
            <v>-571675</v>
          </cell>
        </row>
        <row r="693">
          <cell r="E693">
            <v>53920</v>
          </cell>
          <cell r="F693">
            <v>120.51759390633072</v>
          </cell>
          <cell r="G693">
            <v>-572675</v>
          </cell>
        </row>
        <row r="694">
          <cell r="E694">
            <v>54000</v>
          </cell>
          <cell r="F694">
            <v>119.31943417983366</v>
          </cell>
          <cell r="G694">
            <v>-573675</v>
          </cell>
        </row>
        <row r="695">
          <cell r="E695">
            <v>54080</v>
          </cell>
          <cell r="F695">
            <v>118.13318629694122</v>
          </cell>
          <cell r="G695">
            <v>-574675</v>
          </cell>
        </row>
        <row r="696">
          <cell r="E696">
            <v>54160</v>
          </cell>
          <cell r="F696">
            <v>116.95873183269281</v>
          </cell>
          <cell r="G696">
            <v>-575675</v>
          </cell>
        </row>
        <row r="697">
          <cell r="E697">
            <v>54240</v>
          </cell>
          <cell r="F697">
            <v>115.79595353948358</v>
          </cell>
          <cell r="G697">
            <v>-576675</v>
          </cell>
        </row>
        <row r="698">
          <cell r="E698">
            <v>54320</v>
          </cell>
          <cell r="F698">
            <v>114.6447353353584</v>
          </cell>
          <cell r="G698">
            <v>-577675</v>
          </cell>
        </row>
        <row r="699">
          <cell r="E699">
            <v>54400</v>
          </cell>
          <cell r="F699">
            <v>113.50496229242422</v>
          </cell>
          <cell r="G699">
            <v>-578675</v>
          </cell>
        </row>
        <row r="700">
          <cell r="E700">
            <v>54480</v>
          </cell>
          <cell r="F700">
            <v>112.3765206253756</v>
          </cell>
          <cell r="G700">
            <v>-579675</v>
          </cell>
        </row>
        <row r="701">
          <cell r="E701">
            <v>54560</v>
          </cell>
          <cell r="F701">
            <v>111.25929768013637</v>
          </cell>
          <cell r="G701">
            <v>-580675</v>
          </cell>
        </row>
        <row r="702">
          <cell r="E702">
            <v>54640</v>
          </cell>
          <cell r="F702">
            <v>110.15318192261225</v>
          </cell>
          <cell r="G702">
            <v>-581675</v>
          </cell>
        </row>
        <row r="703">
          <cell r="E703">
            <v>54720</v>
          </cell>
          <cell r="F703">
            <v>109.05806292755702</v>
          </cell>
          <cell r="G703">
            <v>-582675</v>
          </cell>
        </row>
        <row r="704">
          <cell r="E704">
            <v>54800</v>
          </cell>
          <cell r="F704">
            <v>107.97383136754821</v>
          </cell>
          <cell r="G704">
            <v>-583675</v>
          </cell>
        </row>
        <row r="705">
          <cell r="E705">
            <v>54880</v>
          </cell>
          <cell r="F705">
            <v>106.90037900207254</v>
          </cell>
          <cell r="G705">
            <v>-584675</v>
          </cell>
        </row>
        <row r="706">
          <cell r="E706">
            <v>54960</v>
          </cell>
          <cell r="F706">
            <v>105.83759866672089</v>
          </cell>
          <cell r="G706">
            <v>-585675</v>
          </cell>
        </row>
        <row r="707">
          <cell r="E707">
            <v>55040</v>
          </cell>
          <cell r="F707">
            <v>104.7853842624889</v>
          </cell>
          <cell r="G707">
            <v>-586675</v>
          </cell>
        </row>
        <row r="708">
          <cell r="E708">
            <v>55120</v>
          </cell>
          <cell r="F708">
            <v>103.74363074518578</v>
          </cell>
          <cell r="G708">
            <v>-587675</v>
          </cell>
        </row>
        <row r="709">
          <cell r="E709">
            <v>55200</v>
          </cell>
          <cell r="F709">
            <v>102.71223411494719</v>
          </cell>
          <cell r="G709">
            <v>-588675</v>
          </cell>
        </row>
        <row r="710">
          <cell r="E710">
            <v>55280</v>
          </cell>
          <cell r="F710">
            <v>101.69109140585269</v>
          </cell>
          <cell r="G710">
            <v>-589675</v>
          </cell>
        </row>
        <row r="711">
          <cell r="E711">
            <v>55360</v>
          </cell>
          <cell r="F711">
            <v>100.68010067564684</v>
          </cell>
          <cell r="G711">
            <v>-590675</v>
          </cell>
        </row>
        <row r="712">
          <cell r="E712">
            <v>55440</v>
          </cell>
          <cell r="F712">
            <v>99.679160995561773</v>
          </cell>
          <cell r="G712">
            <v>-591675</v>
          </cell>
        </row>
        <row r="713">
          <cell r="E713">
            <v>55520</v>
          </cell>
          <cell r="F713">
            <v>98.688172440241672</v>
          </cell>
          <cell r="G713">
            <v>-592675</v>
          </cell>
        </row>
        <row r="714">
          <cell r="E714">
            <v>55600</v>
          </cell>
          <cell r="F714">
            <v>97.70703607776673</v>
          </cell>
          <cell r="G714">
            <v>-593675</v>
          </cell>
        </row>
        <row r="715">
          <cell r="E715">
            <v>55680</v>
          </cell>
          <cell r="F715">
            <v>96.73565395977694</v>
          </cell>
          <cell r="G715">
            <v>-594675</v>
          </cell>
        </row>
        <row r="716">
          <cell r="E716">
            <v>55760</v>
          </cell>
          <cell r="F716">
            <v>95.77392911169342</v>
          </cell>
          <cell r="G716">
            <v>-595675</v>
          </cell>
        </row>
        <row r="717">
          <cell r="E717">
            <v>55840</v>
          </cell>
          <cell r="F717">
            <v>94.821765523037641</v>
          </cell>
          <cell r="G717">
            <v>-596675</v>
          </cell>
        </row>
        <row r="718">
          <cell r="E718">
            <v>55920</v>
          </cell>
          <cell r="F718">
            <v>93.879068137846389</v>
          </cell>
          <cell r="G718">
            <v>-597675</v>
          </cell>
        </row>
        <row r="719">
          <cell r="E719">
            <v>56000</v>
          </cell>
          <cell r="F719">
            <v>92.94574284518194</v>
          </cell>
          <cell r="G719">
            <v>-598675</v>
          </cell>
        </row>
        <row r="720">
          <cell r="E720">
            <v>56080</v>
          </cell>
          <cell r="F720">
            <v>92.021696469737293</v>
          </cell>
          <cell r="G720">
            <v>-599675</v>
          </cell>
        </row>
        <row r="721">
          <cell r="E721">
            <v>56160</v>
          </cell>
          <cell r="F721">
            <v>91.106836762534215</v>
          </cell>
          <cell r="G721">
            <v>-600675</v>
          </cell>
        </row>
        <row r="722">
          <cell r="E722">
            <v>56240</v>
          </cell>
          <cell r="F722">
            <v>90.201072391713396</v>
          </cell>
          <cell r="G722">
            <v>-601675</v>
          </cell>
        </row>
        <row r="723">
          <cell r="E723">
            <v>56320</v>
          </cell>
          <cell r="F723">
            <v>89.304312933417336</v>
          </cell>
          <cell r="G723">
            <v>-602675</v>
          </cell>
        </row>
        <row r="724">
          <cell r="E724">
            <v>56400</v>
          </cell>
          <cell r="F724">
            <v>88.416468862762599</v>
          </cell>
          <cell r="G724">
            <v>-603675</v>
          </cell>
        </row>
        <row r="725">
          <cell r="E725">
            <v>56480</v>
          </cell>
          <cell r="F725">
            <v>87.537451544903021</v>
          </cell>
          <cell r="G725">
            <v>-604675</v>
          </cell>
        </row>
        <row r="726">
          <cell r="E726">
            <v>56560</v>
          </cell>
          <cell r="F726">
            <v>86.667173226180481</v>
          </cell>
          <cell r="G726">
            <v>-605675</v>
          </cell>
        </row>
        <row r="727">
          <cell r="E727">
            <v>56640</v>
          </cell>
          <cell r="F727">
            <v>85.80554702536493</v>
          </cell>
          <cell r="G727">
            <v>-606675</v>
          </cell>
        </row>
        <row r="728">
          <cell r="E728">
            <v>56720</v>
          </cell>
          <cell r="F728">
            <v>84.952486924980363</v>
          </cell>
          <cell r="G728">
            <v>-607675</v>
          </cell>
        </row>
        <row r="729">
          <cell r="E729">
            <v>56800</v>
          </cell>
          <cell r="F729">
            <v>84.107907762718142</v>
          </cell>
          <cell r="G729">
            <v>-608675</v>
          </cell>
        </row>
        <row r="730">
          <cell r="E730">
            <v>56880</v>
          </cell>
          <cell r="F730">
            <v>83.271725222934421</v>
          </cell>
          <cell r="G730">
            <v>-609675</v>
          </cell>
        </row>
        <row r="731">
          <cell r="E731">
            <v>56960</v>
          </cell>
          <cell r="F731">
            <v>82.443855828233495</v>
          </cell>
          <cell r="G731">
            <v>-610675</v>
          </cell>
        </row>
        <row r="732">
          <cell r="E732">
            <v>57040</v>
          </cell>
          <cell r="F732">
            <v>81.624216931133674</v>
          </cell>
          <cell r="G732">
            <v>-611675</v>
          </cell>
        </row>
        <row r="733">
          <cell r="E733">
            <v>57120</v>
          </cell>
          <cell r="F733">
            <v>80.812726705816431</v>
          </cell>
          <cell r="G733">
            <v>-612675</v>
          </cell>
        </row>
        <row r="734">
          <cell r="E734">
            <v>57200</v>
          </cell>
          <cell r="F734">
            <v>80.009304139957962</v>
          </cell>
          <cell r="G734">
            <v>-613675</v>
          </cell>
        </row>
        <row r="735">
          <cell r="E735">
            <v>57280</v>
          </cell>
          <cell r="F735">
            <v>79.213869026641163</v>
          </cell>
          <cell r="G735">
            <v>-614675</v>
          </cell>
        </row>
        <row r="736">
          <cell r="E736">
            <v>57360</v>
          </cell>
          <cell r="F736">
            <v>78.426341956348779</v>
          </cell>
          <cell r="G736">
            <v>-615675</v>
          </cell>
        </row>
        <row r="737">
          <cell r="E737">
            <v>57440</v>
          </cell>
          <cell r="F737">
            <v>77.646644309035906</v>
          </cell>
          <cell r="G737">
            <v>-616675</v>
          </cell>
        </row>
        <row r="738">
          <cell r="E738">
            <v>57520</v>
          </cell>
          <cell r="F738">
            <v>76.874698246280659</v>
          </cell>
          <cell r="G738">
            <v>-617675</v>
          </cell>
        </row>
        <row r="739">
          <cell r="E739">
            <v>57600</v>
          </cell>
          <cell r="F739">
            <v>76.110426703514165</v>
          </cell>
          <cell r="G739">
            <v>-618675</v>
          </cell>
        </row>
        <row r="740">
          <cell r="E740">
            <v>57680</v>
          </cell>
          <cell r="F740">
            <v>75.353753382326445</v>
          </cell>
          <cell r="G740">
            <v>-619675</v>
          </cell>
        </row>
        <row r="741">
          <cell r="E741">
            <v>57760</v>
          </cell>
          <cell r="F741">
            <v>74.604602742850048</v>
          </cell>
          <cell r="G741">
            <v>-620675</v>
          </cell>
        </row>
        <row r="742">
          <cell r="E742">
            <v>57840</v>
          </cell>
          <cell r="F742">
            <v>73.862899996218133</v>
          </cell>
          <cell r="G742">
            <v>-621675</v>
          </cell>
        </row>
        <row r="743">
          <cell r="E743">
            <v>57920</v>
          </cell>
          <cell r="F743">
            <v>73.128571097098799</v>
          </cell>
          <cell r="G743">
            <v>-622675</v>
          </cell>
        </row>
        <row r="744">
          <cell r="E744">
            <v>58000</v>
          </cell>
          <cell r="F744">
            <v>72.401542736302687</v>
          </cell>
          <cell r="G744">
            <v>-623675</v>
          </cell>
        </row>
        <row r="745">
          <cell r="E745">
            <v>58080</v>
          </cell>
          <cell r="F745">
            <v>71.681742333464285</v>
          </cell>
          <cell r="G745">
            <v>-624675</v>
          </cell>
        </row>
        <row r="746">
          <cell r="E746">
            <v>58160</v>
          </cell>
          <cell r="F746">
            <v>70.969098029796555</v>
          </cell>
          <cell r="G746">
            <v>-625675</v>
          </cell>
        </row>
        <row r="747">
          <cell r="E747">
            <v>58240</v>
          </cell>
          <cell r="F747">
            <v>70.263538680916668</v>
          </cell>
          <cell r="G747">
            <v>-626675</v>
          </cell>
        </row>
        <row r="748">
          <cell r="E748">
            <v>58320</v>
          </cell>
          <cell r="F748">
            <v>69.564993849743985</v>
          </cell>
          <cell r="G748">
            <v>-627675</v>
          </cell>
        </row>
        <row r="749">
          <cell r="E749">
            <v>58400</v>
          </cell>
          <cell r="F749">
            <v>68.873393799467848</v>
          </cell>
          <cell r="G749">
            <v>-628675</v>
          </cell>
        </row>
        <row r="750">
          <cell r="E750">
            <v>58480</v>
          </cell>
          <cell r="F750">
            <v>68.188669486586022</v>
          </cell>
          <cell r="G750">
            <v>-629675</v>
          </cell>
        </row>
        <row r="751">
          <cell r="E751">
            <v>58560</v>
          </cell>
          <cell r="F751">
            <v>67.510752554011404</v>
          </cell>
          <cell r="G751">
            <v>-630675</v>
          </cell>
        </row>
        <row r="752">
          <cell r="E752">
            <v>58640</v>
          </cell>
          <cell r="F752">
            <v>66.839575324248642</v>
          </cell>
          <cell r="G752">
            <v>-631675</v>
          </cell>
        </row>
        <row r="753">
          <cell r="E753">
            <v>58720</v>
          </cell>
          <cell r="F753">
            <v>66.175070792637129</v>
          </cell>
          <cell r="G753">
            <v>-632675</v>
          </cell>
        </row>
        <row r="754">
          <cell r="E754">
            <v>58800</v>
          </cell>
          <cell r="F754">
            <v>65.517172620661896</v>
          </cell>
          <cell r="G754">
            <v>-633675</v>
          </cell>
        </row>
        <row r="755">
          <cell r="E755">
            <v>58880</v>
          </cell>
          <cell r="F755">
            <v>64.865815129331324</v>
          </cell>
          <cell r="G755">
            <v>-634675</v>
          </cell>
        </row>
        <row r="756">
          <cell r="E756">
            <v>58960</v>
          </cell>
          <cell r="F756">
            <v>64.220933292619819</v>
          </cell>
          <cell r="G756">
            <v>-635675</v>
          </cell>
        </row>
        <row r="757">
          <cell r="E757">
            <v>59040</v>
          </cell>
          <cell r="F757">
            <v>63.582462730976545</v>
          </cell>
          <cell r="G757">
            <v>-636675</v>
          </cell>
        </row>
        <row r="758">
          <cell r="E758">
            <v>59120</v>
          </cell>
          <cell r="F758">
            <v>62.950339704898234</v>
          </cell>
          <cell r="G758">
            <v>-637675</v>
          </cell>
        </row>
        <row r="759">
          <cell r="E759">
            <v>59200</v>
          </cell>
          <cell r="F759">
            <v>62.324501108565649</v>
          </cell>
          <cell r="G759">
            <v>-638675</v>
          </cell>
        </row>
        <row r="760">
          <cell r="E760">
            <v>59280</v>
          </cell>
          <cell r="F760">
            <v>61.704884463544211</v>
          </cell>
          <cell r="G760">
            <v>-639675</v>
          </cell>
        </row>
        <row r="761">
          <cell r="E761">
            <v>59360</v>
          </cell>
          <cell r="F761">
            <v>61.091427912546088</v>
          </cell>
          <cell r="G761">
            <v>-640675</v>
          </cell>
        </row>
        <row r="762">
          <cell r="E762">
            <v>59440</v>
          </cell>
          <cell r="F762">
            <v>60.484070213255364</v>
          </cell>
          <cell r="G762">
            <v>-641675</v>
          </cell>
        </row>
        <row r="763">
          <cell r="E763">
            <v>59520</v>
          </cell>
          <cell r="F763">
            <v>59.882750732213722</v>
          </cell>
          <cell r="G763">
            <v>-642675</v>
          </cell>
        </row>
        <row r="764">
          <cell r="E764">
            <v>59600</v>
          </cell>
          <cell r="F764">
            <v>59.287409438767732</v>
          </cell>
          <cell r="G764">
            <v>-643675</v>
          </cell>
        </row>
        <row r="765">
          <cell r="E765">
            <v>59680</v>
          </cell>
          <cell r="F765">
            <v>58.69798689907546</v>
          </cell>
          <cell r="G765">
            <v>-644675</v>
          </cell>
        </row>
        <row r="766">
          <cell r="E766">
            <v>59760</v>
          </cell>
          <cell r="F766">
            <v>58.114424270173394</v>
          </cell>
          <cell r="G766">
            <v>-645675</v>
          </cell>
        </row>
        <row r="767">
          <cell r="E767">
            <v>59840</v>
          </cell>
          <cell r="F767">
            <v>57.536663294102169</v>
          </cell>
          <cell r="G767">
            <v>-646675</v>
          </cell>
        </row>
        <row r="768">
          <cell r="E768">
            <v>59920</v>
          </cell>
          <cell r="F768">
            <v>56.964646292090038</v>
          </cell>
          <cell r="G768">
            <v>-647675</v>
          </cell>
        </row>
        <row r="769">
          <cell r="E769">
            <v>60000</v>
          </cell>
          <cell r="F769">
            <v>56.398316158795325</v>
          </cell>
          <cell r="G769">
            <v>-648675</v>
          </cell>
        </row>
        <row r="770">
          <cell r="E770">
            <v>60080</v>
          </cell>
          <cell r="F770">
            <v>55.837616356605203</v>
          </cell>
          <cell r="G770">
            <v>-649675</v>
          </cell>
        </row>
        <row r="771">
          <cell r="E771">
            <v>60160</v>
          </cell>
          <cell r="F771">
            <v>55.282490909991367</v>
          </cell>
          <cell r="G771">
            <v>-650675</v>
          </cell>
        </row>
        <row r="772">
          <cell r="E772">
            <v>60240</v>
          </cell>
          <cell r="F772">
            <v>54.732884399922263</v>
          </cell>
          <cell r="G772">
            <v>-651675</v>
          </cell>
        </row>
        <row r="773">
          <cell r="E773">
            <v>60320</v>
          </cell>
          <cell r="F773">
            <v>54.188741958330091</v>
          </cell>
          <cell r="G773">
            <v>-652675</v>
          </cell>
        </row>
        <row r="774">
          <cell r="E774">
            <v>60400</v>
          </cell>
          <cell r="F774">
            <v>53.650009262633652</v>
          </cell>
          <cell r="G774">
            <v>-653675</v>
          </cell>
        </row>
        <row r="775">
          <cell r="E775">
            <v>60480</v>
          </cell>
          <cell r="F775">
            <v>53.116632530314867</v>
          </cell>
          <cell r="G775">
            <v>-654675</v>
          </cell>
        </row>
        <row r="776">
          <cell r="E776">
            <v>60560</v>
          </cell>
          <cell r="F776">
            <v>52.588558513549941</v>
          </cell>
          <cell r="G776">
            <v>-655675</v>
          </cell>
        </row>
        <row r="777">
          <cell r="E777">
            <v>60640</v>
          </cell>
          <cell r="F777">
            <v>52.065734493893189</v>
          </cell>
          <cell r="G777">
            <v>-656675</v>
          </cell>
        </row>
        <row r="778">
          <cell r="E778">
            <v>60720</v>
          </cell>
          <cell r="F778">
            <v>51.548108277014428</v>
          </cell>
          <cell r="G778">
            <v>-657675</v>
          </cell>
        </row>
        <row r="779">
          <cell r="E779">
            <v>60800</v>
          </cell>
          <cell r="F779">
            <v>51.035628187487987</v>
          </cell>
          <cell r="G779">
            <v>-658675</v>
          </cell>
        </row>
        <row r="780">
          <cell r="E780">
            <v>60880</v>
          </cell>
          <cell r="F780">
            <v>50.528243063634179</v>
          </cell>
          <cell r="G780">
            <v>-659675</v>
          </cell>
        </row>
        <row r="781">
          <cell r="E781">
            <v>60960</v>
          </cell>
          <cell r="F781">
            <v>50.025902252411655</v>
          </cell>
          <cell r="G781">
            <v>-660675</v>
          </cell>
        </row>
        <row r="782">
          <cell r="E782">
            <v>61040</v>
          </cell>
          <cell r="F782">
            <v>49.528555604360335</v>
          </cell>
          <cell r="G782">
            <v>-661675</v>
          </cell>
        </row>
        <row r="783">
          <cell r="E783">
            <v>61120</v>
          </cell>
          <cell r="F783">
            <v>49.036153468595529</v>
          </cell>
          <cell r="G783">
            <v>-662675</v>
          </cell>
        </row>
        <row r="784">
          <cell r="E784">
            <v>61200</v>
          </cell>
          <cell r="F784">
            <v>48.548646687850649</v>
          </cell>
          <cell r="G784">
            <v>-663675</v>
          </cell>
        </row>
        <row r="785">
          <cell r="E785">
            <v>61280</v>
          </cell>
          <cell r="F785">
            <v>48.065986593569924</v>
          </cell>
          <cell r="G785">
            <v>-664675</v>
          </cell>
        </row>
        <row r="786">
          <cell r="E786">
            <v>61360</v>
          </cell>
          <cell r="F786">
            <v>47.588125001049924</v>
          </cell>
          <cell r="G786">
            <v>-665675</v>
          </cell>
        </row>
        <row r="787">
          <cell r="E787">
            <v>61440</v>
          </cell>
          <cell r="F787">
            <v>47.115014204628942</v>
          </cell>
          <cell r="G787">
            <v>-666675</v>
          </cell>
        </row>
        <row r="788">
          <cell r="E788">
            <v>61520</v>
          </cell>
          <cell r="F788">
            <v>46.646606972924729</v>
          </cell>
          <cell r="G788">
            <v>-667675</v>
          </cell>
        </row>
        <row r="789">
          <cell r="E789">
            <v>61600</v>
          </cell>
          <cell r="F789">
            <v>46.182856544119012</v>
          </cell>
          <cell r="G789">
            <v>-668675</v>
          </cell>
        </row>
        <row r="790">
          <cell r="E790">
            <v>61680</v>
          </cell>
          <cell r="F790">
            <v>45.723716621289519</v>
          </cell>
          <cell r="G790">
            <v>-669675</v>
          </cell>
        </row>
        <row r="791">
          <cell r="E791">
            <v>61760</v>
          </cell>
          <cell r="F791">
            <v>45.269141367787753</v>
          </cell>
          <cell r="G791">
            <v>-670675</v>
          </cell>
        </row>
        <row r="792">
          <cell r="E792">
            <v>61840</v>
          </cell>
          <cell r="F792">
            <v>44.819085402663355</v>
          </cell>
          <cell r="G792">
            <v>-671675</v>
          </cell>
        </row>
        <row r="793">
          <cell r="E793">
            <v>61920</v>
          </cell>
          <cell r="F793">
            <v>44.373503796133484</v>
          </cell>
          <cell r="G793">
            <v>-672675</v>
          </cell>
        </row>
        <row r="794">
          <cell r="E794">
            <v>62000</v>
          </cell>
          <cell r="F794">
            <v>43.932352065097326</v>
          </cell>
          <cell r="G794">
            <v>-673675</v>
          </cell>
        </row>
        <row r="795">
          <cell r="E795">
            <v>62080</v>
          </cell>
          <cell r="F795">
            <v>43.495586168695546</v>
          </cell>
          <cell r="G795">
            <v>-674675</v>
          </cell>
        </row>
        <row r="796">
          <cell r="E796">
            <v>62160</v>
          </cell>
          <cell r="F796">
            <v>43.063162503913318</v>
          </cell>
          <cell r="G796">
            <v>-675675</v>
          </cell>
        </row>
        <row r="797">
          <cell r="E797">
            <v>62240</v>
          </cell>
          <cell r="F797">
            <v>42.635037901227562</v>
          </cell>
          <cell r="G797">
            <v>-676675</v>
          </cell>
        </row>
        <row r="798">
          <cell r="E798">
            <v>62320</v>
          </cell>
          <cell r="F798">
            <v>42.211169620297348</v>
          </cell>
          <cell r="G798">
            <v>-677675</v>
          </cell>
        </row>
        <row r="799">
          <cell r="E799">
            <v>62400</v>
          </cell>
          <cell r="F799">
            <v>41.791515345696716</v>
          </cell>
          <cell r="G799">
            <v>-678675</v>
          </cell>
        </row>
        <row r="800">
          <cell r="E800">
            <v>62480</v>
          </cell>
          <cell r="F800">
            <v>41.37603318269062</v>
          </cell>
          <cell r="G800">
            <v>-679675</v>
          </cell>
        </row>
        <row r="801">
          <cell r="E801">
            <v>62560</v>
          </cell>
          <cell r="F801">
            <v>40.964681653052253</v>
          </cell>
          <cell r="G801">
            <v>-680675</v>
          </cell>
        </row>
        <row r="802">
          <cell r="E802">
            <v>62640</v>
          </cell>
          <cell r="F802">
            <v>40.557419690922451</v>
          </cell>
          <cell r="G802">
            <v>-681675</v>
          </cell>
        </row>
        <row r="803">
          <cell r="E803">
            <v>62720</v>
          </cell>
          <cell r="F803">
            <v>40.154206638709759</v>
          </cell>
          <cell r="G803">
            <v>-682675</v>
          </cell>
        </row>
        <row r="804">
          <cell r="E804">
            <v>62800</v>
          </cell>
          <cell r="F804">
            <v>39.755002243031804</v>
          </cell>
          <cell r="G804">
            <v>-683675</v>
          </cell>
        </row>
        <row r="805">
          <cell r="E805">
            <v>62880</v>
          </cell>
          <cell r="F805">
            <v>39.35976665069645</v>
          </cell>
          <cell r="G805">
            <v>-684675</v>
          </cell>
        </row>
        <row r="806">
          <cell r="E806">
            <v>62960</v>
          </cell>
          <cell r="F806">
            <v>38.968460404723444</v>
          </cell>
          <cell r="G806">
            <v>-685675</v>
          </cell>
        </row>
        <row r="807">
          <cell r="E807">
            <v>63040</v>
          </cell>
          <cell r="F807">
            <v>38.581044440405243</v>
          </cell>
          <cell r="G807">
            <v>-686675</v>
          </cell>
        </row>
        <row r="808">
          <cell r="E808">
            <v>63120</v>
          </cell>
          <cell r="F808">
            <v>38.197480081407051</v>
          </cell>
          <cell r="G808">
            <v>-687675</v>
          </cell>
        </row>
        <row r="809">
          <cell r="E809">
            <v>63200</v>
          </cell>
          <cell r="F809">
            <v>37.81772903590592</v>
          </cell>
          <cell r="G809">
            <v>-688675</v>
          </cell>
        </row>
        <row r="810">
          <cell r="E810">
            <v>63280</v>
          </cell>
          <cell r="F810">
            <v>37.44175339276773</v>
          </cell>
          <cell r="G810">
            <v>-689675</v>
          </cell>
        </row>
        <row r="811">
          <cell r="E811">
            <v>63360</v>
          </cell>
          <cell r="F811">
            <v>37.069515617762761</v>
          </cell>
          <cell r="G811">
            <v>-690675</v>
          </cell>
        </row>
        <row r="812">
          <cell r="E812">
            <v>63440</v>
          </cell>
          <cell r="F812">
            <v>36.700978549818338</v>
          </cell>
          <cell r="G812">
            <v>-691675</v>
          </cell>
        </row>
        <row r="813">
          <cell r="E813">
            <v>63520</v>
          </cell>
          <cell r="F813">
            <v>36.336105397309119</v>
          </cell>
          <cell r="G813">
            <v>-692675</v>
          </cell>
        </row>
        <row r="814">
          <cell r="E814">
            <v>63600</v>
          </cell>
          <cell r="F814">
            <v>35.974859734384246</v>
          </cell>
          <cell r="G814">
            <v>-693675</v>
          </cell>
        </row>
        <row r="815">
          <cell r="E815">
            <v>63680</v>
          </cell>
          <cell r="F815">
            <v>35.617205497330524</v>
          </cell>
          <cell r="G815">
            <v>-694675</v>
          </cell>
        </row>
        <row r="816">
          <cell r="E816">
            <v>63760</v>
          </cell>
          <cell r="F816">
            <v>35.26310698097253</v>
          </cell>
          <cell r="G816">
            <v>-695675</v>
          </cell>
        </row>
        <row r="817">
          <cell r="E817">
            <v>63840</v>
          </cell>
          <cell r="F817">
            <v>34.912528835107821</v>
          </cell>
          <cell r="G817">
            <v>-696675</v>
          </cell>
        </row>
        <row r="818">
          <cell r="E818">
            <v>63920</v>
          </cell>
          <cell r="F818">
            <v>34.565436060978051</v>
          </cell>
          <cell r="G818">
            <v>-697675</v>
          </cell>
        </row>
        <row r="819">
          <cell r="E819">
            <v>64000</v>
          </cell>
          <cell r="F819">
            <v>34.22179400777496</v>
          </cell>
          <cell r="G819">
            <v>-698675</v>
          </cell>
        </row>
        <row r="820">
          <cell r="E820">
            <v>64080</v>
          </cell>
          <cell r="F820">
            <v>33.881568369180954</v>
          </cell>
          <cell r="G820">
            <v>-699675</v>
          </cell>
        </row>
        <row r="821">
          <cell r="E821">
            <v>64160</v>
          </cell>
          <cell r="F821">
            <v>33.544725179944528</v>
          </cell>
          <cell r="G821">
            <v>-700675</v>
          </cell>
        </row>
        <row r="822">
          <cell r="E822">
            <v>64240</v>
          </cell>
          <cell r="F822">
            <v>33.21123081248934</v>
          </cell>
          <cell r="G822">
            <v>-701675</v>
          </cell>
        </row>
        <row r="823">
          <cell r="E823">
            <v>64320</v>
          </cell>
          <cell r="F823">
            <v>32.881051973556907</v>
          </cell>
          <cell r="G823">
            <v>-702675</v>
          </cell>
        </row>
        <row r="824">
          <cell r="E824">
            <v>64400</v>
          </cell>
          <cell r="F824">
            <v>32.5541557008833</v>
          </cell>
          <cell r="G824">
            <v>-703675</v>
          </cell>
        </row>
        <row r="825">
          <cell r="E825">
            <v>64480</v>
          </cell>
          <cell r="F825">
            <v>32.230509359908154</v>
          </cell>
          <cell r="G825">
            <v>-704675</v>
          </cell>
        </row>
        <row r="826">
          <cell r="E826">
            <v>64560</v>
          </cell>
          <cell r="F826">
            <v>31.910080640516895</v>
          </cell>
          <cell r="G826">
            <v>-705675</v>
          </cell>
        </row>
        <row r="827">
          <cell r="E827">
            <v>64640</v>
          </cell>
          <cell r="F827">
            <v>31.592837553814913</v>
          </cell>
          <cell r="G827">
            <v>-706675</v>
          </cell>
        </row>
        <row r="828">
          <cell r="E828">
            <v>64720</v>
          </cell>
          <cell r="F828">
            <v>31.27874842893435</v>
          </cell>
          <cell r="G828">
            <v>-707675</v>
          </cell>
        </row>
        <row r="829">
          <cell r="E829">
            <v>64800</v>
          </cell>
          <cell r="F829">
            <v>30.967781909872389</v>
          </cell>
          <cell r="G829">
            <v>-708675</v>
          </cell>
        </row>
        <row r="830">
          <cell r="E830">
            <v>64880</v>
          </cell>
          <cell r="F830">
            <v>30.659906952360444</v>
          </cell>
          <cell r="G830">
            <v>-709675</v>
          </cell>
        </row>
        <row r="831">
          <cell r="E831">
            <v>64960</v>
          </cell>
          <cell r="F831">
            <v>30.355092820765552</v>
          </cell>
          <cell r="G831">
            <v>-710675</v>
          </cell>
        </row>
        <row r="832">
          <cell r="E832">
            <v>65040</v>
          </cell>
          <cell r="F832">
            <v>30.053309085021635</v>
          </cell>
          <cell r="G832">
            <v>-711675</v>
          </cell>
        </row>
        <row r="833">
          <cell r="E833">
            <v>65120</v>
          </cell>
          <cell r="F833">
            <v>29.754525617591749</v>
          </cell>
          <cell r="G833">
            <v>-712675</v>
          </cell>
        </row>
        <row r="834">
          <cell r="E834">
            <v>65200</v>
          </cell>
          <cell r="F834">
            <v>29.458712590460411</v>
          </cell>
          <cell r="G834">
            <v>-713675</v>
          </cell>
        </row>
        <row r="835">
          <cell r="E835">
            <v>65280</v>
          </cell>
          <cell r="F835">
            <v>29.165840472155651</v>
          </cell>
          <cell r="G835">
            <v>-714675</v>
          </cell>
        </row>
        <row r="836">
          <cell r="E836">
            <v>65360</v>
          </cell>
          <cell r="F836">
            <v>28.875880024801091</v>
          </cell>
          <cell r="G836">
            <v>-715675</v>
          </cell>
        </row>
        <row r="837">
          <cell r="E837">
            <v>65440</v>
          </cell>
          <cell r="F837">
            <v>28.588802301196957</v>
          </cell>
          <cell r="G837">
            <v>-716675</v>
          </cell>
        </row>
        <row r="838">
          <cell r="E838">
            <v>65520</v>
          </cell>
          <cell r="F838">
            <v>28.304578641930267</v>
          </cell>
          <cell r="G838">
            <v>-717675</v>
          </cell>
        </row>
        <row r="839">
          <cell r="E839">
            <v>65600</v>
          </cell>
          <cell r="F839">
            <v>28.023180672513558</v>
          </cell>
          <cell r="G839">
            <v>-718675</v>
          </cell>
        </row>
        <row r="840">
          <cell r="E840">
            <v>65680</v>
          </cell>
          <cell r="F840">
            <v>27.744580300552499</v>
          </cell>
          <cell r="G840">
            <v>-719675</v>
          </cell>
        </row>
        <row r="841">
          <cell r="E841">
            <v>65760</v>
          </cell>
          <cell r="F841">
            <v>27.468749712941186</v>
          </cell>
          <cell r="G841">
            <v>-720675</v>
          </cell>
        </row>
        <row r="842">
          <cell r="E842">
            <v>65840</v>
          </cell>
          <cell r="F842">
            <v>27.195661373085567</v>
          </cell>
          <cell r="G842">
            <v>-721675</v>
          </cell>
        </row>
        <row r="843">
          <cell r="E843">
            <v>65920</v>
          </cell>
          <cell r="F843">
            <v>26.925288018154433</v>
          </cell>
          <cell r="G843">
            <v>-722675</v>
          </cell>
        </row>
        <row r="844">
          <cell r="E844">
            <v>66000</v>
          </cell>
          <cell r="F844">
            <v>26.657602656357717</v>
          </cell>
          <cell r="G844">
            <v>-723675</v>
          </cell>
        </row>
        <row r="845">
          <cell r="E845">
            <v>66080</v>
          </cell>
          <cell r="F845">
            <v>26.392578564251856</v>
          </cell>
          <cell r="G845">
            <v>-724675</v>
          </cell>
        </row>
        <row r="846">
          <cell r="E846">
            <v>66160</v>
          </cell>
          <cell r="F846">
            <v>26.130189284072003</v>
          </cell>
          <cell r="G846">
            <v>-725675</v>
          </cell>
        </row>
        <row r="847">
          <cell r="E847">
            <v>66240</v>
          </cell>
          <cell r="F847">
            <v>25.870408621090522</v>
          </cell>
          <cell r="G847">
            <v>-726675</v>
          </cell>
        </row>
        <row r="848">
          <cell r="E848">
            <v>66320</v>
          </cell>
          <cell r="F848">
            <v>25.613210641002205</v>
          </cell>
          <cell r="G848">
            <v>-727675</v>
          </cell>
        </row>
        <row r="849">
          <cell r="E849">
            <v>66400</v>
          </cell>
          <cell r="F849">
            <v>25.358569667335018</v>
          </cell>
          <cell r="G849">
            <v>-728675</v>
          </cell>
        </row>
        <row r="850">
          <cell r="E850">
            <v>66480</v>
          </cell>
          <cell r="F850">
            <v>25.106460278886889</v>
          </cell>
          <cell r="G850">
            <v>-729675</v>
          </cell>
        </row>
        <row r="851">
          <cell r="E851">
            <v>66560</v>
          </cell>
          <cell r="F851">
            <v>24.856857307187674</v>
          </cell>
          <cell r="G851">
            <v>-730675</v>
          </cell>
        </row>
        <row r="852">
          <cell r="E852">
            <v>66640</v>
          </cell>
          <cell r="F852">
            <v>24.609735833986811</v>
          </cell>
          <cell r="G852">
            <v>-731675</v>
          </cell>
        </row>
        <row r="853">
          <cell r="E853">
            <v>66720</v>
          </cell>
          <cell r="F853">
            <v>24.365071188765533</v>
          </cell>
          <cell r="G853">
            <v>-732675</v>
          </cell>
        </row>
        <row r="854">
          <cell r="E854">
            <v>66800</v>
          </cell>
          <cell r="F854">
            <v>24.122838946274019</v>
          </cell>
          <cell r="G854">
            <v>-733675</v>
          </cell>
        </row>
        <row r="855">
          <cell r="E855">
            <v>66880</v>
          </cell>
          <cell r="F855">
            <v>23.883014924093001</v>
          </cell>
          <cell r="G855">
            <v>-734675</v>
          </cell>
        </row>
        <row r="856">
          <cell r="E856">
            <v>66960</v>
          </cell>
          <cell r="F856">
            <v>23.645575180219449</v>
          </cell>
          <cell r="G856">
            <v>-735675</v>
          </cell>
        </row>
        <row r="857">
          <cell r="E857">
            <v>67040</v>
          </cell>
          <cell r="F857">
            <v>23.410496010676649</v>
          </cell>
          <cell r="G857">
            <v>-736675</v>
          </cell>
        </row>
        <row r="858">
          <cell r="E858">
            <v>67120</v>
          </cell>
          <cell r="F858">
            <v>23.177753947147625</v>
          </cell>
          <cell r="G858">
            <v>-737675</v>
          </cell>
        </row>
        <row r="859">
          <cell r="E859">
            <v>67200</v>
          </cell>
          <cell r="F859">
            <v>22.947325754632317</v>
          </cell>
          <cell r="G859">
            <v>-738675</v>
          </cell>
        </row>
        <row r="860">
          <cell r="E860">
            <v>67280</v>
          </cell>
          <cell r="F860">
            <v>22.719188429127971</v>
          </cell>
          <cell r="G860">
            <v>-739675</v>
          </cell>
        </row>
        <row r="861">
          <cell r="E861">
            <v>67360</v>
          </cell>
          <cell r="F861">
            <v>22.493319195332653</v>
          </cell>
          <cell r="G861">
            <v>-740675</v>
          </cell>
        </row>
        <row r="862">
          <cell r="E862">
            <v>67440</v>
          </cell>
          <cell r="F862">
            <v>22.269695504371541</v>
          </cell>
          <cell r="G862">
            <v>-741675</v>
          </cell>
        </row>
        <row r="863">
          <cell r="E863">
            <v>67520</v>
          </cell>
          <cell r="F863">
            <v>22.048295031545734</v>
          </cell>
          <cell r="G863">
            <v>-742675</v>
          </cell>
        </row>
        <row r="864">
          <cell r="E864">
            <v>67600</v>
          </cell>
          <cell r="F864">
            <v>21.829095674103741</v>
          </cell>
          <cell r="G864">
            <v>-743675</v>
          </cell>
        </row>
        <row r="865">
          <cell r="E865">
            <v>67680</v>
          </cell>
          <cell r="F865">
            <v>21.612075549034785</v>
          </cell>
          <cell r="G865">
            <v>-744675</v>
          </cell>
        </row>
        <row r="866">
          <cell r="E866">
            <v>67760</v>
          </cell>
          <cell r="F866">
            <v>21.397212990884263</v>
          </cell>
          <cell r="G866">
            <v>-745675</v>
          </cell>
        </row>
        <row r="867">
          <cell r="E867">
            <v>67840</v>
          </cell>
          <cell r="F867">
            <v>21.184486549590694</v>
          </cell>
          <cell r="G867">
            <v>-746675</v>
          </cell>
        </row>
        <row r="868">
          <cell r="E868">
            <v>67920</v>
          </cell>
          <cell r="F868">
            <v>20.973874988344576</v>
          </cell>
          <cell r="G868">
            <v>-747675</v>
          </cell>
        </row>
        <row r="869">
          <cell r="E869">
            <v>68000</v>
          </cell>
          <cell r="F869">
            <v>20.765357281468106</v>
          </cell>
          <cell r="G869">
            <v>-748675</v>
          </cell>
        </row>
        <row r="870">
          <cell r="E870">
            <v>68080</v>
          </cell>
          <cell r="F870">
            <v>20.558912612316192</v>
          </cell>
          <cell r="G870">
            <v>-749675</v>
          </cell>
        </row>
        <row r="871">
          <cell r="E871">
            <v>68160</v>
          </cell>
          <cell r="F871">
            <v>20.354520371198351</v>
          </cell>
          <cell r="G871">
            <v>-750675</v>
          </cell>
        </row>
        <row r="872">
          <cell r="E872">
            <v>68240</v>
          </cell>
          <cell r="F872">
            <v>20.152160153321049</v>
          </cell>
          <cell r="G872">
            <v>-751675</v>
          </cell>
        </row>
        <row r="873">
          <cell r="E873">
            <v>68320</v>
          </cell>
          <cell r="F873">
            <v>19.951811756750882</v>
          </cell>
          <cell r="G873">
            <v>-752675</v>
          </cell>
        </row>
        <row r="874">
          <cell r="E874">
            <v>68400</v>
          </cell>
          <cell r="F874">
            <v>19.753455180397648</v>
          </cell>
          <cell r="G874">
            <v>-753675</v>
          </cell>
        </row>
        <row r="875">
          <cell r="E875">
            <v>68480</v>
          </cell>
          <cell r="F875">
            <v>19.557070622017633</v>
          </cell>
          <cell r="G875">
            <v>-754675</v>
          </cell>
        </row>
        <row r="876">
          <cell r="E876">
            <v>68560</v>
          </cell>
          <cell r="F876">
            <v>19.362638476236729</v>
          </cell>
          <cell r="G876">
            <v>-755675</v>
          </cell>
        </row>
        <row r="877">
          <cell r="E877">
            <v>68640</v>
          </cell>
          <cell r="F877">
            <v>19.170139332593184</v>
          </cell>
          <cell r="G877">
            <v>-756675</v>
          </cell>
        </row>
        <row r="878">
          <cell r="E878">
            <v>68720</v>
          </cell>
          <cell r="F878">
            <v>18.979553973599891</v>
          </cell>
          <cell r="G878">
            <v>-757675</v>
          </cell>
        </row>
        <row r="879">
          <cell r="E879">
            <v>68800</v>
          </cell>
          <cell r="F879">
            <v>18.790863372825712</v>
          </cell>
          <cell r="G879">
            <v>-758675</v>
          </cell>
        </row>
        <row r="880">
          <cell r="E880">
            <v>68880</v>
          </cell>
          <cell r="F880">
            <v>18.604048692996251</v>
          </cell>
          <cell r="G880">
            <v>-759675</v>
          </cell>
        </row>
        <row r="881">
          <cell r="E881">
            <v>68960</v>
          </cell>
          <cell r="F881">
            <v>18.419091284113172</v>
          </cell>
          <cell r="G881">
            <v>-760675</v>
          </cell>
        </row>
        <row r="882">
          <cell r="E882">
            <v>69040</v>
          </cell>
          <cell r="F882">
            <v>18.235972681592372</v>
          </cell>
          <cell r="G882">
            <v>-761675</v>
          </cell>
        </row>
        <row r="883">
          <cell r="E883">
            <v>69120</v>
          </cell>
          <cell r="F883">
            <v>18.054674604420647</v>
          </cell>
          <cell r="G883">
            <v>-762675</v>
          </cell>
        </row>
        <row r="884">
          <cell r="E884">
            <v>69200</v>
          </cell>
          <cell r="F884">
            <v>17.875178953330575</v>
          </cell>
          <cell r="G884">
            <v>-763675</v>
          </cell>
        </row>
        <row r="885">
          <cell r="E885">
            <v>69280</v>
          </cell>
          <cell r="F885">
            <v>17.697467808993807</v>
          </cell>
          <cell r="G885">
            <v>-764675</v>
          </cell>
        </row>
        <row r="886">
          <cell r="E886">
            <v>69360</v>
          </cell>
          <cell r="F886">
            <v>17.521523430232023</v>
          </cell>
          <cell r="G886">
            <v>-765675</v>
          </cell>
        </row>
        <row r="887">
          <cell r="E887">
            <v>69440</v>
          </cell>
          <cell r="F887">
            <v>17.347328252245884</v>
          </cell>
          <cell r="G887">
            <v>-766675</v>
          </cell>
        </row>
        <row r="888">
          <cell r="E888">
            <v>69520</v>
          </cell>
          <cell r="F888">
            <v>17.174864884861368</v>
          </cell>
          <cell r="G888">
            <v>-767675</v>
          </cell>
        </row>
        <row r="889">
          <cell r="E889">
            <v>69600</v>
          </cell>
          <cell r="F889">
            <v>17.004116110793884</v>
          </cell>
          <cell r="G889">
            <v>-768675</v>
          </cell>
        </row>
        <row r="890">
          <cell r="E890">
            <v>69680</v>
          </cell>
          <cell r="F890">
            <v>16.835064883929302</v>
          </cell>
          <cell r="G890">
            <v>-769675</v>
          </cell>
        </row>
        <row r="891">
          <cell r="E891">
            <v>69760</v>
          </cell>
          <cell r="F891">
            <v>16.667694327622261</v>
          </cell>
          <cell r="G891">
            <v>-770675</v>
          </cell>
        </row>
        <row r="892">
          <cell r="E892">
            <v>69840</v>
          </cell>
          <cell r="F892">
            <v>16.501987733011337</v>
          </cell>
          <cell r="G892">
            <v>-771675</v>
          </cell>
        </row>
        <row r="893">
          <cell r="E893">
            <v>69920</v>
          </cell>
          <cell r="F893">
            <v>16.337928557350978</v>
          </cell>
          <cell r="G893">
            <v>-772675</v>
          </cell>
        </row>
        <row r="894">
          <cell r="E894">
            <v>70000</v>
          </cell>
          <cell r="F894">
            <v>16.175500422360017</v>
          </cell>
          <cell r="G894">
            <v>-773675</v>
          </cell>
        </row>
        <row r="895">
          <cell r="E895">
            <v>70080</v>
          </cell>
          <cell r="F895">
            <v>16.014687112586611</v>
          </cell>
          <cell r="G895">
            <v>-774675</v>
          </cell>
        </row>
        <row r="896">
          <cell r="E896">
            <v>70160</v>
          </cell>
          <cell r="F896">
            <v>15.855472573789347</v>
          </cell>
          <cell r="G896">
            <v>-775675</v>
          </cell>
        </row>
        <row r="897">
          <cell r="E897">
            <v>70240</v>
          </cell>
          <cell r="F897">
            <v>15.697840911334668</v>
          </cell>
          <cell r="G897">
            <v>-776675</v>
          </cell>
        </row>
        <row r="898">
          <cell r="E898">
            <v>70320</v>
          </cell>
          <cell r="F898">
            <v>15.541776388609984</v>
          </cell>
          <cell r="G898">
            <v>-777675</v>
          </cell>
        </row>
        <row r="899">
          <cell r="E899">
            <v>70400</v>
          </cell>
          <cell r="F899">
            <v>15.387263425452716</v>
          </cell>
          <cell r="G899">
            <v>-778675</v>
          </cell>
        </row>
        <row r="900">
          <cell r="E900">
            <v>70480</v>
          </cell>
          <cell r="F900">
            <v>15.234286596594783</v>
          </cell>
          <cell r="G900">
            <v>-779675</v>
          </cell>
        </row>
        <row r="901">
          <cell r="E901">
            <v>70560</v>
          </cell>
          <cell r="F901">
            <v>15.082830630122864</v>
          </cell>
          <cell r="G901">
            <v>-780675</v>
          </cell>
        </row>
        <row r="902">
          <cell r="E902">
            <v>70640</v>
          </cell>
          <cell r="F902">
            <v>14.932880405953647</v>
          </cell>
          <cell r="G902">
            <v>-781675</v>
          </cell>
        </row>
        <row r="903">
          <cell r="E903">
            <v>70720</v>
          </cell>
          <cell r="F903">
            <v>14.784420954324398</v>
          </cell>
          <cell r="G903">
            <v>-782675</v>
          </cell>
        </row>
        <row r="904">
          <cell r="E904">
            <v>70800</v>
          </cell>
          <cell r="F904">
            <v>14.637437454298542</v>
          </cell>
          <cell r="G904">
            <v>-783675</v>
          </cell>
        </row>
        <row r="905">
          <cell r="E905">
            <v>70880</v>
          </cell>
          <cell r="F905">
            <v>14.49191523228593</v>
          </cell>
          <cell r="G905">
            <v>-784675</v>
          </cell>
        </row>
        <row r="906">
          <cell r="E906">
            <v>70960</v>
          </cell>
          <cell r="F906">
            <v>14.347839760578236</v>
          </cell>
          <cell r="G906">
            <v>-785675</v>
          </cell>
        </row>
        <row r="907">
          <cell r="E907">
            <v>71040</v>
          </cell>
          <cell r="F907">
            <v>14.205196655898272</v>
          </cell>
          <cell r="G907">
            <v>-786675</v>
          </cell>
        </row>
        <row r="908">
          <cell r="E908">
            <v>71120</v>
          </cell>
          <cell r="F908">
            <v>14.06397167796438</v>
          </cell>
          <cell r="G908">
            <v>-787675</v>
          </cell>
        </row>
        <row r="909">
          <cell r="E909">
            <v>71200</v>
          </cell>
          <cell r="F909">
            <v>13.924150728068641</v>
          </cell>
          <cell r="G909">
            <v>-788675</v>
          </cell>
        </row>
        <row r="910">
          <cell r="E910">
            <v>71280</v>
          </cell>
          <cell r="F910">
            <v>13.785719847669444</v>
          </cell>
          <cell r="G910">
            <v>-789675</v>
          </cell>
        </row>
        <row r="911">
          <cell r="E911">
            <v>71360</v>
          </cell>
          <cell r="F911">
            <v>13.648665216997982</v>
          </cell>
          <cell r="G911">
            <v>-790675</v>
          </cell>
        </row>
        <row r="912">
          <cell r="E912">
            <v>71440</v>
          </cell>
          <cell r="F912">
            <v>13.51297315367851</v>
          </cell>
          <cell r="G912">
            <v>-791675</v>
          </cell>
        </row>
        <row r="913">
          <cell r="E913">
            <v>71520</v>
          </cell>
          <cell r="F913">
            <v>13.378630111362574</v>
          </cell>
          <cell r="G913">
            <v>-792675</v>
          </cell>
        </row>
        <row r="914">
          <cell r="E914">
            <v>71600</v>
          </cell>
          <cell r="F914">
            <v>13.245622678376533</v>
          </cell>
          <cell r="G914">
            <v>-793675</v>
          </cell>
        </row>
        <row r="915">
          <cell r="E915">
            <v>71680</v>
          </cell>
          <cell r="F915">
            <v>13.113937576382725</v>
          </cell>
          <cell r="G915">
            <v>-794675</v>
          </cell>
        </row>
        <row r="916">
          <cell r="E916">
            <v>71760</v>
          </cell>
          <cell r="F916">
            <v>12.983561659053755</v>
          </cell>
          <cell r="G916">
            <v>-795675</v>
          </cell>
        </row>
        <row r="917">
          <cell r="E917">
            <v>71840</v>
          </cell>
          <cell r="F917">
            <v>12.854481910760237</v>
          </cell>
          <cell r="G917">
            <v>-796675</v>
          </cell>
        </row>
        <row r="918">
          <cell r="E918">
            <v>71920</v>
          </cell>
          <cell r="F918">
            <v>12.726685445271324</v>
          </cell>
          <cell r="G918">
            <v>-797675</v>
          </cell>
        </row>
        <row r="919">
          <cell r="E919">
            <v>72000</v>
          </cell>
          <cell r="F919">
            <v>12.600159504468257</v>
          </cell>
          <cell r="G919">
            <v>-798675</v>
          </cell>
        </row>
        <row r="920">
          <cell r="E920">
            <v>72080</v>
          </cell>
          <cell r="F920">
            <v>12.474891457070743</v>
          </cell>
          <cell r="G920">
            <v>-799675</v>
          </cell>
        </row>
        <row r="921">
          <cell r="E921">
            <v>72160</v>
          </cell>
          <cell r="F921">
            <v>12.350868797375915</v>
          </cell>
          <cell r="G921">
            <v>-800675</v>
          </cell>
        </row>
        <row r="922">
          <cell r="E922">
            <v>72240</v>
          </cell>
          <cell r="F922">
            <v>12.228079144009898</v>
          </cell>
          <cell r="G922">
            <v>-801675</v>
          </cell>
        </row>
        <row r="923">
          <cell r="E923">
            <v>72320</v>
          </cell>
          <cell r="F923">
            <v>12.106510238691762</v>
          </cell>
          <cell r="G923">
            <v>-802675</v>
          </cell>
        </row>
        <row r="924">
          <cell r="E924">
            <v>72400</v>
          </cell>
          <cell r="F924">
            <v>11.986149945009675</v>
          </cell>
          <cell r="G924">
            <v>-803675</v>
          </cell>
        </row>
        <row r="925">
          <cell r="E925">
            <v>72480</v>
          </cell>
          <cell r="F925">
            <v>11.866986247209441</v>
          </cell>
          <cell r="G925">
            <v>-804675</v>
          </cell>
        </row>
        <row r="926">
          <cell r="E926">
            <v>72560</v>
          </cell>
          <cell r="F926">
            <v>11.749007248994859</v>
          </cell>
          <cell r="G926">
            <v>-805675</v>
          </cell>
        </row>
        <row r="927">
          <cell r="E927">
            <v>72640</v>
          </cell>
          <cell r="F927">
            <v>11.632201172340144</v>
          </cell>
          <cell r="G927">
            <v>-806675</v>
          </cell>
        </row>
        <row r="928">
          <cell r="E928">
            <v>72720</v>
          </cell>
          <cell r="F928">
            <v>11.516556356314013</v>
          </cell>
          <cell r="G928">
            <v>-807675</v>
          </cell>
        </row>
        <row r="929">
          <cell r="E929">
            <v>72800</v>
          </cell>
          <cell r="F929">
            <v>11.402061255915696</v>
          </cell>
          <cell r="G929">
            <v>-808675</v>
          </cell>
        </row>
        <row r="930">
          <cell r="E930">
            <v>72880</v>
          </cell>
          <cell r="F930">
            <v>11.288704440922288</v>
          </cell>
          <cell r="G930">
            <v>-809675</v>
          </cell>
        </row>
        <row r="931">
          <cell r="E931">
            <v>72960</v>
          </cell>
          <cell r="F931">
            <v>11.176474594747681</v>
          </cell>
          <cell r="G931">
            <v>-810675</v>
          </cell>
        </row>
        <row r="932">
          <cell r="E932">
            <v>73040</v>
          </cell>
          <cell r="F932">
            <v>11.06536051331282</v>
          </cell>
          <cell r="G932">
            <v>-811675</v>
          </cell>
        </row>
        <row r="933">
          <cell r="E933">
            <v>73120</v>
          </cell>
          <cell r="F933">
            <v>10.955351103927111</v>
          </cell>
          <cell r="G933">
            <v>-812675</v>
          </cell>
        </row>
        <row r="934">
          <cell r="E934">
            <v>73200</v>
          </cell>
          <cell r="F934">
            <v>10.846435384181143</v>
          </cell>
          <cell r="G934">
            <v>-813675</v>
          </cell>
        </row>
        <row r="935">
          <cell r="E935">
            <v>73280</v>
          </cell>
          <cell r="F935">
            <v>10.738602480850208</v>
          </cell>
          <cell r="G935">
            <v>-814675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5.w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wmf"/><Relationship Id="rId4" Type="http://schemas.openxmlformats.org/officeDocument/2006/relationships/oleObject" Target="../embeddings/oleObject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://www.converter.cz/tabulky/teplota-varu-vody.ht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://cs.wikipedia.org/wiki/Foton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://en.wikipedia.org/wiki/67P/Churyumov%E2%80%93Gerasimenko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://cs.wikipedia.org/wiki/%C5%BDelezo" TargetMode="External"/><Relationship Id="rId13" Type="http://schemas.openxmlformats.org/officeDocument/2006/relationships/hyperlink" Target="http://cs.wikipedia.org/wiki/%C5%BDula" TargetMode="External"/><Relationship Id="rId18" Type="http://schemas.openxmlformats.org/officeDocument/2006/relationships/hyperlink" Target="http://cs.wikipedia.org/w/index.php?title=%C5%A0kv%C3%A1robeton&amp;action=edit&amp;redlink=1" TargetMode="External"/><Relationship Id="rId26" Type="http://schemas.openxmlformats.org/officeDocument/2006/relationships/hyperlink" Target="http://cs.wikipedia.org/wiki/D%C5%99evo" TargetMode="External"/><Relationship Id="rId3" Type="http://schemas.openxmlformats.org/officeDocument/2006/relationships/hyperlink" Target="http://cs.wikipedia.org/wiki/St%C5%99%C3%ADbro" TargetMode="External"/><Relationship Id="rId21" Type="http://schemas.openxmlformats.org/officeDocument/2006/relationships/hyperlink" Target="http://cs.wikipedia.org/wiki/Linoleum" TargetMode="External"/><Relationship Id="rId7" Type="http://schemas.openxmlformats.org/officeDocument/2006/relationships/hyperlink" Target="http://cs.wikipedia.org/wiki/Mosaz" TargetMode="External"/><Relationship Id="rId12" Type="http://schemas.openxmlformats.org/officeDocument/2006/relationships/hyperlink" Target="http://cs.wikipedia.org/wiki/K%C5%99emen" TargetMode="External"/><Relationship Id="rId17" Type="http://schemas.openxmlformats.org/officeDocument/2006/relationships/hyperlink" Target="http://cs.wikipedia.org/wiki/Cihla" TargetMode="External"/><Relationship Id="rId25" Type="http://schemas.openxmlformats.org/officeDocument/2006/relationships/hyperlink" Target="http://cs.wikipedia.org/wiki/P%C4%9Bnov%C3%A9_sklo" TargetMode="External"/><Relationship Id="rId2" Type="http://schemas.openxmlformats.org/officeDocument/2006/relationships/hyperlink" Target="http://cs.wikipedia.org/wiki/Diamant" TargetMode="External"/><Relationship Id="rId16" Type="http://schemas.openxmlformats.org/officeDocument/2006/relationships/hyperlink" Target="http://cs.wikipedia.org/wiki/Sklo" TargetMode="External"/><Relationship Id="rId20" Type="http://schemas.openxmlformats.org/officeDocument/2006/relationships/hyperlink" Target="http://cs.wikipedia.org/wiki/Nylon" TargetMode="External"/><Relationship Id="rId29" Type="http://schemas.openxmlformats.org/officeDocument/2006/relationships/hyperlink" Target="http://cs.wikipedia.org/wiki/Polystyren" TargetMode="External"/><Relationship Id="rId1" Type="http://schemas.openxmlformats.org/officeDocument/2006/relationships/hyperlink" Target="http://cs.wikipedia.org/wiki/Stupe%C5%88_Celsia" TargetMode="External"/><Relationship Id="rId6" Type="http://schemas.openxmlformats.org/officeDocument/2006/relationships/hyperlink" Target="http://cs.wikipedia.org/wiki/Hlin%C3%ADk" TargetMode="External"/><Relationship Id="rId11" Type="http://schemas.openxmlformats.org/officeDocument/2006/relationships/hyperlink" Target="http://cs.wikipedia.org/wiki/Rtu%C5%A5" TargetMode="External"/><Relationship Id="rId24" Type="http://schemas.openxmlformats.org/officeDocument/2006/relationships/hyperlink" Target="http://cs.wikipedia.org/wiki/Olej" TargetMode="External"/><Relationship Id="rId5" Type="http://schemas.openxmlformats.org/officeDocument/2006/relationships/hyperlink" Target="http://cs.wikipedia.org/wiki/Zlato" TargetMode="External"/><Relationship Id="rId15" Type="http://schemas.openxmlformats.org/officeDocument/2006/relationships/hyperlink" Target="http://cs.wikipedia.org/wiki/Beton" TargetMode="External"/><Relationship Id="rId23" Type="http://schemas.openxmlformats.org/officeDocument/2006/relationships/hyperlink" Target="http://cs.wikipedia.org/wiki/Benz%C3%ADn" TargetMode="External"/><Relationship Id="rId28" Type="http://schemas.openxmlformats.org/officeDocument/2006/relationships/hyperlink" Target="http://cs.wikipedia.org/wiki/Ov%C4%8D%C3%AD_vlna" TargetMode="External"/><Relationship Id="rId10" Type="http://schemas.openxmlformats.org/officeDocument/2006/relationships/hyperlink" Target="http://cs.wikipedia.org/wiki/Olovo" TargetMode="External"/><Relationship Id="rId19" Type="http://schemas.openxmlformats.org/officeDocument/2006/relationships/hyperlink" Target="http://cs.wikipedia.org/wiki/Voda" TargetMode="External"/><Relationship Id="rId31" Type="http://schemas.openxmlformats.org/officeDocument/2006/relationships/drawing" Target="../drawings/drawing22.xml"/><Relationship Id="rId4" Type="http://schemas.openxmlformats.org/officeDocument/2006/relationships/hyperlink" Target="http://cs.wikipedia.org/wiki/M%C4%9B%C4%8F" TargetMode="External"/><Relationship Id="rId9" Type="http://schemas.openxmlformats.org/officeDocument/2006/relationships/hyperlink" Target="http://cs.wikipedia.org/wiki/Platina" TargetMode="External"/><Relationship Id="rId14" Type="http://schemas.openxmlformats.org/officeDocument/2006/relationships/hyperlink" Target="http://cs.wikipedia.org/wiki/Led" TargetMode="External"/><Relationship Id="rId22" Type="http://schemas.openxmlformats.org/officeDocument/2006/relationships/hyperlink" Target="http://cs.wikipedia.org/wiki/Polystyren" TargetMode="External"/><Relationship Id="rId27" Type="http://schemas.openxmlformats.org/officeDocument/2006/relationships/hyperlink" Target="http://cs.wikipedia.org/wiki/Skeln%C3%A1_vata" TargetMode="External"/><Relationship Id="rId30" Type="http://schemas.openxmlformats.org/officeDocument/2006/relationships/hyperlink" Target="http://cs.wikipedia.org/wiki/Aerogel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cs.wikipedia.org/wiki/Stefan%C5%AFv-Boltzmann%C5%AFv_z%C3%A1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B3:I11"/>
  <sheetViews>
    <sheetView workbookViewId="0">
      <selection activeCell="F11" sqref="F11"/>
    </sheetView>
  </sheetViews>
  <sheetFormatPr defaultRowHeight="15" x14ac:dyDescent="0.25"/>
  <cols>
    <col min="2" max="2" width="19.140625" bestFit="1" customWidth="1"/>
    <col min="3" max="3" width="14" style="1" customWidth="1"/>
    <col min="4" max="4" width="9.5703125" bestFit="1" customWidth="1"/>
    <col min="6" max="6" width="24.5703125" bestFit="1" customWidth="1"/>
    <col min="7" max="8" width="9.5703125" bestFit="1" customWidth="1"/>
  </cols>
  <sheetData>
    <row r="3" spans="2:9" x14ac:dyDescent="0.25">
      <c r="B3" t="s">
        <v>0</v>
      </c>
      <c r="C3" s="1">
        <v>6.6249999999999996E-34</v>
      </c>
    </row>
    <row r="4" spans="2:9" x14ac:dyDescent="0.25">
      <c r="B4" t="s">
        <v>1</v>
      </c>
      <c r="C4" s="1">
        <v>1.602E-19</v>
      </c>
      <c r="F4">
        <f>C3*C5/13.6/C4</f>
        <v>9.1223287067636049E-8</v>
      </c>
    </row>
    <row r="5" spans="2:9" x14ac:dyDescent="0.25">
      <c r="B5" t="s">
        <v>2</v>
      </c>
      <c r="C5" s="1">
        <v>300000000</v>
      </c>
    </row>
    <row r="7" spans="2:9" x14ac:dyDescent="0.25">
      <c r="B7" t="s">
        <v>3</v>
      </c>
      <c r="C7" s="1">
        <v>3.8000000000000002E+26</v>
      </c>
      <c r="F7">
        <f>C7/C5/C5</f>
        <v>4222222222.2222223</v>
      </c>
      <c r="G7">
        <f>F7/1000</f>
        <v>4222222.222222222</v>
      </c>
      <c r="H7">
        <f>G7/1000000</f>
        <v>4.2222222222222223</v>
      </c>
    </row>
    <row r="8" spans="2:9" x14ac:dyDescent="0.25">
      <c r="B8" t="s">
        <v>4</v>
      </c>
      <c r="C8" s="1">
        <v>5.9735999999999995E+24</v>
      </c>
    </row>
    <row r="9" spans="2:9" x14ac:dyDescent="0.25">
      <c r="B9" t="s">
        <v>5</v>
      </c>
      <c r="C9" s="1">
        <v>6.67E-11</v>
      </c>
    </row>
    <row r="10" spans="2:9" x14ac:dyDescent="0.25">
      <c r="B10" t="s">
        <v>6</v>
      </c>
      <c r="C10" s="2">
        <v>1</v>
      </c>
      <c r="D10" s="1">
        <f>C10*C8</f>
        <v>5.9735999999999995E+24</v>
      </c>
      <c r="F10" t="s">
        <v>7</v>
      </c>
      <c r="G10" s="1">
        <f>2*C9*D10/C5/C5</f>
        <v>8.8542026666666666E-3</v>
      </c>
      <c r="H10" s="1">
        <f>G10*1000</f>
        <v>8.8542026666666658</v>
      </c>
      <c r="I10" t="s">
        <v>9</v>
      </c>
    </row>
    <row r="11" spans="2:9" x14ac:dyDescent="0.25">
      <c r="B11" t="s">
        <v>8</v>
      </c>
      <c r="C11" s="2">
        <v>333000</v>
      </c>
      <c r="D11" s="1">
        <f>C11*C8</f>
        <v>1.9892087999999997E+30</v>
      </c>
      <c r="F11" t="s">
        <v>7</v>
      </c>
      <c r="G11" s="1">
        <f>2*$C$9*$D$11/$C$5/$C$5</f>
        <v>2948.4494879999997</v>
      </c>
      <c r="H11" s="1">
        <f>G11/1000</f>
        <v>2.9484494879999996</v>
      </c>
      <c r="I11" t="s">
        <v>10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B1:U22"/>
  <sheetViews>
    <sheetView topLeftCell="A10" zoomScale="130" zoomScaleNormal="130" workbookViewId="0">
      <selection activeCell="H20" sqref="H20"/>
    </sheetView>
  </sheetViews>
  <sheetFormatPr defaultRowHeight="15" x14ac:dyDescent="0.25"/>
  <cols>
    <col min="2" max="2" width="15.140625" bestFit="1" customWidth="1"/>
    <col min="3" max="3" width="9" customWidth="1"/>
    <col min="7" max="7" width="21.85546875" bestFit="1" customWidth="1"/>
  </cols>
  <sheetData>
    <row r="1" spans="2:21" x14ac:dyDescent="0.25">
      <c r="C1" t="s">
        <v>15</v>
      </c>
      <c r="D1" t="s">
        <v>16</v>
      </c>
      <c r="E1" t="s">
        <v>17</v>
      </c>
      <c r="F1" t="s">
        <v>15</v>
      </c>
      <c r="H1" t="s">
        <v>15</v>
      </c>
      <c r="I1" t="s">
        <v>14</v>
      </c>
      <c r="J1" t="s">
        <v>21</v>
      </c>
      <c r="K1" t="s">
        <v>22</v>
      </c>
      <c r="L1" t="s">
        <v>23</v>
      </c>
    </row>
    <row r="2" spans="2:21" x14ac:dyDescent="0.25">
      <c r="B2" t="s">
        <v>11</v>
      </c>
      <c r="C2" s="4">
        <v>49</v>
      </c>
      <c r="D2" s="4">
        <v>44</v>
      </c>
      <c r="E2" s="4">
        <v>11</v>
      </c>
      <c r="F2" s="3">
        <f>C2+D2/60+E2/3600</f>
        <v>49.736388888888889</v>
      </c>
      <c r="G2" t="s">
        <v>19</v>
      </c>
      <c r="H2" s="3">
        <f>DEGREES(ACOS(-TAN(RADIANS(F2))*TAN(RADIANS(F3))))</f>
        <v>90</v>
      </c>
      <c r="I2" s="3">
        <f>H2/15</f>
        <v>6</v>
      </c>
      <c r="J2" s="3">
        <f>INT(I2)</f>
        <v>6</v>
      </c>
      <c r="K2" s="3">
        <f>INT((I2-INT(I2))*60)</f>
        <v>0</v>
      </c>
      <c r="L2" s="3">
        <f>((I2-INT(I2))*60-INT((I2-INT(I2))*60))*60</f>
        <v>0</v>
      </c>
    </row>
    <row r="3" spans="2:21" x14ac:dyDescent="0.25">
      <c r="B3" t="s">
        <v>12</v>
      </c>
      <c r="C3" s="4">
        <v>0</v>
      </c>
      <c r="D3" s="4">
        <v>0</v>
      </c>
      <c r="E3" s="4">
        <v>0</v>
      </c>
      <c r="F3" s="3">
        <f>C3+D3/60+E3/3600</f>
        <v>0</v>
      </c>
    </row>
    <row r="4" spans="2:21" x14ac:dyDescent="0.25">
      <c r="B4" t="s">
        <v>18</v>
      </c>
      <c r="C4" s="4">
        <v>0</v>
      </c>
      <c r="D4" s="4">
        <v>0</v>
      </c>
      <c r="E4" s="4">
        <v>0</v>
      </c>
      <c r="F4" s="3">
        <f>C4+D4/60+E4/3600</f>
        <v>0</v>
      </c>
      <c r="G4" t="s">
        <v>20</v>
      </c>
      <c r="H4" s="3">
        <f>DEGREES(ACOS((SIN(RADIANS(F4))-SIN(RADIANS(F2))*SIN(RADIANS(F3))/(COS(RADIANS(F2))*COS(RADIANS(F3))))))</f>
        <v>90</v>
      </c>
      <c r="I4" s="3">
        <f>H4/15</f>
        <v>6</v>
      </c>
      <c r="J4" s="3">
        <f>INT(I4)</f>
        <v>6</v>
      </c>
      <c r="K4" s="3">
        <f>INT((I4-INT(I4))*60)</f>
        <v>0</v>
      </c>
      <c r="L4" s="3">
        <f>((I4-INT(I4))*60-INT((I4-INT(I4))*60))*60</f>
        <v>0</v>
      </c>
    </row>
    <row r="6" spans="2:21" x14ac:dyDescent="0.25">
      <c r="C6" t="s">
        <v>15</v>
      </c>
      <c r="D6" t="s">
        <v>16</v>
      </c>
      <c r="E6" t="s">
        <v>17</v>
      </c>
      <c r="F6" t="s">
        <v>15</v>
      </c>
      <c r="H6" t="s">
        <v>15</v>
      </c>
      <c r="I6" t="s">
        <v>15</v>
      </c>
      <c r="J6" t="s">
        <v>16</v>
      </c>
      <c r="K6" t="s">
        <v>17</v>
      </c>
    </row>
    <row r="7" spans="2:21" x14ac:dyDescent="0.25">
      <c r="B7" t="s">
        <v>11</v>
      </c>
      <c r="C7" s="4">
        <v>49</v>
      </c>
      <c r="D7" s="4">
        <v>44</v>
      </c>
      <c r="E7" s="4">
        <v>0</v>
      </c>
      <c r="F7" s="3">
        <f>C7+D7/60+E7/3600</f>
        <v>49.733333333333334</v>
      </c>
      <c r="G7" t="s">
        <v>24</v>
      </c>
      <c r="H7" s="3">
        <f>DEGREES(ASIN(SIN(RADIANS(F7))*SIN(RADIANS(F8))+COS(RADIANS(F7))*COS(RADIANS(F8))*COS(RADIANS(F9))))</f>
        <v>40.266666666666666</v>
      </c>
      <c r="I7" s="3">
        <f>INT(H7)</f>
        <v>40</v>
      </c>
      <c r="J7" s="3">
        <f>INT((H7-INT(H7))*60)</f>
        <v>15</v>
      </c>
      <c r="K7" s="3">
        <f>((H7-INT(H7))*60-INT((H7-INT(H7))*60))*60</f>
        <v>59.999999999996589</v>
      </c>
    </row>
    <row r="8" spans="2:21" x14ac:dyDescent="0.25">
      <c r="B8" t="s">
        <v>12</v>
      </c>
      <c r="C8" s="4">
        <v>0</v>
      </c>
      <c r="D8" s="4">
        <v>0</v>
      </c>
      <c r="E8" s="4">
        <v>0</v>
      </c>
      <c r="F8" s="3">
        <f>C8+D8/60+E8/3600</f>
        <v>0</v>
      </c>
      <c r="G8" t="s">
        <v>25</v>
      </c>
      <c r="L8" s="3">
        <f>TAN(RADIANS(H7))</f>
        <v>0.84706197095062019</v>
      </c>
    </row>
    <row r="9" spans="2:21" x14ac:dyDescent="0.25">
      <c r="B9" t="s">
        <v>13</v>
      </c>
      <c r="C9" s="4">
        <v>0</v>
      </c>
      <c r="D9" s="4">
        <v>0</v>
      </c>
      <c r="E9" s="4">
        <v>0</v>
      </c>
      <c r="F9" s="3">
        <f>C9+D9/60+E9/3600</f>
        <v>0</v>
      </c>
    </row>
    <row r="11" spans="2:21" ht="15.75" thickBot="1" x14ac:dyDescent="0.3"/>
    <row r="12" spans="2:21" x14ac:dyDescent="0.25">
      <c r="B12" s="8" t="s">
        <v>26</v>
      </c>
      <c r="C12" s="9"/>
      <c r="D12" s="9"/>
      <c r="E12" s="9"/>
      <c r="F12" s="9" t="s">
        <v>27</v>
      </c>
      <c r="G12" s="9">
        <v>0.3</v>
      </c>
      <c r="H12" s="9"/>
      <c r="I12" s="9"/>
      <c r="J12" s="10"/>
    </row>
    <row r="13" spans="2:21" x14ac:dyDescent="0.25">
      <c r="B13" s="11"/>
      <c r="C13" s="12">
        <v>38</v>
      </c>
      <c r="D13" s="12" t="s">
        <v>44</v>
      </c>
      <c r="E13" s="12"/>
      <c r="F13" s="12" t="s">
        <v>28</v>
      </c>
      <c r="G13" s="12">
        <v>1.29</v>
      </c>
      <c r="H13" s="12"/>
      <c r="I13" s="12"/>
      <c r="J13" s="13"/>
    </row>
    <row r="14" spans="2:21" x14ac:dyDescent="0.25">
      <c r="B14" s="11"/>
      <c r="C14" s="12">
        <v>6</v>
      </c>
      <c r="D14" s="12" t="s">
        <v>45</v>
      </c>
      <c r="E14" s="12"/>
      <c r="F14" s="12" t="s">
        <v>29</v>
      </c>
      <c r="G14" s="12">
        <v>2</v>
      </c>
      <c r="H14" s="12"/>
      <c r="I14" s="12"/>
      <c r="J14" s="13"/>
    </row>
    <row r="15" spans="2:21" x14ac:dyDescent="0.25">
      <c r="B15" s="11"/>
      <c r="C15" s="12">
        <f>C13*C14/100</f>
        <v>2.2799999999999998</v>
      </c>
      <c r="D15" s="12" t="s">
        <v>41</v>
      </c>
      <c r="E15" s="12"/>
      <c r="F15" s="12" t="s">
        <v>30</v>
      </c>
      <c r="G15" s="12">
        <v>27.8</v>
      </c>
      <c r="H15" s="12" t="s">
        <v>37</v>
      </c>
      <c r="I15" s="12">
        <f>G15*3.6</f>
        <v>100.08</v>
      </c>
      <c r="J15" s="13" t="s">
        <v>38</v>
      </c>
      <c r="R15" s="5"/>
      <c r="S15" s="5"/>
      <c r="T15" s="5"/>
      <c r="U15" s="5"/>
    </row>
    <row r="16" spans="2:21" x14ac:dyDescent="0.25">
      <c r="B16" s="11"/>
      <c r="C16" s="12"/>
      <c r="D16" s="12"/>
      <c r="E16" s="12"/>
      <c r="F16" s="12"/>
      <c r="G16" s="12"/>
      <c r="H16" s="12"/>
      <c r="I16" s="12"/>
      <c r="J16" s="13"/>
      <c r="R16" s="5"/>
      <c r="S16" s="5"/>
      <c r="T16" s="5"/>
      <c r="U16" s="5"/>
    </row>
    <row r="17" spans="2:10" x14ac:dyDescent="0.25">
      <c r="B17" s="11"/>
      <c r="C17" s="12"/>
      <c r="D17" s="12"/>
      <c r="E17" s="12"/>
      <c r="F17" s="12" t="s">
        <v>31</v>
      </c>
      <c r="G17" s="12">
        <f>0.5*G12*G13*G14*G15*G15</f>
        <v>299.08908000000002</v>
      </c>
      <c r="H17" s="12" t="s">
        <v>32</v>
      </c>
      <c r="I17" s="12"/>
      <c r="J17" s="13"/>
    </row>
    <row r="18" spans="2:10" x14ac:dyDescent="0.25">
      <c r="B18" s="11"/>
      <c r="C18" s="12"/>
      <c r="D18" s="12"/>
      <c r="E18" s="12"/>
      <c r="F18" s="12" t="s">
        <v>33</v>
      </c>
      <c r="G18" s="12">
        <f>G17*G15</f>
        <v>8314.6764240000011</v>
      </c>
      <c r="H18" s="12" t="s">
        <v>34</v>
      </c>
      <c r="I18" s="12">
        <f>G18/1000</f>
        <v>8.3146764240000017</v>
      </c>
      <c r="J18" s="13" t="s">
        <v>39</v>
      </c>
    </row>
    <row r="19" spans="2:10" ht="15.75" thickBot="1" x14ac:dyDescent="0.3">
      <c r="B19" s="11"/>
      <c r="C19" s="12" t="s">
        <v>35</v>
      </c>
      <c r="D19" s="12"/>
      <c r="E19" s="12"/>
      <c r="F19" s="12" t="s">
        <v>36</v>
      </c>
      <c r="G19" s="12">
        <f>G15*3600/1000</f>
        <v>100.08</v>
      </c>
      <c r="H19" s="12" t="s">
        <v>10</v>
      </c>
      <c r="I19" s="12"/>
      <c r="J19" s="13"/>
    </row>
    <row r="20" spans="2:10" ht="15.75" thickBot="1" x14ac:dyDescent="0.3">
      <c r="B20" s="11"/>
      <c r="C20" s="12" t="s">
        <v>40</v>
      </c>
      <c r="D20" s="12"/>
      <c r="E20" s="12"/>
      <c r="F20" s="12"/>
      <c r="G20" s="6">
        <f>G21/I18</f>
        <v>27.443328923944655</v>
      </c>
      <c r="H20" s="7" t="s">
        <v>43</v>
      </c>
      <c r="I20" s="12"/>
      <c r="J20" s="13"/>
    </row>
    <row r="21" spans="2:10" x14ac:dyDescent="0.25">
      <c r="B21" s="11"/>
      <c r="C21" s="12"/>
      <c r="D21" s="12"/>
      <c r="E21" s="12"/>
      <c r="F21" s="12"/>
      <c r="G21" s="12">
        <f>G19*C15</f>
        <v>228.18239999999997</v>
      </c>
      <c r="H21" s="12" t="s">
        <v>42</v>
      </c>
      <c r="I21" s="12"/>
      <c r="J21" s="13"/>
    </row>
    <row r="22" spans="2:10" ht="15.75" thickBot="1" x14ac:dyDescent="0.3">
      <c r="B22" s="14"/>
      <c r="C22" s="15"/>
      <c r="D22" s="15"/>
      <c r="E22" s="15"/>
      <c r="F22" s="15"/>
      <c r="G22" s="15"/>
      <c r="H22" s="15"/>
      <c r="I22" s="15"/>
      <c r="J22" s="16"/>
    </row>
  </sheetData>
  <pageMargins left="0.7" right="0.7" top="0.78740157499999996" bottom="0.78740157499999996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A9:G935"/>
  <sheetViews>
    <sheetView workbookViewId="0">
      <selection activeCell="A4" sqref="A4"/>
    </sheetView>
  </sheetViews>
  <sheetFormatPr defaultRowHeight="15" x14ac:dyDescent="0.25"/>
  <cols>
    <col min="3" max="3" width="26.7109375" bestFit="1" customWidth="1"/>
    <col min="4" max="4" width="26.42578125" bestFit="1" customWidth="1"/>
  </cols>
  <sheetData>
    <row r="9" spans="1:4" x14ac:dyDescent="0.25">
      <c r="A9" t="s">
        <v>46</v>
      </c>
      <c r="B9">
        <f>1/8</f>
        <v>0.125</v>
      </c>
      <c r="C9" t="s">
        <v>47</v>
      </c>
    </row>
    <row r="10" spans="1:4" x14ac:dyDescent="0.25">
      <c r="A10" t="s">
        <v>48</v>
      </c>
      <c r="B10">
        <f>EXP(1)</f>
        <v>2.7182818284590451</v>
      </c>
    </row>
    <row r="11" spans="1:4" x14ac:dyDescent="0.25">
      <c r="A11" t="s">
        <v>49</v>
      </c>
      <c r="B11">
        <v>97050</v>
      </c>
      <c r="C11" t="s">
        <v>50</v>
      </c>
      <c r="D11">
        <v>101325</v>
      </c>
    </row>
    <row r="12" spans="1:4" x14ac:dyDescent="0.25">
      <c r="A12" t="s">
        <v>28</v>
      </c>
      <c r="B12">
        <v>1.29</v>
      </c>
    </row>
    <row r="13" spans="1:4" x14ac:dyDescent="0.25">
      <c r="A13" t="s">
        <v>51</v>
      </c>
      <c r="B13">
        <v>9.81</v>
      </c>
    </row>
    <row r="14" spans="1:4" x14ac:dyDescent="0.25">
      <c r="A14" t="s">
        <v>52</v>
      </c>
      <c r="B14">
        <v>100</v>
      </c>
    </row>
    <row r="15" spans="1:4" ht="39" x14ac:dyDescent="0.6">
      <c r="B15" s="17" t="s">
        <v>53</v>
      </c>
      <c r="C15" s="18">
        <v>550</v>
      </c>
      <c r="D15" s="17" t="s">
        <v>54</v>
      </c>
    </row>
    <row r="16" spans="1:4" ht="39" x14ac:dyDescent="0.6">
      <c r="B16" s="17" t="s">
        <v>55</v>
      </c>
      <c r="C16" s="19">
        <f>$B$11*POWER($B$10,($B$12*$B$13*C15/(-$B$11)))</f>
        <v>90333.528238533239</v>
      </c>
      <c r="D16" s="17" t="s">
        <v>50</v>
      </c>
    </row>
    <row r="17" spans="2:7" ht="39" x14ac:dyDescent="0.6">
      <c r="B17" t="s">
        <v>60</v>
      </c>
      <c r="C17" s="19">
        <f>(-C16+B11)</f>
        <v>6716.4717614667607</v>
      </c>
      <c r="D17" s="17" t="s">
        <v>59</v>
      </c>
    </row>
    <row r="18" spans="2:7" ht="39" x14ac:dyDescent="0.6">
      <c r="B18" t="s">
        <v>61</v>
      </c>
      <c r="C18" s="19">
        <f>C17/C15</f>
        <v>12.211766839030474</v>
      </c>
      <c r="D18" s="17" t="s">
        <v>62</v>
      </c>
      <c r="E18" s="20" t="s">
        <v>56</v>
      </c>
      <c r="F18" s="20" t="s">
        <v>57</v>
      </c>
      <c r="G18" s="20" t="s">
        <v>58</v>
      </c>
    </row>
    <row r="19" spans="2:7" x14ac:dyDescent="0.25">
      <c r="E19" s="20">
        <v>0</v>
      </c>
      <c r="F19" s="20">
        <f>$B$11*POWER($B$10,($B$12*$B$13*E19/(-$B$11)))</f>
        <v>97050</v>
      </c>
      <c r="G19" s="20">
        <f>$B$11</f>
        <v>97050</v>
      </c>
    </row>
    <row r="20" spans="2:7" x14ac:dyDescent="0.25">
      <c r="E20" s="20">
        <f>E19+$B$14</f>
        <v>100</v>
      </c>
      <c r="F20" s="20">
        <f t="shared" ref="F20:F83" si="0">$B$11*POWER($B$10,($B$12*$B$13*E20/(-$B$11)))</f>
        <v>95792.724975627323</v>
      </c>
      <c r="G20" s="20">
        <f>G19-(E20-E19)*$B$9*100</f>
        <v>95800</v>
      </c>
    </row>
    <row r="21" spans="2:7" x14ac:dyDescent="0.25">
      <c r="E21" s="20">
        <f>E20+$B$14</f>
        <v>200</v>
      </c>
      <c r="F21" s="20">
        <f t="shared" si="0"/>
        <v>94551.737849110505</v>
      </c>
      <c r="G21" s="20">
        <f t="shared" ref="G21:G84" si="1">G20-(E21-E20)*$B$9*100</f>
        <v>94550</v>
      </c>
    </row>
    <row r="22" spans="2:7" x14ac:dyDescent="0.25">
      <c r="E22" s="20">
        <f t="shared" ref="E22:E85" si="2">E21+$B$14</f>
        <v>300</v>
      </c>
      <c r="F22" s="20">
        <f t="shared" si="0"/>
        <v>93326.827612029418</v>
      </c>
      <c r="G22" s="20">
        <f t="shared" si="1"/>
        <v>93300</v>
      </c>
    </row>
    <row r="23" spans="2:7" x14ac:dyDescent="0.25">
      <c r="E23" s="20">
        <f t="shared" si="2"/>
        <v>400</v>
      </c>
      <c r="F23" s="20">
        <f t="shared" si="0"/>
        <v>92117.785989561235</v>
      </c>
      <c r="G23" s="20">
        <f t="shared" si="1"/>
        <v>92050</v>
      </c>
    </row>
    <row r="24" spans="2:7" x14ac:dyDescent="0.25">
      <c r="E24" s="20">
        <f t="shared" si="2"/>
        <v>500</v>
      </c>
      <c r="F24" s="20">
        <f t="shared" si="0"/>
        <v>90924.407405066813</v>
      </c>
      <c r="G24" s="20">
        <f t="shared" si="1"/>
        <v>90800</v>
      </c>
    </row>
    <row r="25" spans="2:7" x14ac:dyDescent="0.25">
      <c r="E25" s="20">
        <f t="shared" si="2"/>
        <v>600</v>
      </c>
      <c r="F25" s="20">
        <f t="shared" si="0"/>
        <v>89746.488945136109</v>
      </c>
      <c r="G25" s="20">
        <f t="shared" si="1"/>
        <v>89550</v>
      </c>
    </row>
    <row r="26" spans="2:7" x14ac:dyDescent="0.25">
      <c r="E26" s="20">
        <f t="shared" si="2"/>
        <v>700</v>
      </c>
      <c r="F26" s="20">
        <f t="shared" si="0"/>
        <v>88583.830325086034</v>
      </c>
      <c r="G26" s="20">
        <f t="shared" si="1"/>
        <v>88300</v>
      </c>
    </row>
    <row r="27" spans="2:7" x14ac:dyDescent="0.25">
      <c r="E27" s="20">
        <f t="shared" si="2"/>
        <v>800</v>
      </c>
      <c r="F27" s="20">
        <f t="shared" si="0"/>
        <v>87436.23385490576</v>
      </c>
      <c r="G27" s="20">
        <f t="shared" si="1"/>
        <v>87050</v>
      </c>
    </row>
    <row r="28" spans="2:7" x14ac:dyDescent="0.25">
      <c r="E28" s="20">
        <f t="shared" si="2"/>
        <v>900</v>
      </c>
      <c r="F28" s="20">
        <f t="shared" si="0"/>
        <v>86303.50440564267</v>
      </c>
      <c r="G28" s="20">
        <f t="shared" si="1"/>
        <v>85800</v>
      </c>
    </row>
    <row r="29" spans="2:7" x14ac:dyDescent="0.25">
      <c r="E29" s="20">
        <f t="shared" si="2"/>
        <v>1000</v>
      </c>
      <c r="F29" s="20">
        <f t="shared" si="0"/>
        <v>85185.449376224307</v>
      </c>
      <c r="G29" s="20">
        <f t="shared" si="1"/>
        <v>84550</v>
      </c>
    </row>
    <row r="30" spans="2:7" x14ac:dyDescent="0.25">
      <c r="E30" s="20">
        <f t="shared" si="2"/>
        <v>1100</v>
      </c>
      <c r="F30" s="20">
        <f t="shared" si="0"/>
        <v>84081.878660709728</v>
      </c>
      <c r="G30" s="20">
        <f t="shared" si="1"/>
        <v>83300</v>
      </c>
    </row>
    <row r="31" spans="2:7" x14ac:dyDescent="0.25">
      <c r="E31" s="20">
        <f t="shared" si="2"/>
        <v>1200</v>
      </c>
      <c r="F31" s="20">
        <f t="shared" si="0"/>
        <v>82992.604615965334</v>
      </c>
      <c r="G31" s="20">
        <f t="shared" si="1"/>
        <v>82050</v>
      </c>
    </row>
    <row r="32" spans="2:7" x14ac:dyDescent="0.25">
      <c r="E32" s="20">
        <f t="shared" si="2"/>
        <v>1300</v>
      </c>
      <c r="F32" s="20">
        <f t="shared" si="0"/>
        <v>81917.442029759346</v>
      </c>
      <c r="G32" s="20">
        <f t="shared" si="1"/>
        <v>80800</v>
      </c>
    </row>
    <row r="33" spans="5:7" x14ac:dyDescent="0.25">
      <c r="E33" s="20">
        <f t="shared" si="2"/>
        <v>1400</v>
      </c>
      <c r="F33" s="20">
        <f t="shared" si="0"/>
        <v>80856.208089269785</v>
      </c>
      <c r="G33" s="20">
        <f t="shared" si="1"/>
        <v>79550</v>
      </c>
    </row>
    <row r="34" spans="5:7" x14ac:dyDescent="0.25">
      <c r="E34" s="20">
        <f t="shared" si="2"/>
        <v>1500</v>
      </c>
      <c r="F34" s="20">
        <f t="shared" si="0"/>
        <v>79808.722350000142</v>
      </c>
      <c r="G34" s="20">
        <f t="shared" si="1"/>
        <v>78300</v>
      </c>
    </row>
    <row r="35" spans="5:7" x14ac:dyDescent="0.25">
      <c r="E35" s="20">
        <f t="shared" si="2"/>
        <v>1600</v>
      </c>
      <c r="F35" s="20">
        <f t="shared" si="0"/>
        <v>78774.806705098046</v>
      </c>
      <c r="G35" s="20">
        <f t="shared" si="1"/>
        <v>77050</v>
      </c>
    </row>
    <row r="36" spans="5:7" x14ac:dyDescent="0.25">
      <c r="E36" s="20">
        <f t="shared" si="2"/>
        <v>1700</v>
      </c>
      <c r="F36" s="20">
        <f t="shared" si="0"/>
        <v>77754.285355071217</v>
      </c>
      <c r="G36" s="20">
        <f t="shared" si="1"/>
        <v>75800</v>
      </c>
    </row>
    <row r="37" spans="5:7" x14ac:dyDescent="0.25">
      <c r="E37" s="20">
        <f t="shared" si="2"/>
        <v>1800</v>
      </c>
      <c r="F37" s="20">
        <f t="shared" si="0"/>
        <v>76746.984777895763</v>
      </c>
      <c r="G37" s="20">
        <f t="shared" si="1"/>
        <v>74550</v>
      </c>
    </row>
    <row r="38" spans="5:7" x14ac:dyDescent="0.25">
      <c r="E38" s="20">
        <f t="shared" si="2"/>
        <v>1900</v>
      </c>
      <c r="F38" s="20">
        <f t="shared" si="0"/>
        <v>75752.733699511853</v>
      </c>
      <c r="G38" s="20">
        <f t="shared" si="1"/>
        <v>73300</v>
      </c>
    </row>
    <row r="39" spans="5:7" x14ac:dyDescent="0.25">
      <c r="E39" s="20">
        <f t="shared" si="2"/>
        <v>2000</v>
      </c>
      <c r="F39" s="20">
        <f t="shared" si="0"/>
        <v>74771.363064701436</v>
      </c>
      <c r="G39" s="20">
        <f t="shared" si="1"/>
        <v>72050</v>
      </c>
    </row>
    <row r="40" spans="5:7" x14ac:dyDescent="0.25">
      <c r="E40" s="20">
        <f t="shared" si="2"/>
        <v>2100</v>
      </c>
      <c r="F40" s="20">
        <f t="shared" si="0"/>
        <v>73802.706008343375</v>
      </c>
      <c r="G40" s="20">
        <f t="shared" si="1"/>
        <v>70800</v>
      </c>
    </row>
    <row r="41" spans="5:7" x14ac:dyDescent="0.25">
      <c r="E41" s="20">
        <f t="shared" si="2"/>
        <v>2200</v>
      </c>
      <c r="F41" s="20">
        <f t="shared" si="0"/>
        <v>72846.597827040852</v>
      </c>
      <c r="G41" s="20">
        <f t="shared" si="1"/>
        <v>69550</v>
      </c>
    </row>
    <row r="42" spans="5:7" x14ac:dyDescent="0.25">
      <c r="E42" s="20">
        <f t="shared" si="2"/>
        <v>2300</v>
      </c>
      <c r="F42" s="20">
        <f t="shared" si="0"/>
        <v>71902.875951116483</v>
      </c>
      <c r="G42" s="20">
        <f t="shared" si="1"/>
        <v>68300</v>
      </c>
    </row>
    <row r="43" spans="5:7" x14ac:dyDescent="0.25">
      <c r="E43" s="20">
        <f t="shared" si="2"/>
        <v>2400</v>
      </c>
      <c r="F43" s="20">
        <f t="shared" si="0"/>
        <v>70971.379916970109</v>
      </c>
      <c r="G43" s="20">
        <f t="shared" si="1"/>
        <v>67050</v>
      </c>
    </row>
    <row r="44" spans="5:7" x14ac:dyDescent="0.25">
      <c r="E44" s="20">
        <f t="shared" si="2"/>
        <v>2500</v>
      </c>
      <c r="F44" s="20">
        <f t="shared" si="0"/>
        <v>70051.95133979473</v>
      </c>
      <c r="G44" s="20">
        <f t="shared" si="1"/>
        <v>65800</v>
      </c>
    </row>
    <row r="45" spans="5:7" x14ac:dyDescent="0.25">
      <c r="E45" s="20">
        <f t="shared" si="2"/>
        <v>2600</v>
      </c>
      <c r="F45" s="20">
        <f t="shared" si="0"/>
        <v>69144.4338866459</v>
      </c>
      <c r="G45" s="20">
        <f t="shared" si="1"/>
        <v>64550</v>
      </c>
    </row>
    <row r="46" spans="5:7" x14ac:dyDescent="0.25">
      <c r="E46" s="20">
        <f t="shared" si="2"/>
        <v>2700</v>
      </c>
      <c r="F46" s="20">
        <f t="shared" si="0"/>
        <v>68248.673249860047</v>
      </c>
      <c r="G46" s="20">
        <f t="shared" si="1"/>
        <v>63300</v>
      </c>
    </row>
    <row r="47" spans="5:7" x14ac:dyDescent="0.25">
      <c r="E47" s="20">
        <f t="shared" si="2"/>
        <v>2800</v>
      </c>
      <c r="F47" s="20">
        <f t="shared" si="0"/>
        <v>67364.51712081708</v>
      </c>
      <c r="G47" s="20">
        <f t="shared" si="1"/>
        <v>62050</v>
      </c>
    </row>
    <row r="48" spans="5:7" x14ac:dyDescent="0.25">
      <c r="E48" s="20">
        <f t="shared" si="2"/>
        <v>2900</v>
      </c>
      <c r="F48" s="20">
        <f t="shared" si="0"/>
        <v>66491.815164042957</v>
      </c>
      <c r="G48" s="20">
        <f t="shared" si="1"/>
        <v>60800</v>
      </c>
    </row>
    <row r="49" spans="5:7" x14ac:dyDescent="0.25">
      <c r="E49" s="20">
        <f t="shared" si="2"/>
        <v>3000</v>
      </c>
      <c r="F49" s="20">
        <f t="shared" si="0"/>
        <v>65630.418991647733</v>
      </c>
      <c r="G49" s="20">
        <f t="shared" si="1"/>
        <v>59550</v>
      </c>
    </row>
    <row r="50" spans="5:7" x14ac:dyDescent="0.25">
      <c r="E50" s="20">
        <f t="shared" si="2"/>
        <v>3100</v>
      </c>
      <c r="F50" s="20">
        <f t="shared" si="0"/>
        <v>64780.182138094788</v>
      </c>
      <c r="G50" s="20">
        <f t="shared" si="1"/>
        <v>58300</v>
      </c>
    </row>
    <row r="51" spans="5:7" x14ac:dyDescent="0.25">
      <c r="E51" s="20">
        <f t="shared" si="2"/>
        <v>3200</v>
      </c>
      <c r="F51" s="20">
        <f t="shared" si="0"/>
        <v>63940.960035296855</v>
      </c>
      <c r="G51" s="20">
        <f t="shared" si="1"/>
        <v>57050</v>
      </c>
    </row>
    <row r="52" spans="5:7" x14ac:dyDescent="0.25">
      <c r="E52" s="20">
        <f t="shared" si="2"/>
        <v>3300</v>
      </c>
      <c r="F52" s="20">
        <f t="shared" si="0"/>
        <v>63112.609988034725</v>
      </c>
      <c r="G52" s="20">
        <f t="shared" si="1"/>
        <v>55800</v>
      </c>
    </row>
    <row r="53" spans="5:7" x14ac:dyDescent="0.25">
      <c r="E53" s="20">
        <f t="shared" si="2"/>
        <v>3400</v>
      </c>
      <c r="F53" s="20">
        <f t="shared" si="0"/>
        <v>62294.991149694397</v>
      </c>
      <c r="G53" s="20">
        <f t="shared" si="1"/>
        <v>54550</v>
      </c>
    </row>
    <row r="54" spans="5:7" x14ac:dyDescent="0.25">
      <c r="E54" s="20">
        <f t="shared" si="2"/>
        <v>3500</v>
      </c>
      <c r="F54" s="20">
        <f t="shared" si="0"/>
        <v>61487.964498318535</v>
      </c>
      <c r="G54" s="20">
        <f t="shared" si="1"/>
        <v>53300</v>
      </c>
    </row>
    <row r="55" spans="5:7" x14ac:dyDescent="0.25">
      <c r="E55" s="20">
        <f t="shared" si="2"/>
        <v>3600</v>
      </c>
      <c r="F55" s="20">
        <f t="shared" si="0"/>
        <v>60691.392812968195</v>
      </c>
      <c r="G55" s="20">
        <f t="shared" si="1"/>
        <v>52050</v>
      </c>
    </row>
    <row r="56" spans="5:7" x14ac:dyDescent="0.25">
      <c r="E56" s="20">
        <f t="shared" si="2"/>
        <v>3700</v>
      </c>
      <c r="F56" s="20">
        <f t="shared" si="0"/>
        <v>59905.1406503908</v>
      </c>
      <c r="G56" s="20">
        <f t="shared" si="1"/>
        <v>50800</v>
      </c>
    </row>
    <row r="57" spans="5:7" x14ac:dyDescent="0.25">
      <c r="E57" s="20">
        <f t="shared" si="2"/>
        <v>3800</v>
      </c>
      <c r="F57" s="20">
        <f t="shared" si="0"/>
        <v>59129.074321990294</v>
      </c>
      <c r="G57" s="20">
        <f t="shared" si="1"/>
        <v>49550</v>
      </c>
    </row>
    <row r="58" spans="5:7" x14ac:dyDescent="0.25">
      <c r="E58" s="20">
        <f t="shared" si="2"/>
        <v>3900</v>
      </c>
      <c r="F58" s="20">
        <f t="shared" si="0"/>
        <v>58363.061871095771</v>
      </c>
      <c r="G58" s="20">
        <f t="shared" si="1"/>
        <v>48300</v>
      </c>
    </row>
    <row r="59" spans="5:7" x14ac:dyDescent="0.25">
      <c r="E59" s="20">
        <f t="shared" si="2"/>
        <v>4000</v>
      </c>
      <c r="F59" s="20">
        <f t="shared" si="0"/>
        <v>57606.973050524466</v>
      </c>
      <c r="G59" s="20">
        <f t="shared" si="1"/>
        <v>47050</v>
      </c>
    </row>
    <row r="60" spans="5:7" x14ac:dyDescent="0.25">
      <c r="E60" s="20">
        <f t="shared" si="2"/>
        <v>4100</v>
      </c>
      <c r="F60" s="20">
        <f t="shared" si="0"/>
        <v>56860.679300435491</v>
      </c>
      <c r="G60" s="20">
        <f t="shared" si="1"/>
        <v>45800</v>
      </c>
    </row>
    <row r="61" spans="5:7" x14ac:dyDescent="0.25">
      <c r="E61" s="20">
        <f t="shared" si="2"/>
        <v>4200</v>
      </c>
      <c r="F61" s="20">
        <f t="shared" si="0"/>
        <v>56124.053726470505</v>
      </c>
      <c r="G61" s="20">
        <f t="shared" si="1"/>
        <v>44550</v>
      </c>
    </row>
    <row r="62" spans="5:7" x14ac:dyDescent="0.25">
      <c r="E62" s="20">
        <f t="shared" si="2"/>
        <v>4300</v>
      </c>
      <c r="F62" s="20">
        <f t="shared" si="0"/>
        <v>55396.971078177441</v>
      </c>
      <c r="G62" s="20">
        <f t="shared" si="1"/>
        <v>43300</v>
      </c>
    </row>
    <row r="63" spans="5:7" x14ac:dyDescent="0.25">
      <c r="E63" s="20">
        <f t="shared" si="2"/>
        <v>4400</v>
      </c>
      <c r="F63" s="20">
        <f t="shared" si="0"/>
        <v>54679.307727713887</v>
      </c>
      <c r="G63" s="20">
        <f t="shared" si="1"/>
        <v>42050</v>
      </c>
    </row>
    <row r="64" spans="5:7" x14ac:dyDescent="0.25">
      <c r="E64" s="20">
        <f t="shared" si="2"/>
        <v>4500</v>
      </c>
      <c r="F64" s="20">
        <f t="shared" si="0"/>
        <v>53970.94164882628</v>
      </c>
      <c r="G64" s="20">
        <f t="shared" si="1"/>
        <v>40800</v>
      </c>
    </row>
    <row r="65" spans="5:7" x14ac:dyDescent="0.25">
      <c r="E65" s="20">
        <f t="shared" si="2"/>
        <v>4600</v>
      </c>
      <c r="F65" s="20">
        <f t="shared" si="0"/>
        <v>53271.752396101445</v>
      </c>
      <c r="G65" s="20">
        <f t="shared" si="1"/>
        <v>39550</v>
      </c>
    </row>
    <row r="66" spans="5:7" x14ac:dyDescent="0.25">
      <c r="E66" s="20">
        <f t="shared" si="2"/>
        <v>4700</v>
      </c>
      <c r="F66" s="20">
        <f t="shared" si="0"/>
        <v>52581.621084486986</v>
      </c>
      <c r="G66" s="20">
        <f t="shared" si="1"/>
        <v>38300</v>
      </c>
    </row>
    <row r="67" spans="5:7" x14ac:dyDescent="0.25">
      <c r="E67" s="20">
        <f t="shared" si="2"/>
        <v>4800</v>
      </c>
      <c r="F67" s="20">
        <f t="shared" si="0"/>
        <v>51900.430369076857</v>
      </c>
      <c r="G67" s="20">
        <f t="shared" si="1"/>
        <v>37050</v>
      </c>
    </row>
    <row r="68" spans="5:7" x14ac:dyDescent="0.25">
      <c r="E68" s="20">
        <f t="shared" si="2"/>
        <v>4900</v>
      </c>
      <c r="F68" s="20">
        <f t="shared" si="0"/>
        <v>51228.064425158947</v>
      </c>
      <c r="G68" s="20">
        <f t="shared" si="1"/>
        <v>35800</v>
      </c>
    </row>
    <row r="69" spans="5:7" x14ac:dyDescent="0.25">
      <c r="E69" s="20">
        <f t="shared" si="2"/>
        <v>5000</v>
      </c>
      <c r="F69" s="20">
        <f t="shared" si="0"/>
        <v>50564.408928521065</v>
      </c>
      <c r="G69" s="20">
        <f t="shared" si="1"/>
        <v>34550</v>
      </c>
    </row>
    <row r="70" spans="5:7" x14ac:dyDescent="0.25">
      <c r="E70" s="20">
        <f t="shared" si="2"/>
        <v>5100</v>
      </c>
      <c r="F70" s="20">
        <f t="shared" si="0"/>
        <v>49909.351036012085</v>
      </c>
      <c r="G70" s="20">
        <f t="shared" si="1"/>
        <v>33300</v>
      </c>
    </row>
    <row r="71" spans="5:7" x14ac:dyDescent="0.25">
      <c r="E71" s="20">
        <f t="shared" si="2"/>
        <v>5200</v>
      </c>
      <c r="F71" s="20">
        <f t="shared" si="0"/>
        <v>49262.779366354931</v>
      </c>
      <c r="G71" s="20">
        <f t="shared" si="1"/>
        <v>32050</v>
      </c>
    </row>
    <row r="72" spans="5:7" x14ac:dyDescent="0.25">
      <c r="E72" s="20">
        <f t="shared" si="2"/>
        <v>5300</v>
      </c>
      <c r="F72" s="20">
        <f t="shared" si="0"/>
        <v>48624.583981208103</v>
      </c>
      <c r="G72" s="20">
        <f t="shared" si="1"/>
        <v>30800</v>
      </c>
    </row>
    <row r="73" spans="5:7" x14ac:dyDescent="0.25">
      <c r="E73" s="20">
        <f t="shared" si="2"/>
        <v>5400</v>
      </c>
      <c r="F73" s="20">
        <f t="shared" si="0"/>
        <v>47994.656366472555</v>
      </c>
      <c r="G73" s="20">
        <f t="shared" si="1"/>
        <v>29550</v>
      </c>
    </row>
    <row r="74" spans="5:7" x14ac:dyDescent="0.25">
      <c r="E74" s="20">
        <f t="shared" si="2"/>
        <v>5500</v>
      </c>
      <c r="F74" s="20">
        <f t="shared" si="0"/>
        <v>47372.88941384077</v>
      </c>
      <c r="G74" s="20">
        <f t="shared" si="1"/>
        <v>28300</v>
      </c>
    </row>
    <row r="75" spans="5:7" x14ac:dyDescent="0.25">
      <c r="E75" s="20">
        <f t="shared" si="2"/>
        <v>5600</v>
      </c>
      <c r="F75" s="20">
        <f t="shared" si="0"/>
        <v>46759.177402584814</v>
      </c>
      <c r="G75" s="20">
        <f t="shared" si="1"/>
        <v>27050</v>
      </c>
    </row>
    <row r="76" spans="5:7" x14ac:dyDescent="0.25">
      <c r="E76" s="20">
        <f t="shared" si="2"/>
        <v>5700</v>
      </c>
      <c r="F76" s="20">
        <f t="shared" si="0"/>
        <v>46153.415981580372</v>
      </c>
      <c r="G76" s="20">
        <f t="shared" si="1"/>
        <v>25800</v>
      </c>
    </row>
    <row r="77" spans="5:7" x14ac:dyDescent="0.25">
      <c r="E77" s="20">
        <f t="shared" si="2"/>
        <v>5800</v>
      </c>
      <c r="F77" s="20">
        <f t="shared" si="0"/>
        <v>45555.502151563647</v>
      </c>
      <c r="G77" s="20">
        <f t="shared" si="1"/>
        <v>24550</v>
      </c>
    </row>
    <row r="78" spans="5:7" x14ac:dyDescent="0.25">
      <c r="E78" s="20">
        <f t="shared" si="2"/>
        <v>5900</v>
      </c>
      <c r="F78" s="20">
        <f t="shared" si="0"/>
        <v>44965.334247618077</v>
      </c>
      <c r="G78" s="20">
        <f t="shared" si="1"/>
        <v>23300</v>
      </c>
    </row>
    <row r="79" spans="5:7" x14ac:dyDescent="0.25">
      <c r="E79" s="20">
        <f t="shared" si="2"/>
        <v>6000</v>
      </c>
      <c r="F79" s="20">
        <f t="shared" si="0"/>
        <v>44382.81192188806</v>
      </c>
      <c r="G79" s="20">
        <f t="shared" si="1"/>
        <v>22050</v>
      </c>
    </row>
    <row r="80" spans="5:7" x14ac:dyDescent="0.25">
      <c r="E80" s="20">
        <f t="shared" si="2"/>
        <v>6100</v>
      </c>
      <c r="F80" s="20">
        <f t="shared" si="0"/>
        <v>43807.836126516384</v>
      </c>
      <c r="G80" s="20">
        <f t="shared" si="1"/>
        <v>20800</v>
      </c>
    </row>
    <row r="81" spans="5:7" x14ac:dyDescent="0.25">
      <c r="E81" s="20">
        <f t="shared" si="2"/>
        <v>6200</v>
      </c>
      <c r="F81" s="20">
        <f t="shared" si="0"/>
        <v>43240.309096803052</v>
      </c>
      <c r="G81" s="20">
        <f t="shared" si="1"/>
        <v>19550</v>
      </c>
    </row>
    <row r="82" spans="5:7" x14ac:dyDescent="0.25">
      <c r="E82" s="20">
        <f t="shared" si="2"/>
        <v>6300</v>
      </c>
      <c r="F82" s="20">
        <f t="shared" si="0"/>
        <v>42680.134334581868</v>
      </c>
      <c r="G82" s="20">
        <f t="shared" si="1"/>
        <v>18300</v>
      </c>
    </row>
    <row r="83" spans="5:7" x14ac:dyDescent="0.25">
      <c r="E83" s="20">
        <f t="shared" si="2"/>
        <v>6400</v>
      </c>
      <c r="F83" s="20">
        <f t="shared" si="0"/>
        <v>42127.216591812779</v>
      </c>
      <c r="G83" s="20">
        <f t="shared" si="1"/>
        <v>17050</v>
      </c>
    </row>
    <row r="84" spans="5:7" x14ac:dyDescent="0.25">
      <c r="E84" s="20">
        <f t="shared" si="2"/>
        <v>6500</v>
      </c>
      <c r="F84" s="20">
        <f t="shared" ref="F84:F147" si="3">$B$11*POWER($B$10,($B$12*$B$13*E84/(-$B$11)))</f>
        <v>41581.461854386456</v>
      </c>
      <c r="G84" s="20">
        <f t="shared" si="1"/>
        <v>15800</v>
      </c>
    </row>
    <row r="85" spans="5:7" x14ac:dyDescent="0.25">
      <c r="E85" s="20">
        <f t="shared" si="2"/>
        <v>6600</v>
      </c>
      <c r="F85" s="20">
        <f t="shared" si="3"/>
        <v>41042.777326138901</v>
      </c>
      <c r="G85" s="20">
        <f t="shared" ref="G85:G148" si="4">G84-(E85-E84)*$B$9*100</f>
        <v>14550</v>
      </c>
    </row>
    <row r="86" spans="5:7" x14ac:dyDescent="0.25">
      <c r="E86" s="20">
        <f t="shared" ref="E86:E149" si="5">E85+$B$14</f>
        <v>6700</v>
      </c>
      <c r="F86" s="20">
        <f t="shared" si="3"/>
        <v>40511.071413073027</v>
      </c>
      <c r="G86" s="20">
        <f t="shared" si="4"/>
        <v>13300</v>
      </c>
    </row>
    <row r="87" spans="5:7" x14ac:dyDescent="0.25">
      <c r="E87" s="20">
        <f t="shared" si="5"/>
        <v>6800</v>
      </c>
      <c r="F87" s="20">
        <f t="shared" si="3"/>
        <v>39986.253707784672</v>
      </c>
      <c r="G87" s="20">
        <f t="shared" si="4"/>
        <v>12050</v>
      </c>
    </row>
    <row r="88" spans="5:7" x14ac:dyDescent="0.25">
      <c r="E88" s="20">
        <f t="shared" si="5"/>
        <v>6900</v>
      </c>
      <c r="F88" s="20">
        <f t="shared" si="3"/>
        <v>39468.234974090417</v>
      </c>
      <c r="G88" s="20">
        <f t="shared" si="4"/>
        <v>10800</v>
      </c>
    </row>
    <row r="89" spans="5:7" x14ac:dyDescent="0.25">
      <c r="E89" s="20">
        <f t="shared" si="5"/>
        <v>7000</v>
      </c>
      <c r="F89" s="20">
        <f t="shared" si="3"/>
        <v>38956.927131854507</v>
      </c>
      <c r="G89" s="20">
        <f t="shared" si="4"/>
        <v>9550</v>
      </c>
    </row>
    <row r="90" spans="5:7" x14ac:dyDescent="0.25">
      <c r="E90" s="20">
        <f t="shared" si="5"/>
        <v>7100</v>
      </c>
      <c r="F90" s="20">
        <f t="shared" si="3"/>
        <v>38452.243242012286</v>
      </c>
      <c r="G90" s="20">
        <f t="shared" si="4"/>
        <v>8300</v>
      </c>
    </row>
    <row r="91" spans="5:7" x14ac:dyDescent="0.25">
      <c r="E91" s="20">
        <f t="shared" si="5"/>
        <v>7200</v>
      </c>
      <c r="F91" s="20">
        <f t="shared" si="3"/>
        <v>37954.097491787819</v>
      </c>
      <c r="G91" s="20">
        <f t="shared" si="4"/>
        <v>7050</v>
      </c>
    </row>
    <row r="92" spans="5:7" x14ac:dyDescent="0.25">
      <c r="E92" s="20">
        <f t="shared" si="5"/>
        <v>7300</v>
      </c>
      <c r="F92" s="20">
        <f t="shared" si="3"/>
        <v>37462.405180102811</v>
      </c>
      <c r="G92" s="20">
        <f t="shared" si="4"/>
        <v>5800</v>
      </c>
    </row>
    <row r="93" spans="5:7" x14ac:dyDescent="0.25">
      <c r="E93" s="20">
        <f t="shared" si="5"/>
        <v>7400</v>
      </c>
      <c r="F93" s="20">
        <f t="shared" si="3"/>
        <v>36977.082703174689</v>
      </c>
      <c r="G93" s="20">
        <f t="shared" si="4"/>
        <v>4550</v>
      </c>
    </row>
    <row r="94" spans="5:7" x14ac:dyDescent="0.25">
      <c r="E94" s="20">
        <f t="shared" si="5"/>
        <v>7500</v>
      </c>
      <c r="F94" s="20">
        <f t="shared" si="3"/>
        <v>36498.047540301282</v>
      </c>
      <c r="G94" s="20">
        <f t="shared" si="4"/>
        <v>3300</v>
      </c>
    </row>
    <row r="95" spans="5:7" x14ac:dyDescent="0.25">
      <c r="E95" s="20">
        <f t="shared" si="5"/>
        <v>7600</v>
      </c>
      <c r="F95" s="20">
        <f t="shared" si="3"/>
        <v>36025.218239829497</v>
      </c>
      <c r="G95" s="20">
        <f t="shared" si="4"/>
        <v>2050</v>
      </c>
    </row>
    <row r="96" spans="5:7" x14ac:dyDescent="0.25">
      <c r="E96" s="20">
        <f t="shared" si="5"/>
        <v>7700</v>
      </c>
      <c r="F96" s="20">
        <f t="shared" si="3"/>
        <v>35558.514405305927</v>
      </c>
      <c r="G96" s="20">
        <f t="shared" si="4"/>
        <v>800</v>
      </c>
    </row>
    <row r="97" spans="5:7" x14ac:dyDescent="0.25">
      <c r="E97" s="20">
        <f t="shared" si="5"/>
        <v>7800</v>
      </c>
      <c r="F97" s="20">
        <f t="shared" si="3"/>
        <v>35097.856681806828</v>
      </c>
      <c r="G97" s="20">
        <f t="shared" si="4"/>
        <v>-450</v>
      </c>
    </row>
    <row r="98" spans="5:7" x14ac:dyDescent="0.25">
      <c r="E98" s="20">
        <f t="shared" si="5"/>
        <v>7900</v>
      </c>
      <c r="F98" s="20">
        <f t="shared" si="3"/>
        <v>34643.166742445188</v>
      </c>
      <c r="G98" s="20">
        <f t="shared" si="4"/>
        <v>-1700</v>
      </c>
    </row>
    <row r="99" spans="5:7" x14ac:dyDescent="0.25">
      <c r="E99" s="20">
        <f t="shared" si="5"/>
        <v>8000</v>
      </c>
      <c r="F99" s="20">
        <f t="shared" si="3"/>
        <v>34194.367275052558</v>
      </c>
      <c r="G99" s="20">
        <f t="shared" si="4"/>
        <v>-2950</v>
      </c>
    </row>
    <row r="100" spans="5:7" x14ac:dyDescent="0.25">
      <c r="E100" s="20">
        <f t="shared" si="5"/>
        <v>8100</v>
      </c>
      <c r="F100" s="20">
        <f t="shared" si="3"/>
        <v>33751.381969033493</v>
      </c>
      <c r="G100" s="20">
        <f t="shared" si="4"/>
        <v>-4200</v>
      </c>
    </row>
    <row r="101" spans="5:7" x14ac:dyDescent="0.25">
      <c r="E101" s="20">
        <f t="shared" si="5"/>
        <v>8200</v>
      </c>
      <c r="F101" s="20">
        <f t="shared" si="3"/>
        <v>33314.135502390243</v>
      </c>
      <c r="G101" s="20">
        <f t="shared" si="4"/>
        <v>-5450</v>
      </c>
    </row>
    <row r="102" spans="5:7" x14ac:dyDescent="0.25">
      <c r="E102" s="20">
        <f t="shared" si="5"/>
        <v>8300</v>
      </c>
      <c r="F102" s="20">
        <f t="shared" si="3"/>
        <v>32882.553528915509</v>
      </c>
      <c r="G102" s="20">
        <f t="shared" si="4"/>
        <v>-6700</v>
      </c>
    </row>
    <row r="103" spans="5:7" x14ac:dyDescent="0.25">
      <c r="E103" s="20">
        <f t="shared" si="5"/>
        <v>8400</v>
      </c>
      <c r="F103" s="20">
        <f t="shared" si="3"/>
        <v>32456.562665551239</v>
      </c>
      <c r="G103" s="20">
        <f t="shared" si="4"/>
        <v>-7950</v>
      </c>
    </row>
    <row r="104" spans="5:7" x14ac:dyDescent="0.25">
      <c r="E104" s="20">
        <f t="shared" si="5"/>
        <v>8500</v>
      </c>
      <c r="F104" s="20">
        <f t="shared" si="3"/>
        <v>32036.090479911007</v>
      </c>
      <c r="G104" s="20">
        <f t="shared" si="4"/>
        <v>-9200</v>
      </c>
    </row>
    <row r="105" spans="5:7" x14ac:dyDescent="0.25">
      <c r="E105" s="20">
        <f t="shared" si="5"/>
        <v>8600</v>
      </c>
      <c r="F105" s="20">
        <f t="shared" si="3"/>
        <v>31621.065477964228</v>
      </c>
      <c r="G105" s="20">
        <f t="shared" si="4"/>
        <v>-10450</v>
      </c>
    </row>
    <row r="106" spans="5:7" x14ac:dyDescent="0.25">
      <c r="E106" s="20">
        <f t="shared" si="5"/>
        <v>8700</v>
      </c>
      <c r="F106" s="20">
        <f t="shared" si="3"/>
        <v>31211.417091879764</v>
      </c>
      <c r="G106" s="20">
        <f t="shared" si="4"/>
        <v>-11700</v>
      </c>
    </row>
    <row r="107" spans="5:7" x14ac:dyDescent="0.25">
      <c r="E107" s="20">
        <f t="shared" si="5"/>
        <v>8800</v>
      </c>
      <c r="F107" s="20">
        <f t="shared" si="3"/>
        <v>30807.075668027119</v>
      </c>
      <c r="G107" s="20">
        <f t="shared" si="4"/>
        <v>-12950</v>
      </c>
    </row>
    <row r="108" spans="5:7" x14ac:dyDescent="0.25">
      <c r="E108" s="20">
        <f t="shared" si="5"/>
        <v>8900</v>
      </c>
      <c r="F108" s="20">
        <f t="shared" si="3"/>
        <v>30407.972455133047</v>
      </c>
      <c r="G108" s="20">
        <f t="shared" si="4"/>
        <v>-14200</v>
      </c>
    </row>
    <row r="109" spans="5:7" x14ac:dyDescent="0.25">
      <c r="E109" s="20">
        <f t="shared" si="5"/>
        <v>9000</v>
      </c>
      <c r="F109" s="20">
        <f t="shared" si="3"/>
        <v>30014.039592591569</v>
      </c>
      <c r="G109" s="20">
        <f t="shared" si="4"/>
        <v>-15450</v>
      </c>
    </row>
    <row r="110" spans="5:7" x14ac:dyDescent="0.25">
      <c r="E110" s="20">
        <f t="shared" si="5"/>
        <v>9100</v>
      </c>
      <c r="F110" s="20">
        <f t="shared" si="3"/>
        <v>29625.210098925432</v>
      </c>
      <c r="G110" s="20">
        <f t="shared" si="4"/>
        <v>-16700</v>
      </c>
    </row>
    <row r="111" spans="5:7" x14ac:dyDescent="0.25">
      <c r="E111" s="20">
        <f t="shared" si="5"/>
        <v>9200</v>
      </c>
      <c r="F111" s="20">
        <f t="shared" si="3"/>
        <v>29241.41786039712</v>
      </c>
      <c r="G111" s="20">
        <f t="shared" si="4"/>
        <v>-17950</v>
      </c>
    </row>
    <row r="112" spans="5:7" x14ac:dyDescent="0.25">
      <c r="E112" s="20">
        <f t="shared" si="5"/>
        <v>9300</v>
      </c>
      <c r="F112" s="20">
        <f t="shared" si="3"/>
        <v>28862.597619767323</v>
      </c>
      <c r="G112" s="20">
        <f t="shared" si="4"/>
        <v>-19200</v>
      </c>
    </row>
    <row r="113" spans="5:7" x14ac:dyDescent="0.25">
      <c r="E113" s="20">
        <f t="shared" si="5"/>
        <v>9400</v>
      </c>
      <c r="F113" s="20">
        <f t="shared" si="3"/>
        <v>28488.684965199041</v>
      </c>
      <c r="G113" s="20">
        <f t="shared" si="4"/>
        <v>-20450</v>
      </c>
    </row>
    <row r="114" spans="5:7" x14ac:dyDescent="0.25">
      <c r="E114" s="20">
        <f t="shared" si="5"/>
        <v>9500</v>
      </c>
      <c r="F114" s="20">
        <f t="shared" si="3"/>
        <v>28119.616319305522</v>
      </c>
      <c r="G114" s="20">
        <f t="shared" si="4"/>
        <v>-21700</v>
      </c>
    </row>
    <row r="115" spans="5:7" x14ac:dyDescent="0.25">
      <c r="E115" s="20">
        <f t="shared" si="5"/>
        <v>9600</v>
      </c>
      <c r="F115" s="20">
        <f t="shared" si="3"/>
        <v>27755.328928339983</v>
      </c>
      <c r="G115" s="20">
        <f t="shared" si="4"/>
        <v>-22950</v>
      </c>
    </row>
    <row r="116" spans="5:7" x14ac:dyDescent="0.25">
      <c r="E116" s="20">
        <f t="shared" si="5"/>
        <v>9700</v>
      </c>
      <c r="F116" s="20">
        <f t="shared" si="3"/>
        <v>27395.760851525458</v>
      </c>
      <c r="G116" s="20">
        <f t="shared" si="4"/>
        <v>-24200</v>
      </c>
    </row>
    <row r="117" spans="5:7" x14ac:dyDescent="0.25">
      <c r="E117" s="20">
        <f t="shared" si="5"/>
        <v>9800</v>
      </c>
      <c r="F117" s="20">
        <f t="shared" si="3"/>
        <v>27040.850950522781</v>
      </c>
      <c r="G117" s="20">
        <f t="shared" si="4"/>
        <v>-25450</v>
      </c>
    </row>
    <row r="118" spans="5:7" x14ac:dyDescent="0.25">
      <c r="E118" s="20">
        <f t="shared" si="5"/>
        <v>9900</v>
      </c>
      <c r="F118" s="20">
        <f t="shared" si="3"/>
        <v>26690.538879035132</v>
      </c>
      <c r="G118" s="20">
        <f t="shared" si="4"/>
        <v>-26700</v>
      </c>
    </row>
    <row r="119" spans="5:7" x14ac:dyDescent="0.25">
      <c r="E119" s="20">
        <f t="shared" si="5"/>
        <v>10000</v>
      </c>
      <c r="F119" s="20">
        <f t="shared" si="3"/>
        <v>26344.765072547147</v>
      </c>
      <c r="G119" s="20">
        <f t="shared" si="4"/>
        <v>-27950</v>
      </c>
    </row>
    <row r="120" spans="5:7" x14ac:dyDescent="0.25">
      <c r="E120" s="20">
        <f t="shared" si="5"/>
        <v>10100</v>
      </c>
      <c r="F120" s="20">
        <f t="shared" si="3"/>
        <v>26003.470738197026</v>
      </c>
      <c r="G120" s="20">
        <f t="shared" si="4"/>
        <v>-29200</v>
      </c>
    </row>
    <row r="121" spans="5:7" x14ac:dyDescent="0.25">
      <c r="E121" s="20">
        <f t="shared" si="5"/>
        <v>10200</v>
      </c>
      <c r="F121" s="20">
        <f t="shared" si="3"/>
        <v>25666.597844779812</v>
      </c>
      <c r="G121" s="20">
        <f t="shared" si="4"/>
        <v>-30450</v>
      </c>
    </row>
    <row r="122" spans="5:7" x14ac:dyDescent="0.25">
      <c r="E122" s="20">
        <f t="shared" si="5"/>
        <v>10300</v>
      </c>
      <c r="F122" s="20">
        <f t="shared" si="3"/>
        <v>25334.089112880178</v>
      </c>
      <c r="G122" s="20">
        <f t="shared" si="4"/>
        <v>-31700</v>
      </c>
    </row>
    <row r="123" spans="5:7" x14ac:dyDescent="0.25">
      <c r="E123" s="20">
        <f t="shared" si="5"/>
        <v>10400</v>
      </c>
      <c r="F123" s="20">
        <f t="shared" si="3"/>
        <v>25005.888005133074</v>
      </c>
      <c r="G123" s="20">
        <f t="shared" si="4"/>
        <v>-32950</v>
      </c>
    </row>
    <row r="124" spans="5:7" x14ac:dyDescent="0.25">
      <c r="E124" s="20">
        <f t="shared" si="5"/>
        <v>10500</v>
      </c>
      <c r="F124" s="20">
        <f t="shared" si="3"/>
        <v>24681.938716610526</v>
      </c>
      <c r="G124" s="20">
        <f t="shared" si="4"/>
        <v>-34200</v>
      </c>
    </row>
    <row r="125" spans="5:7" x14ac:dyDescent="0.25">
      <c r="E125" s="20">
        <f t="shared" si="5"/>
        <v>10600</v>
      </c>
      <c r="F125" s="20">
        <f t="shared" si="3"/>
        <v>24362.186165332922</v>
      </c>
      <c r="G125" s="20">
        <f t="shared" si="4"/>
        <v>-35450</v>
      </c>
    </row>
    <row r="126" spans="5:7" x14ac:dyDescent="0.25">
      <c r="E126" s="20">
        <f t="shared" si="5"/>
        <v>10700</v>
      </c>
      <c r="F126" s="20">
        <f t="shared" si="3"/>
        <v>24046.575982903345</v>
      </c>
      <c r="G126" s="20">
        <f t="shared" si="4"/>
        <v>-36700</v>
      </c>
    </row>
    <row r="127" spans="5:7" x14ac:dyDescent="0.25">
      <c r="E127" s="20">
        <f t="shared" si="5"/>
        <v>10800</v>
      </c>
      <c r="F127" s="20">
        <f t="shared" si="3"/>
        <v>23735.054505263121</v>
      </c>
      <c r="G127" s="20">
        <f t="shared" si="4"/>
        <v>-37950</v>
      </c>
    </row>
    <row r="128" spans="5:7" x14ac:dyDescent="0.25">
      <c r="E128" s="20">
        <f t="shared" si="5"/>
        <v>10900</v>
      </c>
      <c r="F128" s="20">
        <f t="shared" si="3"/>
        <v>23427.568763567167</v>
      </c>
      <c r="G128" s="20">
        <f t="shared" si="4"/>
        <v>-39200</v>
      </c>
    </row>
    <row r="129" spans="5:7" x14ac:dyDescent="0.25">
      <c r="E129" s="20">
        <f t="shared" si="5"/>
        <v>11000</v>
      </c>
      <c r="F129" s="20">
        <f t="shared" si="3"/>
        <v>23124.066475177609</v>
      </c>
      <c r="G129" s="20">
        <f t="shared" si="4"/>
        <v>-40450</v>
      </c>
    </row>
    <row r="130" spans="5:7" x14ac:dyDescent="0.25">
      <c r="E130" s="20">
        <f t="shared" si="5"/>
        <v>11100</v>
      </c>
      <c r="F130" s="20">
        <f t="shared" si="3"/>
        <v>22824.496034773962</v>
      </c>
      <c r="G130" s="20">
        <f t="shared" si="4"/>
        <v>-41700</v>
      </c>
    </row>
    <row r="131" spans="5:7" x14ac:dyDescent="0.25">
      <c r="E131" s="20">
        <f t="shared" si="5"/>
        <v>11200</v>
      </c>
      <c r="F131" s="20">
        <f t="shared" si="3"/>
        <v>22528.806505578556</v>
      </c>
      <c r="G131" s="20">
        <f t="shared" si="4"/>
        <v>-42950</v>
      </c>
    </row>
    <row r="132" spans="5:7" x14ac:dyDescent="0.25">
      <c r="E132" s="20">
        <f t="shared" si="5"/>
        <v>11300</v>
      </c>
      <c r="F132" s="20">
        <f t="shared" si="3"/>
        <v>22236.947610695621</v>
      </c>
      <c r="G132" s="20">
        <f t="shared" si="4"/>
        <v>-44200</v>
      </c>
    </row>
    <row r="133" spans="5:7" x14ac:dyDescent="0.25">
      <c r="E133" s="20">
        <f t="shared" si="5"/>
        <v>11400</v>
      </c>
      <c r="F133" s="20">
        <f t="shared" si="3"/>
        <v>21948.869724562584</v>
      </c>
      <c r="G133" s="20">
        <f t="shared" si="4"/>
        <v>-45450</v>
      </c>
    </row>
    <row r="134" spans="5:7" x14ac:dyDescent="0.25">
      <c r="E134" s="20">
        <f t="shared" si="5"/>
        <v>11500</v>
      </c>
      <c r="F134" s="20">
        <f t="shared" si="3"/>
        <v>21664.523864512073</v>
      </c>
      <c r="G134" s="20">
        <f t="shared" si="4"/>
        <v>-46700</v>
      </c>
    </row>
    <row r="135" spans="5:7" x14ac:dyDescent="0.25">
      <c r="E135" s="20">
        <f t="shared" si="5"/>
        <v>11600</v>
      </c>
      <c r="F135" s="20">
        <f t="shared" si="3"/>
        <v>21383.861682443276</v>
      </c>
      <c r="G135" s="20">
        <f t="shared" si="4"/>
        <v>-47950</v>
      </c>
    </row>
    <row r="136" spans="5:7" x14ac:dyDescent="0.25">
      <c r="E136" s="20">
        <f t="shared" si="5"/>
        <v>11700</v>
      </c>
      <c r="F136" s="20">
        <f t="shared" si="3"/>
        <v>21106.835456601173</v>
      </c>
      <c r="G136" s="20">
        <f t="shared" si="4"/>
        <v>-49200</v>
      </c>
    </row>
    <row r="137" spans="5:7" x14ac:dyDescent="0.25">
      <c r="E137" s="20">
        <f t="shared" si="5"/>
        <v>11800</v>
      </c>
      <c r="F137" s="20">
        <f t="shared" si="3"/>
        <v>20833.398083462296</v>
      </c>
      <c r="G137" s="20">
        <f t="shared" si="4"/>
        <v>-50450</v>
      </c>
    </row>
    <row r="138" spans="5:7" x14ac:dyDescent="0.25">
      <c r="E138" s="20">
        <f t="shared" si="5"/>
        <v>11900</v>
      </c>
      <c r="F138" s="20">
        <f t="shared" si="3"/>
        <v>20563.503069725553</v>
      </c>
      <c r="G138" s="20">
        <f t="shared" si="4"/>
        <v>-51700</v>
      </c>
    </row>
    <row r="139" spans="5:7" x14ac:dyDescent="0.25">
      <c r="E139" s="20">
        <f t="shared" si="5"/>
        <v>12000</v>
      </c>
      <c r="F139" s="20">
        <f t="shared" si="3"/>
        <v>20297.104524406885</v>
      </c>
      <c r="G139" s="20">
        <f t="shared" si="4"/>
        <v>-52950</v>
      </c>
    </row>
    <row r="140" spans="5:7" x14ac:dyDescent="0.25">
      <c r="E140" s="20">
        <f t="shared" si="5"/>
        <v>12100</v>
      </c>
      <c r="F140" s="20">
        <f t="shared" si="3"/>
        <v>20034.157151036274</v>
      </c>
      <c r="G140" s="20">
        <f t="shared" si="4"/>
        <v>-54200</v>
      </c>
    </row>
    <row r="141" spans="5:7" x14ac:dyDescent="0.25">
      <c r="E141" s="20">
        <f t="shared" si="5"/>
        <v>12200</v>
      </c>
      <c r="F141" s="20">
        <f t="shared" si="3"/>
        <v>19774.616239955842</v>
      </c>
      <c r="G141" s="20">
        <f t="shared" si="4"/>
        <v>-55450</v>
      </c>
    </row>
    <row r="142" spans="5:7" x14ac:dyDescent="0.25">
      <c r="E142" s="20">
        <f t="shared" si="5"/>
        <v>12300</v>
      </c>
      <c r="F142" s="20">
        <f t="shared" si="3"/>
        <v>19518.437660717813</v>
      </c>
      <c r="G142" s="20">
        <f t="shared" si="4"/>
        <v>-56700</v>
      </c>
    </row>
    <row r="143" spans="5:7" x14ac:dyDescent="0.25">
      <c r="E143" s="20">
        <f t="shared" si="5"/>
        <v>12400</v>
      </c>
      <c r="F143" s="20">
        <f t="shared" si="3"/>
        <v>19265.577854580821</v>
      </c>
      <c r="G143" s="20">
        <f t="shared" si="4"/>
        <v>-57950</v>
      </c>
    </row>
    <row r="144" spans="5:7" x14ac:dyDescent="0.25">
      <c r="E144" s="20">
        <f t="shared" si="5"/>
        <v>12500</v>
      </c>
      <c r="F144" s="20">
        <f t="shared" si="3"/>
        <v>19015.993827103517</v>
      </c>
      <c r="G144" s="20">
        <f t="shared" si="4"/>
        <v>-59200</v>
      </c>
    </row>
    <row r="145" spans="5:7" x14ac:dyDescent="0.25">
      <c r="E145" s="20">
        <f t="shared" si="5"/>
        <v>12600</v>
      </c>
      <c r="F145" s="20">
        <f t="shared" si="3"/>
        <v>18769.643140834149</v>
      </c>
      <c r="G145" s="20">
        <f t="shared" si="4"/>
        <v>-60450</v>
      </c>
    </row>
    <row r="146" spans="5:7" x14ac:dyDescent="0.25">
      <c r="E146" s="20">
        <f t="shared" si="5"/>
        <v>12700</v>
      </c>
      <c r="F146" s="20">
        <f t="shared" si="3"/>
        <v>18526.483908094753</v>
      </c>
      <c r="G146" s="20">
        <f t="shared" si="4"/>
        <v>-61700</v>
      </c>
    </row>
    <row r="147" spans="5:7" x14ac:dyDescent="0.25">
      <c r="E147" s="20">
        <f t="shared" si="5"/>
        <v>12800</v>
      </c>
      <c r="F147" s="20">
        <f t="shared" si="3"/>
        <v>18286.474783858896</v>
      </c>
      <c r="G147" s="20">
        <f t="shared" si="4"/>
        <v>-62950</v>
      </c>
    </row>
    <row r="148" spans="5:7" x14ac:dyDescent="0.25">
      <c r="E148" s="20">
        <f t="shared" si="5"/>
        <v>12900</v>
      </c>
      <c r="F148" s="20">
        <f t="shared" ref="F148:F211" si="6">$B$11*POWER($B$10,($B$12*$B$13*E148/(-$B$11)))</f>
        <v>18049.574958721685</v>
      </c>
      <c r="G148" s="20">
        <f t="shared" si="4"/>
        <v>-64200</v>
      </c>
    </row>
    <row r="149" spans="5:7" x14ac:dyDescent="0.25">
      <c r="E149" s="20">
        <f t="shared" si="5"/>
        <v>13000</v>
      </c>
      <c r="F149" s="20">
        <f t="shared" si="6"/>
        <v>17815.744151960804</v>
      </c>
      <c r="G149" s="20">
        <f t="shared" ref="G149:G212" si="7">G148-(E149-E148)*$B$9*100</f>
        <v>-65450</v>
      </c>
    </row>
    <row r="150" spans="5:7" x14ac:dyDescent="0.25">
      <c r="E150" s="20">
        <f t="shared" ref="E150:E213" si="8">E149+$B$14</f>
        <v>13100</v>
      </c>
      <c r="F150" s="20">
        <f t="shared" si="6"/>
        <v>17584.942604687501</v>
      </c>
      <c r="G150" s="20">
        <f t="shared" si="7"/>
        <v>-66700</v>
      </c>
    </row>
    <row r="151" spans="5:7" x14ac:dyDescent="0.25">
      <c r="E151" s="20">
        <f t="shared" si="8"/>
        <v>13200</v>
      </c>
      <c r="F151" s="20">
        <f t="shared" si="6"/>
        <v>17357.131073086261</v>
      </c>
      <c r="G151" s="20">
        <f t="shared" si="7"/>
        <v>-67950</v>
      </c>
    </row>
    <row r="152" spans="5:7" x14ac:dyDescent="0.25">
      <c r="E152" s="20">
        <f t="shared" si="8"/>
        <v>13300</v>
      </c>
      <c r="F152" s="20">
        <f t="shared" si="6"/>
        <v>17132.270821742066</v>
      </c>
      <c r="G152" s="20">
        <f t="shared" si="7"/>
        <v>-69200</v>
      </c>
    </row>
    <row r="153" spans="5:7" x14ac:dyDescent="0.25">
      <c r="E153" s="20">
        <f t="shared" si="8"/>
        <v>13400</v>
      </c>
      <c r="F153" s="20">
        <f t="shared" si="6"/>
        <v>16910.32361705412</v>
      </c>
      <c r="G153" s="20">
        <f t="shared" si="7"/>
        <v>-70450</v>
      </c>
    </row>
    <row r="154" spans="5:7" x14ac:dyDescent="0.25">
      <c r="E154" s="20">
        <f t="shared" si="8"/>
        <v>13500</v>
      </c>
      <c r="F154" s="20">
        <f t="shared" si="6"/>
        <v>16691.251720734886</v>
      </c>
      <c r="G154" s="20">
        <f t="shared" si="7"/>
        <v>-71700</v>
      </c>
    </row>
    <row r="155" spans="5:7" x14ac:dyDescent="0.25">
      <c r="E155" s="20">
        <f t="shared" si="8"/>
        <v>13600</v>
      </c>
      <c r="F155" s="20">
        <f t="shared" si="6"/>
        <v>16475.017883393339</v>
      </c>
      <c r="G155" s="20">
        <f t="shared" si="7"/>
        <v>-72950</v>
      </c>
    </row>
    <row r="156" spans="5:7" x14ac:dyDescent="0.25">
      <c r="E156" s="20">
        <f t="shared" si="8"/>
        <v>13700</v>
      </c>
      <c r="F156" s="20">
        <f t="shared" si="6"/>
        <v>16261.585338201341</v>
      </c>
      <c r="G156" s="20">
        <f t="shared" si="7"/>
        <v>-74200</v>
      </c>
    </row>
    <row r="157" spans="5:7" x14ac:dyDescent="0.25">
      <c r="E157" s="20">
        <f t="shared" si="8"/>
        <v>13800</v>
      </c>
      <c r="F157" s="20">
        <f t="shared" si="6"/>
        <v>16050.91779464208</v>
      </c>
      <c r="G157" s="20">
        <f t="shared" si="7"/>
        <v>-75450</v>
      </c>
    </row>
    <row r="158" spans="5:7" x14ac:dyDescent="0.25">
      <c r="E158" s="20">
        <f t="shared" si="8"/>
        <v>13900</v>
      </c>
      <c r="F158" s="20">
        <f t="shared" si="6"/>
        <v>15842.979432339536</v>
      </c>
      <c r="G158" s="20">
        <f t="shared" si="7"/>
        <v>-76700</v>
      </c>
    </row>
    <row r="159" spans="5:7" x14ac:dyDescent="0.25">
      <c r="E159" s="20">
        <f t="shared" si="8"/>
        <v>14000</v>
      </c>
      <c r="F159" s="20">
        <f t="shared" si="6"/>
        <v>15637.734894967767</v>
      </c>
      <c r="G159" s="20">
        <f t="shared" si="7"/>
        <v>-77950</v>
      </c>
    </row>
    <row r="160" spans="5:7" x14ac:dyDescent="0.25">
      <c r="E160" s="20">
        <f t="shared" si="8"/>
        <v>14100</v>
      </c>
      <c r="F160" s="20">
        <f t="shared" si="6"/>
        <v>15435.149284239233</v>
      </c>
      <c r="G160" s="20">
        <f t="shared" si="7"/>
        <v>-79200</v>
      </c>
    </row>
    <row r="161" spans="5:7" x14ac:dyDescent="0.25">
      <c r="E161" s="20">
        <f t="shared" si="8"/>
        <v>14200</v>
      </c>
      <c r="F161" s="20">
        <f t="shared" si="6"/>
        <v>15235.188153970939</v>
      </c>
      <c r="G161" s="20">
        <f t="shared" si="7"/>
        <v>-80450</v>
      </c>
    </row>
    <row r="162" spans="5:7" x14ac:dyDescent="0.25">
      <c r="E162" s="20">
        <f t="shared" si="8"/>
        <v>14300</v>
      </c>
      <c r="F162" s="20">
        <f t="shared" si="6"/>
        <v>15037.817504227447</v>
      </c>
      <c r="G162" s="20">
        <f t="shared" si="7"/>
        <v>-81700</v>
      </c>
    </row>
    <row r="163" spans="5:7" x14ac:dyDescent="0.25">
      <c r="E163" s="20">
        <f t="shared" si="8"/>
        <v>14400</v>
      </c>
      <c r="F163" s="20">
        <f t="shared" si="6"/>
        <v>14843.003775539764</v>
      </c>
      <c r="G163" s="20">
        <f t="shared" si="7"/>
        <v>-82950</v>
      </c>
    </row>
    <row r="164" spans="5:7" x14ac:dyDescent="0.25">
      <c r="E164" s="20">
        <f t="shared" si="8"/>
        <v>14500</v>
      </c>
      <c r="F164" s="20">
        <f t="shared" si="6"/>
        <v>14650.713843199163</v>
      </c>
      <c r="G164" s="20">
        <f t="shared" si="7"/>
        <v>-84200</v>
      </c>
    </row>
    <row r="165" spans="5:7" x14ac:dyDescent="0.25">
      <c r="E165" s="20">
        <f t="shared" si="8"/>
        <v>14600</v>
      </c>
      <c r="F165" s="20">
        <f t="shared" si="6"/>
        <v>14460.915011624869</v>
      </c>
      <c r="G165" s="20">
        <f t="shared" si="7"/>
        <v>-85450</v>
      </c>
    </row>
    <row r="166" spans="5:7" x14ac:dyDescent="0.25">
      <c r="E166" s="20">
        <f t="shared" si="8"/>
        <v>14700</v>
      </c>
      <c r="F166" s="20">
        <f t="shared" si="6"/>
        <v>14273.575008804752</v>
      </c>
      <c r="G166" s="20">
        <f t="shared" si="7"/>
        <v>-86700</v>
      </c>
    </row>
    <row r="167" spans="5:7" x14ac:dyDescent="0.25">
      <c r="E167" s="20">
        <f t="shared" si="8"/>
        <v>14800</v>
      </c>
      <c r="F167" s="20">
        <f t="shared" si="6"/>
        <v>14088.66198080805</v>
      </c>
      <c r="G167" s="20">
        <f t="shared" si="7"/>
        <v>-87950</v>
      </c>
    </row>
    <row r="168" spans="5:7" x14ac:dyDescent="0.25">
      <c r="E168" s="20">
        <f t="shared" si="8"/>
        <v>14900</v>
      </c>
      <c r="F168" s="20">
        <f t="shared" si="6"/>
        <v>13906.144486369116</v>
      </c>
      <c r="G168" s="20">
        <f t="shared" si="7"/>
        <v>-89200</v>
      </c>
    </row>
    <row r="169" spans="5:7" x14ac:dyDescent="0.25">
      <c r="E169" s="20">
        <f t="shared" si="8"/>
        <v>15000</v>
      </c>
      <c r="F169" s="20">
        <f t="shared" si="6"/>
        <v>13725.991491541401</v>
      </c>
      <c r="G169" s="20">
        <f t="shared" si="7"/>
        <v>-90450</v>
      </c>
    </row>
    <row r="170" spans="5:7" x14ac:dyDescent="0.25">
      <c r="E170" s="20">
        <f t="shared" si="8"/>
        <v>15100</v>
      </c>
      <c r="F170" s="20">
        <f t="shared" si="6"/>
        <v>13548.172364420669</v>
      </c>
      <c r="G170" s="20">
        <f t="shared" si="7"/>
        <v>-91700</v>
      </c>
    </row>
    <row r="171" spans="5:7" x14ac:dyDescent="0.25">
      <c r="E171" s="20">
        <f t="shared" si="8"/>
        <v>15200</v>
      </c>
      <c r="F171" s="20">
        <f t="shared" si="6"/>
        <v>13372.656869936565</v>
      </c>
      <c r="G171" s="20">
        <f t="shared" si="7"/>
        <v>-92950</v>
      </c>
    </row>
    <row r="172" spans="5:7" x14ac:dyDescent="0.25">
      <c r="E172" s="20">
        <f t="shared" si="8"/>
        <v>15300</v>
      </c>
      <c r="F172" s="20">
        <f t="shared" si="6"/>
        <v>13199.41516471166</v>
      </c>
      <c r="G172" s="20">
        <f t="shared" si="7"/>
        <v>-94200</v>
      </c>
    </row>
    <row r="173" spans="5:7" x14ac:dyDescent="0.25">
      <c r="E173" s="20">
        <f t="shared" si="8"/>
        <v>15400</v>
      </c>
      <c r="F173" s="20">
        <f t="shared" si="6"/>
        <v>13028.417791987109</v>
      </c>
      <c r="G173" s="20">
        <f t="shared" si="7"/>
        <v>-95450</v>
      </c>
    </row>
    <row r="174" spans="5:7" x14ac:dyDescent="0.25">
      <c r="E174" s="20">
        <f t="shared" si="8"/>
        <v>15500</v>
      </c>
      <c r="F174" s="20">
        <f t="shared" si="6"/>
        <v>12859.635676614027</v>
      </c>
      <c r="G174" s="20">
        <f t="shared" si="7"/>
        <v>-96700</v>
      </c>
    </row>
    <row r="175" spans="5:7" x14ac:dyDescent="0.25">
      <c r="E175" s="20">
        <f t="shared" si="8"/>
        <v>15600</v>
      </c>
      <c r="F175" s="20">
        <f t="shared" si="6"/>
        <v>12693.040120109759</v>
      </c>
      <c r="G175" s="20">
        <f t="shared" si="7"/>
        <v>-97950</v>
      </c>
    </row>
    <row r="176" spans="5:7" x14ac:dyDescent="0.25">
      <c r="E176" s="20">
        <f t="shared" si="8"/>
        <v>15700</v>
      </c>
      <c r="F176" s="20">
        <f t="shared" si="6"/>
        <v>12528.602795778239</v>
      </c>
      <c r="G176" s="20">
        <f t="shared" si="7"/>
        <v>-99200</v>
      </c>
    </row>
    <row r="177" spans="5:7" x14ac:dyDescent="0.25">
      <c r="E177" s="20">
        <f t="shared" si="8"/>
        <v>15800</v>
      </c>
      <c r="F177" s="20">
        <f t="shared" si="6"/>
        <v>12366.295743893459</v>
      </c>
      <c r="G177" s="20">
        <f t="shared" si="7"/>
        <v>-100450</v>
      </c>
    </row>
    <row r="178" spans="5:7" x14ac:dyDescent="0.25">
      <c r="E178" s="20">
        <f t="shared" si="8"/>
        <v>15900</v>
      </c>
      <c r="F178" s="20">
        <f t="shared" si="6"/>
        <v>12206.091366945457</v>
      </c>
      <c r="G178" s="20">
        <f t="shared" si="7"/>
        <v>-101700</v>
      </c>
    </row>
    <row r="179" spans="5:7" x14ac:dyDescent="0.25">
      <c r="E179" s="20">
        <f t="shared" si="8"/>
        <v>16000</v>
      </c>
      <c r="F179" s="20">
        <f t="shared" si="6"/>
        <v>12047.962424947813</v>
      </c>
      <c r="G179" s="20">
        <f t="shared" si="7"/>
        <v>-102950</v>
      </c>
    </row>
    <row r="180" spans="5:7" x14ac:dyDescent="0.25">
      <c r="E180" s="20">
        <f t="shared" si="8"/>
        <v>16100</v>
      </c>
      <c r="F180" s="20">
        <f t="shared" si="6"/>
        <v>11891.882030805957</v>
      </c>
      <c r="G180" s="20">
        <f t="shared" si="7"/>
        <v>-104200</v>
      </c>
    </row>
    <row r="181" spans="5:7" x14ac:dyDescent="0.25">
      <c r="E181" s="20">
        <f t="shared" si="8"/>
        <v>16200</v>
      </c>
      <c r="F181" s="20">
        <f t="shared" si="6"/>
        <v>11737.823645745486</v>
      </c>
      <c r="G181" s="20">
        <f t="shared" si="7"/>
        <v>-105450</v>
      </c>
    </row>
    <row r="182" spans="5:7" x14ac:dyDescent="0.25">
      <c r="E182" s="20">
        <f t="shared" si="8"/>
        <v>16300</v>
      </c>
      <c r="F182" s="20">
        <f t="shared" si="6"/>
        <v>11585.761074799719</v>
      </c>
      <c r="G182" s="20">
        <f t="shared" si="7"/>
        <v>-106700</v>
      </c>
    </row>
    <row r="183" spans="5:7" x14ac:dyDescent="0.25">
      <c r="E183" s="20">
        <f t="shared" si="8"/>
        <v>16400</v>
      </c>
      <c r="F183" s="20">
        <f t="shared" si="6"/>
        <v>11435.668462355672</v>
      </c>
      <c r="G183" s="20">
        <f t="shared" si="7"/>
        <v>-107950</v>
      </c>
    </row>
    <row r="184" spans="5:7" x14ac:dyDescent="0.25">
      <c r="E184" s="20">
        <f t="shared" si="8"/>
        <v>16500</v>
      </c>
      <c r="F184" s="20">
        <f t="shared" si="6"/>
        <v>11287.520287757769</v>
      </c>
      <c r="G184" s="20">
        <f t="shared" si="7"/>
        <v>-109200</v>
      </c>
    </row>
    <row r="185" spans="5:7" x14ac:dyDescent="0.25">
      <c r="E185" s="20">
        <f t="shared" si="8"/>
        <v>16600</v>
      </c>
      <c r="F185" s="20">
        <f t="shared" si="6"/>
        <v>11141.291360968509</v>
      </c>
      <c r="G185" s="20">
        <f t="shared" si="7"/>
        <v>-110450</v>
      </c>
    </row>
    <row r="186" spans="5:7" x14ac:dyDescent="0.25">
      <c r="E186" s="20">
        <f t="shared" si="8"/>
        <v>16700</v>
      </c>
      <c r="F186" s="20">
        <f t="shared" si="6"/>
        <v>10996.956818285309</v>
      </c>
      <c r="G186" s="20">
        <f t="shared" si="7"/>
        <v>-111700</v>
      </c>
    </row>
    <row r="187" spans="5:7" x14ac:dyDescent="0.25">
      <c r="E187" s="20">
        <f t="shared" si="8"/>
        <v>16800</v>
      </c>
      <c r="F187" s="20">
        <f t="shared" si="6"/>
        <v>10854.492118112874</v>
      </c>
      <c r="G187" s="20">
        <f t="shared" si="7"/>
        <v>-112950</v>
      </c>
    </row>
    <row r="188" spans="5:7" x14ac:dyDescent="0.25">
      <c r="E188" s="20">
        <f t="shared" si="8"/>
        <v>16900</v>
      </c>
      <c r="F188" s="20">
        <f t="shared" si="6"/>
        <v>10713.873036790326</v>
      </c>
      <c r="G188" s="20">
        <f t="shared" si="7"/>
        <v>-114200</v>
      </c>
    </row>
    <row r="189" spans="5:7" x14ac:dyDescent="0.25">
      <c r="E189" s="20">
        <f t="shared" si="8"/>
        <v>17000</v>
      </c>
      <c r="F189" s="20">
        <f t="shared" si="6"/>
        <v>10575.075664472382</v>
      </c>
      <c r="G189" s="20">
        <f t="shared" si="7"/>
        <v>-115450</v>
      </c>
    </row>
    <row r="190" spans="5:7" x14ac:dyDescent="0.25">
      <c r="E190" s="20">
        <f t="shared" si="8"/>
        <v>17100</v>
      </c>
      <c r="F190" s="20">
        <f t="shared" si="6"/>
        <v>10438.076401063909</v>
      </c>
      <c r="G190" s="20">
        <f t="shared" si="7"/>
        <v>-116700</v>
      </c>
    </row>
    <row r="191" spans="5:7" x14ac:dyDescent="0.25">
      <c r="E191" s="20">
        <f t="shared" si="8"/>
        <v>17200</v>
      </c>
      <c r="F191" s="20">
        <f t="shared" si="6"/>
        <v>10302.85195220712</v>
      </c>
      <c r="G191" s="20">
        <f t="shared" si="7"/>
        <v>-117950</v>
      </c>
    </row>
    <row r="192" spans="5:7" x14ac:dyDescent="0.25">
      <c r="E192" s="20">
        <f t="shared" si="8"/>
        <v>17300</v>
      </c>
      <c r="F192" s="20">
        <f t="shared" si="6"/>
        <v>10169.379325320782</v>
      </c>
      <c r="G192" s="20">
        <f t="shared" si="7"/>
        <v>-119200</v>
      </c>
    </row>
    <row r="193" spans="5:7" x14ac:dyDescent="0.25">
      <c r="E193" s="20">
        <f t="shared" si="8"/>
        <v>17400</v>
      </c>
      <c r="F193" s="20">
        <f t="shared" si="6"/>
        <v>10037.635825690719</v>
      </c>
      <c r="G193" s="20">
        <f t="shared" si="7"/>
        <v>-120450</v>
      </c>
    </row>
    <row r="194" spans="5:7" x14ac:dyDescent="0.25">
      <c r="E194" s="20">
        <f t="shared" si="8"/>
        <v>17500</v>
      </c>
      <c r="F194" s="20">
        <f t="shared" si="6"/>
        <v>9907.5990526109708</v>
      </c>
      <c r="G194" s="20">
        <f t="shared" si="7"/>
        <v>-121700</v>
      </c>
    </row>
    <row r="195" spans="5:7" x14ac:dyDescent="0.25">
      <c r="E195" s="20">
        <f t="shared" si="8"/>
        <v>17600</v>
      </c>
      <c r="F195" s="20">
        <f t="shared" si="6"/>
        <v>9779.2468955749464</v>
      </c>
      <c r="G195" s="20">
        <f t="shared" si="7"/>
        <v>-122950</v>
      </c>
    </row>
    <row r="196" spans="5:7" x14ac:dyDescent="0.25">
      <c r="E196" s="20">
        <f t="shared" si="8"/>
        <v>17700</v>
      </c>
      <c r="F196" s="20">
        <f t="shared" si="6"/>
        <v>9652.5575305159036</v>
      </c>
      <c r="G196" s="20">
        <f t="shared" si="7"/>
        <v>-124200</v>
      </c>
    </row>
    <row r="197" spans="5:7" x14ac:dyDescent="0.25">
      <c r="E197" s="20">
        <f t="shared" si="8"/>
        <v>17800</v>
      </c>
      <c r="F197" s="20">
        <f t="shared" si="6"/>
        <v>9527.5094160961362</v>
      </c>
      <c r="G197" s="20">
        <f t="shared" si="7"/>
        <v>-125450</v>
      </c>
    </row>
    <row r="198" spans="5:7" x14ac:dyDescent="0.25">
      <c r="E198" s="20">
        <f t="shared" si="8"/>
        <v>17900</v>
      </c>
      <c r="F198" s="20">
        <f t="shared" si="6"/>
        <v>9404.0812900442761</v>
      </c>
      <c r="G198" s="20">
        <f t="shared" si="7"/>
        <v>-126700</v>
      </c>
    </row>
    <row r="199" spans="5:7" x14ac:dyDescent="0.25">
      <c r="E199" s="20">
        <f t="shared" si="8"/>
        <v>18000</v>
      </c>
      <c r="F199" s="20">
        <f t="shared" si="6"/>
        <v>9282.2521655399687</v>
      </c>
      <c r="G199" s="20">
        <f t="shared" si="7"/>
        <v>-127950</v>
      </c>
    </row>
    <row r="200" spans="5:7" x14ac:dyDescent="0.25">
      <c r="E200" s="20">
        <f t="shared" si="8"/>
        <v>18100</v>
      </c>
      <c r="F200" s="20">
        <f t="shared" si="6"/>
        <v>9162.001327645452</v>
      </c>
      <c r="G200" s="20">
        <f t="shared" si="7"/>
        <v>-129200</v>
      </c>
    </row>
    <row r="201" spans="5:7" x14ac:dyDescent="0.25">
      <c r="E201" s="20">
        <f t="shared" si="8"/>
        <v>18200</v>
      </c>
      <c r="F201" s="20">
        <f t="shared" si="6"/>
        <v>9043.3083297833418</v>
      </c>
      <c r="G201" s="20">
        <f t="shared" si="7"/>
        <v>-130450</v>
      </c>
    </row>
    <row r="202" spans="5:7" x14ac:dyDescent="0.25">
      <c r="E202" s="20">
        <f t="shared" si="8"/>
        <v>18300</v>
      </c>
      <c r="F202" s="20">
        <f t="shared" si="6"/>
        <v>8926.1529902600269</v>
      </c>
      <c r="G202" s="20">
        <f t="shared" si="7"/>
        <v>-131700</v>
      </c>
    </row>
    <row r="203" spans="5:7" x14ac:dyDescent="0.25">
      <c r="E203" s="20">
        <f t="shared" si="8"/>
        <v>18400</v>
      </c>
      <c r="F203" s="20">
        <f t="shared" si="6"/>
        <v>8810.5153888341247</v>
      </c>
      <c r="G203" s="20">
        <f t="shared" si="7"/>
        <v>-132950</v>
      </c>
    </row>
    <row r="204" spans="5:7" x14ac:dyDescent="0.25">
      <c r="E204" s="20">
        <f t="shared" si="8"/>
        <v>18500</v>
      </c>
      <c r="F204" s="20">
        <f t="shared" si="6"/>
        <v>8696.3758633294146</v>
      </c>
      <c r="G204" s="20">
        <f t="shared" si="7"/>
        <v>-134200</v>
      </c>
    </row>
    <row r="205" spans="5:7" x14ac:dyDescent="0.25">
      <c r="E205" s="20">
        <f t="shared" si="8"/>
        <v>18600</v>
      </c>
      <c r="F205" s="20">
        <f t="shared" si="6"/>
        <v>8583.7150062915862</v>
      </c>
      <c r="G205" s="20">
        <f t="shared" si="7"/>
        <v>-135450</v>
      </c>
    </row>
    <row r="206" spans="5:7" x14ac:dyDescent="0.25">
      <c r="E206" s="20">
        <f t="shared" si="8"/>
        <v>18700</v>
      </c>
      <c r="F206" s="20">
        <f t="shared" si="6"/>
        <v>8472.5136616883519</v>
      </c>
      <c r="G206" s="20">
        <f t="shared" si="7"/>
        <v>-136700</v>
      </c>
    </row>
    <row r="207" spans="5:7" x14ac:dyDescent="0.25">
      <c r="E207" s="20">
        <f t="shared" si="8"/>
        <v>18800</v>
      </c>
      <c r="F207" s="20">
        <f t="shared" si="6"/>
        <v>8362.7529216523217</v>
      </c>
      <c r="G207" s="20">
        <f t="shared" si="7"/>
        <v>-137950</v>
      </c>
    </row>
    <row r="208" spans="5:7" x14ac:dyDescent="0.25">
      <c r="E208" s="20">
        <f t="shared" si="8"/>
        <v>18900</v>
      </c>
      <c r="F208" s="20">
        <f t="shared" si="6"/>
        <v>8254.4141232659949</v>
      </c>
      <c r="G208" s="20">
        <f t="shared" si="7"/>
        <v>-139200</v>
      </c>
    </row>
    <row r="209" spans="5:7" x14ac:dyDescent="0.25">
      <c r="E209" s="20">
        <f t="shared" si="8"/>
        <v>19000</v>
      </c>
      <c r="F209" s="20">
        <f t="shared" si="6"/>
        <v>8147.4788453884948</v>
      </c>
      <c r="G209" s="20">
        <f t="shared" si="7"/>
        <v>-140450</v>
      </c>
    </row>
    <row r="210" spans="5:7" x14ac:dyDescent="0.25">
      <c r="E210" s="20">
        <f t="shared" si="8"/>
        <v>19100</v>
      </c>
      <c r="F210" s="20">
        <f t="shared" si="6"/>
        <v>8041.928905523353</v>
      </c>
      <c r="G210" s="20">
        <f t="shared" si="7"/>
        <v>-141700</v>
      </c>
    </row>
    <row r="211" spans="5:7" x14ac:dyDescent="0.25">
      <c r="E211" s="20">
        <f t="shared" si="8"/>
        <v>19200</v>
      </c>
      <c r="F211" s="20">
        <f t="shared" si="6"/>
        <v>7937.7463567269078</v>
      </c>
      <c r="G211" s="20">
        <f t="shared" si="7"/>
        <v>-142950</v>
      </c>
    </row>
    <row r="212" spans="5:7" x14ac:dyDescent="0.25">
      <c r="E212" s="20">
        <f t="shared" si="8"/>
        <v>19300</v>
      </c>
      <c r="F212" s="20">
        <f t="shared" ref="F212:F275" si="9">$B$11*POWER($B$10,($B$12*$B$13*E212/(-$B$11)))</f>
        <v>7834.9134845567087</v>
      </c>
      <c r="G212" s="20">
        <f t="shared" si="7"/>
        <v>-144200</v>
      </c>
    </row>
    <row r="213" spans="5:7" x14ac:dyDescent="0.25">
      <c r="E213" s="20">
        <f t="shared" si="8"/>
        <v>19400</v>
      </c>
      <c r="F213" s="20">
        <f t="shared" si="9"/>
        <v>7733.4128040595024</v>
      </c>
      <c r="G213" s="20">
        <f t="shared" ref="G213:G276" si="10">G212-(E213-E212)*$B$9*100</f>
        <v>-145450</v>
      </c>
    </row>
    <row r="214" spans="5:7" x14ac:dyDescent="0.25">
      <c r="E214" s="20">
        <f t="shared" ref="E214:E277" si="11">E213+$B$14</f>
        <v>19500</v>
      </c>
      <c r="F214" s="20">
        <f t="shared" si="9"/>
        <v>7633.2270567982177</v>
      </c>
      <c r="G214" s="20">
        <f t="shared" si="10"/>
        <v>-146700</v>
      </c>
    </row>
    <row r="215" spans="5:7" x14ac:dyDescent="0.25">
      <c r="E215" s="20">
        <f t="shared" si="11"/>
        <v>19600</v>
      </c>
      <c r="F215" s="20">
        <f t="shared" si="9"/>
        <v>7534.3392079174509</v>
      </c>
      <c r="G215" s="20">
        <f t="shared" si="10"/>
        <v>-147950</v>
      </c>
    </row>
    <row r="216" spans="5:7" x14ac:dyDescent="0.25">
      <c r="E216" s="20">
        <f t="shared" si="11"/>
        <v>19700</v>
      </c>
      <c r="F216" s="20">
        <f t="shared" si="9"/>
        <v>7436.7324432470095</v>
      </c>
      <c r="G216" s="20">
        <f t="shared" si="10"/>
        <v>-149200</v>
      </c>
    </row>
    <row r="217" spans="5:7" x14ac:dyDescent="0.25">
      <c r="E217" s="20">
        <f t="shared" si="11"/>
        <v>19800</v>
      </c>
      <c r="F217" s="20">
        <f t="shared" si="9"/>
        <v>7340.390166442925</v>
      </c>
      <c r="G217" s="20">
        <f t="shared" si="10"/>
        <v>-150450</v>
      </c>
    </row>
    <row r="218" spans="5:7" x14ac:dyDescent="0.25">
      <c r="E218" s="20">
        <f t="shared" si="11"/>
        <v>19900</v>
      </c>
      <c r="F218" s="20">
        <f t="shared" si="9"/>
        <v>7245.295996165547</v>
      </c>
      <c r="G218" s="20">
        <f t="shared" si="10"/>
        <v>-151700</v>
      </c>
    </row>
    <row r="219" spans="5:7" x14ac:dyDescent="0.25">
      <c r="E219" s="20">
        <f t="shared" si="11"/>
        <v>20000</v>
      </c>
      <c r="F219" s="20">
        <f t="shared" si="9"/>
        <v>7151.4337632941797</v>
      </c>
      <c r="G219" s="20">
        <f t="shared" si="10"/>
        <v>-152950</v>
      </c>
    </row>
    <row r="220" spans="5:7" x14ac:dyDescent="0.25">
      <c r="E220" s="20">
        <f t="shared" si="11"/>
        <v>20100</v>
      </c>
      <c r="F220" s="20">
        <f t="shared" si="9"/>
        <v>7058.7875081777938</v>
      </c>
      <c r="G220" s="20">
        <f t="shared" si="10"/>
        <v>-154200</v>
      </c>
    </row>
    <row r="221" spans="5:7" x14ac:dyDescent="0.25">
      <c r="E221" s="20">
        <f t="shared" si="11"/>
        <v>20200</v>
      </c>
      <c r="F221" s="20">
        <f t="shared" si="9"/>
        <v>6967.341477921369</v>
      </c>
      <c r="G221" s="20">
        <f t="shared" si="10"/>
        <v>-155450</v>
      </c>
    </row>
    <row r="222" spans="5:7" x14ac:dyDescent="0.25">
      <c r="E222" s="20">
        <f t="shared" si="11"/>
        <v>20300</v>
      </c>
      <c r="F222" s="20">
        <f t="shared" si="9"/>
        <v>6877.0801237073947</v>
      </c>
      <c r="G222" s="20">
        <f t="shared" si="10"/>
        <v>-156700</v>
      </c>
    </row>
    <row r="223" spans="5:7" x14ac:dyDescent="0.25">
      <c r="E223" s="20">
        <f t="shared" si="11"/>
        <v>20400</v>
      </c>
      <c r="F223" s="20">
        <f t="shared" si="9"/>
        <v>6787.9880981520409</v>
      </c>
      <c r="G223" s="20">
        <f t="shared" si="10"/>
        <v>-157950</v>
      </c>
    </row>
    <row r="224" spans="5:7" x14ac:dyDescent="0.25">
      <c r="E224" s="20">
        <f t="shared" si="11"/>
        <v>20500</v>
      </c>
      <c r="F224" s="20">
        <f t="shared" si="9"/>
        <v>6700.0502526956197</v>
      </c>
      <c r="G224" s="20">
        <f t="shared" si="10"/>
        <v>-159200</v>
      </c>
    </row>
    <row r="225" spans="5:7" x14ac:dyDescent="0.25">
      <c r="E225" s="20">
        <f t="shared" si="11"/>
        <v>20600</v>
      </c>
      <c r="F225" s="20">
        <f t="shared" si="9"/>
        <v>6613.2516350268306</v>
      </c>
      <c r="G225" s="20">
        <f t="shared" si="10"/>
        <v>-160450</v>
      </c>
    </row>
    <row r="226" spans="5:7" x14ac:dyDescent="0.25">
      <c r="E226" s="20">
        <f t="shared" si="11"/>
        <v>20700</v>
      </c>
      <c r="F226" s="20">
        <f t="shared" si="9"/>
        <v>6527.5774865403719</v>
      </c>
      <c r="G226" s="20">
        <f t="shared" si="10"/>
        <v>-161700</v>
      </c>
    </row>
    <row r="227" spans="5:7" x14ac:dyDescent="0.25">
      <c r="E227" s="20">
        <f t="shared" si="11"/>
        <v>20800</v>
      </c>
      <c r="F227" s="20">
        <f t="shared" si="9"/>
        <v>6443.0132398274936</v>
      </c>
      <c r="G227" s="20">
        <f t="shared" si="10"/>
        <v>-162950</v>
      </c>
    </row>
    <row r="228" spans="5:7" x14ac:dyDescent="0.25">
      <c r="E228" s="20">
        <f t="shared" si="11"/>
        <v>20900</v>
      </c>
      <c r="F228" s="20">
        <f t="shared" si="9"/>
        <v>6359.5445161990801</v>
      </c>
      <c r="G228" s="20">
        <f t="shared" si="10"/>
        <v>-164200</v>
      </c>
    </row>
    <row r="229" spans="5:7" x14ac:dyDescent="0.25">
      <c r="E229" s="20">
        <f t="shared" si="11"/>
        <v>21000</v>
      </c>
      <c r="F229" s="20">
        <f t="shared" si="9"/>
        <v>6277.1571232407778</v>
      </c>
      <c r="G229" s="20">
        <f t="shared" si="10"/>
        <v>-165450</v>
      </c>
    </row>
    <row r="230" spans="5:7" x14ac:dyDescent="0.25">
      <c r="E230" s="20">
        <f t="shared" si="11"/>
        <v>21100</v>
      </c>
      <c r="F230" s="20">
        <f t="shared" si="9"/>
        <v>6195.8370523998346</v>
      </c>
      <c r="G230" s="20">
        <f t="shared" si="10"/>
        <v>-166700</v>
      </c>
    </row>
    <row r="231" spans="5:7" x14ac:dyDescent="0.25">
      <c r="E231" s="20">
        <f t="shared" si="11"/>
        <v>21200</v>
      </c>
      <c r="F231" s="20">
        <f t="shared" si="9"/>
        <v>6115.5704766031822</v>
      </c>
      <c r="G231" s="20">
        <f t="shared" si="10"/>
        <v>-167950</v>
      </c>
    </row>
    <row r="232" spans="5:7" x14ac:dyDescent="0.25">
      <c r="E232" s="20">
        <f t="shared" si="11"/>
        <v>21300</v>
      </c>
      <c r="F232" s="20">
        <f t="shared" si="9"/>
        <v>6036.3437479063841</v>
      </c>
      <c r="G232" s="20">
        <f t="shared" si="10"/>
        <v>-169200</v>
      </c>
    </row>
    <row r="233" spans="5:7" x14ac:dyDescent="0.25">
      <c r="E233" s="20">
        <f t="shared" si="11"/>
        <v>21400</v>
      </c>
      <c r="F233" s="20">
        <f t="shared" si="9"/>
        <v>5958.1433951730432</v>
      </c>
      <c r="G233" s="20">
        <f t="shared" si="10"/>
        <v>-170450</v>
      </c>
    </row>
    <row r="234" spans="5:7" x14ac:dyDescent="0.25">
      <c r="E234" s="20">
        <f t="shared" si="11"/>
        <v>21500</v>
      </c>
      <c r="F234" s="20">
        <f t="shared" si="9"/>
        <v>5880.9561217842547</v>
      </c>
      <c r="G234" s="20">
        <f t="shared" si="10"/>
        <v>-171700</v>
      </c>
    </row>
    <row r="235" spans="5:7" x14ac:dyDescent="0.25">
      <c r="E235" s="20">
        <f t="shared" si="11"/>
        <v>21600</v>
      </c>
      <c r="F235" s="20">
        <f t="shared" si="9"/>
        <v>5804.7688033777531</v>
      </c>
      <c r="G235" s="20">
        <f t="shared" si="10"/>
        <v>-172950</v>
      </c>
    </row>
    <row r="236" spans="5:7" x14ac:dyDescent="0.25">
      <c r="E236" s="20">
        <f t="shared" si="11"/>
        <v>21700</v>
      </c>
      <c r="F236" s="20">
        <f t="shared" si="9"/>
        <v>5729.5684856163452</v>
      </c>
      <c r="G236" s="20">
        <f t="shared" si="10"/>
        <v>-174200</v>
      </c>
    </row>
    <row r="237" spans="5:7" x14ac:dyDescent="0.25">
      <c r="E237" s="20">
        <f t="shared" si="11"/>
        <v>21800</v>
      </c>
      <c r="F237" s="20">
        <f t="shared" si="9"/>
        <v>5655.342381985246</v>
      </c>
      <c r="G237" s="20">
        <f t="shared" si="10"/>
        <v>-175450</v>
      </c>
    </row>
    <row r="238" spans="5:7" x14ac:dyDescent="0.25">
      <c r="E238" s="20">
        <f t="shared" si="11"/>
        <v>21900</v>
      </c>
      <c r="F238" s="20">
        <f t="shared" si="9"/>
        <v>5582.0778716179457</v>
      </c>
      <c r="G238" s="20">
        <f t="shared" si="10"/>
        <v>-176700</v>
      </c>
    </row>
    <row r="239" spans="5:7" x14ac:dyDescent="0.25">
      <c r="E239" s="20">
        <f t="shared" si="11"/>
        <v>22000</v>
      </c>
      <c r="F239" s="20">
        <f t="shared" si="9"/>
        <v>5509.7624971502637</v>
      </c>
      <c r="G239" s="20">
        <f t="shared" si="10"/>
        <v>-177950</v>
      </c>
    </row>
    <row r="240" spans="5:7" x14ac:dyDescent="0.25">
      <c r="E240" s="20">
        <f t="shared" si="11"/>
        <v>22100</v>
      </c>
      <c r="F240" s="20">
        <f t="shared" si="9"/>
        <v>5438.3839626021736</v>
      </c>
      <c r="G240" s="20">
        <f t="shared" si="10"/>
        <v>-179200</v>
      </c>
    </row>
    <row r="241" spans="5:7" x14ac:dyDescent="0.25">
      <c r="E241" s="20">
        <f t="shared" si="11"/>
        <v>22200</v>
      </c>
      <c r="F241" s="20">
        <f t="shared" si="9"/>
        <v>5367.9301312870921</v>
      </c>
      <c r="G241" s="20">
        <f t="shared" si="10"/>
        <v>-180450</v>
      </c>
    </row>
    <row r="242" spans="5:7" x14ac:dyDescent="0.25">
      <c r="E242" s="20">
        <f t="shared" si="11"/>
        <v>22300</v>
      </c>
      <c r="F242" s="20">
        <f t="shared" si="9"/>
        <v>5298.3890237482492</v>
      </c>
      <c r="G242" s="20">
        <f t="shared" si="10"/>
        <v>-181700</v>
      </c>
    </row>
    <row r="243" spans="5:7" x14ac:dyDescent="0.25">
      <c r="E243" s="20">
        <f t="shared" si="11"/>
        <v>22400</v>
      </c>
      <c r="F243" s="20">
        <f t="shared" si="9"/>
        <v>5229.7488157217795</v>
      </c>
      <c r="G243" s="20">
        <f t="shared" si="10"/>
        <v>-182950</v>
      </c>
    </row>
    <row r="244" spans="5:7" x14ac:dyDescent="0.25">
      <c r="E244" s="20">
        <f t="shared" si="11"/>
        <v>22500</v>
      </c>
      <c r="F244" s="20">
        <f t="shared" si="9"/>
        <v>5161.9978361262101</v>
      </c>
      <c r="G244" s="20">
        <f t="shared" si="10"/>
        <v>-184200</v>
      </c>
    </row>
    <row r="245" spans="5:7" x14ac:dyDescent="0.25">
      <c r="E245" s="20">
        <f t="shared" si="11"/>
        <v>22600</v>
      </c>
      <c r="F245" s="20">
        <f t="shared" si="9"/>
        <v>5095.1245650780165</v>
      </c>
      <c r="G245" s="20">
        <f t="shared" si="10"/>
        <v>-185450</v>
      </c>
    </row>
    <row r="246" spans="5:7" x14ac:dyDescent="0.25">
      <c r="E246" s="20">
        <f t="shared" si="11"/>
        <v>22700</v>
      </c>
      <c r="F246" s="20">
        <f t="shared" si="9"/>
        <v>5029.1176319328315</v>
      </c>
      <c r="G246" s="20">
        <f t="shared" si="10"/>
        <v>-186700</v>
      </c>
    </row>
    <row r="247" spans="5:7" x14ac:dyDescent="0.25">
      <c r="E247" s="20">
        <f t="shared" si="11"/>
        <v>22800</v>
      </c>
      <c r="F247" s="20">
        <f t="shared" si="9"/>
        <v>4963.965813352087</v>
      </c>
      <c r="G247" s="20">
        <f t="shared" si="10"/>
        <v>-187950</v>
      </c>
    </row>
    <row r="248" spans="5:7" x14ac:dyDescent="0.25">
      <c r="E248" s="20">
        <f t="shared" si="11"/>
        <v>22900</v>
      </c>
      <c r="F248" s="20">
        <f t="shared" si="9"/>
        <v>4899.6580313946688</v>
      </c>
      <c r="G248" s="20">
        <f t="shared" si="10"/>
        <v>-189200</v>
      </c>
    </row>
    <row r="249" spans="5:7" x14ac:dyDescent="0.25">
      <c r="E249" s="20">
        <f t="shared" si="11"/>
        <v>23000</v>
      </c>
      <c r="F249" s="20">
        <f t="shared" si="9"/>
        <v>4836.1833516333145</v>
      </c>
      <c r="G249" s="20">
        <f t="shared" si="10"/>
        <v>-190450</v>
      </c>
    </row>
    <row r="250" spans="5:7" x14ac:dyDescent="0.25">
      <c r="E250" s="20">
        <f t="shared" si="11"/>
        <v>23100</v>
      </c>
      <c r="F250" s="20">
        <f t="shared" si="9"/>
        <v>4773.5309812953892</v>
      </c>
      <c r="G250" s="20">
        <f t="shared" si="10"/>
        <v>-191700</v>
      </c>
    </row>
    <row r="251" spans="5:7" x14ac:dyDescent="0.25">
      <c r="E251" s="20">
        <f t="shared" si="11"/>
        <v>23200</v>
      </c>
      <c r="F251" s="20">
        <f t="shared" si="9"/>
        <v>4711.6902674277762</v>
      </c>
      <c r="G251" s="20">
        <f t="shared" si="10"/>
        <v>-192950</v>
      </c>
    </row>
    <row r="252" spans="5:7" x14ac:dyDescent="0.25">
      <c r="E252" s="20">
        <f t="shared" si="11"/>
        <v>23300</v>
      </c>
      <c r="F252" s="20">
        <f t="shared" si="9"/>
        <v>4650.6506950855101</v>
      </c>
      <c r="G252" s="20">
        <f t="shared" si="10"/>
        <v>-194200</v>
      </c>
    </row>
    <row r="253" spans="5:7" x14ac:dyDescent="0.25">
      <c r="E253" s="20">
        <f t="shared" si="11"/>
        <v>23400</v>
      </c>
      <c r="F253" s="20">
        <f t="shared" si="9"/>
        <v>4590.4018855439099</v>
      </c>
      <c r="G253" s="20">
        <f t="shared" si="10"/>
        <v>-195450</v>
      </c>
    </row>
    <row r="254" spans="5:7" x14ac:dyDescent="0.25">
      <c r="E254" s="20">
        <f t="shared" si="11"/>
        <v>23500</v>
      </c>
      <c r="F254" s="20">
        <f t="shared" si="9"/>
        <v>4530.9335945338371</v>
      </c>
      <c r="G254" s="20">
        <f t="shared" si="10"/>
        <v>-196700</v>
      </c>
    </row>
    <row r="255" spans="5:7" x14ac:dyDescent="0.25">
      <c r="E255" s="20">
        <f t="shared" si="11"/>
        <v>23600</v>
      </c>
      <c r="F255" s="20">
        <f t="shared" si="9"/>
        <v>4472.23571049985</v>
      </c>
      <c r="G255" s="20">
        <f t="shared" si="10"/>
        <v>-197950</v>
      </c>
    </row>
    <row r="256" spans="5:7" x14ac:dyDescent="0.25">
      <c r="E256" s="20">
        <f t="shared" si="11"/>
        <v>23700</v>
      </c>
      <c r="F256" s="20">
        <f t="shared" si="9"/>
        <v>4414.2982528809007</v>
      </c>
      <c r="G256" s="20">
        <f t="shared" si="10"/>
        <v>-199200</v>
      </c>
    </row>
    <row r="257" spans="5:7" x14ac:dyDescent="0.25">
      <c r="E257" s="20">
        <f t="shared" si="11"/>
        <v>23800</v>
      </c>
      <c r="F257" s="20">
        <f t="shared" si="9"/>
        <v>4357.1113704133149</v>
      </c>
      <c r="G257" s="20">
        <f t="shared" si="10"/>
        <v>-200450</v>
      </c>
    </row>
    <row r="258" spans="5:7" x14ac:dyDescent="0.25">
      <c r="E258" s="20">
        <f t="shared" si="11"/>
        <v>23900</v>
      </c>
      <c r="F258" s="20">
        <f t="shared" si="9"/>
        <v>4300.6653394557588</v>
      </c>
      <c r="G258" s="20">
        <f t="shared" si="10"/>
        <v>-201700</v>
      </c>
    </row>
    <row r="259" spans="5:7" x14ac:dyDescent="0.25">
      <c r="E259" s="20">
        <f t="shared" si="11"/>
        <v>24000</v>
      </c>
      <c r="F259" s="20">
        <f t="shared" si="9"/>
        <v>4244.9505623358937</v>
      </c>
      <c r="G259" s="20">
        <f t="shared" si="10"/>
        <v>-202950</v>
      </c>
    </row>
    <row r="260" spans="5:7" x14ac:dyDescent="0.25">
      <c r="E260" s="20">
        <f t="shared" si="11"/>
        <v>24100</v>
      </c>
      <c r="F260" s="20">
        <f t="shared" si="9"/>
        <v>4189.9575657184632</v>
      </c>
      <c r="G260" s="20">
        <f t="shared" si="10"/>
        <v>-204200</v>
      </c>
    </row>
    <row r="261" spans="5:7" x14ac:dyDescent="0.25">
      <c r="E261" s="20">
        <f t="shared" si="11"/>
        <v>24200</v>
      </c>
      <c r="F261" s="20">
        <f t="shared" si="9"/>
        <v>4135.676998994516</v>
      </c>
      <c r="G261" s="20">
        <f t="shared" si="10"/>
        <v>-205450</v>
      </c>
    </row>
    <row r="262" spans="5:7" x14ac:dyDescent="0.25">
      <c r="E262" s="20">
        <f t="shared" si="11"/>
        <v>24300</v>
      </c>
      <c r="F262" s="20">
        <f t="shared" si="9"/>
        <v>4082.0996326914942</v>
      </c>
      <c r="G262" s="20">
        <f t="shared" si="10"/>
        <v>-206700</v>
      </c>
    </row>
    <row r="263" spans="5:7" x14ac:dyDescent="0.25">
      <c r="E263" s="20">
        <f t="shared" si="11"/>
        <v>24400</v>
      </c>
      <c r="F263" s="20">
        <f t="shared" si="9"/>
        <v>4029.2163569039185</v>
      </c>
      <c r="G263" s="20">
        <f t="shared" si="10"/>
        <v>-207950</v>
      </c>
    </row>
    <row r="264" spans="5:7" x14ac:dyDescent="0.25">
      <c r="E264" s="20">
        <f t="shared" si="11"/>
        <v>24500</v>
      </c>
      <c r="F264" s="20">
        <f t="shared" si="9"/>
        <v>3977.0181797444225</v>
      </c>
      <c r="G264" s="20">
        <f t="shared" si="10"/>
        <v>-209200</v>
      </c>
    </row>
    <row r="265" spans="5:7" x14ac:dyDescent="0.25">
      <c r="E265" s="20">
        <f t="shared" si="11"/>
        <v>24600</v>
      </c>
      <c r="F265" s="20">
        <f t="shared" si="9"/>
        <v>3925.4962258148121</v>
      </c>
      <c r="G265" s="20">
        <f t="shared" si="10"/>
        <v>-210450</v>
      </c>
    </row>
    <row r="266" spans="5:7" x14ac:dyDescent="0.25">
      <c r="E266" s="20">
        <f t="shared" si="11"/>
        <v>24700</v>
      </c>
      <c r="F266" s="20">
        <f t="shared" si="9"/>
        <v>3874.6417346969747</v>
      </c>
      <c r="G266" s="20">
        <f t="shared" si="10"/>
        <v>-211700</v>
      </c>
    </row>
    <row r="267" spans="5:7" x14ac:dyDescent="0.25">
      <c r="E267" s="20">
        <f t="shared" si="11"/>
        <v>24800</v>
      </c>
      <c r="F267" s="20">
        <f t="shared" si="9"/>
        <v>3824.4460594633165</v>
      </c>
      <c r="G267" s="20">
        <f t="shared" si="10"/>
        <v>-212950</v>
      </c>
    </row>
    <row r="268" spans="5:7" x14ac:dyDescent="0.25">
      <c r="E268" s="20">
        <f t="shared" si="11"/>
        <v>24900</v>
      </c>
      <c r="F268" s="20">
        <f t="shared" si="9"/>
        <v>3774.9006652065041</v>
      </c>
      <c r="G268" s="20">
        <f t="shared" si="10"/>
        <v>-214200</v>
      </c>
    </row>
    <row r="269" spans="5:7" x14ac:dyDescent="0.25">
      <c r="E269" s="20">
        <f t="shared" si="11"/>
        <v>25000</v>
      </c>
      <c r="F269" s="20">
        <f t="shared" si="9"/>
        <v>3725.9971275882435</v>
      </c>
      <c r="G269" s="20">
        <f t="shared" si="10"/>
        <v>-215450</v>
      </c>
    </row>
    <row r="270" spans="5:7" x14ac:dyDescent="0.25">
      <c r="E270" s="20">
        <f t="shared" si="11"/>
        <v>25100</v>
      </c>
      <c r="F270" s="20">
        <f t="shared" si="9"/>
        <v>3677.727131406883</v>
      </c>
      <c r="G270" s="20">
        <f t="shared" si="10"/>
        <v>-216700</v>
      </c>
    </row>
    <row r="271" spans="5:7" x14ac:dyDescent="0.25">
      <c r="E271" s="20">
        <f t="shared" si="11"/>
        <v>25200</v>
      </c>
      <c r="F271" s="20">
        <f t="shared" si="9"/>
        <v>3630.0824691835387</v>
      </c>
      <c r="G271" s="20">
        <f t="shared" si="10"/>
        <v>-217950</v>
      </c>
    </row>
    <row r="272" spans="5:7" x14ac:dyDescent="0.25">
      <c r="E272" s="20">
        <f t="shared" si="11"/>
        <v>25300</v>
      </c>
      <c r="F272" s="20">
        <f t="shared" si="9"/>
        <v>3583.0550397665629</v>
      </c>
      <c r="G272" s="20">
        <f t="shared" si="10"/>
        <v>-219200</v>
      </c>
    </row>
    <row r="273" spans="5:7" x14ac:dyDescent="0.25">
      <c r="E273" s="20">
        <f t="shared" si="11"/>
        <v>25400</v>
      </c>
      <c r="F273" s="20">
        <f t="shared" si="9"/>
        <v>3536.636846954083</v>
      </c>
      <c r="G273" s="20">
        <f t="shared" si="10"/>
        <v>-220450</v>
      </c>
    </row>
    <row r="274" spans="5:7" x14ac:dyDescent="0.25">
      <c r="E274" s="20">
        <f t="shared" si="11"/>
        <v>25500</v>
      </c>
      <c r="F274" s="20">
        <f t="shared" si="9"/>
        <v>3490.8199981343882</v>
      </c>
      <c r="G274" s="20">
        <f t="shared" si="10"/>
        <v>-221700</v>
      </c>
    </row>
    <row r="275" spans="5:7" x14ac:dyDescent="0.25">
      <c r="E275" s="20">
        <f t="shared" si="11"/>
        <v>25600</v>
      </c>
      <c r="F275" s="20">
        <f t="shared" si="9"/>
        <v>3445.5967029439175</v>
      </c>
      <c r="G275" s="20">
        <f t="shared" si="10"/>
        <v>-222950</v>
      </c>
    </row>
    <row r="276" spans="5:7" x14ac:dyDescent="0.25">
      <c r="E276" s="20">
        <f t="shared" si="11"/>
        <v>25700</v>
      </c>
      <c r="F276" s="20">
        <f t="shared" ref="F276:F339" si="12">$B$11*POWER($B$10,($B$12*$B$13*E276/(-$B$11)))</f>
        <v>3400.9592719426587</v>
      </c>
      <c r="G276" s="20">
        <f t="shared" si="10"/>
        <v>-224200</v>
      </c>
    </row>
    <row r="277" spans="5:7" x14ac:dyDescent="0.25">
      <c r="E277" s="20">
        <f t="shared" si="11"/>
        <v>25800</v>
      </c>
      <c r="F277" s="20">
        <f t="shared" si="12"/>
        <v>3356.9001153066756</v>
      </c>
      <c r="G277" s="20">
        <f t="shared" ref="G277:G340" si="13">G276-(E277-E276)*$B$9*100</f>
        <v>-225450</v>
      </c>
    </row>
    <row r="278" spans="5:7" x14ac:dyDescent="0.25">
      <c r="E278" s="20">
        <f t="shared" ref="E278:E341" si="14">E277+$B$14</f>
        <v>25900</v>
      </c>
      <c r="F278" s="20">
        <f t="shared" si="12"/>
        <v>3313.411741537599</v>
      </c>
      <c r="G278" s="20">
        <f t="shared" si="13"/>
        <v>-226700</v>
      </c>
    </row>
    <row r="279" spans="5:7" x14ac:dyDescent="0.25">
      <c r="E279" s="20">
        <f t="shared" si="14"/>
        <v>26000</v>
      </c>
      <c r="F279" s="20">
        <f t="shared" si="12"/>
        <v>3270.4867561888263</v>
      </c>
      <c r="G279" s="20">
        <f t="shared" si="13"/>
        <v>-227950</v>
      </c>
    </row>
    <row r="280" spans="5:7" x14ac:dyDescent="0.25">
      <c r="E280" s="20">
        <f t="shared" si="14"/>
        <v>26100</v>
      </c>
      <c r="F280" s="20">
        <f t="shared" si="12"/>
        <v>3228.1178606082208</v>
      </c>
      <c r="G280" s="20">
        <f t="shared" si="13"/>
        <v>-229200</v>
      </c>
    </row>
    <row r="281" spans="5:7" x14ac:dyDescent="0.25">
      <c r="E281" s="20">
        <f t="shared" si="14"/>
        <v>26200</v>
      </c>
      <c r="F281" s="20">
        <f t="shared" si="12"/>
        <v>3186.2978506971008</v>
      </c>
      <c r="G281" s="20">
        <f t="shared" si="13"/>
        <v>-230450</v>
      </c>
    </row>
    <row r="282" spans="5:7" x14ac:dyDescent="0.25">
      <c r="E282" s="20">
        <f t="shared" si="14"/>
        <v>26300</v>
      </c>
      <c r="F282" s="20">
        <f t="shared" si="12"/>
        <v>3145.0196156853153</v>
      </c>
      <c r="G282" s="20">
        <f t="shared" si="13"/>
        <v>-231700</v>
      </c>
    </row>
    <row r="283" spans="5:7" x14ac:dyDescent="0.25">
      <c r="E283" s="20">
        <f t="shared" si="14"/>
        <v>26400</v>
      </c>
      <c r="F283" s="20">
        <f t="shared" si="12"/>
        <v>3104.2761369221698</v>
      </c>
      <c r="G283" s="20">
        <f t="shared" si="13"/>
        <v>-232950</v>
      </c>
    </row>
    <row r="284" spans="5:7" x14ac:dyDescent="0.25">
      <c r="E284" s="20">
        <f t="shared" si="14"/>
        <v>26500</v>
      </c>
      <c r="F284" s="20">
        <f t="shared" si="12"/>
        <v>3064.0604866830327</v>
      </c>
      <c r="G284" s="20">
        <f t="shared" si="13"/>
        <v>-234200</v>
      </c>
    </row>
    <row r="285" spans="5:7" x14ac:dyDescent="0.25">
      <c r="E285" s="20">
        <f t="shared" si="14"/>
        <v>26600</v>
      </c>
      <c r="F285" s="20">
        <f t="shared" si="12"/>
        <v>3024.3658269913917</v>
      </c>
      <c r="G285" s="20">
        <f t="shared" si="13"/>
        <v>-235450</v>
      </c>
    </row>
    <row r="286" spans="5:7" x14ac:dyDescent="0.25">
      <c r="E286" s="20">
        <f t="shared" si="14"/>
        <v>26700</v>
      </c>
      <c r="F286" s="20">
        <f t="shared" si="12"/>
        <v>2985.1854084561787</v>
      </c>
      <c r="G286" s="20">
        <f t="shared" si="13"/>
        <v>-236700</v>
      </c>
    </row>
    <row r="287" spans="5:7" x14ac:dyDescent="0.25">
      <c r="E287" s="20">
        <f t="shared" si="14"/>
        <v>26800</v>
      </c>
      <c r="F287" s="20">
        <f t="shared" si="12"/>
        <v>2946.5125691241446</v>
      </c>
      <c r="G287" s="20">
        <f t="shared" si="13"/>
        <v>-237950</v>
      </c>
    </row>
    <row r="288" spans="5:7" x14ac:dyDescent="0.25">
      <c r="E288" s="20">
        <f t="shared" si="14"/>
        <v>26900</v>
      </c>
      <c r="F288" s="20">
        <f t="shared" si="12"/>
        <v>2908.3407333471232</v>
      </c>
      <c r="G288" s="20">
        <f t="shared" si="13"/>
        <v>-239200</v>
      </c>
    </row>
    <row r="289" spans="5:7" x14ac:dyDescent="0.25">
      <c r="E289" s="20">
        <f t="shared" si="14"/>
        <v>27000</v>
      </c>
      <c r="F289" s="20">
        <f t="shared" si="12"/>
        <v>2870.6634106639394</v>
      </c>
      <c r="G289" s="20">
        <f t="shared" si="13"/>
        <v>-240450</v>
      </c>
    </row>
    <row r="290" spans="5:7" x14ac:dyDescent="0.25">
      <c r="E290" s="20">
        <f t="shared" si="14"/>
        <v>27100</v>
      </c>
      <c r="F290" s="20">
        <f t="shared" si="12"/>
        <v>2833.4741946968275</v>
      </c>
      <c r="G290" s="20">
        <f t="shared" si="13"/>
        <v>-241700</v>
      </c>
    </row>
    <row r="291" spans="5:7" x14ac:dyDescent="0.25">
      <c r="E291" s="20">
        <f t="shared" si="14"/>
        <v>27200</v>
      </c>
      <c r="F291" s="20">
        <f t="shared" si="12"/>
        <v>2796.7667620621364</v>
      </c>
      <c r="G291" s="20">
        <f t="shared" si="13"/>
        <v>-242950</v>
      </c>
    </row>
    <row r="292" spans="5:7" x14ac:dyDescent="0.25">
      <c r="E292" s="20">
        <f t="shared" si="14"/>
        <v>27300</v>
      </c>
      <c r="F292" s="20">
        <f t="shared" si="12"/>
        <v>2760.5348712951468</v>
      </c>
      <c r="G292" s="20">
        <f t="shared" si="13"/>
        <v>-244200</v>
      </c>
    </row>
    <row r="293" spans="5:7" x14ac:dyDescent="0.25">
      <c r="E293" s="20">
        <f t="shared" si="14"/>
        <v>27400</v>
      </c>
      <c r="F293" s="20">
        <f t="shared" si="12"/>
        <v>2724.7723617888182</v>
      </c>
      <c r="G293" s="20">
        <f t="shared" si="13"/>
        <v>-245450</v>
      </c>
    </row>
    <row r="294" spans="5:7" x14ac:dyDescent="0.25">
      <c r="E294" s="20">
        <f t="shared" si="14"/>
        <v>27500</v>
      </c>
      <c r="F294" s="20">
        <f t="shared" si="12"/>
        <v>2689.4731527462809</v>
      </c>
      <c r="G294" s="20">
        <f t="shared" si="13"/>
        <v>-246700</v>
      </c>
    </row>
    <row r="295" spans="5:7" x14ac:dyDescent="0.25">
      <c r="E295" s="20">
        <f t="shared" si="14"/>
        <v>27600</v>
      </c>
      <c r="F295" s="20">
        <f t="shared" si="12"/>
        <v>2654.6312421469124</v>
      </c>
      <c r="G295" s="20">
        <f t="shared" si="13"/>
        <v>-247950</v>
      </c>
    </row>
    <row r="296" spans="5:7" x14ac:dyDescent="0.25">
      <c r="E296" s="20">
        <f t="shared" si="14"/>
        <v>27700</v>
      </c>
      <c r="F296" s="20">
        <f t="shared" si="12"/>
        <v>2620.2407057257824</v>
      </c>
      <c r="G296" s="20">
        <f t="shared" si="13"/>
        <v>-249200</v>
      </c>
    </row>
    <row r="297" spans="5:7" x14ac:dyDescent="0.25">
      <c r="E297" s="20">
        <f t="shared" si="14"/>
        <v>27800</v>
      </c>
      <c r="F297" s="20">
        <f t="shared" si="12"/>
        <v>2586.2956959663425</v>
      </c>
      <c r="G297" s="20">
        <f t="shared" si="13"/>
        <v>-250450</v>
      </c>
    </row>
    <row r="298" spans="5:7" x14ac:dyDescent="0.25">
      <c r="E298" s="20">
        <f t="shared" si="14"/>
        <v>27900</v>
      </c>
      <c r="F298" s="20">
        <f t="shared" si="12"/>
        <v>2552.7904411061572</v>
      </c>
      <c r="G298" s="20">
        <f t="shared" si="13"/>
        <v>-251700</v>
      </c>
    </row>
    <row r="299" spans="5:7" x14ac:dyDescent="0.25">
      <c r="E299" s="20">
        <f t="shared" si="14"/>
        <v>28000</v>
      </c>
      <c r="F299" s="20">
        <f t="shared" si="12"/>
        <v>2519.7192441555126</v>
      </c>
      <c r="G299" s="20">
        <f t="shared" si="13"/>
        <v>-252950</v>
      </c>
    </row>
    <row r="300" spans="5:7" x14ac:dyDescent="0.25">
      <c r="E300" s="20">
        <f t="shared" si="14"/>
        <v>28100</v>
      </c>
      <c r="F300" s="20">
        <f t="shared" si="12"/>
        <v>2487.0764819287429</v>
      </c>
      <c r="G300" s="20">
        <f t="shared" si="13"/>
        <v>-254200</v>
      </c>
    </row>
    <row r="301" spans="5:7" x14ac:dyDescent="0.25">
      <c r="E301" s="20">
        <f t="shared" si="14"/>
        <v>28200</v>
      </c>
      <c r="F301" s="20">
        <f t="shared" si="12"/>
        <v>2454.8566040881078</v>
      </c>
      <c r="G301" s="20">
        <f t="shared" si="13"/>
        <v>-255450</v>
      </c>
    </row>
    <row r="302" spans="5:7" x14ac:dyDescent="0.25">
      <c r="E302" s="20">
        <f t="shared" si="14"/>
        <v>28300</v>
      </c>
      <c r="F302" s="20">
        <f t="shared" si="12"/>
        <v>2423.0541322000468</v>
      </c>
      <c r="G302" s="20">
        <f t="shared" si="13"/>
        <v>-256700</v>
      </c>
    </row>
    <row r="303" spans="5:7" x14ac:dyDescent="0.25">
      <c r="E303" s="20">
        <f t="shared" si="14"/>
        <v>28400</v>
      </c>
      <c r="F303" s="20">
        <f t="shared" si="12"/>
        <v>2391.6636588036731</v>
      </c>
      <c r="G303" s="20">
        <f t="shared" si="13"/>
        <v>-257950</v>
      </c>
    </row>
    <row r="304" spans="5:7" x14ac:dyDescent="0.25">
      <c r="E304" s="20">
        <f t="shared" si="14"/>
        <v>28500</v>
      </c>
      <c r="F304" s="20">
        <f t="shared" si="12"/>
        <v>2360.6798464913218</v>
      </c>
      <c r="G304" s="20">
        <f t="shared" si="13"/>
        <v>-259200</v>
      </c>
    </row>
    <row r="305" spans="5:7" x14ac:dyDescent="0.25">
      <c r="E305" s="20">
        <f t="shared" si="14"/>
        <v>28600</v>
      </c>
      <c r="F305" s="20">
        <f t="shared" si="12"/>
        <v>2330.0974270010238</v>
      </c>
      <c r="G305" s="20">
        <f t="shared" si="13"/>
        <v>-260450</v>
      </c>
    </row>
    <row r="306" spans="5:7" x14ac:dyDescent="0.25">
      <c r="E306" s="20">
        <f t="shared" si="14"/>
        <v>28700</v>
      </c>
      <c r="F306" s="20">
        <f t="shared" si="12"/>
        <v>2299.9112003207197</v>
      </c>
      <c r="G306" s="20">
        <f t="shared" si="13"/>
        <v>-261700</v>
      </c>
    </row>
    <row r="307" spans="5:7" x14ac:dyDescent="0.25">
      <c r="E307" s="20">
        <f t="shared" si="14"/>
        <v>28800</v>
      </c>
      <c r="F307" s="20">
        <f t="shared" si="12"/>
        <v>2270.1160338040972</v>
      </c>
      <c r="G307" s="20">
        <f t="shared" si="13"/>
        <v>-262950</v>
      </c>
    </row>
    <row r="308" spans="5:7" x14ac:dyDescent="0.25">
      <c r="E308" s="20">
        <f t="shared" si="14"/>
        <v>28900</v>
      </c>
      <c r="F308" s="20">
        <f t="shared" si="12"/>
        <v>2240.7068612978655</v>
      </c>
      <c r="G308" s="20">
        <f t="shared" si="13"/>
        <v>-264200</v>
      </c>
    </row>
    <row r="309" spans="5:7" x14ac:dyDescent="0.25">
      <c r="E309" s="20">
        <f t="shared" si="14"/>
        <v>29000</v>
      </c>
      <c r="F309" s="20">
        <f t="shared" si="12"/>
        <v>2211.678682280346</v>
      </c>
      <c r="G309" s="20">
        <f t="shared" si="13"/>
        <v>-265450</v>
      </c>
    </row>
    <row r="310" spans="5:7" x14ac:dyDescent="0.25">
      <c r="E310" s="20">
        <f t="shared" si="14"/>
        <v>29100</v>
      </c>
      <c r="F310" s="20">
        <f t="shared" si="12"/>
        <v>2183.0265610112219</v>
      </c>
      <c r="G310" s="20">
        <f t="shared" si="13"/>
        <v>-266700</v>
      </c>
    </row>
    <row r="311" spans="5:7" x14ac:dyDescent="0.25">
      <c r="E311" s="20">
        <f t="shared" si="14"/>
        <v>29200</v>
      </c>
      <c r="F311" s="20">
        <f t="shared" si="12"/>
        <v>2154.7456256922978</v>
      </c>
      <c r="G311" s="20">
        <f t="shared" si="13"/>
        <v>-267950</v>
      </c>
    </row>
    <row r="312" spans="5:7" x14ac:dyDescent="0.25">
      <c r="E312" s="20">
        <f t="shared" si="14"/>
        <v>29300</v>
      </c>
      <c r="F312" s="20">
        <f t="shared" si="12"/>
        <v>2126.8310676391361</v>
      </c>
      <c r="G312" s="20">
        <f t="shared" si="13"/>
        <v>-269200</v>
      </c>
    </row>
    <row r="313" spans="5:7" x14ac:dyDescent="0.25">
      <c r="E313" s="20">
        <f t="shared" si="14"/>
        <v>29400</v>
      </c>
      <c r="F313" s="20">
        <f t="shared" si="12"/>
        <v>2099.2781404634275</v>
      </c>
      <c r="G313" s="20">
        <f t="shared" si="13"/>
        <v>-270450</v>
      </c>
    </row>
    <row r="314" spans="5:7" x14ac:dyDescent="0.25">
      <c r="E314" s="20">
        <f t="shared" si="14"/>
        <v>29500</v>
      </c>
      <c r="F314" s="20">
        <f t="shared" si="12"/>
        <v>2072.0821592659395</v>
      </c>
      <c r="G314" s="20">
        <f t="shared" si="13"/>
        <v>-271700</v>
      </c>
    </row>
    <row r="315" spans="5:7" x14ac:dyDescent="0.25">
      <c r="E315" s="20">
        <f t="shared" si="14"/>
        <v>29600</v>
      </c>
      <c r="F315" s="20">
        <f t="shared" si="12"/>
        <v>2045.2384998399402</v>
      </c>
      <c r="G315" s="20">
        <f t="shared" si="13"/>
        <v>-272950</v>
      </c>
    </row>
    <row r="316" spans="5:7" x14ac:dyDescent="0.25">
      <c r="E316" s="20">
        <f t="shared" si="14"/>
        <v>29700</v>
      </c>
      <c r="F316" s="20">
        <f t="shared" si="12"/>
        <v>2018.7425978849258</v>
      </c>
      <c r="G316" s="20">
        <f t="shared" si="13"/>
        <v>-274200</v>
      </c>
    </row>
    <row r="317" spans="5:7" x14ac:dyDescent="0.25">
      <c r="E317" s="20">
        <f t="shared" si="14"/>
        <v>29800</v>
      </c>
      <c r="F317" s="20">
        <f t="shared" si="12"/>
        <v>1992.5899482305424</v>
      </c>
      <c r="G317" s="20">
        <f t="shared" si="13"/>
        <v>-275450</v>
      </c>
    </row>
    <row r="318" spans="5:7" x14ac:dyDescent="0.25">
      <c r="E318" s="20">
        <f t="shared" si="14"/>
        <v>29900</v>
      </c>
      <c r="F318" s="20">
        <f t="shared" si="12"/>
        <v>1966.7761040705593</v>
      </c>
      <c r="G318" s="20">
        <f t="shared" si="13"/>
        <v>-276700</v>
      </c>
    </row>
    <row r="319" spans="5:7" x14ac:dyDescent="0.25">
      <c r="E319" s="20">
        <f t="shared" si="14"/>
        <v>30000</v>
      </c>
      <c r="F319" s="20">
        <f t="shared" si="12"/>
        <v>1941.2966762067688</v>
      </c>
      <c r="G319" s="20">
        <f t="shared" si="13"/>
        <v>-277950</v>
      </c>
    </row>
    <row r="320" spans="5:7" x14ac:dyDescent="0.25">
      <c r="E320" s="20">
        <f t="shared" si="14"/>
        <v>30100</v>
      </c>
      <c r="F320" s="20">
        <f t="shared" si="12"/>
        <v>1916.1473323026723</v>
      </c>
      <c r="G320" s="20">
        <f t="shared" si="13"/>
        <v>-279200</v>
      </c>
    </row>
    <row r="321" spans="5:7" x14ac:dyDescent="0.25">
      <c r="E321" s="20">
        <f t="shared" si="14"/>
        <v>30200</v>
      </c>
      <c r="F321" s="20">
        <f t="shared" si="12"/>
        <v>1891.3237961468512</v>
      </c>
      <c r="G321" s="20">
        <f t="shared" si="13"/>
        <v>-280450</v>
      </c>
    </row>
    <row r="322" spans="5:7" x14ac:dyDescent="0.25">
      <c r="E322" s="20">
        <f t="shared" si="14"/>
        <v>30300</v>
      </c>
      <c r="F322" s="20">
        <f t="shared" si="12"/>
        <v>1866.8218469258607</v>
      </c>
      <c r="G322" s="20">
        <f t="shared" si="13"/>
        <v>-281700</v>
      </c>
    </row>
    <row r="323" spans="5:7" x14ac:dyDescent="0.25">
      <c r="E323" s="20">
        <f t="shared" si="14"/>
        <v>30400</v>
      </c>
      <c r="F323" s="20">
        <f t="shared" si="12"/>
        <v>1842.6373185065602</v>
      </c>
      <c r="G323" s="20">
        <f t="shared" si="13"/>
        <v>-282950</v>
      </c>
    </row>
    <row r="324" spans="5:7" x14ac:dyDescent="0.25">
      <c r="E324" s="20">
        <f t="shared" si="14"/>
        <v>30500</v>
      </c>
      <c r="F324" s="20">
        <f t="shared" si="12"/>
        <v>1818.7660987277309</v>
      </c>
      <c r="G324" s="20">
        <f t="shared" si="13"/>
        <v>-284200</v>
      </c>
    </row>
    <row r="325" spans="5:7" x14ac:dyDescent="0.25">
      <c r="E325" s="20">
        <f t="shared" si="14"/>
        <v>30600</v>
      </c>
      <c r="F325" s="20">
        <f t="shared" si="12"/>
        <v>1795.2041287008774</v>
      </c>
      <c r="G325" s="20">
        <f t="shared" si="13"/>
        <v>-285450</v>
      </c>
    </row>
    <row r="326" spans="5:7" x14ac:dyDescent="0.25">
      <c r="E326" s="20">
        <f t="shared" si="14"/>
        <v>30700</v>
      </c>
      <c r="F326" s="20">
        <f t="shared" si="12"/>
        <v>1771.9474021200813</v>
      </c>
      <c r="G326" s="20">
        <f t="shared" si="13"/>
        <v>-286700</v>
      </c>
    </row>
    <row r="327" spans="5:7" x14ac:dyDescent="0.25">
      <c r="E327" s="20">
        <f t="shared" si="14"/>
        <v>30800</v>
      </c>
      <c r="F327" s="20">
        <f t="shared" si="12"/>
        <v>1748.9919645807963</v>
      </c>
      <c r="G327" s="20">
        <f t="shared" si="13"/>
        <v>-287950</v>
      </c>
    </row>
    <row r="328" spans="5:7" x14ac:dyDescent="0.25">
      <c r="E328" s="20">
        <f t="shared" si="14"/>
        <v>30900</v>
      </c>
      <c r="F328" s="20">
        <f t="shared" si="12"/>
        <v>1726.3339129074741</v>
      </c>
      <c r="G328" s="20">
        <f t="shared" si="13"/>
        <v>-289200</v>
      </c>
    </row>
    <row r="329" spans="5:7" x14ac:dyDescent="0.25">
      <c r="E329" s="20">
        <f t="shared" si="14"/>
        <v>31000</v>
      </c>
      <c r="F329" s="20">
        <f t="shared" si="12"/>
        <v>1703.9693944898945</v>
      </c>
      <c r="G329" s="20">
        <f t="shared" si="13"/>
        <v>-290450</v>
      </c>
    </row>
    <row r="330" spans="5:7" x14ac:dyDescent="0.25">
      <c r="E330" s="20">
        <f t="shared" si="14"/>
        <v>31100</v>
      </c>
      <c r="F330" s="20">
        <f t="shared" si="12"/>
        <v>1681.8946066280957</v>
      </c>
      <c r="G330" s="20">
        <f t="shared" si="13"/>
        <v>-291700</v>
      </c>
    </row>
    <row r="331" spans="5:7" x14ac:dyDescent="0.25">
      <c r="E331" s="20">
        <f t="shared" si="14"/>
        <v>31200</v>
      </c>
      <c r="F331" s="20">
        <f t="shared" si="12"/>
        <v>1660.1057958857905</v>
      </c>
      <c r="G331" s="20">
        <f t="shared" si="13"/>
        <v>-292950</v>
      </c>
    </row>
    <row r="332" spans="5:7" x14ac:dyDescent="0.25">
      <c r="E332" s="20">
        <f t="shared" si="14"/>
        <v>31300</v>
      </c>
      <c r="F332" s="20">
        <f t="shared" si="12"/>
        <v>1638.5992574521633</v>
      </c>
      <c r="G332" s="20">
        <f t="shared" si="13"/>
        <v>-294200</v>
      </c>
    </row>
    <row r="333" spans="5:7" x14ac:dyDescent="0.25">
      <c r="E333" s="20">
        <f t="shared" si="14"/>
        <v>31400</v>
      </c>
      <c r="F333" s="20">
        <f t="shared" si="12"/>
        <v>1617.371334511924</v>
      </c>
      <c r="G333" s="20">
        <f t="shared" si="13"/>
        <v>-295450</v>
      </c>
    </row>
    <row r="334" spans="5:7" x14ac:dyDescent="0.25">
      <c r="E334" s="20">
        <f t="shared" si="14"/>
        <v>31500</v>
      </c>
      <c r="F334" s="20">
        <f t="shared" si="12"/>
        <v>1596.4184176235356</v>
      </c>
      <c r="G334" s="20">
        <f t="shared" si="13"/>
        <v>-296700</v>
      </c>
    </row>
    <row r="335" spans="5:7" x14ac:dyDescent="0.25">
      <c r="E335" s="20">
        <f t="shared" si="14"/>
        <v>31600</v>
      </c>
      <c r="F335" s="20">
        <f t="shared" si="12"/>
        <v>1575.7369441054871</v>
      </c>
      <c r="G335" s="20">
        <f t="shared" si="13"/>
        <v>-297950</v>
      </c>
    </row>
    <row r="336" spans="5:7" x14ac:dyDescent="0.25">
      <c r="E336" s="20">
        <f t="shared" si="14"/>
        <v>31700</v>
      </c>
      <c r="F336" s="20">
        <f t="shared" si="12"/>
        <v>1555.3233974305244</v>
      </c>
      <c r="G336" s="20">
        <f t="shared" si="13"/>
        <v>-299200</v>
      </c>
    </row>
    <row r="337" spans="5:7" x14ac:dyDescent="0.25">
      <c r="E337" s="20">
        <f t="shared" si="14"/>
        <v>31800</v>
      </c>
      <c r="F337" s="20">
        <f t="shared" si="12"/>
        <v>1535.174306627722</v>
      </c>
      <c r="G337" s="20">
        <f t="shared" si="13"/>
        <v>-300450</v>
      </c>
    </row>
    <row r="338" spans="5:7" x14ac:dyDescent="0.25">
      <c r="E338" s="20">
        <f t="shared" si="14"/>
        <v>31900</v>
      </c>
      <c r="F338" s="20">
        <f t="shared" si="12"/>
        <v>1515.2862456923108</v>
      </c>
      <c r="G338" s="20">
        <f t="shared" si="13"/>
        <v>-301700</v>
      </c>
    </row>
    <row r="339" spans="5:7" x14ac:dyDescent="0.25">
      <c r="E339" s="20">
        <f t="shared" si="14"/>
        <v>32000</v>
      </c>
      <c r="F339" s="20">
        <f t="shared" si="12"/>
        <v>1495.6558330031364</v>
      </c>
      <c r="G339" s="20">
        <f t="shared" si="13"/>
        <v>-302950</v>
      </c>
    </row>
    <row r="340" spans="5:7" x14ac:dyDescent="0.25">
      <c r="E340" s="20">
        <f t="shared" si="14"/>
        <v>32100</v>
      </c>
      <c r="F340" s="20">
        <f t="shared" ref="F340:F403" si="15">$B$11*POWER($B$10,($B$12*$B$13*E340/(-$B$11)))</f>
        <v>1476.2797307476794</v>
      </c>
      <c r="G340" s="20">
        <f t="shared" si="13"/>
        <v>-304200</v>
      </c>
    </row>
    <row r="341" spans="5:7" x14ac:dyDescent="0.25">
      <c r="E341" s="20">
        <f t="shared" si="14"/>
        <v>32200</v>
      </c>
      <c r="F341" s="20">
        <f t="shared" si="15"/>
        <v>1457.1546443545142</v>
      </c>
      <c r="G341" s="20">
        <f t="shared" ref="G341:G404" si="16">G340-(E341-E340)*$B$9*100</f>
        <v>-305450</v>
      </c>
    </row>
    <row r="342" spans="5:7" x14ac:dyDescent="0.25">
      <c r="E342" s="20">
        <f t="shared" ref="E342:E405" si="17">E341+$B$14</f>
        <v>32300</v>
      </c>
      <c r="F342" s="20">
        <f t="shared" si="15"/>
        <v>1438.277321933128</v>
      </c>
      <c r="G342" s="20">
        <f t="shared" si="16"/>
        <v>-306700</v>
      </c>
    </row>
    <row r="343" spans="5:7" x14ac:dyDescent="0.25">
      <c r="E343" s="20">
        <f t="shared" si="17"/>
        <v>32400</v>
      </c>
      <c r="F343" s="20">
        <f t="shared" si="15"/>
        <v>1419.6445537209872</v>
      </c>
      <c r="G343" s="20">
        <f t="shared" si="16"/>
        <v>-307950</v>
      </c>
    </row>
    <row r="344" spans="5:7" x14ac:dyDescent="0.25">
      <c r="E344" s="20">
        <f t="shared" si="17"/>
        <v>32500</v>
      </c>
      <c r="F344" s="20">
        <f t="shared" si="15"/>
        <v>1401.2531715377818</v>
      </c>
      <c r="G344" s="20">
        <f t="shared" si="16"/>
        <v>-309200</v>
      </c>
    </row>
    <row r="345" spans="5:7" x14ac:dyDescent="0.25">
      <c r="E345" s="20">
        <f t="shared" si="17"/>
        <v>32600</v>
      </c>
      <c r="F345" s="20">
        <f t="shared" si="15"/>
        <v>1383.1000482467214</v>
      </c>
      <c r="G345" s="20">
        <f t="shared" si="16"/>
        <v>-310450</v>
      </c>
    </row>
    <row r="346" spans="5:7" x14ac:dyDescent="0.25">
      <c r="E346" s="20">
        <f t="shared" si="17"/>
        <v>32700</v>
      </c>
      <c r="F346" s="20">
        <f t="shared" si="15"/>
        <v>1365.182097222824</v>
      </c>
      <c r="G346" s="20">
        <f t="shared" si="16"/>
        <v>-311700</v>
      </c>
    </row>
    <row r="347" spans="5:7" x14ac:dyDescent="0.25">
      <c r="E347" s="20">
        <f t="shared" si="17"/>
        <v>32800</v>
      </c>
      <c r="F347" s="20">
        <f t="shared" si="15"/>
        <v>1347.4962718280899</v>
      </c>
      <c r="G347" s="20">
        <f t="shared" si="16"/>
        <v>-312950</v>
      </c>
    </row>
    <row r="348" spans="5:7" x14ac:dyDescent="0.25">
      <c r="E348" s="20">
        <f t="shared" si="17"/>
        <v>32900</v>
      </c>
      <c r="F348" s="20">
        <f t="shared" si="15"/>
        <v>1330.0395648934712</v>
      </c>
      <c r="G348" s="20">
        <f t="shared" si="16"/>
        <v>-314200</v>
      </c>
    </row>
    <row r="349" spans="5:7" x14ac:dyDescent="0.25">
      <c r="E349" s="20">
        <f t="shared" si="17"/>
        <v>33000</v>
      </c>
      <c r="F349" s="20">
        <f t="shared" si="15"/>
        <v>1312.8090082075551</v>
      </c>
      <c r="G349" s="20">
        <f t="shared" si="16"/>
        <v>-315450</v>
      </c>
    </row>
    <row r="350" spans="5:7" x14ac:dyDescent="0.25">
      <c r="E350" s="20">
        <f t="shared" si="17"/>
        <v>33100</v>
      </c>
      <c r="F350" s="20">
        <f t="shared" si="15"/>
        <v>1295.8016720118746</v>
      </c>
      <c r="G350" s="20">
        <f t="shared" si="16"/>
        <v>-316700</v>
      </c>
    </row>
    <row r="351" spans="5:7" x14ac:dyDescent="0.25">
      <c r="E351" s="20">
        <f t="shared" si="17"/>
        <v>33200</v>
      </c>
      <c r="F351" s="20">
        <f t="shared" si="15"/>
        <v>1279.0146645027464</v>
      </c>
      <c r="G351" s="20">
        <f t="shared" si="16"/>
        <v>-317950</v>
      </c>
    </row>
    <row r="352" spans="5:7" x14ac:dyDescent="0.25">
      <c r="E352" s="20">
        <f t="shared" si="17"/>
        <v>33300</v>
      </c>
      <c r="F352" s="20">
        <f t="shared" si="15"/>
        <v>1262.4451313395762</v>
      </c>
      <c r="G352" s="20">
        <f t="shared" si="16"/>
        <v>-319200</v>
      </c>
    </row>
    <row r="353" spans="5:7" x14ac:dyDescent="0.25">
      <c r="E353" s="20">
        <f t="shared" si="17"/>
        <v>33400</v>
      </c>
      <c r="F353" s="20">
        <f t="shared" si="15"/>
        <v>1246.0902551595236</v>
      </c>
      <c r="G353" s="20">
        <f t="shared" si="16"/>
        <v>-320450</v>
      </c>
    </row>
    <row r="354" spans="5:7" x14ac:dyDescent="0.25">
      <c r="E354" s="20">
        <f t="shared" si="17"/>
        <v>33500</v>
      </c>
      <c r="F354" s="20">
        <f t="shared" si="15"/>
        <v>1229.9472550984599</v>
      </c>
      <c r="G354" s="20">
        <f t="shared" si="16"/>
        <v>-321700</v>
      </c>
    </row>
    <row r="355" spans="5:7" x14ac:dyDescent="0.25">
      <c r="E355" s="20">
        <f t="shared" si="17"/>
        <v>33600</v>
      </c>
      <c r="F355" s="20">
        <f t="shared" si="15"/>
        <v>1214.01338631813</v>
      </c>
      <c r="G355" s="20">
        <f t="shared" si="16"/>
        <v>-322950</v>
      </c>
    </row>
    <row r="356" spans="5:7" x14ac:dyDescent="0.25">
      <c r="E356" s="20">
        <f t="shared" si="17"/>
        <v>33700</v>
      </c>
      <c r="F356" s="20">
        <f t="shared" si="15"/>
        <v>1198.2859395394401</v>
      </c>
      <c r="G356" s="20">
        <f t="shared" si="16"/>
        <v>-324200</v>
      </c>
    </row>
    <row r="357" spans="5:7" x14ac:dyDescent="0.25">
      <c r="E357" s="20">
        <f t="shared" si="17"/>
        <v>33800</v>
      </c>
      <c r="F357" s="20">
        <f t="shared" si="15"/>
        <v>1182.7622405817908</v>
      </c>
      <c r="G357" s="20">
        <f t="shared" si="16"/>
        <v>-325450</v>
      </c>
    </row>
    <row r="358" spans="5:7" x14ac:dyDescent="0.25">
      <c r="E358" s="20">
        <f t="shared" si="17"/>
        <v>33900</v>
      </c>
      <c r="F358" s="20">
        <f t="shared" si="15"/>
        <v>1167.4396499083796</v>
      </c>
      <c r="G358" s="20">
        <f t="shared" si="16"/>
        <v>-326700</v>
      </c>
    </row>
    <row r="359" spans="5:7" x14ac:dyDescent="0.25">
      <c r="E359" s="20">
        <f t="shared" si="17"/>
        <v>34000</v>
      </c>
      <c r="F359" s="20">
        <f t="shared" si="15"/>
        <v>1152.3155621773928</v>
      </c>
      <c r="G359" s="20">
        <f t="shared" si="16"/>
        <v>-327950</v>
      </c>
    </row>
    <row r="360" spans="5:7" x14ac:dyDescent="0.25">
      <c r="E360" s="20">
        <f t="shared" si="17"/>
        <v>34100</v>
      </c>
      <c r="F360" s="20">
        <f t="shared" si="15"/>
        <v>1137.3874057990149</v>
      </c>
      <c r="G360" s="20">
        <f t="shared" si="16"/>
        <v>-329200</v>
      </c>
    </row>
    <row r="361" spans="5:7" x14ac:dyDescent="0.25">
      <c r="E361" s="20">
        <f t="shared" si="17"/>
        <v>34200</v>
      </c>
      <c r="F361" s="20">
        <f t="shared" si="15"/>
        <v>1122.6526424981687</v>
      </c>
      <c r="G361" s="20">
        <f t="shared" si="16"/>
        <v>-330450</v>
      </c>
    </row>
    <row r="362" spans="5:7" x14ac:dyDescent="0.25">
      <c r="E362" s="20">
        <f t="shared" si="17"/>
        <v>34300</v>
      </c>
      <c r="F362" s="20">
        <f t="shared" si="15"/>
        <v>1108.10876688293</v>
      </c>
      <c r="G362" s="20">
        <f t="shared" si="16"/>
        <v>-331700</v>
      </c>
    </row>
    <row r="363" spans="5:7" x14ac:dyDescent="0.25">
      <c r="E363" s="20">
        <f t="shared" si="17"/>
        <v>34400</v>
      </c>
      <c r="F363" s="20">
        <f t="shared" si="15"/>
        <v>1093.7533060185272</v>
      </c>
      <c r="G363" s="20">
        <f t="shared" si="16"/>
        <v>-332950</v>
      </c>
    </row>
    <row r="364" spans="5:7" x14ac:dyDescent="0.25">
      <c r="E364" s="20">
        <f t="shared" si="17"/>
        <v>34500</v>
      </c>
      <c r="F364" s="20">
        <f t="shared" si="15"/>
        <v>1079.5838190068619</v>
      </c>
      <c r="G364" s="20">
        <f t="shared" si="16"/>
        <v>-334200</v>
      </c>
    </row>
    <row r="365" spans="5:7" x14ac:dyDescent="0.25">
      <c r="E365" s="20">
        <f t="shared" si="17"/>
        <v>34600</v>
      </c>
      <c r="F365" s="20">
        <f t="shared" si="15"/>
        <v>1065.597896571476</v>
      </c>
      <c r="G365" s="20">
        <f t="shared" si="16"/>
        <v>-335450</v>
      </c>
    </row>
    <row r="366" spans="5:7" x14ac:dyDescent="0.25">
      <c r="E366" s="20">
        <f t="shared" si="17"/>
        <v>34700</v>
      </c>
      <c r="F366" s="20">
        <f t="shared" si="15"/>
        <v>1051.7931606478969</v>
      </c>
      <c r="G366" s="20">
        <f t="shared" si="16"/>
        <v>-336700</v>
      </c>
    </row>
    <row r="367" spans="5:7" x14ac:dyDescent="0.25">
      <c r="E367" s="20">
        <f t="shared" si="17"/>
        <v>34800</v>
      </c>
      <c r="F367" s="20">
        <f t="shared" si="15"/>
        <v>1038.1672639792869</v>
      </c>
      <c r="G367" s="20">
        <f t="shared" si="16"/>
        <v>-337950</v>
      </c>
    </row>
    <row r="368" spans="5:7" x14ac:dyDescent="0.25">
      <c r="E368" s="20">
        <f t="shared" si="17"/>
        <v>34900</v>
      </c>
      <c r="F368" s="20">
        <f t="shared" si="15"/>
        <v>1024.7178897173339</v>
      </c>
      <c r="G368" s="20">
        <f t="shared" si="16"/>
        <v>-339200</v>
      </c>
    </row>
    <row r="369" spans="5:7" x14ac:dyDescent="0.25">
      <c r="E369" s="20">
        <f t="shared" si="17"/>
        <v>35000</v>
      </c>
      <c r="F369" s="20">
        <f t="shared" si="15"/>
        <v>1011.4427510283132</v>
      </c>
      <c r="G369" s="20">
        <f t="shared" si="16"/>
        <v>-340450</v>
      </c>
    </row>
    <row r="370" spans="5:7" x14ac:dyDescent="0.25">
      <c r="E370" s="20">
        <f t="shared" si="17"/>
        <v>35100</v>
      </c>
      <c r="F370" s="20">
        <f t="shared" si="15"/>
        <v>998.33959070424635</v>
      </c>
      <c r="G370" s="20">
        <f t="shared" si="16"/>
        <v>-341700</v>
      </c>
    </row>
    <row r="371" spans="5:7" x14ac:dyDescent="0.25">
      <c r="E371" s="20">
        <f t="shared" si="17"/>
        <v>35200</v>
      </c>
      <c r="F371" s="20">
        <f t="shared" si="15"/>
        <v>985.40618077910597</v>
      </c>
      <c r="G371" s="20">
        <f t="shared" si="16"/>
        <v>-342950</v>
      </c>
    </row>
    <row r="372" spans="5:7" x14ac:dyDescent="0.25">
      <c r="E372" s="20">
        <f t="shared" si="17"/>
        <v>35300</v>
      </c>
      <c r="F372" s="20">
        <f t="shared" si="15"/>
        <v>972.64032214998667</v>
      </c>
      <c r="G372" s="20">
        <f t="shared" si="16"/>
        <v>-344200</v>
      </c>
    </row>
    <row r="373" spans="5:7" x14ac:dyDescent="0.25">
      <c r="E373" s="20">
        <f t="shared" si="17"/>
        <v>35400</v>
      </c>
      <c r="F373" s="20">
        <f t="shared" si="15"/>
        <v>960.03984420318648</v>
      </c>
      <c r="G373" s="20">
        <f t="shared" si="16"/>
        <v>-345450</v>
      </c>
    </row>
    <row r="374" spans="5:7" x14ac:dyDescent="0.25">
      <c r="E374" s="20">
        <f t="shared" si="17"/>
        <v>35500</v>
      </c>
      <c r="F374" s="20">
        <f t="shared" si="15"/>
        <v>947.60260444513017</v>
      </c>
      <c r="G374" s="20">
        <f t="shared" si="16"/>
        <v>-346700</v>
      </c>
    </row>
    <row r="375" spans="5:7" x14ac:dyDescent="0.25">
      <c r="E375" s="20">
        <f t="shared" si="17"/>
        <v>35600</v>
      </c>
      <c r="F375" s="20">
        <f t="shared" si="15"/>
        <v>935.3264881380785</v>
      </c>
      <c r="G375" s="20">
        <f t="shared" si="16"/>
        <v>-347950</v>
      </c>
    </row>
    <row r="376" spans="5:7" x14ac:dyDescent="0.25">
      <c r="E376" s="20">
        <f t="shared" si="17"/>
        <v>35700</v>
      </c>
      <c r="F376" s="20">
        <f t="shared" si="15"/>
        <v>923.20940794054957</v>
      </c>
      <c r="G376" s="20">
        <f t="shared" si="16"/>
        <v>-349200</v>
      </c>
    </row>
    <row r="377" spans="5:7" x14ac:dyDescent="0.25">
      <c r="E377" s="20">
        <f t="shared" si="17"/>
        <v>35800</v>
      </c>
      <c r="F377" s="20">
        <f t="shared" si="15"/>
        <v>911.24930355240394</v>
      </c>
      <c r="G377" s="20">
        <f t="shared" si="16"/>
        <v>-350450</v>
      </c>
    </row>
    <row r="378" spans="5:7" x14ac:dyDescent="0.25">
      <c r="E378" s="20">
        <f t="shared" si="17"/>
        <v>35900</v>
      </c>
      <c r="F378" s="20">
        <f t="shared" si="15"/>
        <v>899.44414136452735</v>
      </c>
      <c r="G378" s="20">
        <f t="shared" si="16"/>
        <v>-351700</v>
      </c>
    </row>
    <row r="379" spans="5:7" x14ac:dyDescent="0.25">
      <c r="E379" s="20">
        <f t="shared" si="17"/>
        <v>36000</v>
      </c>
      <c r="F379" s="20">
        <f t="shared" si="15"/>
        <v>887.79191411304942</v>
      </c>
      <c r="G379" s="20">
        <f t="shared" si="16"/>
        <v>-352950</v>
      </c>
    </row>
    <row r="380" spans="5:7" x14ac:dyDescent="0.25">
      <c r="E380" s="20">
        <f t="shared" si="17"/>
        <v>36100</v>
      </c>
      <c r="F380" s="20">
        <f t="shared" si="15"/>
        <v>876.29064053804245</v>
      </c>
      <c r="G380" s="20">
        <f t="shared" si="16"/>
        <v>-354200</v>
      </c>
    </row>
    <row r="381" spans="5:7" x14ac:dyDescent="0.25">
      <c r="E381" s="20">
        <f t="shared" si="17"/>
        <v>36200</v>
      </c>
      <c r="F381" s="20">
        <f t="shared" si="15"/>
        <v>864.93836504664637</v>
      </c>
      <c r="G381" s="20">
        <f t="shared" si="16"/>
        <v>-355450</v>
      </c>
    </row>
    <row r="382" spans="5:7" x14ac:dyDescent="0.25">
      <c r="E382" s="20">
        <f t="shared" si="17"/>
        <v>36300</v>
      </c>
      <c r="F382" s="20">
        <f t="shared" si="15"/>
        <v>853.73315738054771</v>
      </c>
      <c r="G382" s="20">
        <f t="shared" si="16"/>
        <v>-356700</v>
      </c>
    </row>
    <row r="383" spans="5:7" x14ac:dyDescent="0.25">
      <c r="E383" s="20">
        <f t="shared" si="17"/>
        <v>36400</v>
      </c>
      <c r="F383" s="20">
        <f t="shared" si="15"/>
        <v>842.67311228777714</v>
      </c>
      <c r="G383" s="20">
        <f t="shared" si="16"/>
        <v>-357950</v>
      </c>
    </row>
    <row r="384" spans="5:7" x14ac:dyDescent="0.25">
      <c r="E384" s="20">
        <f t="shared" si="17"/>
        <v>36500</v>
      </c>
      <c r="F384" s="20">
        <f t="shared" si="15"/>
        <v>831.75634919875301</v>
      </c>
      <c r="G384" s="20">
        <f t="shared" si="16"/>
        <v>-359200</v>
      </c>
    </row>
    <row r="385" spans="5:7" x14ac:dyDescent="0.25">
      <c r="E385" s="20">
        <f t="shared" si="17"/>
        <v>36600</v>
      </c>
      <c r="F385" s="20">
        <f t="shared" si="15"/>
        <v>820.98101190652233</v>
      </c>
      <c r="G385" s="20">
        <f t="shared" si="16"/>
        <v>-360450</v>
      </c>
    </row>
    <row r="386" spans="5:7" x14ac:dyDescent="0.25">
      <c r="E386" s="20">
        <f t="shared" si="17"/>
        <v>36700</v>
      </c>
      <c r="F386" s="20">
        <f t="shared" si="15"/>
        <v>810.3452682511454</v>
      </c>
      <c r="G386" s="20">
        <f t="shared" si="16"/>
        <v>-361700</v>
      </c>
    </row>
    <row r="387" spans="5:7" x14ac:dyDescent="0.25">
      <c r="E387" s="20">
        <f t="shared" si="17"/>
        <v>36800</v>
      </c>
      <c r="F387" s="20">
        <f t="shared" si="15"/>
        <v>799.84730980817028</v>
      </c>
      <c r="G387" s="20">
        <f t="shared" si="16"/>
        <v>-362950</v>
      </c>
    </row>
    <row r="388" spans="5:7" x14ac:dyDescent="0.25">
      <c r="E388" s="20">
        <f t="shared" si="17"/>
        <v>36900</v>
      </c>
      <c r="F388" s="20">
        <f t="shared" si="15"/>
        <v>789.48535158113793</v>
      </c>
      <c r="G388" s="20">
        <f t="shared" si="16"/>
        <v>-364200</v>
      </c>
    </row>
    <row r="389" spans="5:7" x14ac:dyDescent="0.25">
      <c r="E389" s="20">
        <f t="shared" si="17"/>
        <v>37000</v>
      </c>
      <c r="F389" s="20">
        <f t="shared" si="15"/>
        <v>779.25763169807738</v>
      </c>
      <c r="G389" s="20">
        <f t="shared" si="16"/>
        <v>-365450</v>
      </c>
    </row>
    <row r="390" spans="5:7" x14ac:dyDescent="0.25">
      <c r="E390" s="20">
        <f t="shared" si="17"/>
        <v>37100</v>
      </c>
      <c r="F390" s="20">
        <f t="shared" si="15"/>
        <v>769.16241111192824</v>
      </c>
      <c r="G390" s="20">
        <f t="shared" si="16"/>
        <v>-366700</v>
      </c>
    </row>
    <row r="391" spans="5:7" x14ac:dyDescent="0.25">
      <c r="E391" s="20">
        <f t="shared" si="17"/>
        <v>37200</v>
      </c>
      <c r="F391" s="20">
        <f t="shared" si="15"/>
        <v>759.19797330484641</v>
      </c>
      <c r="G391" s="20">
        <f t="shared" si="16"/>
        <v>-367950</v>
      </c>
    </row>
    <row r="392" spans="5:7" x14ac:dyDescent="0.25">
      <c r="E392" s="20">
        <f t="shared" si="17"/>
        <v>37300</v>
      </c>
      <c r="F392" s="20">
        <f t="shared" si="15"/>
        <v>749.36262399633949</v>
      </c>
      <c r="G392" s="20">
        <f t="shared" si="16"/>
        <v>-369200</v>
      </c>
    </row>
    <row r="393" spans="5:7" x14ac:dyDescent="0.25">
      <c r="E393" s="20">
        <f t="shared" si="17"/>
        <v>37400</v>
      </c>
      <c r="F393" s="20">
        <f t="shared" si="15"/>
        <v>739.65469085518589</v>
      </c>
      <c r="G393" s="20">
        <f t="shared" si="16"/>
        <v>-370450</v>
      </c>
    </row>
    <row r="394" spans="5:7" x14ac:dyDescent="0.25">
      <c r="E394" s="20">
        <f t="shared" si="17"/>
        <v>37500</v>
      </c>
      <c r="F394" s="20">
        <f t="shared" si="15"/>
        <v>730.07252321507951</v>
      </c>
      <c r="G394" s="20">
        <f t="shared" si="16"/>
        <v>-371700</v>
      </c>
    </row>
    <row r="395" spans="5:7" x14ac:dyDescent="0.25">
      <c r="E395" s="20">
        <f t="shared" si="17"/>
        <v>37600</v>
      </c>
      <c r="F395" s="20">
        <f t="shared" si="15"/>
        <v>720.61449179396629</v>
      </c>
      <c r="G395" s="20">
        <f t="shared" si="16"/>
        <v>-372950</v>
      </c>
    </row>
    <row r="396" spans="5:7" x14ac:dyDescent="0.25">
      <c r="E396" s="20">
        <f t="shared" si="17"/>
        <v>37700</v>
      </c>
      <c r="F396" s="20">
        <f t="shared" si="15"/>
        <v>711.27898841701051</v>
      </c>
      <c r="G396" s="20">
        <f t="shared" si="16"/>
        <v>-374200</v>
      </c>
    </row>
    <row r="397" spans="5:7" x14ac:dyDescent="0.25">
      <c r="E397" s="20">
        <f t="shared" si="17"/>
        <v>37800</v>
      </c>
      <c r="F397" s="20">
        <f t="shared" si="15"/>
        <v>702.06442574315406</v>
      </c>
      <c r="G397" s="20">
        <f t="shared" si="16"/>
        <v>-375450</v>
      </c>
    </row>
    <row r="398" spans="5:7" x14ac:dyDescent="0.25">
      <c r="E398" s="20">
        <f t="shared" si="17"/>
        <v>37900</v>
      </c>
      <c r="F398" s="20">
        <f t="shared" si="15"/>
        <v>692.96923699521597</v>
      </c>
      <c r="G398" s="20">
        <f t="shared" si="16"/>
        <v>-376700</v>
      </c>
    </row>
    <row r="399" spans="5:7" x14ac:dyDescent="0.25">
      <c r="E399" s="20">
        <f t="shared" si="17"/>
        <v>38000</v>
      </c>
      <c r="F399" s="20">
        <f t="shared" si="15"/>
        <v>683.99187569348828</v>
      </c>
      <c r="G399" s="20">
        <f t="shared" si="16"/>
        <v>-377950</v>
      </c>
    </row>
    <row r="400" spans="5:7" x14ac:dyDescent="0.25">
      <c r="E400" s="20">
        <f t="shared" si="17"/>
        <v>38100</v>
      </c>
      <c r="F400" s="20">
        <f t="shared" si="15"/>
        <v>675.13081539278528</v>
      </c>
      <c r="G400" s="20">
        <f t="shared" si="16"/>
        <v>-379200</v>
      </c>
    </row>
    <row r="401" spans="5:7" x14ac:dyDescent="0.25">
      <c r="E401" s="20">
        <f t="shared" si="17"/>
        <v>38200</v>
      </c>
      <c r="F401" s="20">
        <f t="shared" si="15"/>
        <v>666.38454942289593</v>
      </c>
      <c r="G401" s="20">
        <f t="shared" si="16"/>
        <v>-380450</v>
      </c>
    </row>
    <row r="402" spans="5:7" x14ac:dyDescent="0.25">
      <c r="E402" s="20">
        <f t="shared" si="17"/>
        <v>38300</v>
      </c>
      <c r="F402" s="20">
        <f t="shared" si="15"/>
        <v>657.75159063240415</v>
      </c>
      <c r="G402" s="20">
        <f t="shared" si="16"/>
        <v>-381700</v>
      </c>
    </row>
    <row r="403" spans="5:7" x14ac:dyDescent="0.25">
      <c r="E403" s="20">
        <f t="shared" si="17"/>
        <v>38400</v>
      </c>
      <c r="F403" s="20">
        <f t="shared" si="15"/>
        <v>649.23047113581958</v>
      </c>
      <c r="G403" s="20">
        <f t="shared" si="16"/>
        <v>-382950</v>
      </c>
    </row>
    <row r="404" spans="5:7" x14ac:dyDescent="0.25">
      <c r="E404" s="20">
        <f t="shared" si="17"/>
        <v>38500</v>
      </c>
      <c r="F404" s="20">
        <f t="shared" ref="F404:F467" si="18">$B$11*POWER($B$10,($B$12*$B$13*E404/(-$B$11)))</f>
        <v>640.8197420639932</v>
      </c>
      <c r="G404" s="20">
        <f t="shared" si="16"/>
        <v>-384200</v>
      </c>
    </row>
    <row r="405" spans="5:7" x14ac:dyDescent="0.25">
      <c r="E405" s="20">
        <f t="shared" si="17"/>
        <v>38600</v>
      </c>
      <c r="F405" s="20">
        <f t="shared" si="18"/>
        <v>632.51797331775936</v>
      </c>
      <c r="G405" s="20">
        <f t="shared" ref="G405:G468" si="19">G404-(E405-E404)*$B$9*100</f>
        <v>-385450</v>
      </c>
    </row>
    <row r="406" spans="5:7" x14ac:dyDescent="0.25">
      <c r="E406" s="20">
        <f t="shared" ref="E406:E469" si="20">E405+$B$14</f>
        <v>38700</v>
      </c>
      <c r="F406" s="20">
        <f t="shared" si="18"/>
        <v>624.32375332477397</v>
      </c>
      <c r="G406" s="20">
        <f t="shared" si="19"/>
        <v>-386700</v>
      </c>
    </row>
    <row r="407" spans="5:7" x14ac:dyDescent="0.25">
      <c r="E407" s="20">
        <f t="shared" si="20"/>
        <v>38800</v>
      </c>
      <c r="F407" s="20">
        <f t="shared" si="18"/>
        <v>616.23568879950005</v>
      </c>
      <c r="G407" s="20">
        <f t="shared" si="19"/>
        <v>-387950</v>
      </c>
    </row>
    <row r="408" spans="5:7" x14ac:dyDescent="0.25">
      <c r="E408" s="20">
        <f t="shared" si="20"/>
        <v>38900</v>
      </c>
      <c r="F408" s="20">
        <f t="shared" si="18"/>
        <v>608.25240450630372</v>
      </c>
      <c r="G408" s="20">
        <f t="shared" si="19"/>
        <v>-389200</v>
      </c>
    </row>
    <row r="409" spans="5:7" x14ac:dyDescent="0.25">
      <c r="E409" s="20">
        <f t="shared" si="20"/>
        <v>39000</v>
      </c>
      <c r="F409" s="20">
        <f t="shared" si="18"/>
        <v>600.37254302561962</v>
      </c>
      <c r="G409" s="20">
        <f t="shared" si="19"/>
        <v>-390450</v>
      </c>
    </row>
    <row r="410" spans="5:7" x14ac:dyDescent="0.25">
      <c r="E410" s="20">
        <f t="shared" si="20"/>
        <v>39100</v>
      </c>
      <c r="F410" s="20">
        <f t="shared" si="18"/>
        <v>592.59476452314448</v>
      </c>
      <c r="G410" s="20">
        <f t="shared" si="19"/>
        <v>-391700</v>
      </c>
    </row>
    <row r="411" spans="5:7" x14ac:dyDescent="0.25">
      <c r="E411" s="20">
        <f t="shared" si="20"/>
        <v>39200</v>
      </c>
      <c r="F411" s="20">
        <f t="shared" si="18"/>
        <v>584.91774652202128</v>
      </c>
      <c r="G411" s="20">
        <f t="shared" si="19"/>
        <v>-392950</v>
      </c>
    </row>
    <row r="412" spans="5:7" x14ac:dyDescent="0.25">
      <c r="E412" s="20">
        <f t="shared" si="20"/>
        <v>39300</v>
      </c>
      <c r="F412" s="20">
        <f t="shared" si="18"/>
        <v>577.34018367797728</v>
      </c>
      <c r="G412" s="20">
        <f t="shared" si="19"/>
        <v>-394200</v>
      </c>
    </row>
    <row r="413" spans="5:7" x14ac:dyDescent="0.25">
      <c r="E413" s="20">
        <f t="shared" si="20"/>
        <v>39400</v>
      </c>
      <c r="F413" s="20">
        <f t="shared" si="18"/>
        <v>569.86078755736878</v>
      </c>
      <c r="G413" s="20">
        <f t="shared" si="19"/>
        <v>-395450</v>
      </c>
    </row>
    <row r="414" spans="5:7" x14ac:dyDescent="0.25">
      <c r="E414" s="20">
        <f t="shared" si="20"/>
        <v>39500</v>
      </c>
      <c r="F414" s="20">
        <f t="shared" si="18"/>
        <v>562.4782864181085</v>
      </c>
      <c r="G414" s="20">
        <f t="shared" si="19"/>
        <v>-396700</v>
      </c>
    </row>
    <row r="415" spans="5:7" x14ac:dyDescent="0.25">
      <c r="E415" s="20">
        <f t="shared" si="20"/>
        <v>39600</v>
      </c>
      <c r="F415" s="20">
        <f t="shared" si="18"/>
        <v>555.19142499342615</v>
      </c>
      <c r="G415" s="20">
        <f t="shared" si="19"/>
        <v>-397950</v>
      </c>
    </row>
    <row r="416" spans="5:7" x14ac:dyDescent="0.25">
      <c r="E416" s="20">
        <f t="shared" si="20"/>
        <v>39700</v>
      </c>
      <c r="F416" s="20">
        <f t="shared" si="18"/>
        <v>547.99896427843271</v>
      </c>
      <c r="G416" s="20">
        <f t="shared" si="19"/>
        <v>-399200</v>
      </c>
    </row>
    <row r="417" spans="5:7" x14ac:dyDescent="0.25">
      <c r="E417" s="20">
        <f t="shared" si="20"/>
        <v>39800</v>
      </c>
      <c r="F417" s="20">
        <f t="shared" si="18"/>
        <v>540.89968131944875</v>
      </c>
      <c r="G417" s="20">
        <f t="shared" si="19"/>
        <v>-400450</v>
      </c>
    </row>
    <row r="418" spans="5:7" x14ac:dyDescent="0.25">
      <c r="E418" s="20">
        <f t="shared" si="20"/>
        <v>39900</v>
      </c>
      <c r="F418" s="20">
        <f t="shared" si="18"/>
        <v>533.89236900606306</v>
      </c>
      <c r="G418" s="20">
        <f t="shared" si="19"/>
        <v>-401700</v>
      </c>
    </row>
    <row r="419" spans="5:7" x14ac:dyDescent="0.25">
      <c r="E419" s="20">
        <f t="shared" si="20"/>
        <v>40000</v>
      </c>
      <c r="F419" s="20">
        <f t="shared" si="18"/>
        <v>526.97583586588291</v>
      </c>
      <c r="G419" s="20">
        <f t="shared" si="19"/>
        <v>-402950</v>
      </c>
    </row>
    <row r="420" spans="5:7" x14ac:dyDescent="0.25">
      <c r="E420" s="20">
        <f t="shared" si="20"/>
        <v>40100</v>
      </c>
      <c r="F420" s="20">
        <f t="shared" si="18"/>
        <v>520.14890586194599</v>
      </c>
      <c r="G420" s="20">
        <f t="shared" si="19"/>
        <v>-404200</v>
      </c>
    </row>
    <row r="421" spans="5:7" x14ac:dyDescent="0.25">
      <c r="E421" s="20">
        <f t="shared" si="20"/>
        <v>40200</v>
      </c>
      <c r="F421" s="20">
        <f t="shared" si="18"/>
        <v>513.41041819275495</v>
      </c>
      <c r="G421" s="20">
        <f t="shared" si="19"/>
        <v>-405450</v>
      </c>
    </row>
    <row r="422" spans="5:7" x14ac:dyDescent="0.25">
      <c r="E422" s="20">
        <f t="shared" si="20"/>
        <v>40300</v>
      </c>
      <c r="F422" s="20">
        <f t="shared" si="18"/>
        <v>506.75922709490351</v>
      </c>
      <c r="G422" s="20">
        <f t="shared" si="19"/>
        <v>-406700</v>
      </c>
    </row>
    <row r="423" spans="5:7" x14ac:dyDescent="0.25">
      <c r="E423" s="20">
        <f t="shared" si="20"/>
        <v>40400</v>
      </c>
      <c r="F423" s="20">
        <f t="shared" si="18"/>
        <v>500.19420164825897</v>
      </c>
      <c r="G423" s="20">
        <f t="shared" si="19"/>
        <v>-407950</v>
      </c>
    </row>
    <row r="424" spans="5:7" x14ac:dyDescent="0.25">
      <c r="E424" s="20">
        <f t="shared" si="20"/>
        <v>40500</v>
      </c>
      <c r="F424" s="20">
        <f t="shared" si="18"/>
        <v>493.71422558366976</v>
      </c>
      <c r="G424" s="20">
        <f t="shared" si="19"/>
        <v>-409200</v>
      </c>
    </row>
    <row r="425" spans="5:7" x14ac:dyDescent="0.25">
      <c r="E425" s="20">
        <f t="shared" si="20"/>
        <v>40600</v>
      </c>
      <c r="F425" s="20">
        <f t="shared" si="18"/>
        <v>487.31819709316142</v>
      </c>
      <c r="G425" s="20">
        <f t="shared" si="19"/>
        <v>-410450</v>
      </c>
    </row>
    <row r="426" spans="5:7" x14ac:dyDescent="0.25">
      <c r="E426" s="20">
        <f t="shared" si="20"/>
        <v>40700</v>
      </c>
      <c r="F426" s="20">
        <f t="shared" si="18"/>
        <v>481.00502864259414</v>
      </c>
      <c r="G426" s="20">
        <f t="shared" si="19"/>
        <v>-411700</v>
      </c>
    </row>
    <row r="427" spans="5:7" x14ac:dyDescent="0.25">
      <c r="E427" s="20">
        <f t="shared" si="20"/>
        <v>40800</v>
      </c>
      <c r="F427" s="20">
        <f t="shared" si="18"/>
        <v>474.77364678674678</v>
      </c>
      <c r="G427" s="20">
        <f t="shared" si="19"/>
        <v>-412950</v>
      </c>
    </row>
    <row r="428" spans="5:7" x14ac:dyDescent="0.25">
      <c r="E428" s="20">
        <f t="shared" si="20"/>
        <v>40900</v>
      </c>
      <c r="F428" s="20">
        <f t="shared" si="18"/>
        <v>468.62299198679517</v>
      </c>
      <c r="G428" s="20">
        <f t="shared" si="19"/>
        <v>-414200</v>
      </c>
    </row>
    <row r="429" spans="5:7" x14ac:dyDescent="0.25">
      <c r="E429" s="20">
        <f t="shared" si="20"/>
        <v>41000</v>
      </c>
      <c r="F429" s="20">
        <f t="shared" si="18"/>
        <v>462.55201843015601</v>
      </c>
      <c r="G429" s="20">
        <f t="shared" si="19"/>
        <v>-415450</v>
      </c>
    </row>
    <row r="430" spans="5:7" x14ac:dyDescent="0.25">
      <c r="E430" s="20">
        <f t="shared" si="20"/>
        <v>41100</v>
      </c>
      <c r="F430" s="20">
        <f t="shared" si="18"/>
        <v>456.55969385266604</v>
      </c>
      <c r="G430" s="20">
        <f t="shared" si="19"/>
        <v>-416700</v>
      </c>
    </row>
    <row r="431" spans="5:7" x14ac:dyDescent="0.25">
      <c r="E431" s="20">
        <f t="shared" si="20"/>
        <v>41200</v>
      </c>
      <c r="F431" s="20">
        <f t="shared" si="18"/>
        <v>450.64499936306083</v>
      </c>
      <c r="G431" s="20">
        <f t="shared" si="19"/>
        <v>-417950</v>
      </c>
    </row>
    <row r="432" spans="5:7" x14ac:dyDescent="0.25">
      <c r="E432" s="20">
        <f t="shared" si="20"/>
        <v>41300</v>
      </c>
      <c r="F432" s="20">
        <f t="shared" si="18"/>
        <v>444.80692926973148</v>
      </c>
      <c r="G432" s="20">
        <f t="shared" si="19"/>
        <v>-419200</v>
      </c>
    </row>
    <row r="433" spans="5:7" x14ac:dyDescent="0.25">
      <c r="E433" s="20">
        <f t="shared" si="20"/>
        <v>41400</v>
      </c>
      <c r="F433" s="20">
        <f t="shared" si="18"/>
        <v>439.04449090972395</v>
      </c>
      <c r="G433" s="20">
        <f t="shared" si="19"/>
        <v>-420450</v>
      </c>
    </row>
    <row r="434" spans="5:7" x14ac:dyDescent="0.25">
      <c r="E434" s="20">
        <f t="shared" si="20"/>
        <v>41500</v>
      </c>
      <c r="F434" s="20">
        <f t="shared" si="18"/>
        <v>433.35670447995329</v>
      </c>
      <c r="G434" s="20">
        <f t="shared" si="19"/>
        <v>-421700</v>
      </c>
    </row>
    <row r="435" spans="5:7" x14ac:dyDescent="0.25">
      <c r="E435" s="20">
        <f t="shared" si="20"/>
        <v>41600</v>
      </c>
      <c r="F435" s="20">
        <f t="shared" si="18"/>
        <v>427.74260287060667</v>
      </c>
      <c r="G435" s="20">
        <f t="shared" si="19"/>
        <v>-422950</v>
      </c>
    </row>
    <row r="436" spans="5:7" x14ac:dyDescent="0.25">
      <c r="E436" s="20">
        <f t="shared" si="20"/>
        <v>41700</v>
      </c>
      <c r="F436" s="20">
        <f t="shared" si="18"/>
        <v>422.20123150070077</v>
      </c>
      <c r="G436" s="20">
        <f t="shared" si="19"/>
        <v>-424200</v>
      </c>
    </row>
    <row r="437" spans="5:7" x14ac:dyDescent="0.25">
      <c r="E437" s="20">
        <f t="shared" si="20"/>
        <v>41800</v>
      </c>
      <c r="F437" s="20">
        <f t="shared" si="18"/>
        <v>416.73164815577326</v>
      </c>
      <c r="G437" s="20">
        <f t="shared" si="19"/>
        <v>-425450</v>
      </c>
    </row>
    <row r="438" spans="5:7" x14ac:dyDescent="0.25">
      <c r="E438" s="20">
        <f t="shared" si="20"/>
        <v>41900</v>
      </c>
      <c r="F438" s="20">
        <f t="shared" si="18"/>
        <v>411.33292282767525</v>
      </c>
      <c r="G438" s="20">
        <f t="shared" si="19"/>
        <v>-426700</v>
      </c>
    </row>
    <row r="439" spans="5:7" x14ac:dyDescent="0.25">
      <c r="E439" s="20">
        <f t="shared" si="20"/>
        <v>42000</v>
      </c>
      <c r="F439" s="20">
        <f t="shared" si="18"/>
        <v>406.00413755643939</v>
      </c>
      <c r="G439" s="20">
        <f t="shared" si="19"/>
        <v>-427950</v>
      </c>
    </row>
    <row r="440" spans="5:7" x14ac:dyDescent="0.25">
      <c r="E440" s="20">
        <f t="shared" si="20"/>
        <v>42100</v>
      </c>
      <c r="F440" s="20">
        <f t="shared" si="18"/>
        <v>400.74438627419647</v>
      </c>
      <c r="G440" s="20">
        <f t="shared" si="19"/>
        <v>-429200</v>
      </c>
    </row>
    <row r="441" spans="5:7" x14ac:dyDescent="0.25">
      <c r="E441" s="20">
        <f t="shared" si="20"/>
        <v>42200</v>
      </c>
      <c r="F441" s="20">
        <f t="shared" si="18"/>
        <v>395.55277465111453</v>
      </c>
      <c r="G441" s="20">
        <f t="shared" si="19"/>
        <v>-430450</v>
      </c>
    </row>
    <row r="442" spans="5:7" x14ac:dyDescent="0.25">
      <c r="E442" s="20">
        <f t="shared" si="20"/>
        <v>42300</v>
      </c>
      <c r="F442" s="20">
        <f t="shared" si="18"/>
        <v>390.42841994333344</v>
      </c>
      <c r="G442" s="20">
        <f t="shared" si="19"/>
        <v>-431700</v>
      </c>
    </row>
    <row r="443" spans="5:7" x14ac:dyDescent="0.25">
      <c r="E443" s="20">
        <f t="shared" si="20"/>
        <v>42400</v>
      </c>
      <c r="F443" s="20">
        <f t="shared" si="18"/>
        <v>385.37045084286945</v>
      </c>
      <c r="G443" s="20">
        <f t="shared" si="19"/>
        <v>-432950</v>
      </c>
    </row>
    <row r="444" spans="5:7" x14ac:dyDescent="0.25">
      <c r="E444" s="20">
        <f t="shared" si="20"/>
        <v>42500</v>
      </c>
      <c r="F444" s="20">
        <f t="shared" si="18"/>
        <v>380.37800732946425</v>
      </c>
      <c r="G444" s="20">
        <f t="shared" si="19"/>
        <v>-434200</v>
      </c>
    </row>
    <row r="445" spans="5:7" x14ac:dyDescent="0.25">
      <c r="E445" s="20">
        <f t="shared" si="20"/>
        <v>42600</v>
      </c>
      <c r="F445" s="20">
        <f t="shared" si="18"/>
        <v>375.45024052435343</v>
      </c>
      <c r="G445" s="20">
        <f t="shared" si="19"/>
        <v>-435450</v>
      </c>
    </row>
    <row r="446" spans="5:7" x14ac:dyDescent="0.25">
      <c r="E446" s="20">
        <f t="shared" si="20"/>
        <v>42700</v>
      </c>
      <c r="F446" s="20">
        <f t="shared" si="18"/>
        <v>370.58631254593013</v>
      </c>
      <c r="G446" s="20">
        <f t="shared" si="19"/>
        <v>-436700</v>
      </c>
    </row>
    <row r="447" spans="5:7" x14ac:dyDescent="0.25">
      <c r="E447" s="20">
        <f t="shared" si="20"/>
        <v>42800</v>
      </c>
      <c r="F447" s="20">
        <f t="shared" si="18"/>
        <v>365.78539636727623</v>
      </c>
      <c r="G447" s="20">
        <f t="shared" si="19"/>
        <v>-437950</v>
      </c>
    </row>
    <row r="448" spans="5:7" x14ac:dyDescent="0.25">
      <c r="E448" s="20">
        <f t="shared" si="20"/>
        <v>42900</v>
      </c>
      <c r="F448" s="20">
        <f t="shared" si="18"/>
        <v>361.04667567554179</v>
      </c>
      <c r="G448" s="20">
        <f t="shared" si="19"/>
        <v>-439200</v>
      </c>
    </row>
    <row r="449" spans="5:7" x14ac:dyDescent="0.25">
      <c r="E449" s="20">
        <f t="shared" si="20"/>
        <v>43000</v>
      </c>
      <c r="F449" s="20">
        <f t="shared" si="18"/>
        <v>356.36934473314471</v>
      </c>
      <c r="G449" s="20">
        <f t="shared" si="19"/>
        <v>-440450</v>
      </c>
    </row>
    <row r="450" spans="5:7" x14ac:dyDescent="0.25">
      <c r="E450" s="20">
        <f t="shared" si="20"/>
        <v>43100</v>
      </c>
      <c r="F450" s="20">
        <f t="shared" si="18"/>
        <v>351.75260824076929</v>
      </c>
      <c r="G450" s="20">
        <f t="shared" si="19"/>
        <v>-441700</v>
      </c>
    </row>
    <row r="451" spans="5:7" x14ac:dyDescent="0.25">
      <c r="E451" s="20">
        <f t="shared" si="20"/>
        <v>43200</v>
      </c>
      <c r="F451" s="20">
        <f t="shared" si="18"/>
        <v>347.19568120213904</v>
      </c>
      <c r="G451" s="20">
        <f t="shared" si="19"/>
        <v>-442950</v>
      </c>
    </row>
    <row r="452" spans="5:7" x14ac:dyDescent="0.25">
      <c r="E452" s="20">
        <f t="shared" si="20"/>
        <v>43300</v>
      </c>
      <c r="F452" s="20">
        <f t="shared" si="18"/>
        <v>342.69778879054189</v>
      </c>
      <c r="G452" s="20">
        <f t="shared" si="19"/>
        <v>-444200</v>
      </c>
    </row>
    <row r="453" spans="5:7" x14ac:dyDescent="0.25">
      <c r="E453" s="20">
        <f t="shared" si="20"/>
        <v>43400</v>
      </c>
      <c r="F453" s="20">
        <f t="shared" si="18"/>
        <v>338.25816621708373</v>
      </c>
      <c r="G453" s="20">
        <f t="shared" si="19"/>
        <v>-445450</v>
      </c>
    </row>
    <row r="454" spans="5:7" x14ac:dyDescent="0.25">
      <c r="E454" s="20">
        <f t="shared" si="20"/>
        <v>43500</v>
      </c>
      <c r="F454" s="20">
        <f t="shared" si="18"/>
        <v>333.87605860065059</v>
      </c>
      <c r="G454" s="20">
        <f t="shared" si="19"/>
        <v>-446700</v>
      </c>
    </row>
    <row r="455" spans="5:7" x14ac:dyDescent="0.25">
      <c r="E455" s="20">
        <f t="shared" si="20"/>
        <v>43600</v>
      </c>
      <c r="F455" s="20">
        <f t="shared" si="18"/>
        <v>329.55072083955235</v>
      </c>
      <c r="G455" s="20">
        <f t="shared" si="19"/>
        <v>-447950</v>
      </c>
    </row>
    <row r="456" spans="5:7" x14ac:dyDescent="0.25">
      <c r="E456" s="20">
        <f t="shared" si="20"/>
        <v>43700</v>
      </c>
      <c r="F456" s="20">
        <f t="shared" si="18"/>
        <v>325.28141748483233</v>
      </c>
      <c r="G456" s="20">
        <f t="shared" si="19"/>
        <v>-449200</v>
      </c>
    </row>
    <row r="457" spans="5:7" x14ac:dyDescent="0.25">
      <c r="E457" s="20">
        <f t="shared" si="20"/>
        <v>43800</v>
      </c>
      <c r="F457" s="20">
        <f t="shared" si="18"/>
        <v>321.06742261521623</v>
      </c>
      <c r="G457" s="20">
        <f t="shared" si="19"/>
        <v>-450450</v>
      </c>
    </row>
    <row r="458" spans="5:7" x14ac:dyDescent="0.25">
      <c r="E458" s="20">
        <f t="shared" si="20"/>
        <v>43900</v>
      </c>
      <c r="F458" s="20">
        <f t="shared" si="18"/>
        <v>316.90801971368285</v>
      </c>
      <c r="G458" s="20">
        <f t="shared" si="19"/>
        <v>-451700</v>
      </c>
    </row>
    <row r="459" spans="5:7" x14ac:dyDescent="0.25">
      <c r="E459" s="20">
        <f t="shared" si="20"/>
        <v>44000</v>
      </c>
      <c r="F459" s="20">
        <f t="shared" si="18"/>
        <v>312.80250154563123</v>
      </c>
      <c r="G459" s="20">
        <f t="shared" si="19"/>
        <v>-452950</v>
      </c>
    </row>
    <row r="460" spans="5:7" x14ac:dyDescent="0.25">
      <c r="E460" s="20">
        <f t="shared" si="20"/>
        <v>44100</v>
      </c>
      <c r="F460" s="20">
        <f t="shared" si="18"/>
        <v>308.75017003862848</v>
      </c>
      <c r="G460" s="20">
        <f t="shared" si="19"/>
        <v>-454200</v>
      </c>
    </row>
    <row r="461" spans="5:7" x14ac:dyDescent="0.25">
      <c r="E461" s="20">
        <f t="shared" si="20"/>
        <v>44200</v>
      </c>
      <c r="F461" s="20">
        <f t="shared" si="18"/>
        <v>304.75033616371468</v>
      </c>
      <c r="G461" s="20">
        <f t="shared" si="19"/>
        <v>-455450</v>
      </c>
    </row>
    <row r="462" spans="5:7" x14ac:dyDescent="0.25">
      <c r="E462" s="20">
        <f t="shared" si="20"/>
        <v>44300</v>
      </c>
      <c r="F462" s="20">
        <f t="shared" si="18"/>
        <v>300.80231981824528</v>
      </c>
      <c r="G462" s="20">
        <f t="shared" si="19"/>
        <v>-456700</v>
      </c>
    </row>
    <row r="463" spans="5:7" x14ac:dyDescent="0.25">
      <c r="E463" s="20">
        <f t="shared" si="20"/>
        <v>44400</v>
      </c>
      <c r="F463" s="20">
        <f t="shared" si="18"/>
        <v>296.90544971025105</v>
      </c>
      <c r="G463" s="20">
        <f t="shared" si="19"/>
        <v>-457950</v>
      </c>
    </row>
    <row r="464" spans="5:7" x14ac:dyDescent="0.25">
      <c r="E464" s="20">
        <f t="shared" si="20"/>
        <v>44500</v>
      </c>
      <c r="F464" s="20">
        <f t="shared" si="18"/>
        <v>293.05906324429708</v>
      </c>
      <c r="G464" s="20">
        <f t="shared" si="19"/>
        <v>-459200</v>
      </c>
    </row>
    <row r="465" spans="5:7" x14ac:dyDescent="0.25">
      <c r="E465" s="20">
        <f t="shared" si="20"/>
        <v>44600</v>
      </c>
      <c r="F465" s="20">
        <f t="shared" si="18"/>
        <v>289.26250640881943</v>
      </c>
      <c r="G465" s="20">
        <f t="shared" si="19"/>
        <v>-460450</v>
      </c>
    </row>
    <row r="466" spans="5:7" x14ac:dyDescent="0.25">
      <c r="E466" s="20">
        <f t="shared" si="20"/>
        <v>44700</v>
      </c>
      <c r="F466" s="20">
        <f t="shared" si="18"/>
        <v>285.51513366492202</v>
      </c>
      <c r="G466" s="20">
        <f t="shared" si="19"/>
        <v>-461700</v>
      </c>
    </row>
    <row r="467" spans="5:7" x14ac:dyDescent="0.25">
      <c r="E467" s="20">
        <f t="shared" si="20"/>
        <v>44800</v>
      </c>
      <c r="F467" s="20">
        <f t="shared" si="18"/>
        <v>281.81630783661359</v>
      </c>
      <c r="G467" s="20">
        <f t="shared" si="19"/>
        <v>-462950</v>
      </c>
    </row>
    <row r="468" spans="5:7" x14ac:dyDescent="0.25">
      <c r="E468" s="20">
        <f t="shared" si="20"/>
        <v>44900</v>
      </c>
      <c r="F468" s="20">
        <f t="shared" ref="F468:F531" si="21">$B$11*POWER($B$10,($B$12*$B$13*E468/(-$B$11)))</f>
        <v>278.16540000246738</v>
      </c>
      <c r="G468" s="20">
        <f t="shared" si="19"/>
        <v>-464200</v>
      </c>
    </row>
    <row r="469" spans="5:7" x14ac:dyDescent="0.25">
      <c r="E469" s="20">
        <f t="shared" si="20"/>
        <v>45000</v>
      </c>
      <c r="F469" s="20">
        <f t="shared" si="21"/>
        <v>274.56178938868294</v>
      </c>
      <c r="G469" s="20">
        <f t="shared" ref="G469:G532" si="22">G468-(E469-E468)*$B$9*100</f>
        <v>-465450</v>
      </c>
    </row>
    <row r="470" spans="5:7" x14ac:dyDescent="0.25">
      <c r="E470" s="20">
        <f t="shared" ref="E470:E533" si="23">E469+$B$14</f>
        <v>45100</v>
      </c>
      <c r="F470" s="20">
        <f t="shared" si="21"/>
        <v>271.00486326353655</v>
      </c>
      <c r="G470" s="20">
        <f t="shared" si="22"/>
        <v>-466700</v>
      </c>
    </row>
    <row r="471" spans="5:7" x14ac:dyDescent="0.25">
      <c r="E471" s="20">
        <f t="shared" si="23"/>
        <v>45200</v>
      </c>
      <c r="F471" s="20">
        <f t="shared" si="21"/>
        <v>267.49401683319371</v>
      </c>
      <c r="G471" s="20">
        <f t="shared" si="22"/>
        <v>-467950</v>
      </c>
    </row>
    <row r="472" spans="5:7" x14ac:dyDescent="0.25">
      <c r="E472" s="20">
        <f t="shared" si="23"/>
        <v>45300</v>
      </c>
      <c r="F472" s="20">
        <f t="shared" si="21"/>
        <v>264.02865313887634</v>
      </c>
      <c r="G472" s="20">
        <f t="shared" si="22"/>
        <v>-469200</v>
      </c>
    </row>
    <row r="473" spans="5:7" x14ac:dyDescent="0.25">
      <c r="E473" s="20">
        <f t="shared" si="23"/>
        <v>45400</v>
      </c>
      <c r="F473" s="20">
        <f t="shared" si="21"/>
        <v>260.60818295536001</v>
      </c>
      <c r="G473" s="20">
        <f t="shared" si="22"/>
        <v>-470450</v>
      </c>
    </row>
    <row r="474" spans="5:7" x14ac:dyDescent="0.25">
      <c r="E474" s="20">
        <f t="shared" si="23"/>
        <v>45500</v>
      </c>
      <c r="F474" s="20">
        <f t="shared" si="21"/>
        <v>257.23202469078592</v>
      </c>
      <c r="G474" s="20">
        <f t="shared" si="22"/>
        <v>-471700</v>
      </c>
    </row>
    <row r="475" spans="5:7" x14ac:dyDescent="0.25">
      <c r="E475" s="20">
        <f t="shared" si="23"/>
        <v>45600</v>
      </c>
      <c r="F475" s="20">
        <f t="shared" si="21"/>
        <v>253.89960428777164</v>
      </c>
      <c r="G475" s="20">
        <f t="shared" si="22"/>
        <v>-472950</v>
      </c>
    </row>
    <row r="476" spans="5:7" x14ac:dyDescent="0.25">
      <c r="E476" s="20">
        <f t="shared" si="23"/>
        <v>45700</v>
      </c>
      <c r="F476" s="20">
        <f t="shared" si="21"/>
        <v>250.61035512580233</v>
      </c>
      <c r="G476" s="20">
        <f t="shared" si="22"/>
        <v>-474200</v>
      </c>
    </row>
    <row r="477" spans="5:7" x14ac:dyDescent="0.25">
      <c r="E477" s="20">
        <f t="shared" si="23"/>
        <v>45800</v>
      </c>
      <c r="F477" s="20">
        <f t="shared" si="21"/>
        <v>247.363717924887</v>
      </c>
      <c r="G477" s="20">
        <f t="shared" si="22"/>
        <v>-475450</v>
      </c>
    </row>
    <row r="478" spans="5:7" x14ac:dyDescent="0.25">
      <c r="E478" s="20">
        <f t="shared" si="23"/>
        <v>45900</v>
      </c>
      <c r="F478" s="20">
        <f t="shared" si="21"/>
        <v>244.15914065046223</v>
      </c>
      <c r="G478" s="20">
        <f t="shared" si="22"/>
        <v>-476700</v>
      </c>
    </row>
    <row r="479" spans="5:7" x14ac:dyDescent="0.25">
      <c r="E479" s="20">
        <f t="shared" si="23"/>
        <v>46000</v>
      </c>
      <c r="F479" s="20">
        <f t="shared" si="21"/>
        <v>240.99607841952846</v>
      </c>
      <c r="G479" s="20">
        <f t="shared" si="22"/>
        <v>-477950</v>
      </c>
    </row>
    <row r="480" spans="5:7" x14ac:dyDescent="0.25">
      <c r="E480" s="20">
        <f t="shared" si="23"/>
        <v>46100</v>
      </c>
      <c r="F480" s="20">
        <f t="shared" si="21"/>
        <v>237.87399340800218</v>
      </c>
      <c r="G480" s="20">
        <f t="shared" si="22"/>
        <v>-479200</v>
      </c>
    </row>
    <row r="481" spans="5:7" x14ac:dyDescent="0.25">
      <c r="E481" s="20">
        <f t="shared" si="23"/>
        <v>46200</v>
      </c>
      <c r="F481" s="20">
        <f t="shared" si="21"/>
        <v>234.7923547592676</v>
      </c>
      <c r="G481" s="20">
        <f t="shared" si="22"/>
        <v>-480450</v>
      </c>
    </row>
    <row r="482" spans="5:7" x14ac:dyDescent="0.25">
      <c r="E482" s="20">
        <f t="shared" si="23"/>
        <v>46300</v>
      </c>
      <c r="F482" s="20">
        <f t="shared" si="21"/>
        <v>231.75063849391498</v>
      </c>
      <c r="G482" s="20">
        <f t="shared" si="22"/>
        <v>-481700</v>
      </c>
    </row>
    <row r="483" spans="5:7" x14ac:dyDescent="0.25">
      <c r="E483" s="20">
        <f t="shared" si="23"/>
        <v>46400</v>
      </c>
      <c r="F483" s="20">
        <f t="shared" si="21"/>
        <v>228.74832742064538</v>
      </c>
      <c r="G483" s="20">
        <f t="shared" si="22"/>
        <v>-482950</v>
      </c>
    </row>
    <row r="484" spans="5:7" x14ac:dyDescent="0.25">
      <c r="E484" s="20">
        <f t="shared" si="23"/>
        <v>46500</v>
      </c>
      <c r="F484" s="20">
        <f t="shared" si="21"/>
        <v>225.78491104833194</v>
      </c>
      <c r="G484" s="20">
        <f t="shared" si="22"/>
        <v>-484200</v>
      </c>
    </row>
    <row r="485" spans="5:7" x14ac:dyDescent="0.25">
      <c r="E485" s="20">
        <f t="shared" si="23"/>
        <v>46600</v>
      </c>
      <c r="F485" s="20">
        <f t="shared" si="21"/>
        <v>222.85988549922044</v>
      </c>
      <c r="G485" s="20">
        <f t="shared" si="22"/>
        <v>-485450</v>
      </c>
    </row>
    <row r="486" spans="5:7" x14ac:dyDescent="0.25">
      <c r="E486" s="20">
        <f t="shared" si="23"/>
        <v>46700</v>
      </c>
      <c r="F486" s="20">
        <f t="shared" si="21"/>
        <v>219.97275342325213</v>
      </c>
      <c r="G486" s="20">
        <f t="shared" si="22"/>
        <v>-486700</v>
      </c>
    </row>
    <row r="487" spans="5:7" x14ac:dyDescent="0.25">
      <c r="E487" s="20">
        <f t="shared" si="23"/>
        <v>46800</v>
      </c>
      <c r="F487" s="20">
        <f t="shared" si="21"/>
        <v>217.12302391349905</v>
      </c>
      <c r="G487" s="20">
        <f t="shared" si="22"/>
        <v>-487950</v>
      </c>
    </row>
    <row r="488" spans="5:7" x14ac:dyDescent="0.25">
      <c r="E488" s="20">
        <f t="shared" si="23"/>
        <v>46900</v>
      </c>
      <c r="F488" s="20">
        <f t="shared" si="21"/>
        <v>214.31021242269316</v>
      </c>
      <c r="G488" s="20">
        <f t="shared" si="22"/>
        <v>-489200</v>
      </c>
    </row>
    <row r="489" spans="5:7" x14ac:dyDescent="0.25">
      <c r="E489" s="20">
        <f t="shared" si="23"/>
        <v>47000</v>
      </c>
      <c r="F489" s="20">
        <f t="shared" si="21"/>
        <v>211.53384068083793</v>
      </c>
      <c r="G489" s="20">
        <f t="shared" si="22"/>
        <v>-490450</v>
      </c>
    </row>
    <row r="490" spans="5:7" x14ac:dyDescent="0.25">
      <c r="E490" s="20">
        <f t="shared" si="23"/>
        <v>47100</v>
      </c>
      <c r="F490" s="20">
        <f t="shared" si="21"/>
        <v>208.7934366138864</v>
      </c>
      <c r="G490" s="20">
        <f t="shared" si="22"/>
        <v>-491700</v>
      </c>
    </row>
    <row r="491" spans="5:7" x14ac:dyDescent="0.25">
      <c r="E491" s="20">
        <f t="shared" si="23"/>
        <v>47200</v>
      </c>
      <c r="F491" s="20">
        <f t="shared" si="21"/>
        <v>206.08853426347343</v>
      </c>
      <c r="G491" s="20">
        <f t="shared" si="22"/>
        <v>-492950</v>
      </c>
    </row>
    <row r="492" spans="5:7" x14ac:dyDescent="0.25">
      <c r="E492" s="20">
        <f t="shared" si="23"/>
        <v>47300</v>
      </c>
      <c r="F492" s="20">
        <f t="shared" si="21"/>
        <v>203.41867370768742</v>
      </c>
      <c r="G492" s="20">
        <f t="shared" si="22"/>
        <v>-494200</v>
      </c>
    </row>
    <row r="493" spans="5:7" x14ac:dyDescent="0.25">
      <c r="E493" s="20">
        <f t="shared" si="23"/>
        <v>47400</v>
      </c>
      <c r="F493" s="20">
        <f t="shared" si="21"/>
        <v>200.78340098286836</v>
      </c>
      <c r="G493" s="20">
        <f t="shared" si="22"/>
        <v>-495450</v>
      </c>
    </row>
    <row r="494" spans="5:7" x14ac:dyDescent="0.25">
      <c r="E494" s="20">
        <f t="shared" si="23"/>
        <v>47500</v>
      </c>
      <c r="F494" s="20">
        <f t="shared" si="21"/>
        <v>198.18226800641932</v>
      </c>
      <c r="G494" s="20">
        <f t="shared" si="22"/>
        <v>-496700</v>
      </c>
    </row>
    <row r="495" spans="5:7" x14ac:dyDescent="0.25">
      <c r="E495" s="20">
        <f t="shared" si="23"/>
        <v>47600</v>
      </c>
      <c r="F495" s="20">
        <f t="shared" si="21"/>
        <v>195.61483250061821</v>
      </c>
      <c r="G495" s="20">
        <f t="shared" si="22"/>
        <v>-497950</v>
      </c>
    </row>
    <row r="496" spans="5:7" x14ac:dyDescent="0.25">
      <c r="E496" s="20">
        <f t="shared" si="23"/>
        <v>47700</v>
      </c>
      <c r="F496" s="20">
        <f t="shared" si="21"/>
        <v>193.08065791741501</v>
      </c>
      <c r="G496" s="20">
        <f t="shared" si="22"/>
        <v>-499200</v>
      </c>
    </row>
    <row r="497" spans="5:7" x14ac:dyDescent="0.25">
      <c r="E497" s="20">
        <f t="shared" si="23"/>
        <v>47800</v>
      </c>
      <c r="F497" s="20">
        <f t="shared" si="21"/>
        <v>190.57931336420526</v>
      </c>
      <c r="G497" s="20">
        <f t="shared" si="22"/>
        <v>-500450</v>
      </c>
    </row>
    <row r="498" spans="5:7" x14ac:dyDescent="0.25">
      <c r="E498" s="20">
        <f t="shared" si="23"/>
        <v>47900</v>
      </c>
      <c r="F498" s="20">
        <f t="shared" si="21"/>
        <v>188.11037353056375</v>
      </c>
      <c r="G498" s="20">
        <f t="shared" si="22"/>
        <v>-501700</v>
      </c>
    </row>
    <row r="499" spans="5:7" x14ac:dyDescent="0.25">
      <c r="E499" s="20">
        <f t="shared" si="23"/>
        <v>48000</v>
      </c>
      <c r="F499" s="20">
        <f t="shared" si="21"/>
        <v>185.67341861592811</v>
      </c>
      <c r="G499" s="20">
        <f t="shared" si="22"/>
        <v>-502950</v>
      </c>
    </row>
    <row r="500" spans="5:7" x14ac:dyDescent="0.25">
      <c r="E500" s="20">
        <f t="shared" si="23"/>
        <v>48100</v>
      </c>
      <c r="F500" s="20">
        <f t="shared" si="21"/>
        <v>183.26803425821868</v>
      </c>
      <c r="G500" s="20">
        <f t="shared" si="22"/>
        <v>-504200</v>
      </c>
    </row>
    <row r="501" spans="5:7" x14ac:dyDescent="0.25">
      <c r="E501" s="20">
        <f t="shared" si="23"/>
        <v>48200</v>
      </c>
      <c r="F501" s="20">
        <f t="shared" si="21"/>
        <v>180.89381146338374</v>
      </c>
      <c r="G501" s="20">
        <f t="shared" si="22"/>
        <v>-505450</v>
      </c>
    </row>
    <row r="502" spans="5:7" x14ac:dyDescent="0.25">
      <c r="E502" s="20">
        <f t="shared" si="23"/>
        <v>48300</v>
      </c>
      <c r="F502" s="20">
        <f t="shared" si="21"/>
        <v>178.55034653585679</v>
      </c>
      <c r="G502" s="20">
        <f t="shared" si="22"/>
        <v>-506700</v>
      </c>
    </row>
    <row r="503" spans="5:7" x14ac:dyDescent="0.25">
      <c r="E503" s="20">
        <f t="shared" si="23"/>
        <v>48400</v>
      </c>
      <c r="F503" s="20">
        <f t="shared" si="21"/>
        <v>176.23724100991535</v>
      </c>
      <c r="G503" s="20">
        <f t="shared" si="22"/>
        <v>-507950</v>
      </c>
    </row>
    <row r="504" spans="5:7" x14ac:dyDescent="0.25">
      <c r="E504" s="20">
        <f t="shared" si="23"/>
        <v>48500</v>
      </c>
      <c r="F504" s="20">
        <f t="shared" si="21"/>
        <v>173.95410158192863</v>
      </c>
      <c r="G504" s="20">
        <f t="shared" si="22"/>
        <v>-509200</v>
      </c>
    </row>
    <row r="505" spans="5:7" x14ac:dyDescent="0.25">
      <c r="E505" s="20">
        <f t="shared" si="23"/>
        <v>48600</v>
      </c>
      <c r="F505" s="20">
        <f t="shared" si="21"/>
        <v>171.70054004348304</v>
      </c>
      <c r="G505" s="20">
        <f t="shared" si="22"/>
        <v>-510450</v>
      </c>
    </row>
    <row r="506" spans="5:7" x14ac:dyDescent="0.25">
      <c r="E506" s="20">
        <f t="shared" si="23"/>
        <v>48700</v>
      </c>
      <c r="F506" s="20">
        <f t="shared" si="21"/>
        <v>169.47617321537382</v>
      </c>
      <c r="G506" s="20">
        <f t="shared" si="22"/>
        <v>-511700</v>
      </c>
    </row>
    <row r="507" spans="5:7" x14ac:dyDescent="0.25">
      <c r="E507" s="20">
        <f t="shared" si="23"/>
        <v>48800</v>
      </c>
      <c r="F507" s="20">
        <f t="shared" si="21"/>
        <v>167.2806228824532</v>
      </c>
      <c r="G507" s="20">
        <f t="shared" si="22"/>
        <v>-512950</v>
      </c>
    </row>
    <row r="508" spans="5:7" x14ac:dyDescent="0.25">
      <c r="E508" s="20">
        <f t="shared" si="23"/>
        <v>48900</v>
      </c>
      <c r="F508" s="20">
        <f t="shared" si="21"/>
        <v>165.11351572931969</v>
      </c>
      <c r="G508" s="20">
        <f t="shared" si="22"/>
        <v>-514200</v>
      </c>
    </row>
    <row r="509" spans="5:7" x14ac:dyDescent="0.25">
      <c r="E509" s="20">
        <f t="shared" si="23"/>
        <v>49000</v>
      </c>
      <c r="F509" s="20">
        <f t="shared" si="21"/>
        <v>162.97448327684327</v>
      </c>
      <c r="G509" s="20">
        <f t="shared" si="22"/>
        <v>-515450</v>
      </c>
    </row>
    <row r="510" spans="5:7" x14ac:dyDescent="0.25">
      <c r="E510" s="20">
        <f t="shared" si="23"/>
        <v>49100</v>
      </c>
      <c r="F510" s="20">
        <f t="shared" si="21"/>
        <v>160.86316181951182</v>
      </c>
      <c r="G510" s="20">
        <f t="shared" si="22"/>
        <v>-516700</v>
      </c>
    </row>
    <row r="511" spans="5:7" x14ac:dyDescent="0.25">
      <c r="E511" s="20">
        <f t="shared" si="23"/>
        <v>49200</v>
      </c>
      <c r="F511" s="20">
        <f t="shared" si="21"/>
        <v>158.7791923635892</v>
      </c>
      <c r="G511" s="20">
        <f t="shared" si="22"/>
        <v>-517950</v>
      </c>
    </row>
    <row r="512" spans="5:7" x14ac:dyDescent="0.25">
      <c r="E512" s="20">
        <f t="shared" si="23"/>
        <v>49300</v>
      </c>
      <c r="F512" s="20">
        <f t="shared" si="21"/>
        <v>156.7222205660745</v>
      </c>
      <c r="G512" s="20">
        <f t="shared" si="22"/>
        <v>-519200</v>
      </c>
    </row>
    <row r="513" spans="5:7" x14ac:dyDescent="0.25">
      <c r="E513" s="20">
        <f t="shared" si="23"/>
        <v>49400</v>
      </c>
      <c r="F513" s="20">
        <f t="shared" si="21"/>
        <v>154.69189667445215</v>
      </c>
      <c r="G513" s="20">
        <f t="shared" si="22"/>
        <v>-520450</v>
      </c>
    </row>
    <row r="514" spans="5:7" x14ac:dyDescent="0.25">
      <c r="E514" s="20">
        <f t="shared" si="23"/>
        <v>49500</v>
      </c>
      <c r="F514" s="20">
        <f t="shared" si="21"/>
        <v>152.68787546722263</v>
      </c>
      <c r="G514" s="20">
        <f t="shared" si="22"/>
        <v>-521700</v>
      </c>
    </row>
    <row r="515" spans="5:7" x14ac:dyDescent="0.25">
      <c r="E515" s="20">
        <f t="shared" si="23"/>
        <v>49600</v>
      </c>
      <c r="F515" s="20">
        <f t="shared" si="21"/>
        <v>150.70981619520342</v>
      </c>
      <c r="G515" s="20">
        <f t="shared" si="22"/>
        <v>-522950</v>
      </c>
    </row>
    <row r="516" spans="5:7" x14ac:dyDescent="0.25">
      <c r="E516" s="20">
        <f t="shared" si="23"/>
        <v>49700</v>
      </c>
      <c r="F516" s="20">
        <f t="shared" si="21"/>
        <v>148.75738252359059</v>
      </c>
      <c r="G516" s="20">
        <f t="shared" si="22"/>
        <v>-524200</v>
      </c>
    </row>
    <row r="517" spans="5:7" x14ac:dyDescent="0.25">
      <c r="E517" s="20">
        <f t="shared" si="23"/>
        <v>49800</v>
      </c>
      <c r="F517" s="20">
        <f t="shared" si="21"/>
        <v>146.83024247477081</v>
      </c>
      <c r="G517" s="20">
        <f t="shared" si="22"/>
        <v>-525450</v>
      </c>
    </row>
    <row r="518" spans="5:7" x14ac:dyDescent="0.25">
      <c r="E518" s="20">
        <f t="shared" si="23"/>
        <v>49900</v>
      </c>
      <c r="F518" s="20">
        <f t="shared" si="21"/>
        <v>144.92806837187399</v>
      </c>
      <c r="G518" s="20">
        <f t="shared" si="22"/>
        <v>-526700</v>
      </c>
    </row>
    <row r="519" spans="5:7" x14ac:dyDescent="0.25">
      <c r="E519" s="20">
        <f t="shared" si="23"/>
        <v>50000</v>
      </c>
      <c r="F519" s="20">
        <f t="shared" si="21"/>
        <v>143.05053678305862</v>
      </c>
      <c r="G519" s="20">
        <f t="shared" si="22"/>
        <v>-527950</v>
      </c>
    </row>
    <row r="520" spans="5:7" x14ac:dyDescent="0.25">
      <c r="E520" s="20">
        <f t="shared" si="23"/>
        <v>50100</v>
      </c>
      <c r="F520" s="20">
        <f t="shared" si="21"/>
        <v>141.19732846651618</v>
      </c>
      <c r="G520" s="20">
        <f t="shared" si="22"/>
        <v>-529200</v>
      </c>
    </row>
    <row r="521" spans="5:7" x14ac:dyDescent="0.25">
      <c r="E521" s="20">
        <f t="shared" si="23"/>
        <v>50200</v>
      </c>
      <c r="F521" s="20">
        <f t="shared" si="21"/>
        <v>139.36812831619065</v>
      </c>
      <c r="G521" s="20">
        <f t="shared" si="22"/>
        <v>-530450</v>
      </c>
    </row>
    <row r="522" spans="5:7" x14ac:dyDescent="0.25">
      <c r="E522" s="20">
        <f t="shared" si="23"/>
        <v>50300</v>
      </c>
      <c r="F522" s="20">
        <f t="shared" si="21"/>
        <v>137.56262530819981</v>
      </c>
      <c r="G522" s="20">
        <f t="shared" si="22"/>
        <v>-531700</v>
      </c>
    </row>
    <row r="523" spans="5:7" x14ac:dyDescent="0.25">
      <c r="E523" s="20">
        <f t="shared" si="23"/>
        <v>50400</v>
      </c>
      <c r="F523" s="20">
        <f t="shared" si="21"/>
        <v>135.78051244795114</v>
      </c>
      <c r="G523" s="20">
        <f t="shared" si="22"/>
        <v>-532950</v>
      </c>
    </row>
    <row r="524" spans="5:7" x14ac:dyDescent="0.25">
      <c r="E524" s="20">
        <f t="shared" si="23"/>
        <v>50500</v>
      </c>
      <c r="F524" s="20">
        <f t="shared" si="21"/>
        <v>134.02148671794259</v>
      </c>
      <c r="G524" s="20">
        <f t="shared" si="22"/>
        <v>-534200</v>
      </c>
    </row>
    <row r="525" spans="5:7" x14ac:dyDescent="0.25">
      <c r="E525" s="20">
        <f t="shared" si="23"/>
        <v>50600</v>
      </c>
      <c r="F525" s="20">
        <f t="shared" si="21"/>
        <v>132.28524902623971</v>
      </c>
      <c r="G525" s="20">
        <f t="shared" si="22"/>
        <v>-535450</v>
      </c>
    </row>
    <row r="526" spans="5:7" x14ac:dyDescent="0.25">
      <c r="E526" s="20">
        <f t="shared" si="23"/>
        <v>50700</v>
      </c>
      <c r="F526" s="20">
        <f t="shared" si="21"/>
        <v>130.57150415562035</v>
      </c>
      <c r="G526" s="20">
        <f t="shared" si="22"/>
        <v>-536700</v>
      </c>
    </row>
    <row r="527" spans="5:7" x14ac:dyDescent="0.25">
      <c r="E527" s="20">
        <f t="shared" si="23"/>
        <v>50800</v>
      </c>
      <c r="F527" s="20">
        <f t="shared" si="21"/>
        <v>128.87996071337787</v>
      </c>
      <c r="G527" s="20">
        <f t="shared" si="22"/>
        <v>-537950</v>
      </c>
    </row>
    <row r="528" spans="5:7" x14ac:dyDescent="0.25">
      <c r="E528" s="20">
        <f t="shared" si="23"/>
        <v>50900</v>
      </c>
      <c r="F528" s="20">
        <f t="shared" si="21"/>
        <v>127.21033108177498</v>
      </c>
      <c r="G528" s="20">
        <f t="shared" si="22"/>
        <v>-539200</v>
      </c>
    </row>
    <row r="529" spans="5:7" x14ac:dyDescent="0.25">
      <c r="E529" s="20">
        <f t="shared" si="23"/>
        <v>51000</v>
      </c>
      <c r="F529" s="20">
        <f t="shared" si="21"/>
        <v>125.5623313691393</v>
      </c>
      <c r="G529" s="20">
        <f t="shared" si="22"/>
        <v>-540450</v>
      </c>
    </row>
    <row r="530" spans="5:7" x14ac:dyDescent="0.25">
      <c r="E530" s="20">
        <f t="shared" si="23"/>
        <v>51100</v>
      </c>
      <c r="F530" s="20">
        <f t="shared" si="21"/>
        <v>123.93568136159243</v>
      </c>
      <c r="G530" s="20">
        <f t="shared" si="22"/>
        <v>-541700</v>
      </c>
    </row>
    <row r="531" spans="5:7" x14ac:dyDescent="0.25">
      <c r="E531" s="20">
        <f t="shared" si="23"/>
        <v>51200</v>
      </c>
      <c r="F531" s="20">
        <f t="shared" si="21"/>
        <v>122.33010447540438</v>
      </c>
      <c r="G531" s="20">
        <f t="shared" si="22"/>
        <v>-542950</v>
      </c>
    </row>
    <row r="532" spans="5:7" x14ac:dyDescent="0.25">
      <c r="E532" s="20">
        <f t="shared" si="23"/>
        <v>51300</v>
      </c>
      <c r="F532" s="20">
        <f t="shared" ref="F532:F595" si="24">$B$11*POWER($B$10,($B$12*$B$13*E532/(-$B$11)))</f>
        <v>120.74532770996571</v>
      </c>
      <c r="G532" s="20">
        <f t="shared" si="22"/>
        <v>-544200</v>
      </c>
    </row>
    <row r="533" spans="5:7" x14ac:dyDescent="0.25">
      <c r="E533" s="20">
        <f t="shared" si="23"/>
        <v>51400</v>
      </c>
      <c r="F533" s="20">
        <f t="shared" si="24"/>
        <v>119.18108160136775</v>
      </c>
      <c r="G533" s="20">
        <f t="shared" ref="G533:G596" si="25">G532-(E533-E532)*$B$9*100</f>
        <v>-545450</v>
      </c>
    </row>
    <row r="534" spans="5:7" x14ac:dyDescent="0.25">
      <c r="E534" s="20">
        <f t="shared" ref="E534:E597" si="26">E533+$B$14</f>
        <v>51500</v>
      </c>
      <c r="F534" s="20">
        <f t="shared" si="24"/>
        <v>117.63710017658546</v>
      </c>
      <c r="G534" s="20">
        <f t="shared" si="25"/>
        <v>-546700</v>
      </c>
    </row>
    <row r="535" spans="5:7" x14ac:dyDescent="0.25">
      <c r="E535" s="20">
        <f t="shared" si="26"/>
        <v>51600</v>
      </c>
      <c r="F535" s="20">
        <f t="shared" si="24"/>
        <v>116.11312090825321</v>
      </c>
      <c r="G535" s="20">
        <f t="shared" si="25"/>
        <v>-547950</v>
      </c>
    </row>
    <row r="536" spans="5:7" x14ac:dyDescent="0.25">
      <c r="E536" s="20">
        <f t="shared" si="26"/>
        <v>51700</v>
      </c>
      <c r="F536" s="20">
        <f t="shared" si="24"/>
        <v>114.60888467002641</v>
      </c>
      <c r="G536" s="20">
        <f t="shared" si="25"/>
        <v>-549200</v>
      </c>
    </row>
    <row r="537" spans="5:7" x14ac:dyDescent="0.25">
      <c r="E537" s="20">
        <f t="shared" si="26"/>
        <v>51800</v>
      </c>
      <c r="F537" s="20">
        <f t="shared" si="24"/>
        <v>113.12413569252162</v>
      </c>
      <c r="G537" s="20">
        <f t="shared" si="25"/>
        <v>-550450</v>
      </c>
    </row>
    <row r="538" spans="5:7" x14ac:dyDescent="0.25">
      <c r="E538" s="20">
        <f t="shared" si="26"/>
        <v>51900</v>
      </c>
      <c r="F538" s="20">
        <f t="shared" si="24"/>
        <v>111.65862151982762</v>
      </c>
      <c r="G538" s="20">
        <f t="shared" si="25"/>
        <v>-551700</v>
      </c>
    </row>
    <row r="539" spans="5:7" x14ac:dyDescent="0.25">
      <c r="E539" s="20">
        <f t="shared" si="26"/>
        <v>52000</v>
      </c>
      <c r="F539" s="20">
        <f t="shared" si="24"/>
        <v>110.21209296657921</v>
      </c>
      <c r="G539" s="20">
        <f t="shared" si="25"/>
        <v>-552950</v>
      </c>
    </row>
    <row r="540" spans="5:7" x14ac:dyDescent="0.25">
      <c r="E540" s="20">
        <f t="shared" si="26"/>
        <v>52100</v>
      </c>
      <c r="F540" s="20">
        <f t="shared" si="24"/>
        <v>108.78430407558778</v>
      </c>
      <c r="G540" s="20">
        <f t="shared" si="25"/>
        <v>-554200</v>
      </c>
    </row>
    <row r="541" spans="5:7" x14ac:dyDescent="0.25">
      <c r="E541" s="20">
        <f t="shared" si="26"/>
        <v>52200</v>
      </c>
      <c r="F541" s="20">
        <f t="shared" si="24"/>
        <v>107.37501207602055</v>
      </c>
      <c r="G541" s="20">
        <f t="shared" si="25"/>
        <v>-555450</v>
      </c>
    </row>
    <row r="542" spans="5:7" x14ac:dyDescent="0.25">
      <c r="E542" s="20">
        <f t="shared" si="26"/>
        <v>52300</v>
      </c>
      <c r="F542" s="20">
        <f t="shared" si="24"/>
        <v>105.98397734212161</v>
      </c>
      <c r="G542" s="20">
        <f t="shared" si="25"/>
        <v>-556700</v>
      </c>
    </row>
    <row r="543" spans="5:7" x14ac:dyDescent="0.25">
      <c r="E543" s="20">
        <f t="shared" si="26"/>
        <v>52400</v>
      </c>
      <c r="F543" s="20">
        <f t="shared" si="24"/>
        <v>104.61096335246744</v>
      </c>
      <c r="G543" s="20">
        <f t="shared" si="25"/>
        <v>-557950</v>
      </c>
    </row>
    <row r="544" spans="5:7" x14ac:dyDescent="0.25">
      <c r="E544" s="20">
        <f t="shared" si="26"/>
        <v>52500</v>
      </c>
      <c r="F544" s="20">
        <f t="shared" si="24"/>
        <v>103.2557366497511</v>
      </c>
      <c r="G544" s="20">
        <f t="shared" si="25"/>
        <v>-559200</v>
      </c>
    </row>
    <row r="545" spans="5:7" x14ac:dyDescent="0.25">
      <c r="E545" s="20">
        <f t="shared" si="26"/>
        <v>52600</v>
      </c>
      <c r="F545" s="20">
        <f t="shared" si="24"/>
        <v>101.91806680108614</v>
      </c>
      <c r="G545" s="20">
        <f t="shared" si="25"/>
        <v>-560450</v>
      </c>
    </row>
    <row r="546" spans="5:7" x14ac:dyDescent="0.25">
      <c r="E546" s="20">
        <f t="shared" si="26"/>
        <v>52700</v>
      </c>
      <c r="F546" s="20">
        <f t="shared" si="24"/>
        <v>100.59772635882597</v>
      </c>
      <c r="G546" s="20">
        <f t="shared" si="25"/>
        <v>-561700</v>
      </c>
    </row>
    <row r="547" spans="5:7" x14ac:dyDescent="0.25">
      <c r="E547" s="20">
        <f t="shared" si="26"/>
        <v>52800</v>
      </c>
      <c r="F547" s="20">
        <f t="shared" si="24"/>
        <v>99.294490821890079</v>
      </c>
      <c r="G547" s="20">
        <f t="shared" si="25"/>
        <v>-562950</v>
      </c>
    </row>
    <row r="548" spans="5:7" x14ac:dyDescent="0.25">
      <c r="E548" s="20">
        <f t="shared" si="26"/>
        <v>52900</v>
      </c>
      <c r="F548" s="20">
        <f t="shared" si="24"/>
        <v>98.008138597591653</v>
      </c>
      <c r="G548" s="20">
        <f t="shared" si="25"/>
        <v>-564200</v>
      </c>
    </row>
    <row r="549" spans="5:7" x14ac:dyDescent="0.25">
      <c r="E549" s="20">
        <f t="shared" si="26"/>
        <v>53000</v>
      </c>
      <c r="F549" s="20">
        <f t="shared" si="24"/>
        <v>96.738450963959437</v>
      </c>
      <c r="G549" s="20">
        <f t="shared" si="25"/>
        <v>-565450</v>
      </c>
    </row>
    <row r="550" spans="5:7" x14ac:dyDescent="0.25">
      <c r="E550" s="20">
        <f t="shared" si="26"/>
        <v>53100</v>
      </c>
      <c r="F550" s="20">
        <f t="shared" si="24"/>
        <v>95.485212032547935</v>
      </c>
      <c r="G550" s="20">
        <f t="shared" si="25"/>
        <v>-566700</v>
      </c>
    </row>
    <row r="551" spans="5:7" x14ac:dyDescent="0.25">
      <c r="E551" s="20">
        <f t="shared" si="26"/>
        <v>53200</v>
      </c>
      <c r="F551" s="20">
        <f t="shared" si="24"/>
        <v>94.248208711729276</v>
      </c>
      <c r="G551" s="20">
        <f t="shared" si="25"/>
        <v>-567950</v>
      </c>
    </row>
    <row r="552" spans="5:7" x14ac:dyDescent="0.25">
      <c r="E552" s="20">
        <f t="shared" si="26"/>
        <v>53300</v>
      </c>
      <c r="F552" s="20">
        <f t="shared" si="24"/>
        <v>93.027230670460654</v>
      </c>
      <c r="G552" s="20">
        <f t="shared" si="25"/>
        <v>-569200</v>
      </c>
    </row>
    <row r="553" spans="5:7" x14ac:dyDescent="0.25">
      <c r="E553" s="20">
        <f t="shared" si="26"/>
        <v>53400</v>
      </c>
      <c r="F553" s="20">
        <f t="shared" si="24"/>
        <v>91.822070302521198</v>
      </c>
      <c r="G553" s="20">
        <f t="shared" si="25"/>
        <v>-570450</v>
      </c>
    </row>
    <row r="554" spans="5:7" x14ac:dyDescent="0.25">
      <c r="E554" s="20">
        <f t="shared" si="26"/>
        <v>53500</v>
      </c>
      <c r="F554" s="20">
        <f t="shared" si="24"/>
        <v>90.632522691212074</v>
      </c>
      <c r="G554" s="20">
        <f t="shared" si="25"/>
        <v>-571700</v>
      </c>
    </row>
    <row r="555" spans="5:7" x14ac:dyDescent="0.25">
      <c r="E555" s="20">
        <f t="shared" si="26"/>
        <v>53600</v>
      </c>
      <c r="F555" s="20">
        <f t="shared" si="24"/>
        <v>89.458385574513827</v>
      </c>
      <c r="G555" s="20">
        <f t="shared" si="25"/>
        <v>-572950</v>
      </c>
    </row>
    <row r="556" spans="5:7" x14ac:dyDescent="0.25">
      <c r="E556" s="20">
        <f t="shared" si="26"/>
        <v>53700</v>
      </c>
      <c r="F556" s="20">
        <f t="shared" si="24"/>
        <v>88.299459310695838</v>
      </c>
      <c r="G556" s="20">
        <f t="shared" si="25"/>
        <v>-574200</v>
      </c>
    </row>
    <row r="557" spans="5:7" x14ac:dyDescent="0.25">
      <c r="E557" s="20">
        <f t="shared" si="26"/>
        <v>53800</v>
      </c>
      <c r="F557" s="20">
        <f t="shared" si="24"/>
        <v>87.155546844369738</v>
      </c>
      <c r="G557" s="20">
        <f t="shared" si="25"/>
        <v>-575450</v>
      </c>
    </row>
    <row r="558" spans="5:7" x14ac:dyDescent="0.25">
      <c r="E558" s="20">
        <f t="shared" si="26"/>
        <v>53900</v>
      </c>
      <c r="F558" s="20">
        <f t="shared" si="24"/>
        <v>86.026453672984189</v>
      </c>
      <c r="G558" s="20">
        <f t="shared" si="25"/>
        <v>-576700</v>
      </c>
    </row>
    <row r="559" spans="5:7" x14ac:dyDescent="0.25">
      <c r="E559" s="20">
        <f t="shared" si="26"/>
        <v>54000</v>
      </c>
      <c r="F559" s="20">
        <f t="shared" si="24"/>
        <v>84.911987813752916</v>
      </c>
      <c r="G559" s="20">
        <f t="shared" si="25"/>
        <v>-577950</v>
      </c>
    </row>
    <row r="560" spans="5:7" x14ac:dyDescent="0.25">
      <c r="E560" s="20">
        <f t="shared" si="26"/>
        <v>54100</v>
      </c>
      <c r="F560" s="20">
        <f t="shared" si="24"/>
        <v>83.81195977101136</v>
      </c>
      <c r="G560" s="20">
        <f t="shared" si="25"/>
        <v>-579200</v>
      </c>
    </row>
    <row r="561" spans="5:7" x14ac:dyDescent="0.25">
      <c r="E561" s="20">
        <f t="shared" si="26"/>
        <v>54200</v>
      </c>
      <c r="F561" s="20">
        <f t="shared" si="24"/>
        <v>82.726182503996213</v>
      </c>
      <c r="G561" s="20">
        <f t="shared" si="25"/>
        <v>-580450</v>
      </c>
    </row>
    <row r="562" spans="5:7" x14ac:dyDescent="0.25">
      <c r="E562" s="20">
        <f t="shared" si="26"/>
        <v>54300</v>
      </c>
      <c r="F562" s="20">
        <f t="shared" si="24"/>
        <v>81.654471395042407</v>
      </c>
      <c r="G562" s="20">
        <f t="shared" si="25"/>
        <v>-581700</v>
      </c>
    </row>
    <row r="563" spans="5:7" x14ac:dyDescent="0.25">
      <c r="E563" s="20">
        <f t="shared" si="26"/>
        <v>54400</v>
      </c>
      <c r="F563" s="20">
        <f t="shared" si="24"/>
        <v>80.596644218191912</v>
      </c>
      <c r="G563" s="20">
        <f t="shared" si="25"/>
        <v>-582950</v>
      </c>
    </row>
    <row r="564" spans="5:7" x14ac:dyDescent="0.25">
      <c r="E564" s="20">
        <f t="shared" si="26"/>
        <v>54500</v>
      </c>
      <c r="F564" s="20">
        <f t="shared" si="24"/>
        <v>79.552521108209618</v>
      </c>
      <c r="G564" s="20">
        <f t="shared" si="25"/>
        <v>-584200</v>
      </c>
    </row>
    <row r="565" spans="5:7" x14ac:dyDescent="0.25">
      <c r="E565" s="20">
        <f t="shared" si="26"/>
        <v>54600</v>
      </c>
      <c r="F565" s="20">
        <f t="shared" si="24"/>
        <v>78.521924530000135</v>
      </c>
      <c r="G565" s="20">
        <f t="shared" si="25"/>
        <v>-585450</v>
      </c>
    </row>
    <row r="566" spans="5:7" x14ac:dyDescent="0.25">
      <c r="E566" s="20">
        <f t="shared" si="26"/>
        <v>54700</v>
      </c>
      <c r="F566" s="20">
        <f t="shared" si="24"/>
        <v>77.504679248421098</v>
      </c>
      <c r="G566" s="20">
        <f t="shared" si="25"/>
        <v>-586700</v>
      </c>
    </row>
    <row r="567" spans="5:7" x14ac:dyDescent="0.25">
      <c r="E567" s="20">
        <f t="shared" si="26"/>
        <v>54800</v>
      </c>
      <c r="F567" s="20">
        <f t="shared" si="24"/>
        <v>76.500612298487511</v>
      </c>
      <c r="G567" s="20">
        <f t="shared" si="25"/>
        <v>-587950</v>
      </c>
    </row>
    <row r="568" spans="5:7" x14ac:dyDescent="0.25">
      <c r="E568" s="20">
        <f t="shared" si="26"/>
        <v>54900</v>
      </c>
      <c r="F568" s="20">
        <f t="shared" si="24"/>
        <v>75.509552955961837</v>
      </c>
      <c r="G568" s="20">
        <f t="shared" si="25"/>
        <v>-589200</v>
      </c>
    </row>
    <row r="569" spans="5:7" x14ac:dyDescent="0.25">
      <c r="E569" s="20">
        <f t="shared" si="26"/>
        <v>55000</v>
      </c>
      <c r="F569" s="20">
        <f t="shared" si="24"/>
        <v>74.531332708325806</v>
      </c>
      <c r="G569" s="20">
        <f t="shared" si="25"/>
        <v>-590450</v>
      </c>
    </row>
    <row r="570" spans="5:7" x14ac:dyDescent="0.25">
      <c r="E570" s="20">
        <f t="shared" si="26"/>
        <v>55100</v>
      </c>
      <c r="F570" s="20">
        <f t="shared" si="24"/>
        <v>73.565785226127076</v>
      </c>
      <c r="G570" s="20">
        <f t="shared" si="25"/>
        <v>-591700</v>
      </c>
    </row>
    <row r="571" spans="5:7" x14ac:dyDescent="0.25">
      <c r="E571" s="20">
        <f t="shared" si="26"/>
        <v>55200</v>
      </c>
      <c r="F571" s="20">
        <f t="shared" si="24"/>
        <v>72.612746334698201</v>
      </c>
      <c r="G571" s="20">
        <f t="shared" si="25"/>
        <v>-592950</v>
      </c>
    </row>
    <row r="572" spans="5:7" x14ac:dyDescent="0.25">
      <c r="E572" s="20">
        <f t="shared" si="26"/>
        <v>55300</v>
      </c>
      <c r="F572" s="20">
        <f t="shared" si="24"/>
        <v>71.672053986241494</v>
      </c>
      <c r="G572" s="20">
        <f t="shared" si="25"/>
        <v>-594200</v>
      </c>
    </row>
    <row r="573" spans="5:7" x14ac:dyDescent="0.25">
      <c r="E573" s="20">
        <f t="shared" si="26"/>
        <v>55400</v>
      </c>
      <c r="F573" s="20">
        <f t="shared" si="24"/>
        <v>70.743548232275586</v>
      </c>
      <c r="G573" s="20">
        <f t="shared" si="25"/>
        <v>-595450</v>
      </c>
    </row>
    <row r="574" spans="5:7" x14ac:dyDescent="0.25">
      <c r="E574" s="20">
        <f t="shared" si="26"/>
        <v>55500</v>
      </c>
      <c r="F574" s="20">
        <f t="shared" si="24"/>
        <v>69.827071196438965</v>
      </c>
      <c r="G574" s="20">
        <f t="shared" si="25"/>
        <v>-596700</v>
      </c>
    </row>
    <row r="575" spans="5:7" x14ac:dyDescent="0.25">
      <c r="E575" s="20">
        <f t="shared" si="26"/>
        <v>55600</v>
      </c>
      <c r="F575" s="20">
        <f t="shared" si="24"/>
        <v>68.922467047645824</v>
      </c>
      <c r="G575" s="20">
        <f t="shared" si="25"/>
        <v>-597950</v>
      </c>
    </row>
    <row r="576" spans="5:7" x14ac:dyDescent="0.25">
      <c r="E576" s="20">
        <f t="shared" si="26"/>
        <v>55700</v>
      </c>
      <c r="F576" s="20">
        <f t="shared" si="24"/>
        <v>68.029581973589643</v>
      </c>
      <c r="G576" s="20">
        <f t="shared" si="25"/>
        <v>-599200</v>
      </c>
    </row>
    <row r="577" spans="5:7" x14ac:dyDescent="0.25">
      <c r="E577" s="20">
        <f t="shared" si="26"/>
        <v>55800</v>
      </c>
      <c r="F577" s="20">
        <f t="shared" si="24"/>
        <v>67.14826415459008</v>
      </c>
      <c r="G577" s="20">
        <f t="shared" si="25"/>
        <v>-600450</v>
      </c>
    </row>
    <row r="578" spans="5:7" x14ac:dyDescent="0.25">
      <c r="E578" s="20">
        <f t="shared" si="26"/>
        <v>55900</v>
      </c>
      <c r="F578" s="20">
        <f t="shared" si="24"/>
        <v>66.278363737778704</v>
      </c>
      <c r="G578" s="20">
        <f t="shared" si="25"/>
        <v>-601700</v>
      </c>
    </row>
    <row r="579" spans="5:7" x14ac:dyDescent="0.25">
      <c r="E579" s="20">
        <f t="shared" si="26"/>
        <v>56000</v>
      </c>
      <c r="F579" s="20">
        <f t="shared" si="24"/>
        <v>65.419732811619042</v>
      </c>
      <c r="G579" s="20">
        <f t="shared" si="25"/>
        <v>-602950</v>
      </c>
    </row>
    <row r="580" spans="5:7" x14ac:dyDescent="0.25">
      <c r="E580" s="20">
        <f t="shared" si="26"/>
        <v>56100</v>
      </c>
      <c r="F580" s="20">
        <f t="shared" si="24"/>
        <v>64.572225380756734</v>
      </c>
      <c r="G580" s="20">
        <f t="shared" si="25"/>
        <v>-604200</v>
      </c>
    </row>
    <row r="581" spans="5:7" x14ac:dyDescent="0.25">
      <c r="E581" s="20">
        <f t="shared" si="26"/>
        <v>56200</v>
      </c>
      <c r="F581" s="20">
        <f t="shared" si="24"/>
        <v>63.735697341195802</v>
      </c>
      <c r="G581" s="20">
        <f t="shared" si="25"/>
        <v>-605450</v>
      </c>
    </row>
    <row r="582" spans="5:7" x14ac:dyDescent="0.25">
      <c r="E582" s="20">
        <f t="shared" si="26"/>
        <v>56300</v>
      </c>
      <c r="F582" s="20">
        <f t="shared" si="24"/>
        <v>62.910006455795902</v>
      </c>
      <c r="G582" s="20">
        <f t="shared" si="25"/>
        <v>-606700</v>
      </c>
    </row>
    <row r="583" spans="5:7" x14ac:dyDescent="0.25">
      <c r="E583" s="20">
        <f t="shared" si="26"/>
        <v>56400</v>
      </c>
      <c r="F583" s="20">
        <f t="shared" si="24"/>
        <v>62.095012330087549</v>
      </c>
      <c r="G583" s="20">
        <f t="shared" si="25"/>
        <v>-607950</v>
      </c>
    </row>
    <row r="584" spans="5:7" x14ac:dyDescent="0.25">
      <c r="E584" s="20">
        <f t="shared" si="26"/>
        <v>56500</v>
      </c>
      <c r="F584" s="20">
        <f t="shared" si="24"/>
        <v>61.29057638840046</v>
      </c>
      <c r="G584" s="20">
        <f t="shared" si="25"/>
        <v>-609200</v>
      </c>
    </row>
    <row r="585" spans="5:7" x14ac:dyDescent="0.25">
      <c r="E585" s="20">
        <f t="shared" si="26"/>
        <v>56600</v>
      </c>
      <c r="F585" s="20">
        <f t="shared" si="24"/>
        <v>60.496561850301127</v>
      </c>
      <c r="G585" s="20">
        <f t="shared" si="25"/>
        <v>-610450</v>
      </c>
    </row>
    <row r="586" spans="5:7" x14ac:dyDescent="0.25">
      <c r="E586" s="20">
        <f t="shared" si="26"/>
        <v>56700</v>
      </c>
      <c r="F586" s="20">
        <f t="shared" si="24"/>
        <v>59.712833707335648</v>
      </c>
      <c r="G586" s="20">
        <f t="shared" si="25"/>
        <v>-611700</v>
      </c>
    </row>
    <row r="587" spans="5:7" x14ac:dyDescent="0.25">
      <c r="E587" s="20">
        <f t="shared" si="26"/>
        <v>56800</v>
      </c>
      <c r="F587" s="20">
        <f t="shared" si="24"/>
        <v>58.939258700073914</v>
      </c>
      <c r="G587" s="20">
        <f t="shared" si="25"/>
        <v>-612950</v>
      </c>
    </row>
    <row r="588" spans="5:7" x14ac:dyDescent="0.25">
      <c r="E588" s="20">
        <f t="shared" si="26"/>
        <v>56900</v>
      </c>
      <c r="F588" s="20">
        <f t="shared" si="24"/>
        <v>58.175705295451117</v>
      </c>
      <c r="G588" s="20">
        <f t="shared" si="25"/>
        <v>-614200</v>
      </c>
    </row>
    <row r="589" spans="5:7" x14ac:dyDescent="0.25">
      <c r="E589" s="20">
        <f t="shared" si="26"/>
        <v>57000</v>
      </c>
      <c r="F589" s="20">
        <f t="shared" si="24"/>
        <v>57.422043664402786</v>
      </c>
      <c r="G589" s="20">
        <f t="shared" si="25"/>
        <v>-615450</v>
      </c>
    </row>
    <row r="590" spans="5:7" x14ac:dyDescent="0.25">
      <c r="E590" s="20">
        <f t="shared" si="26"/>
        <v>57100</v>
      </c>
      <c r="F590" s="20">
        <f t="shared" si="24"/>
        <v>56.678145659789806</v>
      </c>
      <c r="G590" s="20">
        <f t="shared" si="25"/>
        <v>-616700</v>
      </c>
    </row>
    <row r="591" spans="5:7" x14ac:dyDescent="0.25">
      <c r="E591" s="20">
        <f t="shared" si="26"/>
        <v>57200</v>
      </c>
      <c r="F591" s="20">
        <f t="shared" si="24"/>
        <v>55.943884794608877</v>
      </c>
      <c r="G591" s="20">
        <f t="shared" si="25"/>
        <v>-617950</v>
      </c>
    </row>
    <row r="592" spans="5:7" x14ac:dyDescent="0.25">
      <c r="E592" s="20">
        <f t="shared" si="26"/>
        <v>57300</v>
      </c>
      <c r="F592" s="20">
        <f t="shared" si="24"/>
        <v>55.219136220485765</v>
      </c>
      <c r="G592" s="20">
        <f t="shared" si="25"/>
        <v>-619200</v>
      </c>
    </row>
    <row r="593" spans="5:7" x14ac:dyDescent="0.25">
      <c r="E593" s="20">
        <f t="shared" si="26"/>
        <v>57400</v>
      </c>
      <c r="F593" s="20">
        <f t="shared" si="24"/>
        <v>54.503776706447134</v>
      </c>
      <c r="G593" s="20">
        <f t="shared" si="25"/>
        <v>-620450</v>
      </c>
    </row>
    <row r="594" spans="5:7" x14ac:dyDescent="0.25">
      <c r="E594" s="20">
        <f t="shared" si="26"/>
        <v>57500</v>
      </c>
      <c r="F594" s="20">
        <f t="shared" si="24"/>
        <v>53.797684617966958</v>
      </c>
      <c r="G594" s="20">
        <f t="shared" si="25"/>
        <v>-621700</v>
      </c>
    </row>
    <row r="595" spans="5:7" x14ac:dyDescent="0.25">
      <c r="E595" s="20">
        <f t="shared" si="26"/>
        <v>57600</v>
      </c>
      <c r="F595" s="20">
        <f t="shared" si="24"/>
        <v>53.100739896284864</v>
      </c>
      <c r="G595" s="20">
        <f t="shared" si="25"/>
        <v>-622950</v>
      </c>
    </row>
    <row r="596" spans="5:7" x14ac:dyDescent="0.25">
      <c r="E596" s="20">
        <f t="shared" si="26"/>
        <v>57700</v>
      </c>
      <c r="F596" s="20">
        <f t="shared" ref="F596:F659" si="27">$B$11*POWER($B$10,($B$12*$B$13*E596/(-$B$11)))</f>
        <v>52.412824037992152</v>
      </c>
      <c r="G596" s="20">
        <f t="shared" si="25"/>
        <v>-624200</v>
      </c>
    </row>
    <row r="597" spans="5:7" x14ac:dyDescent="0.25">
      <c r="E597" s="20">
        <f t="shared" si="26"/>
        <v>57800</v>
      </c>
      <c r="F597" s="20">
        <f t="shared" si="27"/>
        <v>51.733820074882345</v>
      </c>
      <c r="G597" s="20">
        <f t="shared" ref="G597:G660" si="28">G596-(E597-E596)*$B$9*100</f>
        <v>-625450</v>
      </c>
    </row>
    <row r="598" spans="5:7" x14ac:dyDescent="0.25">
      <c r="E598" s="20">
        <f t="shared" ref="E598:E661" si="29">E597+$B$14</f>
        <v>57900</v>
      </c>
      <c r="F598" s="20">
        <f t="shared" si="27"/>
        <v>51.063612554062779</v>
      </c>
      <c r="G598" s="20">
        <f t="shared" si="28"/>
        <v>-626700</v>
      </c>
    </row>
    <row r="599" spans="5:7" x14ac:dyDescent="0.25">
      <c r="E599" s="20">
        <f t="shared" si="29"/>
        <v>58000</v>
      </c>
      <c r="F599" s="20">
        <f t="shared" si="27"/>
        <v>50.402087518323825</v>
      </c>
      <c r="G599" s="20">
        <f t="shared" si="28"/>
        <v>-627950</v>
      </c>
    </row>
    <row r="600" spans="5:7" x14ac:dyDescent="0.25">
      <c r="E600" s="20">
        <f t="shared" si="29"/>
        <v>58100</v>
      </c>
      <c r="F600" s="20">
        <f t="shared" si="27"/>
        <v>49.749132486762427</v>
      </c>
      <c r="G600" s="20">
        <f t="shared" si="28"/>
        <v>-629200</v>
      </c>
    </row>
    <row r="601" spans="5:7" x14ac:dyDescent="0.25">
      <c r="E601" s="20">
        <f t="shared" si="29"/>
        <v>58200</v>
      </c>
      <c r="F601" s="20">
        <f t="shared" si="27"/>
        <v>49.104636435656673</v>
      </c>
      <c r="G601" s="20">
        <f t="shared" si="28"/>
        <v>-630450</v>
      </c>
    </row>
    <row r="602" spans="5:7" x14ac:dyDescent="0.25">
      <c r="E602" s="20">
        <f t="shared" si="29"/>
        <v>58300</v>
      </c>
      <c r="F602" s="20">
        <f t="shared" si="27"/>
        <v>48.468489779588147</v>
      </c>
      <c r="G602" s="20">
        <f t="shared" si="28"/>
        <v>-631700</v>
      </c>
    </row>
    <row r="603" spans="5:7" x14ac:dyDescent="0.25">
      <c r="E603" s="20">
        <f t="shared" si="29"/>
        <v>58400</v>
      </c>
      <c r="F603" s="20">
        <f t="shared" si="27"/>
        <v>47.840584352808776</v>
      </c>
      <c r="G603" s="20">
        <f t="shared" si="28"/>
        <v>-632950</v>
      </c>
    </row>
    <row r="604" spans="5:7" x14ac:dyDescent="0.25">
      <c r="E604" s="20">
        <f t="shared" si="29"/>
        <v>58500</v>
      </c>
      <c r="F604" s="20">
        <f t="shared" si="27"/>
        <v>47.220813390849159</v>
      </c>
      <c r="G604" s="20">
        <f t="shared" si="28"/>
        <v>-634200</v>
      </c>
    </row>
    <row r="605" spans="5:7" x14ac:dyDescent="0.25">
      <c r="E605" s="20">
        <f t="shared" si="29"/>
        <v>58600</v>
      </c>
      <c r="F605" s="20">
        <f t="shared" si="27"/>
        <v>46.609071512365041</v>
      </c>
      <c r="G605" s="20">
        <f t="shared" si="28"/>
        <v>-635450</v>
      </c>
    </row>
    <row r="606" spans="5:7" x14ac:dyDescent="0.25">
      <c r="E606" s="20">
        <f t="shared" si="29"/>
        <v>58700</v>
      </c>
      <c r="F606" s="20">
        <f t="shared" si="27"/>
        <v>46.005254701219279</v>
      </c>
      <c r="G606" s="20">
        <f t="shared" si="28"/>
        <v>-636700</v>
      </c>
    </row>
    <row r="607" spans="5:7" x14ac:dyDescent="0.25">
      <c r="E607" s="20">
        <f t="shared" si="29"/>
        <v>58800</v>
      </c>
      <c r="F607" s="20">
        <f t="shared" si="27"/>
        <v>45.409260288795309</v>
      </c>
      <c r="G607" s="20">
        <f t="shared" si="28"/>
        <v>-637950</v>
      </c>
    </row>
    <row r="608" spans="5:7" x14ac:dyDescent="0.25">
      <c r="E608" s="20">
        <f t="shared" si="29"/>
        <v>58900</v>
      </c>
      <c r="F608" s="20">
        <f t="shared" si="27"/>
        <v>44.820986936540386</v>
      </c>
      <c r="G608" s="20">
        <f t="shared" si="28"/>
        <v>-639200</v>
      </c>
    </row>
    <row r="609" spans="5:7" x14ac:dyDescent="0.25">
      <c r="E609" s="20">
        <f t="shared" si="29"/>
        <v>59000</v>
      </c>
      <c r="F609" s="20">
        <f t="shared" si="27"/>
        <v>44.240334618734664</v>
      </c>
      <c r="G609" s="20">
        <f t="shared" si="28"/>
        <v>-640450</v>
      </c>
    </row>
    <row r="610" spans="5:7" x14ac:dyDescent="0.25">
      <c r="E610" s="20">
        <f t="shared" si="29"/>
        <v>59100</v>
      </c>
      <c r="F610" s="20">
        <f t="shared" si="27"/>
        <v>43.667204605483519</v>
      </c>
      <c r="G610" s="20">
        <f t="shared" si="28"/>
        <v>-641700</v>
      </c>
    </row>
    <row r="611" spans="5:7" x14ac:dyDescent="0.25">
      <c r="E611" s="20">
        <f t="shared" si="29"/>
        <v>59200</v>
      </c>
      <c r="F611" s="20">
        <f t="shared" si="27"/>
        <v>43.10149944593023</v>
      </c>
      <c r="G611" s="20">
        <f t="shared" si="28"/>
        <v>-642950</v>
      </c>
    </row>
    <row r="612" spans="5:7" x14ac:dyDescent="0.25">
      <c r="E612" s="20">
        <f t="shared" si="29"/>
        <v>59300</v>
      </c>
      <c r="F612" s="20">
        <f t="shared" si="27"/>
        <v>42.543122951686243</v>
      </c>
      <c r="G612" s="20">
        <f t="shared" si="28"/>
        <v>-644200</v>
      </c>
    </row>
    <row r="613" spans="5:7" x14ac:dyDescent="0.25">
      <c r="E613" s="20">
        <f t="shared" si="29"/>
        <v>59400</v>
      </c>
      <c r="F613" s="20">
        <f t="shared" si="27"/>
        <v>41.991980180475828</v>
      </c>
      <c r="G613" s="20">
        <f t="shared" si="28"/>
        <v>-645450</v>
      </c>
    </row>
    <row r="614" spans="5:7" x14ac:dyDescent="0.25">
      <c r="E614" s="20">
        <f t="shared" si="29"/>
        <v>59500</v>
      </c>
      <c r="F614" s="20">
        <f t="shared" si="27"/>
        <v>41.447977419992938</v>
      </c>
      <c r="G614" s="20">
        <f t="shared" si="28"/>
        <v>-646700</v>
      </c>
    </row>
    <row r="615" spans="5:7" x14ac:dyDescent="0.25">
      <c r="E615" s="20">
        <f t="shared" si="29"/>
        <v>59600</v>
      </c>
      <c r="F615" s="20">
        <f t="shared" si="27"/>
        <v>40.911022171966977</v>
      </c>
      <c r="G615" s="20">
        <f t="shared" si="28"/>
        <v>-647950</v>
      </c>
    </row>
    <row r="616" spans="5:7" x14ac:dyDescent="0.25">
      <c r="E616" s="20">
        <f t="shared" si="29"/>
        <v>59700</v>
      </c>
      <c r="F616" s="20">
        <f t="shared" si="27"/>
        <v>40.381023136435083</v>
      </c>
      <c r="G616" s="20">
        <f t="shared" si="28"/>
        <v>-649200</v>
      </c>
    </row>
    <row r="617" spans="5:7" x14ac:dyDescent="0.25">
      <c r="E617" s="20">
        <f t="shared" si="29"/>
        <v>59800</v>
      </c>
      <c r="F617" s="20">
        <f t="shared" si="27"/>
        <v>39.857890196218101</v>
      </c>
      <c r="G617" s="20">
        <f t="shared" si="28"/>
        <v>-650450</v>
      </c>
    </row>
    <row r="618" spans="5:7" x14ac:dyDescent="0.25">
      <c r="E618" s="20">
        <f t="shared" si="29"/>
        <v>59900</v>
      </c>
      <c r="F618" s="20">
        <f t="shared" si="27"/>
        <v>39.341534401597876</v>
      </c>
      <c r="G618" s="20">
        <f t="shared" si="28"/>
        <v>-651700</v>
      </c>
    </row>
    <row r="619" spans="5:7" x14ac:dyDescent="0.25">
      <c r="E619" s="20">
        <f t="shared" si="29"/>
        <v>60000</v>
      </c>
      <c r="F619" s="20">
        <f t="shared" si="27"/>
        <v>38.831867955192656</v>
      </c>
      <c r="G619" s="20">
        <f t="shared" si="28"/>
        <v>-652950</v>
      </c>
    </row>
    <row r="620" spans="5:7" x14ac:dyDescent="0.25">
      <c r="E620" s="20">
        <f t="shared" si="29"/>
        <v>60100</v>
      </c>
      <c r="F620" s="20">
        <f t="shared" si="27"/>
        <v>38.328804197028781</v>
      </c>
      <c r="G620" s="20">
        <f t="shared" si="28"/>
        <v>-654200</v>
      </c>
    </row>
    <row r="621" spans="5:7" x14ac:dyDescent="0.25">
      <c r="E621" s="20">
        <f t="shared" si="29"/>
        <v>60200</v>
      </c>
      <c r="F621" s="20">
        <f t="shared" si="27"/>
        <v>37.832257589805756</v>
      </c>
      <c r="G621" s="20">
        <f t="shared" si="28"/>
        <v>-655450</v>
      </c>
    </row>
    <row r="622" spans="5:7" x14ac:dyDescent="0.25">
      <c r="E622" s="20">
        <f t="shared" si="29"/>
        <v>60300</v>
      </c>
      <c r="F622" s="20">
        <f t="shared" si="27"/>
        <v>37.342143704351905</v>
      </c>
      <c r="G622" s="20">
        <f t="shared" si="28"/>
        <v>-656700</v>
      </c>
    </row>
    <row r="623" spans="5:7" x14ac:dyDescent="0.25">
      <c r="E623" s="20">
        <f t="shared" si="29"/>
        <v>60400</v>
      </c>
      <c r="F623" s="20">
        <f t="shared" si="27"/>
        <v>36.858379205268783</v>
      </c>
      <c r="G623" s="20">
        <f t="shared" si="28"/>
        <v>-657950</v>
      </c>
    </row>
    <row r="624" spans="5:7" x14ac:dyDescent="0.25">
      <c r="E624" s="20">
        <f t="shared" si="29"/>
        <v>60500</v>
      </c>
      <c r="F624" s="20">
        <f t="shared" si="27"/>
        <v>36.380881836761404</v>
      </c>
      <c r="G624" s="20">
        <f t="shared" si="28"/>
        <v>-659200</v>
      </c>
    </row>
    <row r="625" spans="5:7" x14ac:dyDescent="0.25">
      <c r="E625" s="20">
        <f t="shared" si="29"/>
        <v>60600</v>
      </c>
      <c r="F625" s="20">
        <f t="shared" si="27"/>
        <v>35.909570408652051</v>
      </c>
      <c r="G625" s="20">
        <f t="shared" si="28"/>
        <v>-660450</v>
      </c>
    </row>
    <row r="626" spans="5:7" x14ac:dyDescent="0.25">
      <c r="E626" s="20">
        <f t="shared" si="29"/>
        <v>60700</v>
      </c>
      <c r="F626" s="20">
        <f t="shared" si="27"/>
        <v>35.444364782575285</v>
      </c>
      <c r="G626" s="20">
        <f t="shared" si="28"/>
        <v>-661700</v>
      </c>
    </row>
    <row r="627" spans="5:7" x14ac:dyDescent="0.25">
      <c r="E627" s="20">
        <f t="shared" si="29"/>
        <v>60800</v>
      </c>
      <c r="F627" s="20">
        <f t="shared" si="27"/>
        <v>34.985185858351834</v>
      </c>
      <c r="G627" s="20">
        <f t="shared" si="28"/>
        <v>-662950</v>
      </c>
    </row>
    <row r="628" spans="5:7" x14ac:dyDescent="0.25">
      <c r="E628" s="20">
        <f t="shared" si="29"/>
        <v>60900</v>
      </c>
      <c r="F628" s="20">
        <f t="shared" si="27"/>
        <v>34.53195556053894</v>
      </c>
      <c r="G628" s="20">
        <f t="shared" si="28"/>
        <v>-664200</v>
      </c>
    </row>
    <row r="629" spans="5:7" x14ac:dyDescent="0.25">
      <c r="E629" s="20">
        <f t="shared" si="29"/>
        <v>61000</v>
      </c>
      <c r="F629" s="20">
        <f t="shared" si="27"/>
        <v>34.084596825154961</v>
      </c>
      <c r="G629" s="20">
        <f t="shared" si="28"/>
        <v>-665450</v>
      </c>
    </row>
    <row r="630" spans="5:7" x14ac:dyDescent="0.25">
      <c r="E630" s="20">
        <f t="shared" si="29"/>
        <v>61100</v>
      </c>
      <c r="F630" s="20">
        <f t="shared" si="27"/>
        <v>33.643033586576088</v>
      </c>
      <c r="G630" s="20">
        <f t="shared" si="28"/>
        <v>-666700</v>
      </c>
    </row>
    <row r="631" spans="5:7" x14ac:dyDescent="0.25">
      <c r="E631" s="20">
        <f t="shared" si="29"/>
        <v>61200</v>
      </c>
      <c r="F631" s="20">
        <f t="shared" si="27"/>
        <v>33.207190764602544</v>
      </c>
      <c r="G631" s="20">
        <f t="shared" si="28"/>
        <v>-667950</v>
      </c>
    </row>
    <row r="632" spans="5:7" x14ac:dyDescent="0.25">
      <c r="E632" s="20">
        <f t="shared" si="29"/>
        <v>61300</v>
      </c>
      <c r="F632" s="20">
        <f t="shared" si="27"/>
        <v>32.776994251692571</v>
      </c>
      <c r="G632" s="20">
        <f t="shared" si="28"/>
        <v>-669200</v>
      </c>
    </row>
    <row r="633" spans="5:7" x14ac:dyDescent="0.25">
      <c r="E633" s="20">
        <f t="shared" si="29"/>
        <v>61400</v>
      </c>
      <c r="F633" s="20">
        <f t="shared" si="27"/>
        <v>32.352370900361713</v>
      </c>
      <c r="G633" s="20">
        <f t="shared" si="28"/>
        <v>-670450</v>
      </c>
    </row>
    <row r="634" spans="5:7" x14ac:dyDescent="0.25">
      <c r="E634" s="20">
        <f t="shared" si="29"/>
        <v>61500</v>
      </c>
      <c r="F634" s="20">
        <f t="shared" si="27"/>
        <v>31.933248510745376</v>
      </c>
      <c r="G634" s="20">
        <f t="shared" si="28"/>
        <v>-671700</v>
      </c>
    </row>
    <row r="635" spans="5:7" x14ac:dyDescent="0.25">
      <c r="E635" s="20">
        <f t="shared" si="29"/>
        <v>61600</v>
      </c>
      <c r="F635" s="20">
        <f t="shared" si="27"/>
        <v>31.519555818322441</v>
      </c>
      <c r="G635" s="20">
        <f t="shared" si="28"/>
        <v>-672950</v>
      </c>
    </row>
    <row r="636" spans="5:7" x14ac:dyDescent="0.25">
      <c r="E636" s="20">
        <f t="shared" si="29"/>
        <v>61700</v>
      </c>
      <c r="F636" s="20">
        <f t="shared" si="27"/>
        <v>31.111222481797999</v>
      </c>
      <c r="G636" s="20">
        <f t="shared" si="28"/>
        <v>-674200</v>
      </c>
    </row>
    <row r="637" spans="5:7" x14ac:dyDescent="0.25">
      <c r="E637" s="20">
        <f t="shared" si="29"/>
        <v>61800</v>
      </c>
      <c r="F637" s="20">
        <f t="shared" si="27"/>
        <v>30.708179071143018</v>
      </c>
      <c r="G637" s="20">
        <f t="shared" si="28"/>
        <v>-675450</v>
      </c>
    </row>
    <row r="638" spans="5:7" x14ac:dyDescent="0.25">
      <c r="E638" s="20">
        <f t="shared" si="29"/>
        <v>61900</v>
      </c>
      <c r="F638" s="20">
        <f t="shared" si="27"/>
        <v>30.310357055788963</v>
      </c>
      <c r="G638" s="20">
        <f t="shared" si="28"/>
        <v>-676700</v>
      </c>
    </row>
    <row r="639" spans="5:7" x14ac:dyDescent="0.25">
      <c r="E639" s="20">
        <f t="shared" si="29"/>
        <v>62000</v>
      </c>
      <c r="F639" s="20">
        <f t="shared" si="27"/>
        <v>29.917688792975348</v>
      </c>
      <c r="G639" s="20">
        <f t="shared" si="28"/>
        <v>-677950</v>
      </c>
    </row>
    <row r="640" spans="5:7" x14ac:dyDescent="0.25">
      <c r="E640" s="20">
        <f t="shared" si="29"/>
        <v>62100</v>
      </c>
      <c r="F640" s="20">
        <f t="shared" si="27"/>
        <v>29.530107516248282</v>
      </c>
      <c r="G640" s="20">
        <f t="shared" si="28"/>
        <v>-679200</v>
      </c>
    </row>
    <row r="641" spans="5:7" x14ac:dyDescent="0.25">
      <c r="E641" s="20">
        <f t="shared" si="29"/>
        <v>62200</v>
      </c>
      <c r="F641" s="20">
        <f t="shared" si="27"/>
        <v>29.147547324107954</v>
      </c>
      <c r="G641" s="20">
        <f t="shared" si="28"/>
        <v>-680450</v>
      </c>
    </row>
    <row r="642" spans="5:7" x14ac:dyDescent="0.25">
      <c r="E642" s="20">
        <f t="shared" si="29"/>
        <v>62300</v>
      </c>
      <c r="F642" s="20">
        <f t="shared" si="27"/>
        <v>28.769943168803206</v>
      </c>
      <c r="G642" s="20">
        <f t="shared" si="28"/>
        <v>-681700</v>
      </c>
    </row>
    <row r="643" spans="5:7" x14ac:dyDescent="0.25">
      <c r="E643" s="20">
        <f t="shared" si="29"/>
        <v>62400</v>
      </c>
      <c r="F643" s="20">
        <f t="shared" si="27"/>
        <v>28.397230845271444</v>
      </c>
      <c r="G643" s="20">
        <f t="shared" si="28"/>
        <v>-682950</v>
      </c>
    </row>
    <row r="644" spans="5:7" x14ac:dyDescent="0.25">
      <c r="E644" s="20">
        <f t="shared" si="29"/>
        <v>62500</v>
      </c>
      <c r="F644" s="20">
        <f t="shared" si="27"/>
        <v>28.029346980221423</v>
      </c>
      <c r="G644" s="20">
        <f t="shared" si="28"/>
        <v>-684200</v>
      </c>
    </row>
    <row r="645" spans="5:7" x14ac:dyDescent="0.25">
      <c r="E645" s="20">
        <f t="shared" si="29"/>
        <v>62600</v>
      </c>
      <c r="F645" s="20">
        <f t="shared" si="27"/>
        <v>27.666229021357868</v>
      </c>
      <c r="G645" s="20">
        <f t="shared" si="28"/>
        <v>-685450</v>
      </c>
    </row>
    <row r="646" spans="5:7" x14ac:dyDescent="0.25">
      <c r="E646" s="20">
        <f t="shared" si="29"/>
        <v>62700</v>
      </c>
      <c r="F646" s="20">
        <f t="shared" si="27"/>
        <v>27.307815226745532</v>
      </c>
      <c r="G646" s="20">
        <f t="shared" si="28"/>
        <v>-686700</v>
      </c>
    </row>
    <row r="647" spans="5:7" x14ac:dyDescent="0.25">
      <c r="E647" s="20">
        <f t="shared" si="29"/>
        <v>62800</v>
      </c>
      <c r="F647" s="20">
        <f t="shared" si="27"/>
        <v>26.954044654311001</v>
      </c>
      <c r="G647" s="20">
        <f t="shared" si="28"/>
        <v>-687950</v>
      </c>
    </row>
    <row r="648" spans="5:7" x14ac:dyDescent="0.25">
      <c r="E648" s="20">
        <f t="shared" si="29"/>
        <v>62900</v>
      </c>
      <c r="F648" s="20">
        <f t="shared" si="27"/>
        <v>26.604857151480601</v>
      </c>
      <c r="G648" s="20">
        <f t="shared" si="28"/>
        <v>-689200</v>
      </c>
    </row>
    <row r="649" spans="5:7" x14ac:dyDescent="0.25">
      <c r="E649" s="20">
        <f t="shared" si="29"/>
        <v>63000</v>
      </c>
      <c r="F649" s="20">
        <f t="shared" si="27"/>
        <v>26.26019334495243</v>
      </c>
      <c r="G649" s="20">
        <f t="shared" si="28"/>
        <v>-690450</v>
      </c>
    </row>
    <row r="650" spans="5:7" x14ac:dyDescent="0.25">
      <c r="E650" s="20">
        <f t="shared" si="29"/>
        <v>63100</v>
      </c>
      <c r="F650" s="20">
        <f t="shared" si="27"/>
        <v>25.919994630601003</v>
      </c>
      <c r="G650" s="20">
        <f t="shared" si="28"/>
        <v>-691700</v>
      </c>
    </row>
    <row r="651" spans="5:7" x14ac:dyDescent="0.25">
      <c r="E651" s="20">
        <f t="shared" si="29"/>
        <v>63200</v>
      </c>
      <c r="F651" s="20">
        <f t="shared" si="27"/>
        <v>25.584203163512615</v>
      </c>
      <c r="G651" s="20">
        <f t="shared" si="28"/>
        <v>-692950</v>
      </c>
    </row>
    <row r="652" spans="5:7" x14ac:dyDescent="0.25">
      <c r="E652" s="20">
        <f t="shared" si="29"/>
        <v>63300</v>
      </c>
      <c r="F652" s="20">
        <f t="shared" si="27"/>
        <v>25.252761848149806</v>
      </c>
      <c r="G652" s="20">
        <f t="shared" si="28"/>
        <v>-694200</v>
      </c>
    </row>
    <row r="653" spans="5:7" x14ac:dyDescent="0.25">
      <c r="E653" s="20">
        <f t="shared" si="29"/>
        <v>63400</v>
      </c>
      <c r="F653" s="20">
        <f t="shared" si="27"/>
        <v>24.925614328643263</v>
      </c>
      <c r="G653" s="20">
        <f t="shared" si="28"/>
        <v>-695450</v>
      </c>
    </row>
    <row r="654" spans="5:7" x14ac:dyDescent="0.25">
      <c r="E654" s="20">
        <f t="shared" si="29"/>
        <v>63500</v>
      </c>
      <c r="F654" s="20">
        <f t="shared" si="27"/>
        <v>24.602704979209445</v>
      </c>
      <c r="G654" s="20">
        <f t="shared" si="28"/>
        <v>-696700</v>
      </c>
    </row>
    <row r="655" spans="5:7" x14ac:dyDescent="0.25">
      <c r="E655" s="20">
        <f t="shared" si="29"/>
        <v>63600</v>
      </c>
      <c r="F655" s="20">
        <f t="shared" si="27"/>
        <v>24.283978894692503</v>
      </c>
      <c r="G655" s="20">
        <f t="shared" si="28"/>
        <v>-697950</v>
      </c>
    </row>
    <row r="656" spans="5:7" x14ac:dyDescent="0.25">
      <c r="E656" s="20">
        <f t="shared" si="29"/>
        <v>63700</v>
      </c>
      <c r="F656" s="20">
        <f t="shared" si="27"/>
        <v>23.969381881228411</v>
      </c>
      <c r="G656" s="20">
        <f t="shared" si="28"/>
        <v>-699200</v>
      </c>
    </row>
    <row r="657" spans="5:7" x14ac:dyDescent="0.25">
      <c r="E657" s="20">
        <f t="shared" si="29"/>
        <v>63800</v>
      </c>
      <c r="F657" s="20">
        <f t="shared" si="27"/>
        <v>23.658860447030381</v>
      </c>
      <c r="G657" s="20">
        <f t="shared" si="28"/>
        <v>-700450</v>
      </c>
    </row>
    <row r="658" spans="5:7" x14ac:dyDescent="0.25">
      <c r="E658" s="20">
        <f t="shared" si="29"/>
        <v>63900</v>
      </c>
      <c r="F658" s="20">
        <f t="shared" si="27"/>
        <v>23.352361793293447</v>
      </c>
      <c r="G658" s="20">
        <f t="shared" si="28"/>
        <v>-701700</v>
      </c>
    </row>
    <row r="659" spans="5:7" x14ac:dyDescent="0.25">
      <c r="E659" s="20">
        <f t="shared" si="29"/>
        <v>64000</v>
      </c>
      <c r="F659" s="20">
        <f t="shared" si="27"/>
        <v>23.049833805216966</v>
      </c>
      <c r="G659" s="20">
        <f t="shared" si="28"/>
        <v>-702950</v>
      </c>
    </row>
    <row r="660" spans="5:7" x14ac:dyDescent="0.25">
      <c r="E660" s="20">
        <f t="shared" si="29"/>
        <v>64100</v>
      </c>
      <c r="F660" s="20">
        <f t="shared" ref="F660:F723" si="30">$B$11*POWER($B$10,($B$12*$B$13*E660/(-$B$11)))</f>
        <v>22.751225043143393</v>
      </c>
      <c r="G660" s="20">
        <f t="shared" si="28"/>
        <v>-704200</v>
      </c>
    </row>
    <row r="661" spans="5:7" x14ac:dyDescent="0.25">
      <c r="E661" s="20">
        <f t="shared" si="29"/>
        <v>64200</v>
      </c>
      <c r="F661" s="20">
        <f t="shared" si="30"/>
        <v>22.456484733811855</v>
      </c>
      <c r="G661" s="20">
        <f t="shared" ref="G661:G724" si="31">G660-(E661-E660)*$B$9*100</f>
        <v>-705450</v>
      </c>
    </row>
    <row r="662" spans="5:7" x14ac:dyDescent="0.25">
      <c r="E662" s="20">
        <f t="shared" ref="E662:E725" si="32">E661+$B$14</f>
        <v>64300</v>
      </c>
      <c r="F662" s="20">
        <f t="shared" si="30"/>
        <v>22.16556276172502</v>
      </c>
      <c r="G662" s="20">
        <f t="shared" si="31"/>
        <v>-706700</v>
      </c>
    </row>
    <row r="663" spans="5:7" x14ac:dyDescent="0.25">
      <c r="E663" s="20">
        <f t="shared" si="32"/>
        <v>64400</v>
      </c>
      <c r="F663" s="20">
        <f t="shared" si="30"/>
        <v>21.878409660627831</v>
      </c>
      <c r="G663" s="20">
        <f t="shared" si="31"/>
        <v>-707950</v>
      </c>
    </row>
    <row r="664" spans="5:7" x14ac:dyDescent="0.25">
      <c r="E664" s="20">
        <f t="shared" si="32"/>
        <v>64500</v>
      </c>
      <c r="F664" s="20">
        <f t="shared" si="30"/>
        <v>21.594976605096655</v>
      </c>
      <c r="G664" s="20">
        <f t="shared" si="31"/>
        <v>-709200</v>
      </c>
    </row>
    <row r="665" spans="5:7" x14ac:dyDescent="0.25">
      <c r="E665" s="20">
        <f t="shared" si="32"/>
        <v>64600</v>
      </c>
      <c r="F665" s="20">
        <f t="shared" si="30"/>
        <v>21.315215402237303</v>
      </c>
      <c r="G665" s="20">
        <f t="shared" si="31"/>
        <v>-710450</v>
      </c>
    </row>
    <row r="666" spans="5:7" x14ac:dyDescent="0.25">
      <c r="E666" s="20">
        <f t="shared" si="32"/>
        <v>64700</v>
      </c>
      <c r="F666" s="20">
        <f t="shared" si="30"/>
        <v>21.039078483490677</v>
      </c>
      <c r="G666" s="20">
        <f t="shared" si="31"/>
        <v>-711700</v>
      </c>
    </row>
    <row r="667" spans="5:7" x14ac:dyDescent="0.25">
      <c r="E667" s="20">
        <f t="shared" si="32"/>
        <v>64800</v>
      </c>
      <c r="F667" s="20">
        <f t="shared" si="30"/>
        <v>20.766518896544678</v>
      </c>
      <c r="G667" s="20">
        <f t="shared" si="31"/>
        <v>-712950</v>
      </c>
    </row>
    <row r="668" spans="5:7" x14ac:dyDescent="0.25">
      <c r="E668" s="20">
        <f t="shared" si="32"/>
        <v>64900</v>
      </c>
      <c r="F668" s="20">
        <f t="shared" si="30"/>
        <v>20.497490297350566</v>
      </c>
      <c r="G668" s="20">
        <f t="shared" si="31"/>
        <v>-714200</v>
      </c>
    </row>
    <row r="669" spans="5:7" x14ac:dyDescent="0.25">
      <c r="E669" s="20">
        <f t="shared" si="32"/>
        <v>65000</v>
      </c>
      <c r="F669" s="20">
        <f t="shared" si="30"/>
        <v>20.231946942243095</v>
      </c>
      <c r="G669" s="20">
        <f t="shared" si="31"/>
        <v>-715450</v>
      </c>
    </row>
    <row r="670" spans="5:7" x14ac:dyDescent="0.25">
      <c r="E670" s="20">
        <f t="shared" si="32"/>
        <v>65100</v>
      </c>
      <c r="F670" s="20">
        <f t="shared" si="30"/>
        <v>19.969843680162569</v>
      </c>
      <c r="G670" s="20">
        <f t="shared" si="31"/>
        <v>-716700</v>
      </c>
    </row>
    <row r="671" spans="5:7" x14ac:dyDescent="0.25">
      <c r="E671" s="20">
        <f t="shared" si="32"/>
        <v>65200</v>
      </c>
      <c r="F671" s="20">
        <f t="shared" si="30"/>
        <v>19.71113594497767</v>
      </c>
      <c r="G671" s="20">
        <f t="shared" si="31"/>
        <v>-717950</v>
      </c>
    </row>
    <row r="672" spans="5:7" x14ac:dyDescent="0.25">
      <c r="E672" s="20">
        <f t="shared" si="32"/>
        <v>65300</v>
      </c>
      <c r="F672" s="20">
        <f t="shared" si="30"/>
        <v>19.455779747907759</v>
      </c>
      <c r="G672" s="20">
        <f t="shared" si="31"/>
        <v>-719200</v>
      </c>
    </row>
    <row r="673" spans="5:7" x14ac:dyDescent="0.25">
      <c r="E673" s="20">
        <f t="shared" si="32"/>
        <v>65400</v>
      </c>
      <c r="F673" s="20">
        <f t="shared" si="30"/>
        <v>19.203731670043364</v>
      </c>
      <c r="G673" s="20">
        <f t="shared" si="31"/>
        <v>-720450</v>
      </c>
    </row>
    <row r="674" spans="5:7" x14ac:dyDescent="0.25">
      <c r="E674" s="20">
        <f t="shared" si="32"/>
        <v>65500</v>
      </c>
      <c r="F674" s="20">
        <f t="shared" si="30"/>
        <v>18.954948854963508</v>
      </c>
      <c r="G674" s="20">
        <f t="shared" si="31"/>
        <v>-721700</v>
      </c>
    </row>
    <row r="675" spans="5:7" x14ac:dyDescent="0.25">
      <c r="E675" s="20">
        <f t="shared" si="32"/>
        <v>65600</v>
      </c>
      <c r="F675" s="20">
        <f t="shared" si="30"/>
        <v>18.709389001448752</v>
      </c>
      <c r="G675" s="20">
        <f t="shared" si="31"/>
        <v>-722950</v>
      </c>
    </row>
    <row r="676" spans="5:7" x14ac:dyDescent="0.25">
      <c r="E676" s="20">
        <f t="shared" si="32"/>
        <v>65700</v>
      </c>
      <c r="F676" s="20">
        <f t="shared" si="30"/>
        <v>18.467010356288586</v>
      </c>
      <c r="G676" s="20">
        <f t="shared" si="31"/>
        <v>-724200</v>
      </c>
    </row>
    <row r="677" spans="5:7" x14ac:dyDescent="0.25">
      <c r="E677" s="20">
        <f t="shared" si="32"/>
        <v>65800</v>
      </c>
      <c r="F677" s="20">
        <f t="shared" si="30"/>
        <v>18.227771707182015</v>
      </c>
      <c r="G677" s="20">
        <f t="shared" si="31"/>
        <v>-725450</v>
      </c>
    </row>
    <row r="678" spans="5:7" x14ac:dyDescent="0.25">
      <c r="E678" s="20">
        <f t="shared" si="32"/>
        <v>65900</v>
      </c>
      <c r="F678" s="20">
        <f t="shared" si="30"/>
        <v>17.991632375730116</v>
      </c>
      <c r="G678" s="20">
        <f t="shared" si="31"/>
        <v>-726700</v>
      </c>
    </row>
    <row r="679" spans="5:7" x14ac:dyDescent="0.25">
      <c r="E679" s="20">
        <f t="shared" si="32"/>
        <v>66000</v>
      </c>
      <c r="F679" s="20">
        <f t="shared" si="30"/>
        <v>17.758552210519369</v>
      </c>
      <c r="G679" s="20">
        <f t="shared" si="31"/>
        <v>-727950</v>
      </c>
    </row>
    <row r="680" spans="5:7" x14ac:dyDescent="0.25">
      <c r="E680" s="20">
        <f t="shared" si="32"/>
        <v>66100</v>
      </c>
      <c r="F680" s="20">
        <f t="shared" si="30"/>
        <v>17.528491580294702</v>
      </c>
      <c r="G680" s="20">
        <f t="shared" si="31"/>
        <v>-729200</v>
      </c>
    </row>
    <row r="681" spans="5:7" x14ac:dyDescent="0.25">
      <c r="E681" s="20">
        <f t="shared" si="32"/>
        <v>66200</v>
      </c>
      <c r="F681" s="20">
        <f t="shared" si="30"/>
        <v>17.301411367220709</v>
      </c>
      <c r="G681" s="20">
        <f t="shared" si="31"/>
        <v>-730450</v>
      </c>
    </row>
    <row r="682" spans="5:7" x14ac:dyDescent="0.25">
      <c r="E682" s="20">
        <f t="shared" si="32"/>
        <v>66300</v>
      </c>
      <c r="F682" s="20">
        <f t="shared" si="30"/>
        <v>17.077272960230459</v>
      </c>
      <c r="G682" s="20">
        <f t="shared" si="31"/>
        <v>-731700</v>
      </c>
    </row>
    <row r="683" spans="5:7" x14ac:dyDescent="0.25">
      <c r="E683" s="20">
        <f t="shared" si="32"/>
        <v>66400</v>
      </c>
      <c r="F683" s="20">
        <f t="shared" si="30"/>
        <v>16.856038248460315</v>
      </c>
      <c r="G683" s="20">
        <f t="shared" si="31"/>
        <v>-732950</v>
      </c>
    </row>
    <row r="684" spans="5:7" x14ac:dyDescent="0.25">
      <c r="E684" s="20">
        <f t="shared" si="32"/>
        <v>66500</v>
      </c>
      <c r="F684" s="20">
        <f t="shared" si="30"/>
        <v>16.637669614769852</v>
      </c>
      <c r="G684" s="20">
        <f t="shared" si="31"/>
        <v>-734200</v>
      </c>
    </row>
    <row r="685" spans="5:7" x14ac:dyDescent="0.25">
      <c r="E685" s="20">
        <f t="shared" si="32"/>
        <v>66600</v>
      </c>
      <c r="F685" s="20">
        <f t="shared" si="30"/>
        <v>16.422129929345694</v>
      </c>
      <c r="G685" s="20">
        <f t="shared" si="31"/>
        <v>-735450</v>
      </c>
    </row>
    <row r="686" spans="5:7" x14ac:dyDescent="0.25">
      <c r="E686" s="20">
        <f t="shared" si="32"/>
        <v>66700</v>
      </c>
      <c r="F686" s="20">
        <f t="shared" si="30"/>
        <v>16.209382543388259</v>
      </c>
      <c r="G686" s="20">
        <f t="shared" si="31"/>
        <v>-736700</v>
      </c>
    </row>
    <row r="687" spans="5:7" x14ac:dyDescent="0.25">
      <c r="E687" s="20">
        <f t="shared" si="32"/>
        <v>66800</v>
      </c>
      <c r="F687" s="20">
        <f t="shared" si="30"/>
        <v>15.99939128288023</v>
      </c>
      <c r="G687" s="20">
        <f t="shared" si="31"/>
        <v>-737950</v>
      </c>
    </row>
    <row r="688" spans="5:7" x14ac:dyDescent="0.25">
      <c r="E688" s="20">
        <f t="shared" si="32"/>
        <v>66900</v>
      </c>
      <c r="F688" s="20">
        <f t="shared" si="30"/>
        <v>15.792120442435809</v>
      </c>
      <c r="G688" s="20">
        <f t="shared" si="31"/>
        <v>-739200</v>
      </c>
    </row>
    <row r="689" spans="5:7" x14ac:dyDescent="0.25">
      <c r="E689" s="20">
        <f t="shared" si="32"/>
        <v>67000</v>
      </c>
      <c r="F689" s="20">
        <f t="shared" si="30"/>
        <v>15.587534779229633</v>
      </c>
      <c r="G689" s="20">
        <f t="shared" si="31"/>
        <v>-740450</v>
      </c>
    </row>
    <row r="690" spans="5:7" x14ac:dyDescent="0.25">
      <c r="E690" s="20">
        <f t="shared" si="32"/>
        <v>67100</v>
      </c>
      <c r="F690" s="20">
        <f t="shared" si="30"/>
        <v>15.385599507004331</v>
      </c>
      <c r="G690" s="20">
        <f t="shared" si="31"/>
        <v>-741700</v>
      </c>
    </row>
    <row r="691" spans="5:7" x14ac:dyDescent="0.25">
      <c r="E691" s="20">
        <f t="shared" si="32"/>
        <v>67200</v>
      </c>
      <c r="F691" s="20">
        <f t="shared" si="30"/>
        <v>15.186280290155725</v>
      </c>
      <c r="G691" s="20">
        <f t="shared" si="31"/>
        <v>-742950</v>
      </c>
    </row>
    <row r="692" spans="5:7" x14ac:dyDescent="0.25">
      <c r="E692" s="20">
        <f t="shared" si="32"/>
        <v>67300</v>
      </c>
      <c r="F692" s="20">
        <f t="shared" si="30"/>
        <v>14.98954323789467</v>
      </c>
      <c r="G692" s="20">
        <f t="shared" si="31"/>
        <v>-744200</v>
      </c>
    </row>
    <row r="693" spans="5:7" x14ac:dyDescent="0.25">
      <c r="E693" s="20">
        <f t="shared" si="32"/>
        <v>67400</v>
      </c>
      <c r="F693" s="20">
        <f t="shared" si="30"/>
        <v>14.795354898484478</v>
      </c>
      <c r="G693" s="20">
        <f t="shared" si="31"/>
        <v>-745450</v>
      </c>
    </row>
    <row r="694" spans="5:7" x14ac:dyDescent="0.25">
      <c r="E694" s="20">
        <f t="shared" si="32"/>
        <v>67500</v>
      </c>
      <c r="F694" s="20">
        <f t="shared" si="30"/>
        <v>14.603682253553057</v>
      </c>
      <c r="G694" s="20">
        <f t="shared" si="31"/>
        <v>-746700</v>
      </c>
    </row>
    <row r="695" spans="5:7" x14ac:dyDescent="0.25">
      <c r="E695" s="20">
        <f t="shared" si="32"/>
        <v>67600</v>
      </c>
      <c r="F695" s="20">
        <f t="shared" si="30"/>
        <v>14.414492712478699</v>
      </c>
      <c r="G695" s="20">
        <f t="shared" si="31"/>
        <v>-747950</v>
      </c>
    </row>
    <row r="696" spans="5:7" x14ac:dyDescent="0.25">
      <c r="E696" s="20">
        <f t="shared" si="32"/>
        <v>67700</v>
      </c>
      <c r="F696" s="20">
        <f t="shared" si="30"/>
        <v>14.227754106848598</v>
      </c>
      <c r="G696" s="20">
        <f t="shared" si="31"/>
        <v>-749200</v>
      </c>
    </row>
    <row r="697" spans="5:7" x14ac:dyDescent="0.25">
      <c r="E697" s="20">
        <f t="shared" si="32"/>
        <v>67800</v>
      </c>
      <c r="F697" s="20">
        <f t="shared" si="30"/>
        <v>14.04343468498918</v>
      </c>
      <c r="G697" s="20">
        <f t="shared" si="31"/>
        <v>-750450</v>
      </c>
    </row>
    <row r="698" spans="5:7" x14ac:dyDescent="0.25">
      <c r="E698" s="20">
        <f t="shared" si="32"/>
        <v>67900</v>
      </c>
      <c r="F698" s="20">
        <f t="shared" si="30"/>
        <v>13.86150310656728</v>
      </c>
      <c r="G698" s="20">
        <f t="shared" si="31"/>
        <v>-751700</v>
      </c>
    </row>
    <row r="699" spans="5:7" x14ac:dyDescent="0.25">
      <c r="E699" s="20">
        <f t="shared" si="32"/>
        <v>68000</v>
      </c>
      <c r="F699" s="20">
        <f t="shared" si="30"/>
        <v>13.681928437261213</v>
      </c>
      <c r="G699" s="20">
        <f t="shared" si="31"/>
        <v>-752950</v>
      </c>
    </row>
    <row r="700" spans="5:7" x14ac:dyDescent="0.25">
      <c r="E700" s="20">
        <f t="shared" si="32"/>
        <v>68100</v>
      </c>
      <c r="F700" s="20">
        <f t="shared" si="30"/>
        <v>13.504680143501062</v>
      </c>
      <c r="G700" s="20">
        <f t="shared" si="31"/>
        <v>-754200</v>
      </c>
    </row>
    <row r="701" spans="5:7" x14ac:dyDescent="0.25">
      <c r="E701" s="20">
        <f t="shared" si="32"/>
        <v>68200</v>
      </c>
      <c r="F701" s="20">
        <f t="shared" si="30"/>
        <v>13.329728087276793</v>
      </c>
      <c r="G701" s="20">
        <f t="shared" si="31"/>
        <v>-755450</v>
      </c>
    </row>
    <row r="702" spans="5:7" x14ac:dyDescent="0.25">
      <c r="E702" s="20">
        <f t="shared" si="32"/>
        <v>68300</v>
      </c>
      <c r="F702" s="20">
        <f t="shared" si="30"/>
        <v>13.157042521013922</v>
      </c>
      <c r="G702" s="20">
        <f t="shared" si="31"/>
        <v>-756700</v>
      </c>
    </row>
    <row r="703" spans="5:7" x14ac:dyDescent="0.25">
      <c r="E703" s="20">
        <f t="shared" si="32"/>
        <v>68400</v>
      </c>
      <c r="F703" s="20">
        <f t="shared" si="30"/>
        <v>12.986594082515415</v>
      </c>
      <c r="G703" s="20">
        <f t="shared" si="31"/>
        <v>-757950</v>
      </c>
    </row>
    <row r="704" spans="5:7" x14ac:dyDescent="0.25">
      <c r="E704" s="20">
        <f t="shared" si="32"/>
        <v>68500</v>
      </c>
      <c r="F704" s="20">
        <f t="shared" si="30"/>
        <v>12.818353789969176</v>
      </c>
      <c r="G704" s="20">
        <f t="shared" si="31"/>
        <v>-759200</v>
      </c>
    </row>
    <row r="705" spans="5:7" x14ac:dyDescent="0.25">
      <c r="E705" s="20">
        <f t="shared" si="32"/>
        <v>68600</v>
      </c>
      <c r="F705" s="20">
        <f t="shared" si="30"/>
        <v>12.652293037020174</v>
      </c>
      <c r="G705" s="20">
        <f t="shared" si="31"/>
        <v>-760450</v>
      </c>
    </row>
    <row r="706" spans="5:7" x14ac:dyDescent="0.25">
      <c r="E706" s="20">
        <f t="shared" si="32"/>
        <v>68700</v>
      </c>
      <c r="F706" s="20">
        <f t="shared" si="30"/>
        <v>12.488383587906421</v>
      </c>
      <c r="G706" s="20">
        <f t="shared" si="31"/>
        <v>-761700</v>
      </c>
    </row>
    <row r="707" spans="5:7" x14ac:dyDescent="0.25">
      <c r="E707" s="20">
        <f t="shared" si="32"/>
        <v>68800</v>
      </c>
      <c r="F707" s="20">
        <f t="shared" si="30"/>
        <v>12.32659757265799</v>
      </c>
      <c r="G707" s="20">
        <f t="shared" si="31"/>
        <v>-762950</v>
      </c>
    </row>
    <row r="708" spans="5:7" x14ac:dyDescent="0.25">
      <c r="E708" s="20">
        <f t="shared" si="32"/>
        <v>68900</v>
      </c>
      <c r="F708" s="20">
        <f t="shared" si="30"/>
        <v>12.166907482358191</v>
      </c>
      <c r="G708" s="20">
        <f t="shared" si="31"/>
        <v>-764200</v>
      </c>
    </row>
    <row r="709" spans="5:7" x14ac:dyDescent="0.25">
      <c r="E709" s="20">
        <f t="shared" si="32"/>
        <v>69000</v>
      </c>
      <c r="F709" s="20">
        <f t="shared" si="30"/>
        <v>12.009286164466156</v>
      </c>
      <c r="G709" s="20">
        <f t="shared" si="31"/>
        <v>-765450</v>
      </c>
    </row>
    <row r="710" spans="5:7" x14ac:dyDescent="0.25">
      <c r="E710" s="20">
        <f t="shared" si="32"/>
        <v>69100</v>
      </c>
      <c r="F710" s="20">
        <f t="shared" si="30"/>
        <v>11.853706818200031</v>
      </c>
      <c r="G710" s="20">
        <f t="shared" si="31"/>
        <v>-766700</v>
      </c>
    </row>
    <row r="711" spans="5:7" x14ac:dyDescent="0.25">
      <c r="E711" s="20">
        <f t="shared" si="32"/>
        <v>69200</v>
      </c>
      <c r="F711" s="20">
        <f t="shared" si="30"/>
        <v>11.70014298997995</v>
      </c>
      <c r="G711" s="20">
        <f t="shared" si="31"/>
        <v>-767950</v>
      </c>
    </row>
    <row r="712" spans="5:7" x14ac:dyDescent="0.25">
      <c r="E712" s="20">
        <f t="shared" si="32"/>
        <v>69300</v>
      </c>
      <c r="F712" s="20">
        <f t="shared" si="30"/>
        <v>11.548568568930072</v>
      </c>
      <c r="G712" s="20">
        <f t="shared" si="31"/>
        <v>-769200</v>
      </c>
    </row>
    <row r="713" spans="5:7" x14ac:dyDescent="0.25">
      <c r="E713" s="20">
        <f t="shared" si="32"/>
        <v>69400</v>
      </c>
      <c r="F713" s="20">
        <f t="shared" si="30"/>
        <v>11.398957782438872</v>
      </c>
      <c r="G713" s="20">
        <f t="shared" si="31"/>
        <v>-770450</v>
      </c>
    </row>
    <row r="714" spans="5:7" x14ac:dyDescent="0.25">
      <c r="E714" s="20">
        <f t="shared" si="32"/>
        <v>69500</v>
      </c>
      <c r="F714" s="20">
        <f t="shared" si="30"/>
        <v>11.251285191776956</v>
      </c>
      <c r="G714" s="20">
        <f t="shared" si="31"/>
        <v>-771700</v>
      </c>
    </row>
    <row r="715" spans="5:7" x14ac:dyDescent="0.25">
      <c r="E715" s="20">
        <f t="shared" si="32"/>
        <v>69600</v>
      </c>
      <c r="F715" s="20">
        <f t="shared" si="30"/>
        <v>11.10552568777165</v>
      </c>
      <c r="G715" s="20">
        <f t="shared" si="31"/>
        <v>-772950</v>
      </c>
    </row>
    <row r="716" spans="5:7" x14ac:dyDescent="0.25">
      <c r="E716" s="20">
        <f t="shared" si="32"/>
        <v>69700</v>
      </c>
      <c r="F716" s="20">
        <f t="shared" si="30"/>
        <v>10.961654486537583</v>
      </c>
      <c r="G716" s="20">
        <f t="shared" si="31"/>
        <v>-774200</v>
      </c>
    </row>
    <row r="717" spans="5:7" x14ac:dyDescent="0.25">
      <c r="E717" s="20">
        <f t="shared" si="32"/>
        <v>69800</v>
      </c>
      <c r="F717" s="20">
        <f t="shared" si="30"/>
        <v>10.81964712526271</v>
      </c>
      <c r="G717" s="20">
        <f t="shared" si="31"/>
        <v>-775450</v>
      </c>
    </row>
    <row r="718" spans="5:7" x14ac:dyDescent="0.25">
      <c r="E718" s="20">
        <f t="shared" si="32"/>
        <v>69900</v>
      </c>
      <c r="F718" s="20">
        <f t="shared" si="30"/>
        <v>10.679479458048714</v>
      </c>
      <c r="G718" s="20">
        <f t="shared" si="31"/>
        <v>-776700</v>
      </c>
    </row>
    <row r="719" spans="5:7" x14ac:dyDescent="0.25">
      <c r="E719" s="20">
        <f t="shared" si="32"/>
        <v>70000</v>
      </c>
      <c r="F719" s="20">
        <f t="shared" si="30"/>
        <v>10.541127651805484</v>
      </c>
      <c r="G719" s="20">
        <f t="shared" si="31"/>
        <v>-777950</v>
      </c>
    </row>
    <row r="720" spans="5:7" x14ac:dyDescent="0.25">
      <c r="E720" s="20">
        <f t="shared" si="32"/>
        <v>70100</v>
      </c>
      <c r="F720" s="20">
        <f t="shared" si="30"/>
        <v>10.404568182198693</v>
      </c>
      <c r="G720" s="20">
        <f t="shared" si="31"/>
        <v>-779200</v>
      </c>
    </row>
    <row r="721" spans="5:7" x14ac:dyDescent="0.25">
      <c r="E721" s="20">
        <f t="shared" si="32"/>
        <v>70200</v>
      </c>
      <c r="F721" s="20">
        <f t="shared" si="30"/>
        <v>10.269777829649893</v>
      </c>
      <c r="G721" s="20">
        <f t="shared" si="31"/>
        <v>-780450</v>
      </c>
    </row>
    <row r="722" spans="5:7" x14ac:dyDescent="0.25">
      <c r="E722" s="20">
        <f t="shared" si="32"/>
        <v>70300</v>
      </c>
      <c r="F722" s="20">
        <f t="shared" si="30"/>
        <v>10.136733675388431</v>
      </c>
      <c r="G722" s="20">
        <f t="shared" si="31"/>
        <v>-781700</v>
      </c>
    </row>
    <row r="723" spans="5:7" x14ac:dyDescent="0.25">
      <c r="E723" s="20">
        <f t="shared" si="32"/>
        <v>70400</v>
      </c>
      <c r="F723" s="20">
        <f t="shared" si="30"/>
        <v>10.005413097554499</v>
      </c>
      <c r="G723" s="20">
        <f t="shared" si="31"/>
        <v>-782950</v>
      </c>
    </row>
    <row r="724" spans="5:7" x14ac:dyDescent="0.25">
      <c r="E724" s="20">
        <f t="shared" si="32"/>
        <v>70500</v>
      </c>
      <c r="F724" s="20">
        <f t="shared" ref="F724:F787" si="33">$B$11*POWER($B$10,($B$12*$B$13*E724/(-$B$11)))</f>
        <v>9.8757937673526808</v>
      </c>
      <c r="G724" s="20">
        <f t="shared" si="31"/>
        <v>-784200</v>
      </c>
    </row>
    <row r="725" spans="5:7" x14ac:dyDescent="0.25">
      <c r="E725" s="20">
        <f t="shared" si="32"/>
        <v>70600</v>
      </c>
      <c r="F725" s="20">
        <f t="shared" si="33"/>
        <v>9.7478536452553328</v>
      </c>
      <c r="G725" s="20">
        <f t="shared" ref="G725:G788" si="34">G724-(E725-E724)*$B$9*100</f>
        <v>-785450</v>
      </c>
    </row>
    <row r="726" spans="5:7" x14ac:dyDescent="0.25">
      <c r="E726" s="20">
        <f t="shared" ref="E726:E789" si="35">E725+$B$14</f>
        <v>70700</v>
      </c>
      <c r="F726" s="20">
        <f t="shared" si="33"/>
        <v>9.6215709772551303</v>
      </c>
      <c r="G726" s="20">
        <f t="shared" si="34"/>
        <v>-786700</v>
      </c>
    </row>
    <row r="727" spans="5:7" x14ac:dyDescent="0.25">
      <c r="E727" s="20">
        <f t="shared" si="35"/>
        <v>70800</v>
      </c>
      <c r="F727" s="20">
        <f t="shared" si="33"/>
        <v>9.496924291166188</v>
      </c>
      <c r="G727" s="20">
        <f t="shared" si="34"/>
        <v>-787950</v>
      </c>
    </row>
    <row r="728" spans="5:7" x14ac:dyDescent="0.25">
      <c r="E728" s="20">
        <f t="shared" si="35"/>
        <v>70900</v>
      </c>
      <c r="F728" s="20">
        <f t="shared" si="33"/>
        <v>9.3738923929730618</v>
      </c>
      <c r="G728" s="20">
        <f t="shared" si="34"/>
        <v>-789200</v>
      </c>
    </row>
    <row r="729" spans="5:7" x14ac:dyDescent="0.25">
      <c r="E729" s="20">
        <f t="shared" si="35"/>
        <v>71000</v>
      </c>
      <c r="F729" s="20">
        <f t="shared" si="33"/>
        <v>9.2524543632271374</v>
      </c>
      <c r="G729" s="20">
        <f t="shared" si="34"/>
        <v>-790450</v>
      </c>
    </row>
    <row r="730" spans="5:7" x14ac:dyDescent="0.25">
      <c r="E730" s="20">
        <f t="shared" si="35"/>
        <v>71100</v>
      </c>
      <c r="F730" s="20">
        <f t="shared" si="33"/>
        <v>9.1325895534895452</v>
      </c>
      <c r="G730" s="20">
        <f t="shared" si="34"/>
        <v>-791700</v>
      </c>
    </row>
    <row r="731" spans="5:7" x14ac:dyDescent="0.25">
      <c r="E731" s="20">
        <f t="shared" si="35"/>
        <v>71200</v>
      </c>
      <c r="F731" s="20">
        <f t="shared" si="33"/>
        <v>9.0142775828203128</v>
      </c>
      <c r="G731" s="20">
        <f t="shared" si="34"/>
        <v>-792950</v>
      </c>
    </row>
    <row r="732" spans="5:7" x14ac:dyDescent="0.25">
      <c r="E732" s="20">
        <f t="shared" si="35"/>
        <v>71300</v>
      </c>
      <c r="F732" s="20">
        <f t="shared" si="33"/>
        <v>8.897498334312921</v>
      </c>
      <c r="G732" s="20">
        <f t="shared" si="34"/>
        <v>-794200</v>
      </c>
    </row>
    <row r="733" spans="5:7" x14ac:dyDescent="0.25">
      <c r="E733" s="20">
        <f t="shared" si="35"/>
        <v>71400</v>
      </c>
      <c r="F733" s="20">
        <f t="shared" si="33"/>
        <v>8.7822319516737757</v>
      </c>
      <c r="G733" s="20">
        <f t="shared" si="34"/>
        <v>-795450</v>
      </c>
    </row>
    <row r="734" spans="5:7" x14ac:dyDescent="0.25">
      <c r="E734" s="20">
        <f t="shared" si="35"/>
        <v>71500</v>
      </c>
      <c r="F734" s="20">
        <f t="shared" si="33"/>
        <v>8.6684588358459855</v>
      </c>
      <c r="G734" s="20">
        <f t="shared" si="34"/>
        <v>-796700</v>
      </c>
    </row>
    <row r="735" spans="5:7" x14ac:dyDescent="0.25">
      <c r="E735" s="20">
        <f t="shared" si="35"/>
        <v>71600</v>
      </c>
      <c r="F735" s="20">
        <f t="shared" si="33"/>
        <v>8.5561596416768797</v>
      </c>
      <c r="G735" s="20">
        <f t="shared" si="34"/>
        <v>-797950</v>
      </c>
    </row>
    <row r="736" spans="5:7" x14ac:dyDescent="0.25">
      <c r="E736" s="20">
        <f t="shared" si="35"/>
        <v>71700</v>
      </c>
      <c r="F736" s="20">
        <f t="shared" si="33"/>
        <v>8.445315274628701</v>
      </c>
      <c r="G736" s="20">
        <f t="shared" si="34"/>
        <v>-799200</v>
      </c>
    </row>
    <row r="737" spans="5:7" x14ac:dyDescent="0.25">
      <c r="E737" s="20">
        <f t="shared" si="35"/>
        <v>71800</v>
      </c>
      <c r="F737" s="20">
        <f t="shared" si="33"/>
        <v>8.3359068875319107</v>
      </c>
      <c r="G737" s="20">
        <f t="shared" si="34"/>
        <v>-800450</v>
      </c>
    </row>
    <row r="738" spans="5:7" x14ac:dyDescent="0.25">
      <c r="E738" s="20">
        <f t="shared" si="35"/>
        <v>71900</v>
      </c>
      <c r="F738" s="20">
        <f t="shared" si="33"/>
        <v>8.2279158773805463</v>
      </c>
      <c r="G738" s="20">
        <f t="shared" si="34"/>
        <v>-801700</v>
      </c>
    </row>
    <row r="739" spans="5:7" x14ac:dyDescent="0.25">
      <c r="E739" s="20">
        <f t="shared" si="35"/>
        <v>72000</v>
      </c>
      <c r="F739" s="20">
        <f t="shared" si="33"/>
        <v>8.1213238821691096</v>
      </c>
      <c r="G739" s="20">
        <f t="shared" si="34"/>
        <v>-802950</v>
      </c>
    </row>
    <row r="740" spans="5:7" x14ac:dyDescent="0.25">
      <c r="E740" s="20">
        <f t="shared" si="35"/>
        <v>72100</v>
      </c>
      <c r="F740" s="20">
        <f t="shared" si="33"/>
        <v>8.0161127777704095</v>
      </c>
      <c r="G740" s="20">
        <f t="shared" si="34"/>
        <v>-804200</v>
      </c>
    </row>
    <row r="741" spans="5:7" x14ac:dyDescent="0.25">
      <c r="E741" s="20">
        <f t="shared" si="35"/>
        <v>72200</v>
      </c>
      <c r="F741" s="20">
        <f t="shared" si="33"/>
        <v>7.9122646748539198</v>
      </c>
      <c r="G741" s="20">
        <f t="shared" si="34"/>
        <v>-805450</v>
      </c>
    </row>
    <row r="742" spans="5:7" x14ac:dyDescent="0.25">
      <c r="E742" s="20">
        <f t="shared" si="35"/>
        <v>72300</v>
      </c>
      <c r="F742" s="20">
        <f t="shared" si="33"/>
        <v>7.8097619158439251</v>
      </c>
      <c r="G742" s="20">
        <f t="shared" si="34"/>
        <v>-806700</v>
      </c>
    </row>
    <row r="743" spans="5:7" x14ac:dyDescent="0.25">
      <c r="E743" s="20">
        <f t="shared" si="35"/>
        <v>72400</v>
      </c>
      <c r="F743" s="20">
        <f t="shared" si="33"/>
        <v>7.7085870719172149</v>
      </c>
      <c r="G743" s="20">
        <f t="shared" si="34"/>
        <v>-807950</v>
      </c>
    </row>
    <row r="744" spans="5:7" x14ac:dyDescent="0.25">
      <c r="E744" s="20">
        <f t="shared" si="35"/>
        <v>72500</v>
      </c>
      <c r="F744" s="20">
        <f t="shared" si="33"/>
        <v>7.6087229400395895</v>
      </c>
      <c r="G744" s="20">
        <f t="shared" si="34"/>
        <v>-809200</v>
      </c>
    </row>
    <row r="745" spans="5:7" x14ac:dyDescent="0.25">
      <c r="E745" s="20">
        <f t="shared" si="35"/>
        <v>72600</v>
      </c>
      <c r="F745" s="20">
        <f t="shared" si="33"/>
        <v>7.510152540040794</v>
      </c>
      <c r="G745" s="20">
        <f t="shared" si="34"/>
        <v>-810450</v>
      </c>
    </row>
    <row r="746" spans="5:7" x14ac:dyDescent="0.25">
      <c r="E746" s="20">
        <f t="shared" si="35"/>
        <v>72700</v>
      </c>
      <c r="F746" s="20">
        <f t="shared" si="33"/>
        <v>7.4128591117273244</v>
      </c>
      <c r="G746" s="20">
        <f t="shared" si="34"/>
        <v>-811700</v>
      </c>
    </row>
    <row r="747" spans="5:7" x14ac:dyDescent="0.25">
      <c r="E747" s="20">
        <f t="shared" si="35"/>
        <v>72800</v>
      </c>
      <c r="F747" s="20">
        <f t="shared" si="33"/>
        <v>7.3168261120326514</v>
      </c>
      <c r="G747" s="20">
        <f t="shared" si="34"/>
        <v>-812950</v>
      </c>
    </row>
    <row r="748" spans="5:7" x14ac:dyDescent="0.25">
      <c r="E748" s="20">
        <f t="shared" si="35"/>
        <v>72900</v>
      </c>
      <c r="F748" s="20">
        <f t="shared" si="33"/>
        <v>7.2220372122043512</v>
      </c>
      <c r="G748" s="20">
        <f t="shared" si="34"/>
        <v>-814200</v>
      </c>
    </row>
    <row r="749" spans="5:7" x14ac:dyDescent="0.25">
      <c r="E749" s="20">
        <f t="shared" si="35"/>
        <v>73000</v>
      </c>
      <c r="F749" s="20">
        <f t="shared" si="33"/>
        <v>7.1284762950276948</v>
      </c>
      <c r="G749" s="20">
        <f t="shared" si="34"/>
        <v>-815450</v>
      </c>
    </row>
    <row r="750" spans="5:7" x14ac:dyDescent="0.25">
      <c r="E750" s="20">
        <f t="shared" si="35"/>
        <v>73100</v>
      </c>
      <c r="F750" s="20">
        <f t="shared" si="33"/>
        <v>7.0361274520851813</v>
      </c>
      <c r="G750" s="20">
        <f t="shared" si="34"/>
        <v>-816700</v>
      </c>
    </row>
    <row r="751" spans="5:7" x14ac:dyDescent="0.25">
      <c r="E751" s="20">
        <f t="shared" si="35"/>
        <v>73200</v>
      </c>
      <c r="F751" s="20">
        <f t="shared" si="33"/>
        <v>6.9449749810515957</v>
      </c>
      <c r="G751" s="20">
        <f t="shared" si="34"/>
        <v>-817950</v>
      </c>
    </row>
    <row r="752" spans="5:7" x14ac:dyDescent="0.25">
      <c r="E752" s="20">
        <f t="shared" si="35"/>
        <v>73300</v>
      </c>
      <c r="F752" s="20">
        <f t="shared" si="33"/>
        <v>6.8550033830240791</v>
      </c>
      <c r="G752" s="20">
        <f t="shared" si="34"/>
        <v>-819200</v>
      </c>
    </row>
    <row r="753" spans="5:7" x14ac:dyDescent="0.25">
      <c r="E753" s="20">
        <f t="shared" si="35"/>
        <v>73400</v>
      </c>
      <c r="F753" s="20">
        <f t="shared" si="33"/>
        <v>6.7661973598868697</v>
      </c>
      <c r="G753" s="20">
        <f t="shared" si="34"/>
        <v>-820450</v>
      </c>
    </row>
    <row r="754" spans="5:7" x14ac:dyDescent="0.25">
      <c r="E754" s="20">
        <f t="shared" si="35"/>
        <v>73500</v>
      </c>
      <c r="F754" s="20">
        <f t="shared" si="33"/>
        <v>6.6785418117100326</v>
      </c>
      <c r="G754" s="20">
        <f t="shared" si="34"/>
        <v>-821700</v>
      </c>
    </row>
    <row r="755" spans="5:7" x14ac:dyDescent="0.25">
      <c r="E755" s="20">
        <f t="shared" si="35"/>
        <v>73600</v>
      </c>
      <c r="F755" s="20">
        <f t="shared" si="33"/>
        <v>6.5920218341820416</v>
      </c>
      <c r="G755" s="20">
        <f t="shared" si="34"/>
        <v>-822950</v>
      </c>
    </row>
    <row r="756" spans="5:7" x14ac:dyDescent="0.25">
      <c r="E756" s="20">
        <f t="shared" si="35"/>
        <v>73700</v>
      </c>
      <c r="F756" s="20">
        <f t="shared" si="33"/>
        <v>6.506622716075535</v>
      </c>
      <c r="G756" s="20">
        <f t="shared" si="34"/>
        <v>-824200</v>
      </c>
    </row>
    <row r="757" spans="5:7" x14ac:dyDescent="0.25">
      <c r="E757" s="20">
        <f t="shared" si="35"/>
        <v>73800</v>
      </c>
      <c r="F757" s="20">
        <f t="shared" si="33"/>
        <v>6.4223299367459363</v>
      </c>
      <c r="G757" s="20">
        <f t="shared" si="34"/>
        <v>-825450</v>
      </c>
    </row>
    <row r="758" spans="5:7" x14ac:dyDescent="0.25">
      <c r="E758" s="20">
        <f t="shared" si="35"/>
        <v>73900</v>
      </c>
      <c r="F758" s="20">
        <f t="shared" si="33"/>
        <v>6.3391291636624585</v>
      </c>
      <c r="G758" s="20">
        <f t="shared" si="34"/>
        <v>-826700</v>
      </c>
    </row>
    <row r="759" spans="5:7" x14ac:dyDescent="0.25">
      <c r="E759" s="20">
        <f t="shared" si="35"/>
        <v>74000</v>
      </c>
      <c r="F759" s="20">
        <f t="shared" si="33"/>
        <v>6.2570062499711119</v>
      </c>
      <c r="G759" s="20">
        <f t="shared" si="34"/>
        <v>-827950</v>
      </c>
    </row>
    <row r="760" spans="5:7" x14ac:dyDescent="0.25">
      <c r="E760" s="20">
        <f t="shared" si="35"/>
        <v>74100</v>
      </c>
      <c r="F760" s="20">
        <f t="shared" si="33"/>
        <v>6.1759472320892739</v>
      </c>
      <c r="G760" s="20">
        <f t="shared" si="34"/>
        <v>-829200</v>
      </c>
    </row>
    <row r="761" spans="5:7" x14ac:dyDescent="0.25">
      <c r="E761" s="20">
        <f t="shared" si="35"/>
        <v>74200</v>
      </c>
      <c r="F761" s="20">
        <f t="shared" si="33"/>
        <v>6.0959383273314245</v>
      </c>
      <c r="G761" s="20">
        <f t="shared" si="34"/>
        <v>-830450</v>
      </c>
    </row>
    <row r="762" spans="5:7" x14ac:dyDescent="0.25">
      <c r="E762" s="20">
        <f t="shared" si="35"/>
        <v>74300</v>
      </c>
      <c r="F762" s="20">
        <f t="shared" si="33"/>
        <v>6.0169659315656361</v>
      </c>
      <c r="G762" s="20">
        <f t="shared" si="34"/>
        <v>-831700</v>
      </c>
    </row>
    <row r="763" spans="5:7" x14ac:dyDescent="0.25">
      <c r="E763" s="20">
        <f t="shared" si="35"/>
        <v>74400</v>
      </c>
      <c r="F763" s="20">
        <f t="shared" si="33"/>
        <v>5.9390166169004246</v>
      </c>
      <c r="G763" s="20">
        <f t="shared" si="34"/>
        <v>-832950</v>
      </c>
    </row>
    <row r="764" spans="5:7" x14ac:dyDescent="0.25">
      <c r="E764" s="20">
        <f t="shared" si="35"/>
        <v>74500</v>
      </c>
      <c r="F764" s="20">
        <f t="shared" si="33"/>
        <v>5.8620771294015768</v>
      </c>
      <c r="G764" s="20">
        <f t="shared" si="34"/>
        <v>-834200</v>
      </c>
    </row>
    <row r="765" spans="5:7" x14ac:dyDescent="0.25">
      <c r="E765" s="20">
        <f t="shared" si="35"/>
        <v>74600</v>
      </c>
      <c r="F765" s="20">
        <f t="shared" si="33"/>
        <v>5.7861343868385298</v>
      </c>
      <c r="G765" s="20">
        <f t="shared" si="34"/>
        <v>-835450</v>
      </c>
    </row>
    <row r="766" spans="5:7" x14ac:dyDescent="0.25">
      <c r="E766" s="20">
        <f t="shared" si="35"/>
        <v>74700</v>
      </c>
      <c r="F766" s="20">
        <f t="shared" si="33"/>
        <v>5.7111754764600038</v>
      </c>
      <c r="G766" s="20">
        <f t="shared" si="34"/>
        <v>-836700</v>
      </c>
    </row>
    <row r="767" spans="5:7" x14ac:dyDescent="0.25">
      <c r="E767" s="20">
        <f t="shared" si="35"/>
        <v>74800</v>
      </c>
      <c r="F767" s="20">
        <f t="shared" si="33"/>
        <v>5.6371876527983567</v>
      </c>
      <c r="G767" s="20">
        <f t="shared" si="34"/>
        <v>-837950</v>
      </c>
    </row>
    <row r="768" spans="5:7" x14ac:dyDescent="0.25">
      <c r="E768" s="20">
        <f t="shared" si="35"/>
        <v>74900</v>
      </c>
      <c r="F768" s="20">
        <f t="shared" si="33"/>
        <v>5.5641583355024755</v>
      </c>
      <c r="G768" s="20">
        <f t="shared" si="34"/>
        <v>-839200</v>
      </c>
    </row>
    <row r="769" spans="5:7" x14ac:dyDescent="0.25">
      <c r="E769" s="20">
        <f t="shared" si="35"/>
        <v>75000</v>
      </c>
      <c r="F769" s="20">
        <f t="shared" si="33"/>
        <v>5.4920751071986915</v>
      </c>
      <c r="G769" s="20">
        <f t="shared" si="34"/>
        <v>-840450</v>
      </c>
    </row>
    <row r="770" spans="5:7" x14ac:dyDescent="0.25">
      <c r="E770" s="20">
        <f t="shared" si="35"/>
        <v>75100</v>
      </c>
      <c r="F770" s="20">
        <f t="shared" si="33"/>
        <v>5.4209257113794251</v>
      </c>
      <c r="G770" s="20">
        <f t="shared" si="34"/>
        <v>-841700</v>
      </c>
    </row>
    <row r="771" spans="5:7" x14ac:dyDescent="0.25">
      <c r="E771" s="20">
        <f t="shared" si="35"/>
        <v>75200</v>
      </c>
      <c r="F771" s="20">
        <f t="shared" si="33"/>
        <v>5.3506980503191786</v>
      </c>
      <c r="G771" s="20">
        <f t="shared" si="34"/>
        <v>-842950</v>
      </c>
    </row>
    <row r="772" spans="5:7" x14ac:dyDescent="0.25">
      <c r="E772" s="20">
        <f t="shared" si="35"/>
        <v>75300</v>
      </c>
      <c r="F772" s="20">
        <f t="shared" si="33"/>
        <v>5.2813801830175215</v>
      </c>
      <c r="G772" s="20">
        <f t="shared" si="34"/>
        <v>-844200</v>
      </c>
    </row>
    <row r="773" spans="5:7" x14ac:dyDescent="0.25">
      <c r="E773" s="20">
        <f t="shared" si="35"/>
        <v>75400</v>
      </c>
      <c r="F773" s="20">
        <f t="shared" si="33"/>
        <v>5.2129603231687351</v>
      </c>
      <c r="G773" s="20">
        <f t="shared" si="34"/>
        <v>-845450</v>
      </c>
    </row>
    <row r="774" spans="5:7" x14ac:dyDescent="0.25">
      <c r="E774" s="20">
        <f t="shared" si="35"/>
        <v>75500</v>
      </c>
      <c r="F774" s="20">
        <f t="shared" si="33"/>
        <v>5.1454268371577552</v>
      </c>
      <c r="G774" s="20">
        <f t="shared" si="34"/>
        <v>-846700</v>
      </c>
    </row>
    <row r="775" spans="5:7" x14ac:dyDescent="0.25">
      <c r="E775" s="20">
        <f t="shared" si="35"/>
        <v>75600</v>
      </c>
      <c r="F775" s="20">
        <f t="shared" si="33"/>
        <v>5.0787682420820701</v>
      </c>
      <c r="G775" s="20">
        <f t="shared" si="34"/>
        <v>-847950</v>
      </c>
    </row>
    <row r="776" spans="5:7" x14ac:dyDescent="0.25">
      <c r="E776" s="20">
        <f t="shared" si="35"/>
        <v>75700</v>
      </c>
      <c r="F776" s="20">
        <f t="shared" si="33"/>
        <v>5.012973203799258</v>
      </c>
      <c r="G776" s="20">
        <f t="shared" si="34"/>
        <v>-849200</v>
      </c>
    </row>
    <row r="777" spans="5:7" x14ac:dyDescent="0.25">
      <c r="E777" s="20">
        <f t="shared" si="35"/>
        <v>75800</v>
      </c>
      <c r="F777" s="20">
        <f t="shared" si="33"/>
        <v>4.9480305349998126</v>
      </c>
      <c r="G777" s="20">
        <f t="shared" si="34"/>
        <v>-850450</v>
      </c>
    </row>
    <row r="778" spans="5:7" x14ac:dyDescent="0.25">
      <c r="E778" s="20">
        <f t="shared" si="35"/>
        <v>75900</v>
      </c>
      <c r="F778" s="20">
        <f t="shared" si="33"/>
        <v>4.8839291933049278</v>
      </c>
      <c r="G778" s="20">
        <f t="shared" si="34"/>
        <v>-851700</v>
      </c>
    </row>
    <row r="779" spans="5:7" x14ac:dyDescent="0.25">
      <c r="E779" s="20">
        <f t="shared" si="35"/>
        <v>76000</v>
      </c>
      <c r="F779" s="20">
        <f t="shared" si="33"/>
        <v>4.8206582793889377</v>
      </c>
      <c r="G779" s="20">
        <f t="shared" si="34"/>
        <v>-852950</v>
      </c>
    </row>
    <row r="780" spans="5:7" x14ac:dyDescent="0.25">
      <c r="E780" s="20">
        <f t="shared" si="35"/>
        <v>76100</v>
      </c>
      <c r="F780" s="20">
        <f t="shared" si="33"/>
        <v>4.7582070351260732</v>
      </c>
      <c r="G780" s="20">
        <f t="shared" si="34"/>
        <v>-854200</v>
      </c>
    </row>
    <row r="781" spans="5:7" x14ac:dyDescent="0.25">
      <c r="E781" s="20">
        <f t="shared" si="35"/>
        <v>76200</v>
      </c>
      <c r="F781" s="20">
        <f t="shared" si="33"/>
        <v>4.6965648417612273</v>
      </c>
      <c r="G781" s="20">
        <f t="shared" si="34"/>
        <v>-855450</v>
      </c>
    </row>
    <row r="782" spans="5:7" x14ac:dyDescent="0.25">
      <c r="E782" s="20">
        <f t="shared" si="35"/>
        <v>76300</v>
      </c>
      <c r="F782" s="20">
        <f t="shared" si="33"/>
        <v>4.6357212181044112</v>
      </c>
      <c r="G782" s="20">
        <f t="shared" si="34"/>
        <v>-856700</v>
      </c>
    </row>
    <row r="783" spans="5:7" x14ac:dyDescent="0.25">
      <c r="E783" s="20">
        <f t="shared" si="35"/>
        <v>76400</v>
      </c>
      <c r="F783" s="20">
        <f t="shared" si="33"/>
        <v>4.5756658187486456</v>
      </c>
      <c r="G783" s="20">
        <f t="shared" si="34"/>
        <v>-857950</v>
      </c>
    </row>
    <row r="784" spans="5:7" x14ac:dyDescent="0.25">
      <c r="E784" s="20">
        <f t="shared" si="35"/>
        <v>76500</v>
      </c>
      <c r="F784" s="20">
        <f t="shared" si="33"/>
        <v>4.5163884323108476</v>
      </c>
      <c r="G784" s="20">
        <f t="shared" si="34"/>
        <v>-859200</v>
      </c>
    </row>
    <row r="785" spans="5:7" x14ac:dyDescent="0.25">
      <c r="E785" s="20">
        <f t="shared" si="35"/>
        <v>76600</v>
      </c>
      <c r="F785" s="20">
        <f t="shared" si="33"/>
        <v>4.4578789796955958</v>
      </c>
      <c r="G785" s="20">
        <f t="shared" si="34"/>
        <v>-860450</v>
      </c>
    </row>
    <row r="786" spans="5:7" x14ac:dyDescent="0.25">
      <c r="E786" s="20">
        <f t="shared" si="35"/>
        <v>76700</v>
      </c>
      <c r="F786" s="20">
        <f t="shared" si="33"/>
        <v>4.4001275123813546</v>
      </c>
      <c r="G786" s="20">
        <f t="shared" si="34"/>
        <v>-861700</v>
      </c>
    </row>
    <row r="787" spans="5:7" x14ac:dyDescent="0.25">
      <c r="E787" s="20">
        <f t="shared" si="35"/>
        <v>76800</v>
      </c>
      <c r="F787" s="20">
        <f t="shared" si="33"/>
        <v>4.3431242107288863</v>
      </c>
      <c r="G787" s="20">
        <f t="shared" si="34"/>
        <v>-862950</v>
      </c>
    </row>
    <row r="788" spans="5:7" x14ac:dyDescent="0.25">
      <c r="E788" s="20">
        <f t="shared" si="35"/>
        <v>76900</v>
      </c>
      <c r="F788" s="20">
        <f t="shared" ref="F788:F851" si="36">$B$11*POWER($B$10,($B$12*$B$13*E788/(-$B$11)))</f>
        <v>4.286859382311599</v>
      </c>
      <c r="G788" s="20">
        <f t="shared" si="34"/>
        <v>-864200</v>
      </c>
    </row>
    <row r="789" spans="5:7" x14ac:dyDescent="0.25">
      <c r="E789" s="20">
        <f t="shared" si="35"/>
        <v>77000</v>
      </c>
      <c r="F789" s="20">
        <f t="shared" si="36"/>
        <v>4.2313234602675189</v>
      </c>
      <c r="G789" s="20">
        <f t="shared" ref="G789:G852" si="37">G788-(E789-E788)*$B$9*100</f>
        <v>-865450</v>
      </c>
    </row>
    <row r="790" spans="5:7" x14ac:dyDescent="0.25">
      <c r="E790" s="20">
        <f t="shared" ref="E790:E853" si="38">E789+$B$14</f>
        <v>77100</v>
      </c>
      <c r="F790" s="20">
        <f t="shared" si="36"/>
        <v>4.1765070016726042</v>
      </c>
      <c r="G790" s="20">
        <f t="shared" si="37"/>
        <v>-866700</v>
      </c>
    </row>
    <row r="791" spans="5:7" x14ac:dyDescent="0.25">
      <c r="E791" s="20">
        <f t="shared" si="38"/>
        <v>77200</v>
      </c>
      <c r="F791" s="20">
        <f t="shared" si="36"/>
        <v>4.1224006859351441</v>
      </c>
      <c r="G791" s="20">
        <f t="shared" si="37"/>
        <v>-867950</v>
      </c>
    </row>
    <row r="792" spans="5:7" x14ac:dyDescent="0.25">
      <c r="E792" s="20">
        <f t="shared" si="38"/>
        <v>77300</v>
      </c>
      <c r="F792" s="20">
        <f t="shared" si="36"/>
        <v>4.0689953132109506</v>
      </c>
      <c r="G792" s="20">
        <f t="shared" si="37"/>
        <v>-869200</v>
      </c>
    </row>
    <row r="793" spans="5:7" x14ac:dyDescent="0.25">
      <c r="E793" s="20">
        <f t="shared" si="38"/>
        <v>77400</v>
      </c>
      <c r="F793" s="20">
        <f t="shared" si="36"/>
        <v>4.0162818028390843</v>
      </c>
      <c r="G793" s="20">
        <f t="shared" si="37"/>
        <v>-870450</v>
      </c>
    </row>
    <row r="794" spans="5:7" x14ac:dyDescent="0.25">
      <c r="E794" s="20">
        <f t="shared" si="38"/>
        <v>77500</v>
      </c>
      <c r="F794" s="20">
        <f t="shared" si="36"/>
        <v>3.9642511917978478</v>
      </c>
      <c r="G794" s="20">
        <f t="shared" si="37"/>
        <v>-871700</v>
      </c>
    </row>
    <row r="795" spans="5:7" x14ac:dyDescent="0.25">
      <c r="E795" s="20">
        <f t="shared" si="38"/>
        <v>77600</v>
      </c>
      <c r="F795" s="20">
        <f t="shared" si="36"/>
        <v>3.9128946331807746</v>
      </c>
      <c r="G795" s="20">
        <f t="shared" si="37"/>
        <v>-872950</v>
      </c>
    </row>
    <row r="796" spans="5:7" x14ac:dyDescent="0.25">
      <c r="E796" s="20">
        <f t="shared" si="38"/>
        <v>77700</v>
      </c>
      <c r="F796" s="20">
        <f t="shared" si="36"/>
        <v>3.862203394692366</v>
      </c>
      <c r="G796" s="20">
        <f t="shared" si="37"/>
        <v>-874200</v>
      </c>
    </row>
    <row r="797" spans="5:7" x14ac:dyDescent="0.25">
      <c r="E797" s="20">
        <f t="shared" si="38"/>
        <v>77800</v>
      </c>
      <c r="F797" s="20">
        <f t="shared" si="36"/>
        <v>3.8121688571633188</v>
      </c>
      <c r="G797" s="20">
        <f t="shared" si="37"/>
        <v>-875450</v>
      </c>
    </row>
    <row r="798" spans="5:7" x14ac:dyDescent="0.25">
      <c r="E798" s="20">
        <f t="shared" si="38"/>
        <v>77900</v>
      </c>
      <c r="F798" s="20">
        <f t="shared" si="36"/>
        <v>3.7627825130849808</v>
      </c>
      <c r="G798" s="20">
        <f t="shared" si="37"/>
        <v>-876700</v>
      </c>
    </row>
    <row r="799" spans="5:7" x14ac:dyDescent="0.25">
      <c r="E799" s="20">
        <f t="shared" si="38"/>
        <v>78000</v>
      </c>
      <c r="F799" s="20">
        <f t="shared" si="36"/>
        <v>3.7140359651627972</v>
      </c>
      <c r="G799" s="20">
        <f t="shared" si="37"/>
        <v>-877950</v>
      </c>
    </row>
    <row r="800" spans="5:7" x14ac:dyDescent="0.25">
      <c r="E800" s="20">
        <f t="shared" si="38"/>
        <v>78100</v>
      </c>
      <c r="F800" s="20">
        <f t="shared" si="36"/>
        <v>3.6659209248884954</v>
      </c>
      <c r="G800" s="20">
        <f t="shared" si="37"/>
        <v>-879200</v>
      </c>
    </row>
    <row r="801" spans="5:7" x14ac:dyDescent="0.25">
      <c r="E801" s="20">
        <f t="shared" si="38"/>
        <v>78200</v>
      </c>
      <c r="F801" s="20">
        <f t="shared" si="36"/>
        <v>3.6184292111307679</v>
      </c>
      <c r="G801" s="20">
        <f t="shared" si="37"/>
        <v>-880450</v>
      </c>
    </row>
    <row r="802" spans="5:7" x14ac:dyDescent="0.25">
      <c r="E802" s="20">
        <f t="shared" si="38"/>
        <v>78300</v>
      </c>
      <c r="F802" s="20">
        <f t="shared" si="36"/>
        <v>3.5715527487442063</v>
      </c>
      <c r="G802" s="20">
        <f t="shared" si="37"/>
        <v>-881700</v>
      </c>
    </row>
    <row r="803" spans="5:7" x14ac:dyDescent="0.25">
      <c r="E803" s="20">
        <f t="shared" si="38"/>
        <v>78400</v>
      </c>
      <c r="F803" s="20">
        <f t="shared" si="36"/>
        <v>3.5252835671962859</v>
      </c>
      <c r="G803" s="20">
        <f t="shared" si="37"/>
        <v>-882950</v>
      </c>
    </row>
    <row r="804" spans="5:7" x14ac:dyDescent="0.25">
      <c r="E804" s="20">
        <f t="shared" si="38"/>
        <v>78500</v>
      </c>
      <c r="F804" s="20">
        <f t="shared" si="36"/>
        <v>3.4796137992120797</v>
      </c>
      <c r="G804" s="20">
        <f t="shared" si="37"/>
        <v>-884200</v>
      </c>
    </row>
    <row r="805" spans="5:7" x14ac:dyDescent="0.25">
      <c r="E805" s="20">
        <f t="shared" si="38"/>
        <v>78600</v>
      </c>
      <c r="F805" s="20">
        <f t="shared" si="36"/>
        <v>3.4345356794365847</v>
      </c>
      <c r="G805" s="20">
        <f t="shared" si="37"/>
        <v>-885450</v>
      </c>
    </row>
    <row r="806" spans="5:7" x14ac:dyDescent="0.25">
      <c r="E806" s="20">
        <f t="shared" si="38"/>
        <v>78700</v>
      </c>
      <c r="F806" s="20">
        <f t="shared" si="36"/>
        <v>3.390041543114354</v>
      </c>
      <c r="G806" s="20">
        <f t="shared" si="37"/>
        <v>-886700</v>
      </c>
    </row>
    <row r="807" spans="5:7" x14ac:dyDescent="0.25">
      <c r="E807" s="20">
        <f t="shared" si="38"/>
        <v>78800</v>
      </c>
      <c r="F807" s="20">
        <f t="shared" si="36"/>
        <v>3.3461238247862406</v>
      </c>
      <c r="G807" s="20">
        <f t="shared" si="37"/>
        <v>-887950</v>
      </c>
    </row>
    <row r="808" spans="5:7" x14ac:dyDescent="0.25">
      <c r="E808" s="20">
        <f t="shared" si="38"/>
        <v>78900</v>
      </c>
      <c r="F808" s="20">
        <f t="shared" si="36"/>
        <v>3.3027750570030148</v>
      </c>
      <c r="G808" s="20">
        <f t="shared" si="37"/>
        <v>-889200</v>
      </c>
    </row>
    <row r="809" spans="5:7" x14ac:dyDescent="0.25">
      <c r="E809" s="20">
        <f t="shared" si="38"/>
        <v>79000</v>
      </c>
      <c r="F809" s="20">
        <f t="shared" si="36"/>
        <v>3.2599878690556587</v>
      </c>
      <c r="G809" s="20">
        <f t="shared" si="37"/>
        <v>-890450</v>
      </c>
    </row>
    <row r="810" spans="5:7" x14ac:dyDescent="0.25">
      <c r="E810" s="20">
        <f t="shared" si="38"/>
        <v>79100</v>
      </c>
      <c r="F810" s="20">
        <f t="shared" si="36"/>
        <v>3.2177549857221028</v>
      </c>
      <c r="G810" s="20">
        <f t="shared" si="37"/>
        <v>-891700</v>
      </c>
    </row>
    <row r="811" spans="5:7" x14ac:dyDescent="0.25">
      <c r="E811" s="20">
        <f t="shared" si="38"/>
        <v>79200</v>
      </c>
      <c r="F811" s="20">
        <f t="shared" si="36"/>
        <v>3.1760692260302017</v>
      </c>
      <c r="G811" s="20">
        <f t="shared" si="37"/>
        <v>-892950</v>
      </c>
    </row>
    <row r="812" spans="5:7" x14ac:dyDescent="0.25">
      <c r="E812" s="20">
        <f t="shared" si="38"/>
        <v>79300</v>
      </c>
      <c r="F812" s="20">
        <f t="shared" si="36"/>
        <v>3.1349235020367305</v>
      </c>
      <c r="G812" s="20">
        <f t="shared" si="37"/>
        <v>-894200</v>
      </c>
    </row>
    <row r="813" spans="5:7" x14ac:dyDescent="0.25">
      <c r="E813" s="20">
        <f t="shared" si="38"/>
        <v>79400</v>
      </c>
      <c r="F813" s="20">
        <f t="shared" si="36"/>
        <v>3.0943108176222056</v>
      </c>
      <c r="G813" s="20">
        <f t="shared" si="37"/>
        <v>-895450</v>
      </c>
    </row>
    <row r="814" spans="5:7" x14ac:dyDescent="0.25">
      <c r="E814" s="20">
        <f t="shared" si="38"/>
        <v>79500</v>
      </c>
      <c r="F814" s="20">
        <f t="shared" si="36"/>
        <v>3.0542242673013082</v>
      </c>
      <c r="G814" s="20">
        <f t="shared" si="37"/>
        <v>-896700</v>
      </c>
    </row>
    <row r="815" spans="5:7" x14ac:dyDescent="0.25">
      <c r="E815" s="20">
        <f t="shared" si="38"/>
        <v>79600</v>
      </c>
      <c r="F815" s="20">
        <f t="shared" si="36"/>
        <v>3.0146570350487498</v>
      </c>
      <c r="G815" s="20">
        <f t="shared" si="37"/>
        <v>-897950</v>
      </c>
    </row>
    <row r="816" spans="5:7" x14ac:dyDescent="0.25">
      <c r="E816" s="20">
        <f t="shared" si="38"/>
        <v>79700</v>
      </c>
      <c r="F816" s="20">
        <f t="shared" si="36"/>
        <v>2.9756023931402886</v>
      </c>
      <c r="G816" s="20">
        <f t="shared" si="37"/>
        <v>-899200</v>
      </c>
    </row>
    <row r="817" spans="5:7" x14ac:dyDescent="0.25">
      <c r="E817" s="20">
        <f t="shared" si="38"/>
        <v>79800</v>
      </c>
      <c r="F817" s="20">
        <f t="shared" si="36"/>
        <v>2.9370537010088218</v>
      </c>
      <c r="G817" s="20">
        <f t="shared" si="37"/>
        <v>-900450</v>
      </c>
    </row>
    <row r="818" spans="5:7" x14ac:dyDescent="0.25">
      <c r="E818" s="20">
        <f t="shared" si="38"/>
        <v>79900</v>
      </c>
      <c r="F818" s="20">
        <f t="shared" si="36"/>
        <v>2.8990044041152654</v>
      </c>
      <c r="G818" s="20">
        <f t="shared" si="37"/>
        <v>-901700</v>
      </c>
    </row>
    <row r="819" spans="5:7" x14ac:dyDescent="0.25">
      <c r="E819" s="20">
        <f t="shared" si="38"/>
        <v>80000</v>
      </c>
      <c r="F819" s="20">
        <f t="shared" si="36"/>
        <v>2.8614480328340655</v>
      </c>
      <c r="G819" s="20">
        <f t="shared" si="37"/>
        <v>-902950</v>
      </c>
    </row>
    <row r="820" spans="5:7" x14ac:dyDescent="0.25">
      <c r="E820" s="20">
        <f t="shared" si="38"/>
        <v>80100</v>
      </c>
      <c r="F820" s="20">
        <f t="shared" si="36"/>
        <v>2.8243782013531527</v>
      </c>
      <c r="G820" s="20">
        <f t="shared" si="37"/>
        <v>-904200</v>
      </c>
    </row>
    <row r="821" spans="5:7" x14ac:dyDescent="0.25">
      <c r="E821" s="20">
        <f t="shared" si="38"/>
        <v>80200</v>
      </c>
      <c r="F821" s="20">
        <f t="shared" si="36"/>
        <v>2.7877886065881459</v>
      </c>
      <c r="G821" s="20">
        <f t="shared" si="37"/>
        <v>-905450</v>
      </c>
    </row>
    <row r="822" spans="5:7" x14ac:dyDescent="0.25">
      <c r="E822" s="20">
        <f t="shared" si="38"/>
        <v>80300</v>
      </c>
      <c r="F822" s="20">
        <f t="shared" si="36"/>
        <v>2.7516730271106193</v>
      </c>
      <c r="G822" s="20">
        <f t="shared" si="37"/>
        <v>-906700</v>
      </c>
    </row>
    <row r="823" spans="5:7" x14ac:dyDescent="0.25">
      <c r="E823" s="20">
        <f t="shared" si="38"/>
        <v>80400</v>
      </c>
      <c r="F823" s="20">
        <f t="shared" si="36"/>
        <v>2.7160253220902582</v>
      </c>
      <c r="G823" s="20">
        <f t="shared" si="37"/>
        <v>-907950</v>
      </c>
    </row>
    <row r="824" spans="5:7" x14ac:dyDescent="0.25">
      <c r="E824" s="20">
        <f t="shared" si="38"/>
        <v>80500</v>
      </c>
      <c r="F824" s="20">
        <f t="shared" si="36"/>
        <v>2.680839430250713</v>
      </c>
      <c r="G824" s="20">
        <f t="shared" si="37"/>
        <v>-909200</v>
      </c>
    </row>
    <row r="825" spans="5:7" x14ac:dyDescent="0.25">
      <c r="E825" s="20">
        <f t="shared" si="38"/>
        <v>80600</v>
      </c>
      <c r="F825" s="20">
        <f t="shared" si="36"/>
        <v>2.6461093688389905</v>
      </c>
      <c r="G825" s="20">
        <f t="shared" si="37"/>
        <v>-910450</v>
      </c>
    </row>
    <row r="826" spans="5:7" x14ac:dyDescent="0.25">
      <c r="E826" s="20">
        <f t="shared" si="38"/>
        <v>80700</v>
      </c>
      <c r="F826" s="20">
        <f t="shared" si="36"/>
        <v>2.61182923260818</v>
      </c>
      <c r="G826" s="20">
        <f t="shared" si="37"/>
        <v>-911700</v>
      </c>
    </row>
    <row r="827" spans="5:7" x14ac:dyDescent="0.25">
      <c r="E827" s="20">
        <f t="shared" si="38"/>
        <v>80800</v>
      </c>
      <c r="F827" s="20">
        <f t="shared" si="36"/>
        <v>2.5779931928133859</v>
      </c>
      <c r="G827" s="20">
        <f t="shared" si="37"/>
        <v>-912950</v>
      </c>
    </row>
    <row r="828" spans="5:7" x14ac:dyDescent="0.25">
      <c r="E828" s="20">
        <f t="shared" si="38"/>
        <v>80900</v>
      </c>
      <c r="F828" s="20">
        <f t="shared" si="36"/>
        <v>2.5445954962206301</v>
      </c>
      <c r="G828" s="20">
        <f t="shared" si="37"/>
        <v>-914200</v>
      </c>
    </row>
    <row r="829" spans="5:7" x14ac:dyDescent="0.25">
      <c r="E829" s="20">
        <f t="shared" si="38"/>
        <v>81000</v>
      </c>
      <c r="F829" s="20">
        <f t="shared" si="36"/>
        <v>2.511630464128622</v>
      </c>
      <c r="G829" s="20">
        <f t="shared" si="37"/>
        <v>-915450</v>
      </c>
    </row>
    <row r="830" spans="5:7" x14ac:dyDescent="0.25">
      <c r="E830" s="20">
        <f t="shared" si="38"/>
        <v>81100</v>
      </c>
      <c r="F830" s="20">
        <f t="shared" si="36"/>
        <v>2.4790924914031978</v>
      </c>
      <c r="G830" s="20">
        <f t="shared" si="37"/>
        <v>-916700</v>
      </c>
    </row>
    <row r="831" spans="5:7" x14ac:dyDescent="0.25">
      <c r="E831" s="20">
        <f t="shared" si="38"/>
        <v>81200</v>
      </c>
      <c r="F831" s="20">
        <f t="shared" si="36"/>
        <v>2.4469760455242584</v>
      </c>
      <c r="G831" s="20">
        <f t="shared" si="37"/>
        <v>-917950</v>
      </c>
    </row>
    <row r="832" spans="5:7" x14ac:dyDescent="0.25">
      <c r="E832" s="20">
        <f t="shared" si="38"/>
        <v>81300</v>
      </c>
      <c r="F832" s="20">
        <f t="shared" si="36"/>
        <v>2.4152756656450642</v>
      </c>
      <c r="G832" s="20">
        <f t="shared" si="37"/>
        <v>-919200</v>
      </c>
    </row>
    <row r="833" spans="5:7" x14ac:dyDescent="0.25">
      <c r="E833" s="20">
        <f t="shared" si="38"/>
        <v>81400</v>
      </c>
      <c r="F833" s="20">
        <f t="shared" si="36"/>
        <v>2.3839859616637078</v>
      </c>
      <c r="G833" s="20">
        <f t="shared" si="37"/>
        <v>-920450</v>
      </c>
    </row>
    <row r="834" spans="5:7" x14ac:dyDescent="0.25">
      <c r="E834" s="20">
        <f t="shared" si="38"/>
        <v>81500</v>
      </c>
      <c r="F834" s="20">
        <f t="shared" si="36"/>
        <v>2.353101613306626</v>
      </c>
      <c r="G834" s="20">
        <f t="shared" si="37"/>
        <v>-921700</v>
      </c>
    </row>
    <row r="835" spans="5:7" x14ac:dyDescent="0.25">
      <c r="E835" s="20">
        <f t="shared" si="38"/>
        <v>81600</v>
      </c>
      <c r="F835" s="20">
        <f t="shared" si="36"/>
        <v>2.3226173692239729</v>
      </c>
      <c r="G835" s="20">
        <f t="shared" si="37"/>
        <v>-922950</v>
      </c>
    </row>
    <row r="836" spans="5:7" x14ac:dyDescent="0.25">
      <c r="E836" s="20">
        <f t="shared" si="38"/>
        <v>81700</v>
      </c>
      <c r="F836" s="20">
        <f t="shared" si="36"/>
        <v>2.292528046096725</v>
      </c>
      <c r="G836" s="20">
        <f t="shared" si="37"/>
        <v>-924200</v>
      </c>
    </row>
    <row r="837" spans="5:7" x14ac:dyDescent="0.25">
      <c r="E837" s="20">
        <f t="shared" si="38"/>
        <v>81800</v>
      </c>
      <c r="F837" s="20">
        <f t="shared" si="36"/>
        <v>2.262828527755341</v>
      </c>
      <c r="G837" s="20">
        <f t="shared" si="37"/>
        <v>-925450</v>
      </c>
    </row>
    <row r="838" spans="5:7" x14ac:dyDescent="0.25">
      <c r="E838" s="20">
        <f t="shared" si="38"/>
        <v>81900</v>
      </c>
      <c r="F838" s="20">
        <f t="shared" si="36"/>
        <v>2.2335137643098517</v>
      </c>
      <c r="G838" s="20">
        <f t="shared" si="37"/>
        <v>-926700</v>
      </c>
    </row>
    <row r="839" spans="5:7" x14ac:dyDescent="0.25">
      <c r="E839" s="20">
        <f t="shared" si="38"/>
        <v>82000</v>
      </c>
      <c r="F839" s="20">
        <f t="shared" si="36"/>
        <v>2.2045787712912044</v>
      </c>
      <c r="G839" s="20">
        <f t="shared" si="37"/>
        <v>-927950</v>
      </c>
    </row>
    <row r="840" spans="5:7" x14ac:dyDescent="0.25">
      <c r="E840" s="20">
        <f t="shared" si="38"/>
        <v>82100</v>
      </c>
      <c r="F840" s="20">
        <f t="shared" si="36"/>
        <v>2.1760186288037584</v>
      </c>
      <c r="G840" s="20">
        <f t="shared" si="37"/>
        <v>-929200</v>
      </c>
    </row>
    <row r="841" spans="5:7" x14ac:dyDescent="0.25">
      <c r="E841" s="20">
        <f t="shared" si="38"/>
        <v>82200</v>
      </c>
      <c r="F841" s="20">
        <f t="shared" si="36"/>
        <v>2.1478284806887187</v>
      </c>
      <c r="G841" s="20">
        <f t="shared" si="37"/>
        <v>-930450</v>
      </c>
    </row>
    <row r="842" spans="5:7" x14ac:dyDescent="0.25">
      <c r="E842" s="20">
        <f t="shared" si="38"/>
        <v>82300</v>
      </c>
      <c r="F842" s="20">
        <f t="shared" si="36"/>
        <v>2.1200035336984433</v>
      </c>
      <c r="G842" s="20">
        <f t="shared" si="37"/>
        <v>-931700</v>
      </c>
    </row>
    <row r="843" spans="5:7" x14ac:dyDescent="0.25">
      <c r="E843" s="20">
        <f t="shared" si="38"/>
        <v>82400</v>
      </c>
      <c r="F843" s="20">
        <f t="shared" si="36"/>
        <v>2.0925390566814333</v>
      </c>
      <c r="G843" s="20">
        <f t="shared" si="37"/>
        <v>-932950</v>
      </c>
    </row>
    <row r="844" spans="5:7" x14ac:dyDescent="0.25">
      <c r="E844" s="20">
        <f t="shared" si="38"/>
        <v>82500</v>
      </c>
      <c r="F844" s="20">
        <f t="shared" si="36"/>
        <v>2.0654303797778799</v>
      </c>
      <c r="G844" s="20">
        <f t="shared" si="37"/>
        <v>-934200</v>
      </c>
    </row>
    <row r="845" spans="5:7" x14ac:dyDescent="0.25">
      <c r="E845" s="20">
        <f t="shared" si="38"/>
        <v>82600</v>
      </c>
      <c r="F845" s="20">
        <f t="shared" si="36"/>
        <v>2.0386728936256353</v>
      </c>
      <c r="G845" s="20">
        <f t="shared" si="37"/>
        <v>-935450</v>
      </c>
    </row>
    <row r="846" spans="5:7" x14ac:dyDescent="0.25">
      <c r="E846" s="20">
        <f t="shared" si="38"/>
        <v>82700</v>
      </c>
      <c r="F846" s="20">
        <f t="shared" si="36"/>
        <v>2.0122620485764746</v>
      </c>
      <c r="G846" s="20">
        <f t="shared" si="37"/>
        <v>-936700</v>
      </c>
    </row>
    <row r="847" spans="5:7" x14ac:dyDescent="0.25">
      <c r="E847" s="20">
        <f t="shared" si="38"/>
        <v>82800</v>
      </c>
      <c r="F847" s="20">
        <f t="shared" si="36"/>
        <v>1.9861933539225007</v>
      </c>
      <c r="G847" s="20">
        <f t="shared" si="37"/>
        <v>-937950</v>
      </c>
    </row>
    <row r="848" spans="5:7" x14ac:dyDescent="0.25">
      <c r="E848" s="20">
        <f t="shared" si="38"/>
        <v>82900</v>
      </c>
      <c r="F848" s="20">
        <f t="shared" si="36"/>
        <v>1.9604623771325773</v>
      </c>
      <c r="G848" s="20">
        <f t="shared" si="37"/>
        <v>-939200</v>
      </c>
    </row>
    <row r="849" spans="5:7" x14ac:dyDescent="0.25">
      <c r="E849" s="20">
        <f t="shared" si="38"/>
        <v>83000</v>
      </c>
      <c r="F849" s="20">
        <f t="shared" si="36"/>
        <v>1.9350647430986665</v>
      </c>
      <c r="G849" s="20">
        <f t="shared" si="37"/>
        <v>-940450</v>
      </c>
    </row>
    <row r="850" spans="5:7" x14ac:dyDescent="0.25">
      <c r="E850" s="20">
        <f t="shared" si="38"/>
        <v>83100</v>
      </c>
      <c r="F850" s="20">
        <f t="shared" si="36"/>
        <v>1.909996133391896</v>
      </c>
      <c r="G850" s="20">
        <f t="shared" si="37"/>
        <v>-941700</v>
      </c>
    </row>
    <row r="851" spans="5:7" x14ac:dyDescent="0.25">
      <c r="E851" s="20">
        <f t="shared" si="38"/>
        <v>83200</v>
      </c>
      <c r="F851" s="20">
        <f t="shared" si="36"/>
        <v>1.8852522855283</v>
      </c>
      <c r="G851" s="20">
        <f t="shared" si="37"/>
        <v>-942950</v>
      </c>
    </row>
    <row r="852" spans="5:7" x14ac:dyDescent="0.25">
      <c r="E852" s="20">
        <f t="shared" si="38"/>
        <v>83300</v>
      </c>
      <c r="F852" s="20">
        <f t="shared" ref="F852:F915" si="39">$B$11*POWER($B$10,($B$12*$B$13*E852/(-$B$11)))</f>
        <v>1.8608289922440526</v>
      </c>
      <c r="G852" s="20">
        <f t="shared" si="37"/>
        <v>-944200</v>
      </c>
    </row>
    <row r="853" spans="5:7" x14ac:dyDescent="0.25">
      <c r="E853" s="20">
        <f t="shared" si="38"/>
        <v>83400</v>
      </c>
      <c r="F853" s="20">
        <f t="shared" si="39"/>
        <v>1.8367221007800958</v>
      </c>
      <c r="G853" s="20">
        <f t="shared" ref="G853:G916" si="40">G852-(E853-E852)*$B$9*100</f>
        <v>-945450</v>
      </c>
    </row>
    <row r="854" spans="5:7" x14ac:dyDescent="0.25">
      <c r="E854" s="20">
        <f t="shared" ref="E854:E917" si="41">E853+$B$14</f>
        <v>83500</v>
      </c>
      <c r="F854" s="20">
        <f t="shared" si="39"/>
        <v>1.8129275121760353</v>
      </c>
      <c r="G854" s="20">
        <f t="shared" si="40"/>
        <v>-946700</v>
      </c>
    </row>
    <row r="855" spans="5:7" x14ac:dyDescent="0.25">
      <c r="E855" s="20">
        <f t="shared" si="41"/>
        <v>83600</v>
      </c>
      <c r="F855" s="20">
        <f t="shared" si="39"/>
        <v>1.7894411805731809</v>
      </c>
      <c r="G855" s="20">
        <f t="shared" si="40"/>
        <v>-947950</v>
      </c>
    </row>
    <row r="856" spans="5:7" x14ac:dyDescent="0.25">
      <c r="E856" s="20">
        <f t="shared" si="41"/>
        <v>83700</v>
      </c>
      <c r="F856" s="20">
        <f t="shared" si="39"/>
        <v>1.7662591125266216</v>
      </c>
      <c r="G856" s="20">
        <f t="shared" si="40"/>
        <v>-949200</v>
      </c>
    </row>
    <row r="857" spans="5:7" x14ac:dyDescent="0.25">
      <c r="E857" s="20">
        <f t="shared" si="41"/>
        <v>83800</v>
      </c>
      <c r="F857" s="20">
        <f t="shared" si="39"/>
        <v>1.7433773663262058</v>
      </c>
      <c r="G857" s="20">
        <f t="shared" si="40"/>
        <v>-950450</v>
      </c>
    </row>
    <row r="858" spans="5:7" x14ac:dyDescent="0.25">
      <c r="E858" s="20">
        <f t="shared" si="41"/>
        <v>83900</v>
      </c>
      <c r="F858" s="20">
        <f t="shared" si="39"/>
        <v>1.720792051326324</v>
      </c>
      <c r="G858" s="20">
        <f t="shared" si="40"/>
        <v>-951700</v>
      </c>
    </row>
    <row r="859" spans="5:7" x14ac:dyDescent="0.25">
      <c r="E859" s="20">
        <f t="shared" si="41"/>
        <v>84000</v>
      </c>
      <c r="F859" s="20">
        <f t="shared" si="39"/>
        <v>1.6984993272843705</v>
      </c>
      <c r="G859" s="20">
        <f t="shared" si="40"/>
        <v>-952950</v>
      </c>
    </row>
    <row r="860" spans="5:7" x14ac:dyDescent="0.25">
      <c r="E860" s="20">
        <f t="shared" si="41"/>
        <v>84100</v>
      </c>
      <c r="F860" s="20">
        <f t="shared" si="39"/>
        <v>1.6764954037077766</v>
      </c>
      <c r="G860" s="20">
        <f t="shared" si="40"/>
        <v>-954200</v>
      </c>
    </row>
    <row r="861" spans="5:7" x14ac:dyDescent="0.25">
      <c r="E861" s="20">
        <f t="shared" si="41"/>
        <v>84200</v>
      </c>
      <c r="F861" s="20">
        <f t="shared" si="39"/>
        <v>1.6547765392095044</v>
      </c>
      <c r="G861" s="20">
        <f t="shared" si="40"/>
        <v>-955450</v>
      </c>
    </row>
    <row r="862" spans="5:7" x14ac:dyDescent="0.25">
      <c r="E862" s="20">
        <f t="shared" si="41"/>
        <v>84300</v>
      </c>
      <c r="F862" s="20">
        <f t="shared" si="39"/>
        <v>1.6333390408718851</v>
      </c>
      <c r="G862" s="20">
        <f t="shared" si="40"/>
        <v>-956700</v>
      </c>
    </row>
    <row r="863" spans="5:7" x14ac:dyDescent="0.25">
      <c r="E863" s="20">
        <f t="shared" si="41"/>
        <v>84400</v>
      </c>
      <c r="F863" s="20">
        <f t="shared" si="39"/>
        <v>1.612179263618706</v>
      </c>
      <c r="G863" s="20">
        <f t="shared" si="40"/>
        <v>-957950</v>
      </c>
    </row>
    <row r="864" spans="5:7" x14ac:dyDescent="0.25">
      <c r="E864" s="20">
        <f t="shared" si="41"/>
        <v>84500</v>
      </c>
      <c r="F864" s="20">
        <f t="shared" si="39"/>
        <v>1.5912936095954262</v>
      </c>
      <c r="G864" s="20">
        <f t="shared" si="40"/>
        <v>-959200</v>
      </c>
    </row>
    <row r="865" spans="5:7" x14ac:dyDescent="0.25">
      <c r="E865" s="20">
        <f t="shared" si="41"/>
        <v>84600</v>
      </c>
      <c r="F865" s="20">
        <f t="shared" si="39"/>
        <v>1.5706785275574235</v>
      </c>
      <c r="G865" s="20">
        <f t="shared" si="40"/>
        <v>-960450</v>
      </c>
    </row>
    <row r="866" spans="5:7" x14ac:dyDescent="0.25">
      <c r="E866" s="20">
        <f t="shared" si="41"/>
        <v>84700</v>
      </c>
      <c r="F866" s="20">
        <f t="shared" si="39"/>
        <v>1.5503305122661679</v>
      </c>
      <c r="G866" s="20">
        <f t="shared" si="40"/>
        <v>-961700</v>
      </c>
    </row>
    <row r="867" spans="5:7" x14ac:dyDescent="0.25">
      <c r="E867" s="20">
        <f t="shared" si="41"/>
        <v>84800</v>
      </c>
      <c r="F867" s="20">
        <f t="shared" si="39"/>
        <v>1.5302461038932142</v>
      </c>
      <c r="G867" s="20">
        <f t="shared" si="40"/>
        <v>-962950</v>
      </c>
    </row>
    <row r="868" spans="5:7" x14ac:dyDescent="0.25">
      <c r="E868" s="20">
        <f t="shared" si="41"/>
        <v>84900</v>
      </c>
      <c r="F868" s="20">
        <f t="shared" si="39"/>
        <v>1.5104218874319211</v>
      </c>
      <c r="G868" s="20">
        <f t="shared" si="40"/>
        <v>-964200</v>
      </c>
    </row>
    <row r="869" spans="5:7" x14ac:dyDescent="0.25">
      <c r="E869" s="20">
        <f t="shared" si="41"/>
        <v>85000</v>
      </c>
      <c r="F869" s="20">
        <f t="shared" si="39"/>
        <v>1.4908544921167848</v>
      </c>
      <c r="G869" s="20">
        <f t="shared" si="40"/>
        <v>-965450</v>
      </c>
    </row>
    <row r="870" spans="5:7" x14ac:dyDescent="0.25">
      <c r="E870" s="20">
        <f t="shared" si="41"/>
        <v>85100</v>
      </c>
      <c r="F870" s="20">
        <f t="shared" si="39"/>
        <v>1.4715405908502988</v>
      </c>
      <c r="G870" s="20">
        <f t="shared" si="40"/>
        <v>-966700</v>
      </c>
    </row>
    <row r="871" spans="5:7" x14ac:dyDescent="0.25">
      <c r="E871" s="20">
        <f t="shared" si="41"/>
        <v>85200</v>
      </c>
      <c r="F871" s="20">
        <f t="shared" si="39"/>
        <v>1.452476899637247</v>
      </c>
      <c r="G871" s="20">
        <f t="shared" si="40"/>
        <v>-967950</v>
      </c>
    </row>
    <row r="872" spans="5:7" x14ac:dyDescent="0.25">
      <c r="E872" s="20">
        <f t="shared" si="41"/>
        <v>85300</v>
      </c>
      <c r="F872" s="20">
        <f t="shared" si="39"/>
        <v>1.4336601770263024</v>
      </c>
      <c r="G872" s="20">
        <f t="shared" si="40"/>
        <v>-969200</v>
      </c>
    </row>
    <row r="873" spans="5:7" x14ac:dyDescent="0.25">
      <c r="E873" s="20">
        <f t="shared" si="41"/>
        <v>85400</v>
      </c>
      <c r="F873" s="20">
        <f t="shared" si="39"/>
        <v>1.4150872235588849</v>
      </c>
      <c r="G873" s="20">
        <f t="shared" si="40"/>
        <v>-970450</v>
      </c>
    </row>
    <row r="874" spans="5:7" x14ac:dyDescent="0.25">
      <c r="E874" s="20">
        <f t="shared" si="41"/>
        <v>85500</v>
      </c>
      <c r="F874" s="20">
        <f t="shared" si="39"/>
        <v>1.3967548812251454</v>
      </c>
      <c r="G874" s="20">
        <f t="shared" si="40"/>
        <v>-971700</v>
      </c>
    </row>
    <row r="875" spans="5:7" x14ac:dyDescent="0.25">
      <c r="E875" s="20">
        <f t="shared" si="41"/>
        <v>85600</v>
      </c>
      <c r="F875" s="20">
        <f t="shared" si="39"/>
        <v>1.3786600329270002</v>
      </c>
      <c r="G875" s="20">
        <f t="shared" si="40"/>
        <v>-972950</v>
      </c>
    </row>
    <row r="876" spans="5:7" x14ac:dyDescent="0.25">
      <c r="E876" s="20">
        <f t="shared" si="41"/>
        <v>85700</v>
      </c>
      <c r="F876" s="20">
        <f t="shared" si="39"/>
        <v>1.3607996019481243</v>
      </c>
      <c r="G876" s="20">
        <f t="shared" si="40"/>
        <v>-974200</v>
      </c>
    </row>
    <row r="877" spans="5:7" x14ac:dyDescent="0.25">
      <c r="E877" s="20">
        <f t="shared" si="41"/>
        <v>85800</v>
      </c>
      <c r="F877" s="20">
        <f t="shared" si="39"/>
        <v>1.3431705514308072</v>
      </c>
      <c r="G877" s="20">
        <f t="shared" si="40"/>
        <v>-975450</v>
      </c>
    </row>
    <row r="878" spans="5:7" x14ac:dyDescent="0.25">
      <c r="E878" s="20">
        <f t="shared" si="41"/>
        <v>85900</v>
      </c>
      <c r="F878" s="20">
        <f t="shared" si="39"/>
        <v>1.3257698838595879</v>
      </c>
      <c r="G878" s="20">
        <f t="shared" si="40"/>
        <v>-976700</v>
      </c>
    </row>
    <row r="879" spans="5:7" x14ac:dyDescent="0.25">
      <c r="E879" s="20">
        <f t="shared" si="41"/>
        <v>86000</v>
      </c>
      <c r="F879" s="20">
        <f t="shared" si="39"/>
        <v>1.3085946405515809</v>
      </c>
      <c r="G879" s="20">
        <f t="shared" si="40"/>
        <v>-977950</v>
      </c>
    </row>
    <row r="880" spans="5:7" x14ac:dyDescent="0.25">
      <c r="E880" s="20">
        <f t="shared" si="41"/>
        <v>86100</v>
      </c>
      <c r="F880" s="20">
        <f t="shared" si="39"/>
        <v>1.2916419011534002</v>
      </c>
      <c r="G880" s="20">
        <f t="shared" si="40"/>
        <v>-979200</v>
      </c>
    </row>
    <row r="881" spans="5:7" x14ac:dyDescent="0.25">
      <c r="E881" s="20">
        <f t="shared" si="41"/>
        <v>86200</v>
      </c>
      <c r="F881" s="20">
        <f t="shared" si="39"/>
        <v>1.2749087831446069</v>
      </c>
      <c r="G881" s="20">
        <f t="shared" si="40"/>
        <v>-980450</v>
      </c>
    </row>
    <row r="882" spans="5:7" x14ac:dyDescent="0.25">
      <c r="E882" s="20">
        <f t="shared" si="41"/>
        <v>86300</v>
      </c>
      <c r="F882" s="20">
        <f t="shared" si="39"/>
        <v>1.258392441347584</v>
      </c>
      <c r="G882" s="20">
        <f t="shared" si="40"/>
        <v>-981700</v>
      </c>
    </row>
    <row r="883" spans="5:7" x14ac:dyDescent="0.25">
      <c r="E883" s="20">
        <f t="shared" si="41"/>
        <v>86400</v>
      </c>
      <c r="F883" s="20">
        <f t="shared" si="39"/>
        <v>1.2420900674437647</v>
      </c>
      <c r="G883" s="20">
        <f t="shared" si="40"/>
        <v>-982950</v>
      </c>
    </row>
    <row r="884" spans="5:7" x14ac:dyDescent="0.25">
      <c r="E884" s="20">
        <f t="shared" si="41"/>
        <v>86500</v>
      </c>
      <c r="F884" s="20">
        <f t="shared" si="39"/>
        <v>1.2259988894961256</v>
      </c>
      <c r="G884" s="20">
        <f t="shared" si="40"/>
        <v>-984200</v>
      </c>
    </row>
    <row r="885" spans="5:7" x14ac:dyDescent="0.25">
      <c r="E885" s="20">
        <f t="shared" si="41"/>
        <v>86600</v>
      </c>
      <c r="F885" s="20">
        <f t="shared" si="39"/>
        <v>1.2101161714778657</v>
      </c>
      <c r="G885" s="20">
        <f t="shared" si="40"/>
        <v>-985450</v>
      </c>
    </row>
    <row r="886" spans="5:7" x14ac:dyDescent="0.25">
      <c r="E886" s="20">
        <f t="shared" si="41"/>
        <v>86700</v>
      </c>
      <c r="F886" s="20">
        <f t="shared" si="39"/>
        <v>1.1944392128071952</v>
      </c>
      <c r="G886" s="20">
        <f t="shared" si="40"/>
        <v>-986700</v>
      </c>
    </row>
    <row r="887" spans="5:7" x14ac:dyDescent="0.25">
      <c r="E887" s="20">
        <f t="shared" si="41"/>
        <v>86800</v>
      </c>
      <c r="F887" s="20">
        <f t="shared" si="39"/>
        <v>1.1789653478881428</v>
      </c>
      <c r="G887" s="20">
        <f t="shared" si="40"/>
        <v>-987950</v>
      </c>
    </row>
    <row r="888" spans="5:7" x14ac:dyDescent="0.25">
      <c r="E888" s="20">
        <f t="shared" si="41"/>
        <v>86900</v>
      </c>
      <c r="F888" s="20">
        <f t="shared" si="39"/>
        <v>1.1636919456573276</v>
      </c>
      <c r="G888" s="20">
        <f t="shared" si="40"/>
        <v>-989200</v>
      </c>
    </row>
    <row r="889" spans="5:7" x14ac:dyDescent="0.25">
      <c r="E889" s="20">
        <f t="shared" si="41"/>
        <v>87000</v>
      </c>
      <c r="F889" s="20">
        <f t="shared" si="39"/>
        <v>1.1486164091365798</v>
      </c>
      <c r="G889" s="20">
        <f t="shared" si="40"/>
        <v>-990450</v>
      </c>
    </row>
    <row r="890" spans="5:7" x14ac:dyDescent="0.25">
      <c r="E890" s="20">
        <f t="shared" si="41"/>
        <v>87100</v>
      </c>
      <c r="F890" s="20">
        <f t="shared" si="39"/>
        <v>1.1337361749913759</v>
      </c>
      <c r="G890" s="20">
        <f t="shared" si="40"/>
        <v>-991700</v>
      </c>
    </row>
    <row r="891" spans="5:7" x14ac:dyDescent="0.25">
      <c r="E891" s="20">
        <f t="shared" si="41"/>
        <v>87200</v>
      </c>
      <c r="F891" s="20">
        <f t="shared" si="39"/>
        <v>1.119048713094988</v>
      </c>
      <c r="G891" s="20">
        <f t="shared" si="40"/>
        <v>-992950</v>
      </c>
    </row>
    <row r="892" spans="5:7" x14ac:dyDescent="0.25">
      <c r="E892" s="20">
        <f t="shared" si="41"/>
        <v>87300</v>
      </c>
      <c r="F892" s="20">
        <f t="shared" si="39"/>
        <v>1.1045515260982781</v>
      </c>
      <c r="G892" s="20">
        <f t="shared" si="40"/>
        <v>-994200</v>
      </c>
    </row>
    <row r="893" spans="5:7" x14ac:dyDescent="0.25">
      <c r="E893" s="20">
        <f t="shared" si="41"/>
        <v>87400</v>
      </c>
      <c r="F893" s="20">
        <f t="shared" si="39"/>
        <v>1.0902421490050676</v>
      </c>
      <c r="G893" s="20">
        <f t="shared" si="40"/>
        <v>-995450</v>
      </c>
    </row>
    <row r="894" spans="5:7" x14ac:dyDescent="0.25">
      <c r="E894" s="20">
        <f t="shared" si="41"/>
        <v>87500</v>
      </c>
      <c r="F894" s="20">
        <f t="shared" si="39"/>
        <v>1.0761181487530052</v>
      </c>
      <c r="G894" s="20">
        <f t="shared" si="40"/>
        <v>-996700</v>
      </c>
    </row>
    <row r="895" spans="5:7" x14ac:dyDescent="0.25">
      <c r="E895" s="20">
        <f t="shared" si="41"/>
        <v>87600</v>
      </c>
      <c r="F895" s="20">
        <f t="shared" si="39"/>
        <v>1.0621771237998749</v>
      </c>
      <c r="G895" s="20">
        <f t="shared" si="40"/>
        <v>-997950</v>
      </c>
    </row>
    <row r="896" spans="5:7" x14ac:dyDescent="0.25">
      <c r="E896" s="20">
        <f t="shared" si="41"/>
        <v>87700</v>
      </c>
      <c r="F896" s="20">
        <f t="shared" si="39"/>
        <v>1.0484167037152428</v>
      </c>
      <c r="G896" s="20">
        <f t="shared" si="40"/>
        <v>-999200</v>
      </c>
    </row>
    <row r="897" spans="5:7" x14ac:dyDescent="0.25">
      <c r="E897" s="20">
        <f t="shared" si="41"/>
        <v>87800</v>
      </c>
      <c r="F897" s="20">
        <f t="shared" si="39"/>
        <v>1.0348345487774138</v>
      </c>
      <c r="G897" s="20">
        <f t="shared" si="40"/>
        <v>-1000450</v>
      </c>
    </row>
    <row r="898" spans="5:7" x14ac:dyDescent="0.25">
      <c r="E898" s="20">
        <f t="shared" si="41"/>
        <v>87900</v>
      </c>
      <c r="F898" s="20">
        <f t="shared" si="39"/>
        <v>1.0214283495756025</v>
      </c>
      <c r="G898" s="20">
        <f t="shared" si="40"/>
        <v>-1001700</v>
      </c>
    </row>
    <row r="899" spans="5:7" x14ac:dyDescent="0.25">
      <c r="E899" s="20">
        <f t="shared" si="41"/>
        <v>88000</v>
      </c>
      <c r="F899" s="20">
        <f t="shared" si="39"/>
        <v>1.0081958266172553</v>
      </c>
      <c r="G899" s="20">
        <f t="shared" si="40"/>
        <v>-1002950</v>
      </c>
    </row>
    <row r="900" spans="5:7" x14ac:dyDescent="0.25">
      <c r="E900" s="20">
        <f t="shared" si="41"/>
        <v>88100</v>
      </c>
      <c r="F900" s="20">
        <f t="shared" si="39"/>
        <v>0.99513472994046348</v>
      </c>
      <c r="G900" s="20">
        <f t="shared" si="40"/>
        <v>-1004200</v>
      </c>
    </row>
    <row r="901" spans="5:7" x14ac:dyDescent="0.25">
      <c r="E901" s="20">
        <f t="shared" si="41"/>
        <v>88200</v>
      </c>
      <c r="F901" s="20">
        <f t="shared" si="39"/>
        <v>0.98224283873139628</v>
      </c>
      <c r="G901" s="20">
        <f t="shared" si="40"/>
        <v>-1005450</v>
      </c>
    </row>
    <row r="902" spans="5:7" x14ac:dyDescent="0.25">
      <c r="E902" s="20">
        <f t="shared" si="41"/>
        <v>88300</v>
      </c>
      <c r="F902" s="20">
        <f t="shared" si="39"/>
        <v>0.96951796094668852</v>
      </c>
      <c r="G902" s="20">
        <f t="shared" si="40"/>
        <v>-1006700</v>
      </c>
    </row>
    <row r="903" spans="5:7" x14ac:dyDescent="0.25">
      <c r="E903" s="20">
        <f t="shared" si="41"/>
        <v>88400</v>
      </c>
      <c r="F903" s="20">
        <f t="shared" si="39"/>
        <v>0.95695793294072262</v>
      </c>
      <c r="G903" s="20">
        <f t="shared" si="40"/>
        <v>-1007950</v>
      </c>
    </row>
    <row r="904" spans="5:7" x14ac:dyDescent="0.25">
      <c r="E904" s="20">
        <f t="shared" si="41"/>
        <v>88500</v>
      </c>
      <c r="F904" s="20">
        <f t="shared" si="39"/>
        <v>0.94456061909773803</v>
      </c>
      <c r="G904" s="20">
        <f t="shared" si="40"/>
        <v>-1009200</v>
      </c>
    </row>
    <row r="905" spans="5:7" x14ac:dyDescent="0.25">
      <c r="E905" s="20">
        <f t="shared" si="41"/>
        <v>88600</v>
      </c>
      <c r="F905" s="20">
        <f t="shared" si="39"/>
        <v>0.93232391146870575</v>
      </c>
      <c r="G905" s="20">
        <f t="shared" si="40"/>
        <v>-1010450</v>
      </c>
    </row>
    <row r="906" spans="5:7" x14ac:dyDescent="0.25">
      <c r="E906" s="20">
        <f t="shared" si="41"/>
        <v>88700</v>
      </c>
      <c r="F906" s="20">
        <f t="shared" si="39"/>
        <v>0.9202457294129095</v>
      </c>
      <c r="G906" s="20">
        <f t="shared" si="40"/>
        <v>-1011700</v>
      </c>
    </row>
    <row r="907" spans="5:7" x14ac:dyDescent="0.25">
      <c r="E907" s="20">
        <f t="shared" si="41"/>
        <v>88800</v>
      </c>
      <c r="F907" s="20">
        <f t="shared" si="39"/>
        <v>0.90832401924416706</v>
      </c>
      <c r="G907" s="20">
        <f t="shared" si="40"/>
        <v>-1012950</v>
      </c>
    </row>
    <row r="908" spans="5:7" x14ac:dyDescent="0.25">
      <c r="E908" s="20">
        <f t="shared" si="41"/>
        <v>88900</v>
      </c>
      <c r="F908" s="20">
        <f t="shared" si="39"/>
        <v>0.89655675388163747</v>
      </c>
      <c r="G908" s="20">
        <f t="shared" si="40"/>
        <v>-1014200</v>
      </c>
    </row>
    <row r="909" spans="5:7" x14ac:dyDescent="0.25">
      <c r="E909" s="20">
        <f t="shared" si="41"/>
        <v>89000</v>
      </c>
      <c r="F909" s="20">
        <f t="shared" si="39"/>
        <v>0.88494193250515107</v>
      </c>
      <c r="G909" s="20">
        <f t="shared" si="40"/>
        <v>-1015450</v>
      </c>
    </row>
    <row r="910" spans="5:7" x14ac:dyDescent="0.25">
      <c r="E910" s="20">
        <f t="shared" si="41"/>
        <v>89100</v>
      </c>
      <c r="F910" s="20">
        <f t="shared" si="39"/>
        <v>0.87347758021500366</v>
      </c>
      <c r="G910" s="20">
        <f t="shared" si="40"/>
        <v>-1016700</v>
      </c>
    </row>
    <row r="911" spans="5:7" x14ac:dyDescent="0.25">
      <c r="E911" s="20">
        <f t="shared" si="41"/>
        <v>89200</v>
      </c>
      <c r="F911" s="20">
        <f t="shared" si="39"/>
        <v>0.86216174769615994</v>
      </c>
      <c r="G911" s="20">
        <f t="shared" si="40"/>
        <v>-1017950</v>
      </c>
    </row>
    <row r="912" spans="5:7" x14ac:dyDescent="0.25">
      <c r="E912" s="20">
        <f t="shared" si="41"/>
        <v>89300</v>
      </c>
      <c r="F912" s="20">
        <f t="shared" si="39"/>
        <v>0.85099251088680516</v>
      </c>
      <c r="G912" s="20">
        <f t="shared" si="40"/>
        <v>-1019200</v>
      </c>
    </row>
    <row r="913" spans="5:7" x14ac:dyDescent="0.25">
      <c r="E913" s="20">
        <f t="shared" si="41"/>
        <v>89400</v>
      </c>
      <c r="F913" s="20">
        <f t="shared" si="39"/>
        <v>0.839967970651193</v>
      </c>
      <c r="G913" s="20">
        <f t="shared" si="40"/>
        <v>-1020450</v>
      </c>
    </row>
    <row r="914" spans="5:7" x14ac:dyDescent="0.25">
      <c r="E914" s="20">
        <f t="shared" si="41"/>
        <v>89500</v>
      </c>
      <c r="F914" s="20">
        <f t="shared" si="39"/>
        <v>0.82908625245672907</v>
      </c>
      <c r="G914" s="20">
        <f t="shared" si="40"/>
        <v>-1021700</v>
      </c>
    </row>
    <row r="915" spans="5:7" x14ac:dyDescent="0.25">
      <c r="E915" s="20">
        <f t="shared" si="41"/>
        <v>89600</v>
      </c>
      <c r="F915" s="20">
        <f t="shared" si="39"/>
        <v>0.81834550605523937</v>
      </c>
      <c r="G915" s="20">
        <f t="shared" si="40"/>
        <v>-1022950</v>
      </c>
    </row>
    <row r="916" spans="5:7" x14ac:dyDescent="0.25">
      <c r="E916" s="20">
        <f t="shared" si="41"/>
        <v>89700</v>
      </c>
      <c r="F916" s="20">
        <f t="shared" ref="F916:F935" si="42">$B$11*POWER($B$10,($B$12*$B$13*E916/(-$B$11)))</f>
        <v>0.80774390516836803</v>
      </c>
      <c r="G916" s="20">
        <f t="shared" si="40"/>
        <v>-1024200</v>
      </c>
    </row>
    <row r="917" spans="5:7" x14ac:dyDescent="0.25">
      <c r="E917" s="20">
        <f t="shared" si="41"/>
        <v>89800</v>
      </c>
      <c r="F917" s="20">
        <f t="shared" si="42"/>
        <v>0.79727964717704991</v>
      </c>
      <c r="G917" s="20">
        <f t="shared" ref="G917:G935" si="43">G916-(E917-E916)*$B$9*100</f>
        <v>-1025450</v>
      </c>
    </row>
    <row r="918" spans="5:7" x14ac:dyDescent="0.25">
      <c r="E918" s="20">
        <f t="shared" ref="E918:E935" si="44">E917+$B$14</f>
        <v>89900</v>
      </c>
      <c r="F918" s="20">
        <f t="shared" si="42"/>
        <v>0.78695095281500616</v>
      </c>
      <c r="G918" s="20">
        <f t="shared" si="43"/>
        <v>-1026700</v>
      </c>
    </row>
    <row r="919" spans="5:7" x14ac:dyDescent="0.25">
      <c r="E919" s="20">
        <f t="shared" si="44"/>
        <v>90000</v>
      </c>
      <c r="F919" s="20">
        <f t="shared" si="42"/>
        <v>0.77675606586620805</v>
      </c>
      <c r="G919" s="20">
        <f t="shared" si="43"/>
        <v>-1027950</v>
      </c>
    </row>
    <row r="920" spans="5:7" x14ac:dyDescent="0.25">
      <c r="E920" s="20">
        <f t="shared" si="44"/>
        <v>90100</v>
      </c>
      <c r="F920" s="20">
        <f t="shared" si="42"/>
        <v>0.76669325286627454</v>
      </c>
      <c r="G920" s="20">
        <f t="shared" si="43"/>
        <v>-1029200</v>
      </c>
    </row>
    <row r="921" spans="5:7" x14ac:dyDescent="0.25">
      <c r="E921" s="20">
        <f t="shared" si="44"/>
        <v>90200</v>
      </c>
      <c r="F921" s="20">
        <f t="shared" si="42"/>
        <v>0.75676080280770863</v>
      </c>
      <c r="G921" s="20">
        <f t="shared" si="43"/>
        <v>-1030450</v>
      </c>
    </row>
    <row r="922" spans="5:7" x14ac:dyDescent="0.25">
      <c r="E922" s="20">
        <f t="shared" si="44"/>
        <v>90300</v>
      </c>
      <c r="F922" s="20">
        <f t="shared" si="42"/>
        <v>0.74695702684898291</v>
      </c>
      <c r="G922" s="20">
        <f t="shared" si="43"/>
        <v>-1031700</v>
      </c>
    </row>
    <row r="923" spans="5:7" x14ac:dyDescent="0.25">
      <c r="E923" s="20">
        <f t="shared" si="44"/>
        <v>90400</v>
      </c>
      <c r="F923" s="20">
        <f t="shared" si="42"/>
        <v>0.73728025802737662</v>
      </c>
      <c r="G923" s="20">
        <f t="shared" si="43"/>
        <v>-1032950</v>
      </c>
    </row>
    <row r="924" spans="5:7" x14ac:dyDescent="0.25">
      <c r="E924" s="20">
        <f t="shared" si="44"/>
        <v>90500</v>
      </c>
      <c r="F924" s="20">
        <f t="shared" si="42"/>
        <v>0.72772885097553897</v>
      </c>
      <c r="G924" s="20">
        <f t="shared" si="43"/>
        <v>-1034200</v>
      </c>
    </row>
    <row r="925" spans="5:7" x14ac:dyDescent="0.25">
      <c r="E925" s="20">
        <f t="shared" si="44"/>
        <v>90600</v>
      </c>
      <c r="F925" s="20">
        <f t="shared" si="42"/>
        <v>0.71830118164172185</v>
      </c>
      <c r="G925" s="20">
        <f t="shared" si="43"/>
        <v>-1035450</v>
      </c>
    </row>
    <row r="926" spans="5:7" x14ac:dyDescent="0.25">
      <c r="E926" s="20">
        <f t="shared" si="44"/>
        <v>90700</v>
      </c>
      <c r="F926" s="20">
        <f t="shared" si="42"/>
        <v>0.70899564701363815</v>
      </c>
      <c r="G926" s="20">
        <f t="shared" si="43"/>
        <v>-1036700</v>
      </c>
    </row>
    <row r="927" spans="5:7" x14ac:dyDescent="0.25">
      <c r="E927" s="20">
        <f t="shared" si="44"/>
        <v>90800</v>
      </c>
      <c r="F927" s="20">
        <f t="shared" si="42"/>
        <v>0.69981066484589793</v>
      </c>
      <c r="G927" s="20">
        <f t="shared" si="43"/>
        <v>-1037950</v>
      </c>
    </row>
    <row r="928" spans="5:7" x14ac:dyDescent="0.25">
      <c r="E928" s="20">
        <f t="shared" si="44"/>
        <v>90900</v>
      </c>
      <c r="F928" s="20">
        <f t="shared" si="42"/>
        <v>0.69074467339097401</v>
      </c>
      <c r="G928" s="20">
        <f t="shared" si="43"/>
        <v>-1039200</v>
      </c>
    </row>
    <row r="929" spans="5:7" x14ac:dyDescent="0.25">
      <c r="E929" s="20">
        <f t="shared" si="44"/>
        <v>91000</v>
      </c>
      <c r="F929" s="20">
        <f t="shared" si="42"/>
        <v>0.68179613113365378</v>
      </c>
      <c r="G929" s="20">
        <f t="shared" si="43"/>
        <v>-1040450</v>
      </c>
    </row>
    <row r="930" spans="5:7" x14ac:dyDescent="0.25">
      <c r="E930" s="20">
        <f t="shared" si="44"/>
        <v>91100</v>
      </c>
      <c r="F930" s="20">
        <f t="shared" si="42"/>
        <v>0.67296351652893205</v>
      </c>
      <c r="G930" s="20">
        <f t="shared" si="43"/>
        <v>-1041700</v>
      </c>
    </row>
    <row r="931" spans="5:7" x14ac:dyDescent="0.25">
      <c r="E931" s="20">
        <f t="shared" si="44"/>
        <v>91200</v>
      </c>
      <c r="F931" s="20">
        <f t="shared" si="42"/>
        <v>0.66424532774329748</v>
      </c>
      <c r="G931" s="20">
        <f t="shared" si="43"/>
        <v>-1042950</v>
      </c>
    </row>
    <row r="932" spans="5:7" x14ac:dyDescent="0.25">
      <c r="E932" s="20">
        <f t="shared" si="44"/>
        <v>91300</v>
      </c>
      <c r="F932" s="20">
        <f t="shared" si="42"/>
        <v>0.65564008239937288</v>
      </c>
      <c r="G932" s="20">
        <f t="shared" si="43"/>
        <v>-1044200</v>
      </c>
    </row>
    <row r="933" spans="5:7" x14ac:dyDescent="0.25">
      <c r="E933" s="20">
        <f t="shared" si="44"/>
        <v>91400</v>
      </c>
      <c r="F933" s="20">
        <f t="shared" si="42"/>
        <v>0.64714631732386174</v>
      </c>
      <c r="G933" s="20">
        <f t="shared" si="43"/>
        <v>-1045450</v>
      </c>
    </row>
    <row r="934" spans="5:7" x14ac:dyDescent="0.25">
      <c r="E934" s="20">
        <f t="shared" si="44"/>
        <v>91500</v>
      </c>
      <c r="F934" s="20">
        <f t="shared" si="42"/>
        <v>0.63876258829876076</v>
      </c>
      <c r="G934" s="20">
        <f t="shared" si="43"/>
        <v>-1046700</v>
      </c>
    </row>
    <row r="935" spans="5:7" x14ac:dyDescent="0.25">
      <c r="E935" s="20">
        <f t="shared" si="44"/>
        <v>91600</v>
      </c>
      <c r="F935" s="20">
        <f t="shared" si="42"/>
        <v>0.63048746981579673</v>
      </c>
      <c r="G935" s="20">
        <f t="shared" si="43"/>
        <v>-1047950</v>
      </c>
    </row>
  </sheetData>
  <pageMargins left="0.7" right="0.7" top="0.78740157499999996" bottom="0.78740157499999996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025" r:id="rId3">
          <objectPr defaultSize="0" autoPict="0" r:id="rId4">
            <anchor moveWithCells="1" sizeWithCells="1">
              <from>
                <xdr:col>1</xdr:col>
                <xdr:colOff>0</xdr:colOff>
                <xdr:row>2</xdr:row>
                <xdr:rowOff>19050</xdr:rowOff>
              </from>
              <to>
                <xdr:col>4</xdr:col>
                <xdr:colOff>247650</xdr:colOff>
                <xdr:row>7</xdr:row>
                <xdr:rowOff>28575</xdr:rowOff>
              </to>
            </anchor>
          </objectPr>
        </oleObject>
      </mc:Choice>
      <mc:Fallback>
        <oleObject progId="Equation.3" shapeId="1025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K21"/>
  <sheetViews>
    <sheetView workbookViewId="0">
      <selection activeCell="E25" sqref="E25"/>
    </sheetView>
  </sheetViews>
  <sheetFormatPr defaultRowHeight="15" x14ac:dyDescent="0.25"/>
  <cols>
    <col min="2" max="2" width="24.42578125" bestFit="1" customWidth="1"/>
  </cols>
  <sheetData>
    <row r="1" spans="1:11" x14ac:dyDescent="0.25">
      <c r="A1" t="s">
        <v>63</v>
      </c>
    </row>
    <row r="3" spans="1:11" x14ac:dyDescent="0.25">
      <c r="B3" t="s">
        <v>64</v>
      </c>
      <c r="C3" s="22">
        <v>4200</v>
      </c>
      <c r="D3" t="s">
        <v>65</v>
      </c>
    </row>
    <row r="4" spans="1:11" x14ac:dyDescent="0.25">
      <c r="B4" t="s">
        <v>68</v>
      </c>
      <c r="C4" s="22">
        <v>1006</v>
      </c>
      <c r="D4" t="s">
        <v>65</v>
      </c>
    </row>
    <row r="5" spans="1:11" x14ac:dyDescent="0.25">
      <c r="B5" t="s">
        <v>67</v>
      </c>
      <c r="C5" s="22">
        <v>2257000</v>
      </c>
      <c r="D5" t="s">
        <v>66</v>
      </c>
    </row>
    <row r="6" spans="1:11" x14ac:dyDescent="0.25">
      <c r="B6" t="s">
        <v>69</v>
      </c>
      <c r="C6" s="22">
        <v>1840</v>
      </c>
      <c r="D6" t="s">
        <v>65</v>
      </c>
    </row>
    <row r="7" spans="1:11" x14ac:dyDescent="0.25">
      <c r="B7" t="s">
        <v>70</v>
      </c>
      <c r="C7" s="21">
        <v>100</v>
      </c>
      <c r="D7" t="s">
        <v>71</v>
      </c>
    </row>
    <row r="8" spans="1:11" x14ac:dyDescent="0.25">
      <c r="B8" t="s">
        <v>72</v>
      </c>
      <c r="C8" s="22">
        <v>1.276</v>
      </c>
      <c r="D8" t="s">
        <v>73</v>
      </c>
    </row>
    <row r="9" spans="1:11" x14ac:dyDescent="0.25">
      <c r="B9" t="s">
        <v>74</v>
      </c>
      <c r="C9" s="21">
        <v>30</v>
      </c>
      <c r="D9" t="s">
        <v>75</v>
      </c>
    </row>
    <row r="10" spans="1:11" x14ac:dyDescent="0.25">
      <c r="B10" t="s">
        <v>78</v>
      </c>
      <c r="C10" s="21">
        <v>6</v>
      </c>
      <c r="D10" t="s">
        <v>75</v>
      </c>
    </row>
    <row r="11" spans="1:11" x14ac:dyDescent="0.25">
      <c r="B11" t="s">
        <v>76</v>
      </c>
      <c r="C11">
        <f>(C7*C3*C9)/(C4*C10)</f>
        <v>2087.475149105368</v>
      </c>
      <c r="D11" t="s">
        <v>71</v>
      </c>
    </row>
    <row r="12" spans="1:11" x14ac:dyDescent="0.25">
      <c r="B12" t="s">
        <v>77</v>
      </c>
      <c r="C12">
        <f>C11/C8</f>
        <v>1635.9523112111035</v>
      </c>
      <c r="D12" t="s">
        <v>79</v>
      </c>
    </row>
    <row r="13" spans="1:11" x14ac:dyDescent="0.25">
      <c r="B13" t="s">
        <v>80</v>
      </c>
      <c r="C13">
        <f>POWER(C12,1/3)</f>
        <v>11.783027190944685</v>
      </c>
      <c r="D13" t="s">
        <v>54</v>
      </c>
    </row>
    <row r="14" spans="1:11" x14ac:dyDescent="0.25">
      <c r="F14" t="s">
        <v>295</v>
      </c>
    </row>
    <row r="15" spans="1:11" x14ac:dyDescent="0.25">
      <c r="F15" t="s">
        <v>296</v>
      </c>
      <c r="G15" t="s">
        <v>297</v>
      </c>
      <c r="H15">
        <v>8</v>
      </c>
      <c r="I15">
        <v>4</v>
      </c>
      <c r="J15">
        <v>2.6</v>
      </c>
      <c r="K15">
        <f>H15*I15*J15</f>
        <v>83.2</v>
      </c>
    </row>
    <row r="16" spans="1:11" x14ac:dyDescent="0.25">
      <c r="G16" t="s">
        <v>298</v>
      </c>
      <c r="H16">
        <v>3</v>
      </c>
      <c r="I16">
        <v>4</v>
      </c>
      <c r="J16">
        <v>2.6</v>
      </c>
      <c r="K16">
        <f>H16*I16*J16</f>
        <v>31.200000000000003</v>
      </c>
    </row>
    <row r="17" spans="6:11" x14ac:dyDescent="0.25">
      <c r="K17">
        <f>K15+K16</f>
        <v>114.4</v>
      </c>
    </row>
    <row r="19" spans="6:11" x14ac:dyDescent="0.25">
      <c r="J19" t="s">
        <v>301</v>
      </c>
    </row>
    <row r="20" spans="6:11" x14ac:dyDescent="0.25">
      <c r="F20" t="s">
        <v>299</v>
      </c>
      <c r="G20" s="61">
        <v>1</v>
      </c>
      <c r="H20">
        <v>20</v>
      </c>
      <c r="I20" t="s">
        <v>300</v>
      </c>
      <c r="J20">
        <f>H20*K17/1000</f>
        <v>2.2879999999999998</v>
      </c>
      <c r="K20" t="s">
        <v>302</v>
      </c>
    </row>
    <row r="21" spans="6:11" x14ac:dyDescent="0.25">
      <c r="G21" s="61">
        <v>0.53</v>
      </c>
      <c r="J21">
        <f>G21*J20</f>
        <v>1.2126399999999999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C2:I9"/>
  <sheetViews>
    <sheetView workbookViewId="0">
      <selection activeCell="H7" sqref="H7"/>
    </sheetView>
  </sheetViews>
  <sheetFormatPr defaultRowHeight="15" x14ac:dyDescent="0.25"/>
  <cols>
    <col min="3" max="3" width="15.140625" bestFit="1" customWidth="1"/>
  </cols>
  <sheetData>
    <row r="2" spans="3:9" x14ac:dyDescent="0.25">
      <c r="D2" t="s">
        <v>83</v>
      </c>
    </row>
    <row r="3" spans="3:9" x14ac:dyDescent="0.25">
      <c r="C3" t="s">
        <v>81</v>
      </c>
      <c r="D3">
        <v>20</v>
      </c>
    </row>
    <row r="4" spans="3:9" x14ac:dyDescent="0.25">
      <c r="C4" t="s">
        <v>82</v>
      </c>
      <c r="D4">
        <v>50</v>
      </c>
    </row>
    <row r="6" spans="3:9" x14ac:dyDescent="0.25">
      <c r="C6" t="s">
        <v>84</v>
      </c>
      <c r="E6">
        <v>0.49</v>
      </c>
      <c r="F6" t="s">
        <v>36</v>
      </c>
      <c r="G6">
        <f>60/0.49</f>
        <v>122.44897959183673</v>
      </c>
    </row>
    <row r="7" spans="3:9" x14ac:dyDescent="0.25">
      <c r="C7" t="s">
        <v>85</v>
      </c>
      <c r="G7">
        <f>G6*(D4/D3)</f>
        <v>306.12244897959181</v>
      </c>
    </row>
    <row r="9" spans="3:9" x14ac:dyDescent="0.25">
      <c r="G9">
        <f>60/0.216</f>
        <v>277.77777777777777</v>
      </c>
      <c r="I9">
        <f>300/(2.5)</f>
        <v>120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3:D3016"/>
  <sheetViews>
    <sheetView workbookViewId="0">
      <selection activeCell="F7" sqref="F7"/>
    </sheetView>
  </sheetViews>
  <sheetFormatPr defaultRowHeight="15" x14ac:dyDescent="0.25"/>
  <cols>
    <col min="1" max="1" width="40.85546875" customWidth="1"/>
    <col min="2" max="2" width="24.42578125" customWidth="1"/>
    <col min="3" max="3" width="37.42578125" bestFit="1" customWidth="1"/>
  </cols>
  <sheetData>
    <row r="3" spans="1:4" x14ac:dyDescent="0.25">
      <c r="A3" t="s">
        <v>2</v>
      </c>
      <c r="B3" t="s">
        <v>86</v>
      </c>
      <c r="C3" s="23">
        <v>300000000</v>
      </c>
      <c r="D3" t="s">
        <v>37</v>
      </c>
    </row>
    <row r="4" spans="1:4" x14ac:dyDescent="0.25">
      <c r="A4" t="s">
        <v>87</v>
      </c>
      <c r="B4" t="s">
        <v>88</v>
      </c>
    </row>
    <row r="5" spans="1:4" x14ac:dyDescent="0.25">
      <c r="A5" t="s">
        <v>52</v>
      </c>
      <c r="B5" t="s">
        <v>89</v>
      </c>
      <c r="C5">
        <v>100000</v>
      </c>
      <c r="D5" t="s">
        <v>37</v>
      </c>
    </row>
    <row r="6" spans="1:4" x14ac:dyDescent="0.25">
      <c r="C6" s="23">
        <f>C3/C5</f>
        <v>3000</v>
      </c>
    </row>
    <row r="10" spans="1:4" x14ac:dyDescent="0.25">
      <c r="B10" s="25" t="s">
        <v>30</v>
      </c>
      <c r="C10" s="26" t="s">
        <v>90</v>
      </c>
    </row>
    <row r="11" spans="1:4" x14ac:dyDescent="0.25">
      <c r="B11" s="24">
        <f>0</f>
        <v>0</v>
      </c>
      <c r="C11" s="27">
        <f>1/(POWER(1-((B11*B11)/($C$3*$C$3)),0.5))</f>
        <v>1</v>
      </c>
    </row>
    <row r="12" spans="1:4" x14ac:dyDescent="0.25">
      <c r="B12" s="24">
        <f>B11+$C$5</f>
        <v>100000</v>
      </c>
      <c r="C12" s="27">
        <f>1/(POWER(1-((B12*B12)/($C$3*$C$3)),0.5))</f>
        <v>1.0000000555555602</v>
      </c>
    </row>
    <row r="13" spans="1:4" x14ac:dyDescent="0.25">
      <c r="B13" s="24">
        <f>B12+$C$5</f>
        <v>200000</v>
      </c>
      <c r="C13" s="27">
        <f t="shared" ref="C13:C76" si="0">1/(POWER(1-((B13*B13)/($C$3*$C$3)),0.5))</f>
        <v>1.0000002222222963</v>
      </c>
    </row>
    <row r="14" spans="1:4" x14ac:dyDescent="0.25">
      <c r="B14" s="24">
        <f t="shared" ref="B14:B77" si="1">B13+$C$5</f>
        <v>300000</v>
      </c>
      <c r="C14" s="27">
        <f t="shared" si="0"/>
        <v>1.0000005000003749</v>
      </c>
    </row>
    <row r="15" spans="1:4" x14ac:dyDescent="0.25">
      <c r="B15" s="24">
        <f t="shared" si="1"/>
        <v>400000</v>
      </c>
      <c r="C15" s="27">
        <f t="shared" si="0"/>
        <v>1.000000888890074</v>
      </c>
    </row>
    <row r="16" spans="1:4" x14ac:dyDescent="0.25">
      <c r="B16" s="24">
        <f t="shared" si="1"/>
        <v>500000</v>
      </c>
      <c r="C16" s="27">
        <f t="shared" si="0"/>
        <v>1.0000013888917825</v>
      </c>
    </row>
    <row r="17" spans="2:3" x14ac:dyDescent="0.25">
      <c r="B17" s="24">
        <f t="shared" si="1"/>
        <v>600000</v>
      </c>
      <c r="C17" s="27">
        <f t="shared" si="0"/>
        <v>1.0000020000059999</v>
      </c>
    </row>
    <row r="18" spans="2:3" x14ac:dyDescent="0.25">
      <c r="B18" s="24">
        <f t="shared" si="1"/>
        <v>700000</v>
      </c>
      <c r="C18" s="27">
        <f t="shared" si="0"/>
        <v>1.0000027222333381</v>
      </c>
    </row>
    <row r="19" spans="2:3" x14ac:dyDescent="0.25">
      <c r="B19" s="24">
        <f t="shared" si="1"/>
        <v>800000</v>
      </c>
      <c r="C19" s="27">
        <f t="shared" si="0"/>
        <v>1.0000035555745186</v>
      </c>
    </row>
    <row r="20" spans="2:3" x14ac:dyDescent="0.25">
      <c r="B20" s="24">
        <f t="shared" si="1"/>
        <v>900000</v>
      </c>
      <c r="C20" s="27">
        <f t="shared" si="0"/>
        <v>1.0000045000303752</v>
      </c>
    </row>
    <row r="21" spans="2:3" x14ac:dyDescent="0.25">
      <c r="B21" s="24">
        <f t="shared" si="1"/>
        <v>1000000</v>
      </c>
      <c r="C21" s="27">
        <f t="shared" si="0"/>
        <v>1.0000055556018523</v>
      </c>
    </row>
    <row r="22" spans="2:3" x14ac:dyDescent="0.25">
      <c r="B22" s="24">
        <f t="shared" si="1"/>
        <v>1100000</v>
      </c>
      <c r="C22" s="27">
        <f t="shared" si="0"/>
        <v>1.0000067222900053</v>
      </c>
    </row>
    <row r="23" spans="2:3" x14ac:dyDescent="0.25">
      <c r="B23" s="24">
        <f t="shared" si="1"/>
        <v>1200000</v>
      </c>
      <c r="C23" s="27">
        <f t="shared" si="0"/>
        <v>1.0000080000960012</v>
      </c>
    </row>
    <row r="24" spans="2:3" x14ac:dyDescent="0.25">
      <c r="B24" s="24">
        <f t="shared" si="1"/>
        <v>1300000</v>
      </c>
      <c r="C24" s="27">
        <f t="shared" si="0"/>
        <v>1.0000093890211179</v>
      </c>
    </row>
    <row r="25" spans="2:3" x14ac:dyDescent="0.25">
      <c r="B25" s="24">
        <f t="shared" si="1"/>
        <v>1400000</v>
      </c>
      <c r="C25" s="27">
        <f t="shared" si="0"/>
        <v>1.0000108890667438</v>
      </c>
    </row>
    <row r="26" spans="2:3" x14ac:dyDescent="0.25">
      <c r="B26" s="24">
        <f t="shared" si="1"/>
        <v>1500000</v>
      </c>
      <c r="C26" s="27">
        <f t="shared" si="0"/>
        <v>1.00001250023438</v>
      </c>
    </row>
    <row r="27" spans="2:3" x14ac:dyDescent="0.25">
      <c r="B27" s="24">
        <f t="shared" si="1"/>
        <v>1600000</v>
      </c>
      <c r="C27" s="27">
        <f t="shared" si="0"/>
        <v>1.0000142225256368</v>
      </c>
    </row>
    <row r="28" spans="2:3" x14ac:dyDescent="0.25">
      <c r="B28" s="24">
        <f t="shared" si="1"/>
        <v>1700000</v>
      </c>
      <c r="C28" s="27">
        <f t="shared" si="0"/>
        <v>1.0000160559422373</v>
      </c>
    </row>
    <row r="29" spans="2:3" x14ac:dyDescent="0.25">
      <c r="B29" s="24">
        <f t="shared" si="1"/>
        <v>1800000</v>
      </c>
      <c r="C29" s="27">
        <f t="shared" si="0"/>
        <v>1.0000180004860146</v>
      </c>
    </row>
    <row r="30" spans="2:3" x14ac:dyDescent="0.25">
      <c r="B30" s="24">
        <f t="shared" si="1"/>
        <v>1900000</v>
      </c>
      <c r="C30" s="27">
        <f t="shared" si="0"/>
        <v>1.0000200561589137</v>
      </c>
    </row>
    <row r="31" spans="2:3" x14ac:dyDescent="0.25">
      <c r="B31" s="24">
        <f t="shared" si="1"/>
        <v>2000000</v>
      </c>
      <c r="C31" s="27">
        <f t="shared" si="0"/>
        <v>1.0000222229629905</v>
      </c>
    </row>
    <row r="32" spans="2:3" x14ac:dyDescent="0.25">
      <c r="B32" s="24">
        <f t="shared" si="1"/>
        <v>2100000</v>
      </c>
      <c r="C32" s="27">
        <f t="shared" si="0"/>
        <v>1.0000245009004118</v>
      </c>
    </row>
    <row r="33" spans="2:3" x14ac:dyDescent="0.25">
      <c r="B33" s="24">
        <f t="shared" si="1"/>
        <v>2200000</v>
      </c>
      <c r="C33" s="27">
        <f t="shared" si="0"/>
        <v>1.0000268899734561</v>
      </c>
    </row>
    <row r="34" spans="2:3" x14ac:dyDescent="0.25">
      <c r="B34" s="24">
        <f t="shared" si="1"/>
        <v>2300000</v>
      </c>
      <c r="C34" s="27">
        <f t="shared" si="0"/>
        <v>1.0000293901845125</v>
      </c>
    </row>
    <row r="35" spans="2:3" x14ac:dyDescent="0.25">
      <c r="B35" s="24">
        <f t="shared" si="1"/>
        <v>2400000</v>
      </c>
      <c r="C35" s="27">
        <f t="shared" si="0"/>
        <v>1.000032001536082</v>
      </c>
    </row>
    <row r="36" spans="2:3" x14ac:dyDescent="0.25">
      <c r="B36" s="24">
        <f t="shared" si="1"/>
        <v>2500000</v>
      </c>
      <c r="C36" s="27">
        <f t="shared" si="0"/>
        <v>1.0000347240307761</v>
      </c>
    </row>
    <row r="37" spans="2:3" x14ac:dyDescent="0.25">
      <c r="B37" s="24">
        <f t="shared" si="1"/>
        <v>2600000</v>
      </c>
      <c r="C37" s="27">
        <f t="shared" si="0"/>
        <v>1.0000375576713176</v>
      </c>
    </row>
    <row r="38" spans="2:3" x14ac:dyDescent="0.25">
      <c r="B38" s="24">
        <f t="shared" si="1"/>
        <v>2700000</v>
      </c>
      <c r="C38" s="27">
        <f t="shared" si="0"/>
        <v>1.000040502460541</v>
      </c>
    </row>
    <row r="39" spans="2:3" x14ac:dyDescent="0.25">
      <c r="B39" s="24">
        <f t="shared" si="1"/>
        <v>2800000</v>
      </c>
      <c r="C39" s="27">
        <f t="shared" si="0"/>
        <v>1.0000435584013918</v>
      </c>
    </row>
    <row r="40" spans="2:3" x14ac:dyDescent="0.25">
      <c r="B40" s="24">
        <f t="shared" si="1"/>
        <v>2900000</v>
      </c>
      <c r="C40" s="27">
        <f t="shared" si="0"/>
        <v>1.0000467254969263</v>
      </c>
    </row>
    <row r="41" spans="2:3" x14ac:dyDescent="0.25">
      <c r="B41" s="24">
        <f t="shared" si="1"/>
        <v>3000000</v>
      </c>
      <c r="C41" s="27">
        <f t="shared" si="0"/>
        <v>1.0000500037503126</v>
      </c>
    </row>
    <row r="42" spans="2:3" x14ac:dyDescent="0.25">
      <c r="B42" s="24">
        <f t="shared" si="1"/>
        <v>3100000</v>
      </c>
      <c r="C42" s="27">
        <f t="shared" si="0"/>
        <v>1.0000533931648297</v>
      </c>
    </row>
    <row r="43" spans="2:3" x14ac:dyDescent="0.25">
      <c r="B43" s="24">
        <f t="shared" si="1"/>
        <v>3200000</v>
      </c>
      <c r="C43" s="27">
        <f t="shared" si="0"/>
        <v>1.0000568937438676</v>
      </c>
    </row>
    <row r="44" spans="2:3" x14ac:dyDescent="0.25">
      <c r="B44" s="24">
        <f t="shared" si="1"/>
        <v>3300000</v>
      </c>
      <c r="C44" s="27">
        <f t="shared" si="0"/>
        <v>1.0000605054909286</v>
      </c>
    </row>
    <row r="45" spans="2:3" x14ac:dyDescent="0.25">
      <c r="B45" s="24">
        <f t="shared" si="1"/>
        <v>3400000</v>
      </c>
      <c r="C45" s="27">
        <f t="shared" si="0"/>
        <v>1.0000642284096253</v>
      </c>
    </row>
    <row r="46" spans="2:3" x14ac:dyDescent="0.25">
      <c r="B46" s="24">
        <f t="shared" si="1"/>
        <v>3500000</v>
      </c>
      <c r="C46" s="27">
        <f t="shared" si="0"/>
        <v>1.0000680625036815</v>
      </c>
    </row>
    <row r="47" spans="2:3" x14ac:dyDescent="0.25">
      <c r="B47" s="24">
        <f t="shared" si="1"/>
        <v>3600000</v>
      </c>
      <c r="C47" s="27">
        <f t="shared" si="0"/>
        <v>1.0000720077769332</v>
      </c>
    </row>
    <row r="48" spans="2:3" x14ac:dyDescent="0.25">
      <c r="B48" s="24">
        <f t="shared" si="1"/>
        <v>3700000</v>
      </c>
      <c r="C48" s="27">
        <f t="shared" si="0"/>
        <v>1.0000760642333268</v>
      </c>
    </row>
    <row r="49" spans="2:3" x14ac:dyDescent="0.25">
      <c r="B49" s="24">
        <f t="shared" si="1"/>
        <v>3800000</v>
      </c>
      <c r="C49" s="27">
        <f t="shared" si="0"/>
        <v>1.0000802318769204</v>
      </c>
    </row>
    <row r="50" spans="2:3" x14ac:dyDescent="0.25">
      <c r="B50" s="24">
        <f t="shared" si="1"/>
        <v>3900000</v>
      </c>
      <c r="C50" s="27">
        <f t="shared" si="0"/>
        <v>1.0000845107118836</v>
      </c>
    </row>
    <row r="51" spans="2:3" x14ac:dyDescent="0.25">
      <c r="B51" s="24">
        <f t="shared" si="1"/>
        <v>4000000</v>
      </c>
      <c r="C51" s="27">
        <f t="shared" si="0"/>
        <v>1.0000889007424969</v>
      </c>
    </row>
    <row r="52" spans="2:3" x14ac:dyDescent="0.25">
      <c r="B52" s="24">
        <f t="shared" si="1"/>
        <v>4100000</v>
      </c>
      <c r="C52" s="27">
        <f t="shared" si="0"/>
        <v>1.0000934019731522</v>
      </c>
    </row>
    <row r="53" spans="2:3" x14ac:dyDescent="0.25">
      <c r="B53" s="24">
        <f t="shared" si="1"/>
        <v>4200000</v>
      </c>
      <c r="C53" s="27">
        <f t="shared" si="0"/>
        <v>1.0000980144083533</v>
      </c>
    </row>
    <row r="54" spans="2:3" x14ac:dyDescent="0.25">
      <c r="B54" s="24">
        <f t="shared" si="1"/>
        <v>4300000</v>
      </c>
      <c r="C54" s="27">
        <f t="shared" si="0"/>
        <v>1.000102738052715</v>
      </c>
    </row>
    <row r="55" spans="2:3" x14ac:dyDescent="0.25">
      <c r="B55" s="24">
        <f t="shared" si="1"/>
        <v>4400000</v>
      </c>
      <c r="C55" s="27">
        <f t="shared" si="0"/>
        <v>1.000107572910963</v>
      </c>
    </row>
    <row r="56" spans="2:3" x14ac:dyDescent="0.25">
      <c r="B56" s="24">
        <f t="shared" si="1"/>
        <v>4500000</v>
      </c>
      <c r="C56" s="27">
        <f t="shared" si="0"/>
        <v>1.0001125189879354</v>
      </c>
    </row>
    <row r="57" spans="2:3" x14ac:dyDescent="0.25">
      <c r="B57" s="24">
        <f t="shared" si="1"/>
        <v>4600000</v>
      </c>
      <c r="C57" s="27">
        <f t="shared" si="0"/>
        <v>1.0001175762885808</v>
      </c>
    </row>
    <row r="58" spans="2:3" x14ac:dyDescent="0.25">
      <c r="B58" s="24">
        <f t="shared" si="1"/>
        <v>4700000</v>
      </c>
      <c r="C58" s="27">
        <f t="shared" si="0"/>
        <v>1.0001227448179597</v>
      </c>
    </row>
    <row r="59" spans="2:3" x14ac:dyDescent="0.25">
      <c r="B59" s="24">
        <f t="shared" si="1"/>
        <v>4800000</v>
      </c>
      <c r="C59" s="27">
        <f t="shared" si="0"/>
        <v>1.0001280245812441</v>
      </c>
    </row>
    <row r="60" spans="2:3" x14ac:dyDescent="0.25">
      <c r="B60" s="24">
        <f t="shared" si="1"/>
        <v>4900000</v>
      </c>
      <c r="C60" s="27">
        <f t="shared" si="0"/>
        <v>1.0001334155837172</v>
      </c>
    </row>
    <row r="61" spans="2:3" x14ac:dyDescent="0.25">
      <c r="B61" s="24">
        <f t="shared" si="1"/>
        <v>5000000</v>
      </c>
      <c r="C61" s="27">
        <f t="shared" si="0"/>
        <v>1.0001389178307738</v>
      </c>
    </row>
    <row r="62" spans="2:3" x14ac:dyDescent="0.25">
      <c r="B62" s="24">
        <f t="shared" si="1"/>
        <v>5100000</v>
      </c>
      <c r="C62" s="27">
        <f t="shared" si="0"/>
        <v>1.0001445313279198</v>
      </c>
    </row>
    <row r="63" spans="2:3" x14ac:dyDescent="0.25">
      <c r="B63" s="24">
        <f t="shared" si="1"/>
        <v>5200000</v>
      </c>
      <c r="C63" s="27">
        <f t="shared" si="0"/>
        <v>1.0001502560807736</v>
      </c>
    </row>
    <row r="64" spans="2:3" x14ac:dyDescent="0.25">
      <c r="B64" s="24">
        <f t="shared" si="1"/>
        <v>5300000</v>
      </c>
      <c r="C64" s="27">
        <f t="shared" si="0"/>
        <v>1.0001560920950638</v>
      </c>
    </row>
    <row r="65" spans="2:3" x14ac:dyDescent="0.25">
      <c r="B65" s="24">
        <f t="shared" si="1"/>
        <v>5400000</v>
      </c>
      <c r="C65" s="27">
        <f t="shared" si="0"/>
        <v>1.000162039376632</v>
      </c>
    </row>
    <row r="66" spans="2:3" x14ac:dyDescent="0.25">
      <c r="B66" s="24">
        <f t="shared" si="1"/>
        <v>5500000</v>
      </c>
      <c r="C66" s="27">
        <f t="shared" si="0"/>
        <v>1.0001680979314296</v>
      </c>
    </row>
    <row r="67" spans="2:3" x14ac:dyDescent="0.25">
      <c r="B67" s="24">
        <f t="shared" si="1"/>
        <v>5600000</v>
      </c>
      <c r="C67" s="27">
        <f t="shared" si="0"/>
        <v>1.000174267765521</v>
      </c>
    </row>
    <row r="68" spans="2:3" x14ac:dyDescent="0.25">
      <c r="B68" s="24">
        <f t="shared" si="1"/>
        <v>5700000</v>
      </c>
      <c r="C68" s="27">
        <f t="shared" si="0"/>
        <v>1.0001805488850815</v>
      </c>
    </row>
    <row r="69" spans="2:3" x14ac:dyDescent="0.25">
      <c r="B69" s="24">
        <f t="shared" si="1"/>
        <v>5800000</v>
      </c>
      <c r="C69" s="27">
        <f t="shared" si="0"/>
        <v>1.0001869412963982</v>
      </c>
    </row>
    <row r="70" spans="2:3" x14ac:dyDescent="0.25">
      <c r="B70" s="24">
        <f t="shared" si="1"/>
        <v>5900000</v>
      </c>
      <c r="C70" s="27">
        <f t="shared" si="0"/>
        <v>1.00019344500587</v>
      </c>
    </row>
    <row r="71" spans="2:3" x14ac:dyDescent="0.25">
      <c r="B71" s="24">
        <f t="shared" si="1"/>
        <v>6000000</v>
      </c>
      <c r="C71" s="27">
        <f t="shared" si="0"/>
        <v>1.0002000600200069</v>
      </c>
    </row>
    <row r="72" spans="2:3" x14ac:dyDescent="0.25">
      <c r="B72" s="24">
        <f t="shared" si="1"/>
        <v>6100000</v>
      </c>
      <c r="C72" s="27">
        <f t="shared" si="0"/>
        <v>1.0002067863454311</v>
      </c>
    </row>
    <row r="73" spans="2:3" x14ac:dyDescent="0.25">
      <c r="B73" s="24">
        <f t="shared" si="1"/>
        <v>6200000</v>
      </c>
      <c r="C73" s="27">
        <f t="shared" si="0"/>
        <v>1.0002136239888761</v>
      </c>
    </row>
    <row r="74" spans="2:3" x14ac:dyDescent="0.25">
      <c r="B74" s="24">
        <f t="shared" si="1"/>
        <v>6300000</v>
      </c>
      <c r="C74" s="27">
        <f t="shared" si="0"/>
        <v>1.0002205729571874</v>
      </c>
    </row>
    <row r="75" spans="2:3" x14ac:dyDescent="0.25">
      <c r="B75" s="24">
        <f t="shared" si="1"/>
        <v>6400000</v>
      </c>
      <c r="C75" s="27">
        <f t="shared" si="0"/>
        <v>1.0002276332573214</v>
      </c>
    </row>
    <row r="76" spans="2:3" x14ac:dyDescent="0.25">
      <c r="B76" s="24">
        <f t="shared" si="1"/>
        <v>6500000</v>
      </c>
      <c r="C76" s="27">
        <f t="shared" si="0"/>
        <v>1.0002348048963476</v>
      </c>
    </row>
    <row r="77" spans="2:3" x14ac:dyDescent="0.25">
      <c r="B77" s="24">
        <f t="shared" si="1"/>
        <v>6600000</v>
      </c>
      <c r="C77" s="27">
        <f t="shared" ref="C77:C140" si="2">1/(POWER(1-((B77*B77)/($C$3*$C$3)),0.5))</f>
        <v>1.0002420878814462</v>
      </c>
    </row>
    <row r="78" spans="2:3" x14ac:dyDescent="0.25">
      <c r="B78" s="24">
        <f t="shared" ref="B78:B141" si="3">B77+$C$5</f>
        <v>6700000</v>
      </c>
      <c r="C78" s="27">
        <f t="shared" si="2"/>
        <v>1.0002494822199095</v>
      </c>
    </row>
    <row r="79" spans="2:3" x14ac:dyDescent="0.25">
      <c r="B79" s="24">
        <f t="shared" si="3"/>
        <v>6800000</v>
      </c>
      <c r="C79" s="27">
        <f t="shared" si="2"/>
        <v>1.0002569879191412</v>
      </c>
    </row>
    <row r="80" spans="2:3" x14ac:dyDescent="0.25">
      <c r="B80" s="24">
        <f t="shared" si="3"/>
        <v>6900000</v>
      </c>
      <c r="C80" s="27">
        <f t="shared" si="2"/>
        <v>1.0002646049866577</v>
      </c>
    </row>
    <row r="81" spans="2:3" x14ac:dyDescent="0.25">
      <c r="B81" s="24">
        <f t="shared" si="3"/>
        <v>7000000</v>
      </c>
      <c r="C81" s="27">
        <f t="shared" si="2"/>
        <v>1.0002723334300863</v>
      </c>
    </row>
    <row r="82" spans="2:3" x14ac:dyDescent="0.25">
      <c r="B82" s="24">
        <f t="shared" si="3"/>
        <v>7100000</v>
      </c>
      <c r="C82" s="27">
        <f t="shared" si="2"/>
        <v>1.0002801732571664</v>
      </c>
    </row>
    <row r="83" spans="2:3" x14ac:dyDescent="0.25">
      <c r="B83" s="24">
        <f t="shared" si="3"/>
        <v>7200000</v>
      </c>
      <c r="C83" s="27">
        <f t="shared" si="2"/>
        <v>1.0002881244757498</v>
      </c>
    </row>
    <row r="84" spans="2:3" x14ac:dyDescent="0.25">
      <c r="B84" s="24">
        <f t="shared" si="3"/>
        <v>7300000</v>
      </c>
      <c r="C84" s="27">
        <f t="shared" si="2"/>
        <v>1.0002961870937994</v>
      </c>
    </row>
    <row r="85" spans="2:3" x14ac:dyDescent="0.25">
      <c r="B85" s="24">
        <f t="shared" si="3"/>
        <v>7400000</v>
      </c>
      <c r="C85" s="27">
        <f t="shared" si="2"/>
        <v>1.0003043611193907</v>
      </c>
    </row>
    <row r="86" spans="2:3" x14ac:dyDescent="0.25">
      <c r="B86" s="24">
        <f t="shared" si="3"/>
        <v>7500000</v>
      </c>
      <c r="C86" s="27">
        <f t="shared" si="2"/>
        <v>1.0003126465607106</v>
      </c>
    </row>
    <row r="87" spans="2:3" x14ac:dyDescent="0.25">
      <c r="B87" s="24">
        <f t="shared" si="3"/>
        <v>7600000</v>
      </c>
      <c r="C87" s="27">
        <f t="shared" si="2"/>
        <v>1.0003210434260583</v>
      </c>
    </row>
    <row r="88" spans="2:3" x14ac:dyDescent="0.25">
      <c r="B88" s="24">
        <f t="shared" si="3"/>
        <v>7700000</v>
      </c>
      <c r="C88" s="27">
        <f t="shared" si="2"/>
        <v>1.0003295517238449</v>
      </c>
    </row>
    <row r="89" spans="2:3" x14ac:dyDescent="0.25">
      <c r="B89" s="24">
        <f t="shared" si="3"/>
        <v>7800000</v>
      </c>
      <c r="C89" s="27">
        <f t="shared" si="2"/>
        <v>1.0003381714625934</v>
      </c>
    </row>
    <row r="90" spans="2:3" x14ac:dyDescent="0.25">
      <c r="B90" s="24">
        <f t="shared" si="3"/>
        <v>7900000</v>
      </c>
      <c r="C90" s="27">
        <f t="shared" si="2"/>
        <v>1.0003469026509386</v>
      </c>
    </row>
    <row r="91" spans="2:3" x14ac:dyDescent="0.25">
      <c r="B91" s="24">
        <f t="shared" si="3"/>
        <v>8000000</v>
      </c>
      <c r="C91" s="27">
        <f t="shared" si="2"/>
        <v>1.0003557452976282</v>
      </c>
    </row>
    <row r="92" spans="2:3" x14ac:dyDescent="0.25">
      <c r="B92" s="24">
        <f t="shared" si="3"/>
        <v>8100000</v>
      </c>
      <c r="C92" s="27">
        <f t="shared" si="2"/>
        <v>1.0003646994115212</v>
      </c>
    </row>
    <row r="93" spans="2:3" x14ac:dyDescent="0.25">
      <c r="B93" s="24">
        <f t="shared" si="3"/>
        <v>8200000</v>
      </c>
      <c r="C93" s="27">
        <f t="shared" si="2"/>
        <v>1.0003737650015887</v>
      </c>
    </row>
    <row r="94" spans="2:3" x14ac:dyDescent="0.25">
      <c r="B94" s="24">
        <f t="shared" si="3"/>
        <v>8300000</v>
      </c>
      <c r="C94" s="27">
        <f t="shared" si="2"/>
        <v>1.0003829420769146</v>
      </c>
    </row>
    <row r="95" spans="2:3" x14ac:dyDescent="0.25">
      <c r="B95" s="24">
        <f t="shared" si="3"/>
        <v>8400000</v>
      </c>
      <c r="C95" s="27">
        <f t="shared" si="2"/>
        <v>1.0003922306466941</v>
      </c>
    </row>
    <row r="96" spans="2:3" x14ac:dyDescent="0.25">
      <c r="B96" s="24">
        <f t="shared" si="3"/>
        <v>8500000</v>
      </c>
      <c r="C96" s="27">
        <f t="shared" si="2"/>
        <v>1.0004016307202352</v>
      </c>
    </row>
    <row r="97" spans="2:3" x14ac:dyDescent="0.25">
      <c r="B97" s="24">
        <f t="shared" si="3"/>
        <v>8600000</v>
      </c>
      <c r="C97" s="27">
        <f t="shared" si="2"/>
        <v>1.0004111423069577</v>
      </c>
    </row>
    <row r="98" spans="2:3" x14ac:dyDescent="0.25">
      <c r="B98" s="24">
        <f t="shared" si="3"/>
        <v>8700000</v>
      </c>
      <c r="C98" s="27">
        <f t="shared" si="2"/>
        <v>1.0004207654163941</v>
      </c>
    </row>
    <row r="99" spans="2:3" x14ac:dyDescent="0.25">
      <c r="B99" s="24">
        <f t="shared" si="3"/>
        <v>8800000</v>
      </c>
      <c r="C99" s="27">
        <f t="shared" si="2"/>
        <v>1.0004305000581888</v>
      </c>
    </row>
    <row r="100" spans="2:3" x14ac:dyDescent="0.25">
      <c r="B100" s="24">
        <f t="shared" si="3"/>
        <v>8900000</v>
      </c>
      <c r="C100" s="27">
        <f t="shared" si="2"/>
        <v>1.0004403462420983</v>
      </c>
    </row>
    <row r="101" spans="2:3" x14ac:dyDescent="0.25">
      <c r="B101" s="24">
        <f t="shared" si="3"/>
        <v>9000000</v>
      </c>
      <c r="C101" s="27">
        <f t="shared" si="2"/>
        <v>1.0004503039779922</v>
      </c>
    </row>
    <row r="102" spans="2:3" x14ac:dyDescent="0.25">
      <c r="B102" s="24">
        <f t="shared" si="3"/>
        <v>9100000</v>
      </c>
      <c r="C102" s="27">
        <f t="shared" si="2"/>
        <v>1.0004603732758512</v>
      </c>
    </row>
    <row r="103" spans="2:3" x14ac:dyDescent="0.25">
      <c r="B103" s="24">
        <f t="shared" si="3"/>
        <v>9200000</v>
      </c>
      <c r="C103" s="27">
        <f t="shared" si="2"/>
        <v>1.0004705541457695</v>
      </c>
    </row>
    <row r="104" spans="2:3" x14ac:dyDescent="0.25">
      <c r="B104" s="24">
        <f t="shared" si="3"/>
        <v>9300000</v>
      </c>
      <c r="C104" s="27">
        <f t="shared" si="2"/>
        <v>1.0004808465979533</v>
      </c>
    </row>
    <row r="105" spans="2:3" x14ac:dyDescent="0.25">
      <c r="B105" s="24">
        <f t="shared" si="3"/>
        <v>9400000</v>
      </c>
      <c r="C105" s="27">
        <f t="shared" si="2"/>
        <v>1.000491250642721</v>
      </c>
    </row>
    <row r="106" spans="2:3" x14ac:dyDescent="0.25">
      <c r="B106" s="24">
        <f t="shared" si="3"/>
        <v>9500000</v>
      </c>
      <c r="C106" s="27">
        <f t="shared" si="2"/>
        <v>1.000501766290504</v>
      </c>
    </row>
    <row r="107" spans="2:3" x14ac:dyDescent="0.25">
      <c r="B107" s="24">
        <f t="shared" si="3"/>
        <v>9600000</v>
      </c>
      <c r="C107" s="27">
        <f t="shared" si="2"/>
        <v>1.0005123935518452</v>
      </c>
    </row>
    <row r="108" spans="2:3" x14ac:dyDescent="0.25">
      <c r="B108" s="24">
        <f t="shared" si="3"/>
        <v>9700000</v>
      </c>
      <c r="C108" s="27">
        <f t="shared" si="2"/>
        <v>1.0005231324374013</v>
      </c>
    </row>
    <row r="109" spans="2:3" x14ac:dyDescent="0.25">
      <c r="B109" s="24">
        <f t="shared" si="3"/>
        <v>9800000</v>
      </c>
      <c r="C109" s="27">
        <f t="shared" si="2"/>
        <v>1.0005339829579403</v>
      </c>
    </row>
    <row r="110" spans="2:3" x14ac:dyDescent="0.25">
      <c r="B110" s="24">
        <f t="shared" si="3"/>
        <v>9900000</v>
      </c>
      <c r="C110" s="27">
        <f t="shared" si="2"/>
        <v>1.0005449451243438</v>
      </c>
    </row>
    <row r="111" spans="2:3" x14ac:dyDescent="0.25">
      <c r="B111" s="24">
        <f t="shared" si="3"/>
        <v>10000000</v>
      </c>
      <c r="C111" s="27">
        <f t="shared" si="2"/>
        <v>1.000556018947605</v>
      </c>
    </row>
    <row r="112" spans="2:3" x14ac:dyDescent="0.25">
      <c r="B112" s="24">
        <f t="shared" si="3"/>
        <v>10100000</v>
      </c>
      <c r="C112" s="27">
        <f t="shared" si="2"/>
        <v>1.000567204438831</v>
      </c>
    </row>
    <row r="113" spans="2:3" x14ac:dyDescent="0.25">
      <c r="B113" s="24">
        <f t="shared" si="3"/>
        <v>10200000</v>
      </c>
      <c r="C113" s="27">
        <f t="shared" si="2"/>
        <v>1.0005785016092403</v>
      </c>
    </row>
    <row r="114" spans="2:3" x14ac:dyDescent="0.25">
      <c r="B114" s="24">
        <f t="shared" si="3"/>
        <v>10300000</v>
      </c>
      <c r="C114" s="27">
        <f t="shared" si="2"/>
        <v>1.0005899104701645</v>
      </c>
    </row>
    <row r="115" spans="2:3" x14ac:dyDescent="0.25">
      <c r="B115" s="24">
        <f t="shared" si="3"/>
        <v>10400000</v>
      </c>
      <c r="C115" s="27">
        <f t="shared" si="2"/>
        <v>1.0006014310330487</v>
      </c>
    </row>
    <row r="116" spans="2:3" x14ac:dyDescent="0.25">
      <c r="B116" s="24">
        <f t="shared" si="3"/>
        <v>10500000</v>
      </c>
      <c r="C116" s="27">
        <f t="shared" si="2"/>
        <v>1.0006130633094494</v>
      </c>
    </row>
    <row r="117" spans="2:3" x14ac:dyDescent="0.25">
      <c r="B117" s="24">
        <f t="shared" si="3"/>
        <v>10600000</v>
      </c>
      <c r="C117" s="27">
        <f t="shared" si="2"/>
        <v>1.0006248073110371</v>
      </c>
    </row>
    <row r="118" spans="2:3" x14ac:dyDescent="0.25">
      <c r="B118" s="24">
        <f t="shared" si="3"/>
        <v>10700000</v>
      </c>
      <c r="C118" s="27">
        <f t="shared" si="2"/>
        <v>1.0006366630495944</v>
      </c>
    </row>
    <row r="119" spans="2:3" x14ac:dyDescent="0.25">
      <c r="B119" s="24">
        <f t="shared" si="3"/>
        <v>10800000</v>
      </c>
      <c r="C119" s="27">
        <f t="shared" si="2"/>
        <v>1.0006486305370168</v>
      </c>
    </row>
    <row r="120" spans="2:3" x14ac:dyDescent="0.25">
      <c r="B120" s="24">
        <f t="shared" si="3"/>
        <v>10900000</v>
      </c>
      <c r="C120" s="27">
        <f t="shared" si="2"/>
        <v>1.0006607097853131</v>
      </c>
    </row>
    <row r="121" spans="2:3" x14ac:dyDescent="0.25">
      <c r="B121" s="24">
        <f t="shared" si="3"/>
        <v>11000000</v>
      </c>
      <c r="C121" s="27">
        <f t="shared" si="2"/>
        <v>1.0006729008066046</v>
      </c>
    </row>
    <row r="122" spans="2:3" x14ac:dyDescent="0.25">
      <c r="B122" s="24">
        <f t="shared" si="3"/>
        <v>11100000</v>
      </c>
      <c r="C122" s="27">
        <f t="shared" si="2"/>
        <v>1.0006852036131262</v>
      </c>
    </row>
    <row r="123" spans="2:3" x14ac:dyDescent="0.25">
      <c r="B123" s="24">
        <f t="shared" si="3"/>
        <v>11200000</v>
      </c>
      <c r="C123" s="27">
        <f t="shared" si="2"/>
        <v>1.0006976182172247</v>
      </c>
    </row>
    <row r="124" spans="2:3" x14ac:dyDescent="0.25">
      <c r="B124" s="24">
        <f t="shared" si="3"/>
        <v>11300000</v>
      </c>
      <c r="C124" s="27">
        <f t="shared" si="2"/>
        <v>1.0007101446313607</v>
      </c>
    </row>
    <row r="125" spans="2:3" x14ac:dyDescent="0.25">
      <c r="B125" s="24">
        <f t="shared" si="3"/>
        <v>11400000</v>
      </c>
      <c r="C125" s="27">
        <f t="shared" si="2"/>
        <v>1.000722782868108</v>
      </c>
    </row>
    <row r="126" spans="2:3" x14ac:dyDescent="0.25">
      <c r="B126" s="24">
        <f t="shared" si="3"/>
        <v>11500000</v>
      </c>
      <c r="C126" s="27">
        <f t="shared" si="2"/>
        <v>1.000735532940153</v>
      </c>
    </row>
    <row r="127" spans="2:3" x14ac:dyDescent="0.25">
      <c r="B127" s="24">
        <f t="shared" si="3"/>
        <v>11600000</v>
      </c>
      <c r="C127" s="27">
        <f t="shared" si="2"/>
        <v>1.0007483948602953</v>
      </c>
    </row>
    <row r="128" spans="2:3" x14ac:dyDescent="0.25">
      <c r="B128" s="24">
        <f t="shared" si="3"/>
        <v>11700000</v>
      </c>
      <c r="C128" s="27">
        <f t="shared" si="2"/>
        <v>1.0007613686414478</v>
      </c>
    </row>
    <row r="129" spans="2:3" x14ac:dyDescent="0.25">
      <c r="B129" s="24">
        <f t="shared" si="3"/>
        <v>11800000</v>
      </c>
      <c r="C129" s="27">
        <f t="shared" si="2"/>
        <v>1.0007744542966368</v>
      </c>
    </row>
    <row r="130" spans="2:3" x14ac:dyDescent="0.25">
      <c r="B130" s="24">
        <f t="shared" si="3"/>
        <v>11900000</v>
      </c>
      <c r="C130" s="27">
        <f t="shared" si="2"/>
        <v>1.0007876518390015</v>
      </c>
    </row>
    <row r="131" spans="2:3" x14ac:dyDescent="0.25">
      <c r="B131" s="24">
        <f t="shared" si="3"/>
        <v>12000000</v>
      </c>
      <c r="C131" s="27">
        <f t="shared" si="2"/>
        <v>1.0008009612817945</v>
      </c>
    </row>
    <row r="132" spans="2:3" x14ac:dyDescent="0.25">
      <c r="B132" s="24">
        <f t="shared" si="3"/>
        <v>12100000</v>
      </c>
      <c r="C132" s="27">
        <f t="shared" si="2"/>
        <v>1.0008143826383817</v>
      </c>
    </row>
    <row r="133" spans="2:3" x14ac:dyDescent="0.25">
      <c r="B133" s="24">
        <f t="shared" si="3"/>
        <v>12200000</v>
      </c>
      <c r="C133" s="27">
        <f t="shared" si="2"/>
        <v>1.0008279159222424</v>
      </c>
    </row>
    <row r="134" spans="2:3" x14ac:dyDescent="0.25">
      <c r="B134" s="24">
        <f t="shared" si="3"/>
        <v>12300000</v>
      </c>
      <c r="C134" s="27">
        <f t="shared" si="2"/>
        <v>1.0008415611469692</v>
      </c>
    </row>
    <row r="135" spans="2:3" x14ac:dyDescent="0.25">
      <c r="B135" s="24">
        <f t="shared" si="3"/>
        <v>12400000</v>
      </c>
      <c r="C135" s="27">
        <f t="shared" si="2"/>
        <v>1.0008553183262681</v>
      </c>
    </row>
    <row r="136" spans="2:3" x14ac:dyDescent="0.25">
      <c r="B136" s="24">
        <f t="shared" si="3"/>
        <v>12500000</v>
      </c>
      <c r="C136" s="27">
        <f t="shared" si="2"/>
        <v>1.0008691874739588</v>
      </c>
    </row>
    <row r="137" spans="2:3" x14ac:dyDescent="0.25">
      <c r="B137" s="24">
        <f t="shared" si="3"/>
        <v>12600000</v>
      </c>
      <c r="C137" s="27">
        <f t="shared" si="2"/>
        <v>1.0008831686039743</v>
      </c>
    </row>
    <row r="138" spans="2:3" x14ac:dyDescent="0.25">
      <c r="B138" s="24">
        <f t="shared" si="3"/>
        <v>12700000</v>
      </c>
      <c r="C138" s="27">
        <f t="shared" si="2"/>
        <v>1.0008972617303609</v>
      </c>
    </row>
    <row r="139" spans="2:3" x14ac:dyDescent="0.25">
      <c r="B139" s="24">
        <f t="shared" si="3"/>
        <v>12800000</v>
      </c>
      <c r="C139" s="27">
        <f t="shared" si="2"/>
        <v>1.0009114668672789</v>
      </c>
    </row>
    <row r="140" spans="2:3" x14ac:dyDescent="0.25">
      <c r="B140" s="24">
        <f t="shared" si="3"/>
        <v>12900000</v>
      </c>
      <c r="C140" s="27">
        <f t="shared" si="2"/>
        <v>1.0009257840290022</v>
      </c>
    </row>
    <row r="141" spans="2:3" x14ac:dyDescent="0.25">
      <c r="B141" s="24">
        <f t="shared" si="3"/>
        <v>13000000</v>
      </c>
      <c r="C141" s="27">
        <f t="shared" ref="C141:C204" si="4">1/(POWER(1-((B141*B141)/($C$3*$C$3)),0.5))</f>
        <v>1.0009402132299181</v>
      </c>
    </row>
    <row r="142" spans="2:3" x14ac:dyDescent="0.25">
      <c r="B142" s="24">
        <f t="shared" ref="B142:B205" si="5">B141+$C$5</f>
        <v>13100000</v>
      </c>
      <c r="C142" s="27">
        <f t="shared" si="4"/>
        <v>1.0009547544845279</v>
      </c>
    </row>
    <row r="143" spans="2:3" x14ac:dyDescent="0.25">
      <c r="B143" s="24">
        <f t="shared" si="5"/>
        <v>13200000</v>
      </c>
      <c r="C143" s="27">
        <f t="shared" si="4"/>
        <v>1.0009694078074463</v>
      </c>
    </row>
    <row r="144" spans="2:3" x14ac:dyDescent="0.25">
      <c r="B144" s="24">
        <f t="shared" si="5"/>
        <v>13300000</v>
      </c>
      <c r="C144" s="27">
        <f t="shared" si="4"/>
        <v>1.0009841732134015</v>
      </c>
    </row>
    <row r="145" spans="2:3" x14ac:dyDescent="0.25">
      <c r="B145" s="24">
        <f t="shared" si="5"/>
        <v>13400000</v>
      </c>
      <c r="C145" s="27">
        <f t="shared" si="4"/>
        <v>1.0009990507172368</v>
      </c>
    </row>
    <row r="146" spans="2:3" x14ac:dyDescent="0.25">
      <c r="B146" s="24">
        <f t="shared" si="5"/>
        <v>13500000</v>
      </c>
      <c r="C146" s="27">
        <f t="shared" si="4"/>
        <v>1.0010140403339081</v>
      </c>
    </row>
    <row r="147" spans="2:3" x14ac:dyDescent="0.25">
      <c r="B147" s="24">
        <f t="shared" si="5"/>
        <v>13600000</v>
      </c>
      <c r="C147" s="27">
        <f t="shared" si="4"/>
        <v>1.0010291420784856</v>
      </c>
    </row>
    <row r="148" spans="2:3" x14ac:dyDescent="0.25">
      <c r="B148" s="24">
        <f t="shared" si="5"/>
        <v>13700000</v>
      </c>
      <c r="C148" s="27">
        <f t="shared" si="4"/>
        <v>1.0010443559661535</v>
      </c>
    </row>
    <row r="149" spans="2:3" x14ac:dyDescent="0.25">
      <c r="B149" s="24">
        <f t="shared" si="5"/>
        <v>13800000</v>
      </c>
      <c r="C149" s="27">
        <f t="shared" si="4"/>
        <v>1.00105968201221</v>
      </c>
    </row>
    <row r="150" spans="2:3" x14ac:dyDescent="0.25">
      <c r="B150" s="24">
        <f t="shared" si="5"/>
        <v>13900000</v>
      </c>
      <c r="C150" s="27">
        <f t="shared" si="4"/>
        <v>1.0010751202320674</v>
      </c>
    </row>
    <row r="151" spans="2:3" x14ac:dyDescent="0.25">
      <c r="B151" s="24">
        <f t="shared" si="5"/>
        <v>14000000</v>
      </c>
      <c r="C151" s="27">
        <f t="shared" si="4"/>
        <v>1.0010906706412517</v>
      </c>
    </row>
    <row r="152" spans="2:3" x14ac:dyDescent="0.25">
      <c r="B152" s="24">
        <f t="shared" si="5"/>
        <v>14100000</v>
      </c>
      <c r="C152" s="27">
        <f t="shared" si="4"/>
        <v>1.0011063332554035</v>
      </c>
    </row>
    <row r="153" spans="2:3" x14ac:dyDescent="0.25">
      <c r="B153" s="24">
        <f t="shared" si="5"/>
        <v>14200000</v>
      </c>
      <c r="C153" s="27">
        <f t="shared" si="4"/>
        <v>1.0011221080902777</v>
      </c>
    </row>
    <row r="154" spans="2:3" x14ac:dyDescent="0.25">
      <c r="B154" s="24">
        <f t="shared" si="5"/>
        <v>14300000</v>
      </c>
      <c r="C154" s="27">
        <f t="shared" si="4"/>
        <v>1.0011379951617423</v>
      </c>
    </row>
    <row r="155" spans="2:3" x14ac:dyDescent="0.25">
      <c r="B155" s="24">
        <f t="shared" si="5"/>
        <v>14400000</v>
      </c>
      <c r="C155" s="27">
        <f t="shared" si="4"/>
        <v>1.0011539944857808</v>
      </c>
    </row>
    <row r="156" spans="2:3" x14ac:dyDescent="0.25">
      <c r="B156" s="24">
        <f t="shared" si="5"/>
        <v>14500000</v>
      </c>
      <c r="C156" s="27">
        <f t="shared" si="4"/>
        <v>1.0011701060784903</v>
      </c>
    </row>
    <row r="157" spans="2:3" x14ac:dyDescent="0.25">
      <c r="B157" s="24">
        <f t="shared" si="5"/>
        <v>14600000</v>
      </c>
      <c r="C157" s="27">
        <f t="shared" si="4"/>
        <v>1.0011863299560828</v>
      </c>
    </row>
    <row r="158" spans="2:3" x14ac:dyDescent="0.25">
      <c r="B158" s="24">
        <f t="shared" si="5"/>
        <v>14700000</v>
      </c>
      <c r="C158" s="27">
        <f t="shared" si="4"/>
        <v>1.0012026661348841</v>
      </c>
    </row>
    <row r="159" spans="2:3" x14ac:dyDescent="0.25">
      <c r="B159" s="24">
        <f t="shared" si="5"/>
        <v>14800000</v>
      </c>
      <c r="C159" s="27">
        <f t="shared" si="4"/>
        <v>1.0012191146313345</v>
      </c>
    </row>
    <row r="160" spans="2:3" x14ac:dyDescent="0.25">
      <c r="B160" s="24">
        <f t="shared" si="5"/>
        <v>14900000</v>
      </c>
      <c r="C160" s="27">
        <f t="shared" si="4"/>
        <v>1.0012356754619893</v>
      </c>
    </row>
    <row r="161" spans="2:3" x14ac:dyDescent="0.25">
      <c r="B161" s="24">
        <f t="shared" si="5"/>
        <v>15000000</v>
      </c>
      <c r="C161" s="27">
        <f t="shared" si="4"/>
        <v>1.0012523486435176</v>
      </c>
    </row>
    <row r="162" spans="2:3" x14ac:dyDescent="0.25">
      <c r="B162" s="24">
        <f t="shared" si="5"/>
        <v>15100000</v>
      </c>
      <c r="C162" s="27">
        <f t="shared" si="4"/>
        <v>1.001269134192704</v>
      </c>
    </row>
    <row r="163" spans="2:3" x14ac:dyDescent="0.25">
      <c r="B163" s="24">
        <f t="shared" si="5"/>
        <v>15200000</v>
      </c>
      <c r="C163" s="27">
        <f t="shared" si="4"/>
        <v>1.0012860321264465</v>
      </c>
    </row>
    <row r="164" spans="2:3" x14ac:dyDescent="0.25">
      <c r="B164" s="24">
        <f t="shared" si="5"/>
        <v>15300000</v>
      </c>
      <c r="C164" s="27">
        <f t="shared" si="4"/>
        <v>1.0013030424617591</v>
      </c>
    </row>
    <row r="165" spans="2:3" x14ac:dyDescent="0.25">
      <c r="B165" s="24">
        <f t="shared" si="5"/>
        <v>15400000</v>
      </c>
      <c r="C165" s="27">
        <f t="shared" si="4"/>
        <v>1.0013201652157693</v>
      </c>
    </row>
    <row r="166" spans="2:3" x14ac:dyDescent="0.25">
      <c r="B166" s="24">
        <f t="shared" si="5"/>
        <v>15500000</v>
      </c>
      <c r="C166" s="27">
        <f t="shared" si="4"/>
        <v>1.0013374004057201</v>
      </c>
    </row>
    <row r="167" spans="2:3" x14ac:dyDescent="0.25">
      <c r="B167" s="24">
        <f t="shared" si="5"/>
        <v>15600000</v>
      </c>
      <c r="C167" s="27">
        <f t="shared" si="4"/>
        <v>1.0013547480489691</v>
      </c>
    </row>
    <row r="168" spans="2:3" x14ac:dyDescent="0.25">
      <c r="B168" s="24">
        <f t="shared" si="5"/>
        <v>15700000</v>
      </c>
      <c r="C168" s="27">
        <f t="shared" si="4"/>
        <v>1.0013722081629888</v>
      </c>
    </row>
    <row r="169" spans="2:3" x14ac:dyDescent="0.25">
      <c r="B169" s="24">
        <f t="shared" si="5"/>
        <v>15800000</v>
      </c>
      <c r="C169" s="27">
        <f t="shared" si="4"/>
        <v>1.0013897807653667</v>
      </c>
    </row>
    <row r="170" spans="2:3" x14ac:dyDescent="0.25">
      <c r="B170" s="24">
        <f t="shared" si="5"/>
        <v>15900000</v>
      </c>
      <c r="C170" s="27">
        <f t="shared" si="4"/>
        <v>1.001407465873805</v>
      </c>
    </row>
    <row r="171" spans="2:3" x14ac:dyDescent="0.25">
      <c r="B171" s="24">
        <f t="shared" si="5"/>
        <v>16000000</v>
      </c>
      <c r="C171" s="27">
        <f t="shared" si="4"/>
        <v>1.0014252635061214</v>
      </c>
    </row>
    <row r="172" spans="2:3" x14ac:dyDescent="0.25">
      <c r="B172" s="24">
        <f t="shared" si="5"/>
        <v>16100000</v>
      </c>
      <c r="C172" s="27">
        <f t="shared" si="4"/>
        <v>1.0014431736802476</v>
      </c>
    </row>
    <row r="173" spans="2:3" x14ac:dyDescent="0.25">
      <c r="B173" s="24">
        <f t="shared" si="5"/>
        <v>16200000</v>
      </c>
      <c r="C173" s="27">
        <f t="shared" si="4"/>
        <v>1.0014611964142319</v>
      </c>
    </row>
    <row r="174" spans="2:3" x14ac:dyDescent="0.25">
      <c r="B174" s="24">
        <f t="shared" si="5"/>
        <v>16300000</v>
      </c>
      <c r="C174" s="27">
        <f t="shared" si="4"/>
        <v>1.0014793317262365</v>
      </c>
    </row>
    <row r="175" spans="2:3" x14ac:dyDescent="0.25">
      <c r="B175" s="24">
        <f t="shared" si="5"/>
        <v>16400000</v>
      </c>
      <c r="C175" s="27">
        <f t="shared" si="4"/>
        <v>1.0014975796345393</v>
      </c>
    </row>
    <row r="176" spans="2:3" x14ac:dyDescent="0.25">
      <c r="B176" s="24">
        <f t="shared" si="5"/>
        <v>16500000</v>
      </c>
      <c r="C176" s="27">
        <f t="shared" si="4"/>
        <v>1.0015159401575338</v>
      </c>
    </row>
    <row r="177" spans="2:3" x14ac:dyDescent="0.25">
      <c r="B177" s="24">
        <f t="shared" si="5"/>
        <v>16600000</v>
      </c>
      <c r="C177" s="27">
        <f t="shared" si="4"/>
        <v>1.0015344133137281</v>
      </c>
    </row>
    <row r="178" spans="2:3" x14ac:dyDescent="0.25">
      <c r="B178" s="24">
        <f t="shared" si="5"/>
        <v>16700000</v>
      </c>
      <c r="C178" s="27">
        <f t="shared" si="4"/>
        <v>1.001552999121746</v>
      </c>
    </row>
    <row r="179" spans="2:3" x14ac:dyDescent="0.25">
      <c r="B179" s="24">
        <f t="shared" si="5"/>
        <v>16800000</v>
      </c>
      <c r="C179" s="27">
        <f t="shared" si="4"/>
        <v>1.001571697600327</v>
      </c>
    </row>
    <row r="180" spans="2:3" x14ac:dyDescent="0.25">
      <c r="B180" s="24">
        <f t="shared" si="5"/>
        <v>16900000</v>
      </c>
      <c r="C180" s="27">
        <f t="shared" si="4"/>
        <v>1.0015905087683259</v>
      </c>
    </row>
    <row r="181" spans="2:3" x14ac:dyDescent="0.25">
      <c r="B181" s="24">
        <f t="shared" si="5"/>
        <v>17000000</v>
      </c>
      <c r="C181" s="27">
        <f t="shared" si="4"/>
        <v>1.0016094326447125</v>
      </c>
    </row>
    <row r="182" spans="2:3" x14ac:dyDescent="0.25">
      <c r="B182" s="24">
        <f t="shared" si="5"/>
        <v>17100000</v>
      </c>
      <c r="C182" s="27">
        <f t="shared" si="4"/>
        <v>1.0016284692485729</v>
      </c>
    </row>
    <row r="183" spans="2:3" x14ac:dyDescent="0.25">
      <c r="B183" s="24">
        <f t="shared" si="5"/>
        <v>17200000</v>
      </c>
      <c r="C183" s="27">
        <f t="shared" si="4"/>
        <v>1.0016476185991088</v>
      </c>
    </row>
    <row r="184" spans="2:3" x14ac:dyDescent="0.25">
      <c r="B184" s="24">
        <f t="shared" si="5"/>
        <v>17300000</v>
      </c>
      <c r="C184" s="27">
        <f t="shared" si="4"/>
        <v>1.0016668807156368</v>
      </c>
    </row>
    <row r="185" spans="2:3" x14ac:dyDescent="0.25">
      <c r="B185" s="24">
        <f t="shared" si="5"/>
        <v>17400000</v>
      </c>
      <c r="C185" s="27">
        <f t="shared" si="4"/>
        <v>1.0016862556175901</v>
      </c>
    </row>
    <row r="186" spans="2:3" x14ac:dyDescent="0.25">
      <c r="B186" s="24">
        <f t="shared" si="5"/>
        <v>17500000</v>
      </c>
      <c r="C186" s="27">
        <f t="shared" si="4"/>
        <v>1.0017057433245171</v>
      </c>
    </row>
    <row r="187" spans="2:3" x14ac:dyDescent="0.25">
      <c r="B187" s="24">
        <f t="shared" si="5"/>
        <v>17600000</v>
      </c>
      <c r="C187" s="27">
        <f t="shared" si="4"/>
        <v>1.0017253438560827</v>
      </c>
    </row>
    <row r="188" spans="2:3" x14ac:dyDescent="0.25">
      <c r="B188" s="24">
        <f t="shared" si="5"/>
        <v>17700000</v>
      </c>
      <c r="C188" s="27">
        <f t="shared" si="4"/>
        <v>1.001745057232067</v>
      </c>
    </row>
    <row r="189" spans="2:3" x14ac:dyDescent="0.25">
      <c r="B189" s="24">
        <f t="shared" si="5"/>
        <v>17800000</v>
      </c>
      <c r="C189" s="27">
        <f t="shared" si="4"/>
        <v>1.0017648834723663</v>
      </c>
    </row>
    <row r="190" spans="2:3" x14ac:dyDescent="0.25">
      <c r="B190" s="24">
        <f t="shared" si="5"/>
        <v>17900000</v>
      </c>
      <c r="C190" s="27">
        <f t="shared" si="4"/>
        <v>1.0017848225969932</v>
      </c>
    </row>
    <row r="191" spans="2:3" x14ac:dyDescent="0.25">
      <c r="B191" s="24">
        <f t="shared" si="5"/>
        <v>18000000</v>
      </c>
      <c r="C191" s="27">
        <f t="shared" si="4"/>
        <v>1.0018048746260764</v>
      </c>
    </row>
    <row r="192" spans="2:3" x14ac:dyDescent="0.25">
      <c r="B192" s="24">
        <f t="shared" si="5"/>
        <v>18100000</v>
      </c>
      <c r="C192" s="27">
        <f t="shared" si="4"/>
        <v>1.0018250395798598</v>
      </c>
    </row>
    <row r="193" spans="2:3" x14ac:dyDescent="0.25">
      <c r="B193" s="24">
        <f t="shared" si="5"/>
        <v>18200000</v>
      </c>
      <c r="C193" s="27">
        <f t="shared" si="4"/>
        <v>1.0018453174787048</v>
      </c>
    </row>
    <row r="194" spans="2:3" x14ac:dyDescent="0.25">
      <c r="B194" s="24">
        <f t="shared" si="5"/>
        <v>18300000</v>
      </c>
      <c r="C194" s="27">
        <f t="shared" si="4"/>
        <v>1.0018657083430882</v>
      </c>
    </row>
    <row r="195" spans="2:3" x14ac:dyDescent="0.25">
      <c r="B195" s="24">
        <f t="shared" si="5"/>
        <v>18400000</v>
      </c>
      <c r="C195" s="27">
        <f t="shared" si="4"/>
        <v>1.0018862121936032</v>
      </c>
    </row>
    <row r="196" spans="2:3" x14ac:dyDescent="0.25">
      <c r="B196" s="24">
        <f t="shared" si="5"/>
        <v>18500000</v>
      </c>
      <c r="C196" s="27">
        <f t="shared" si="4"/>
        <v>1.0019068290509594</v>
      </c>
    </row>
    <row r="197" spans="2:3" x14ac:dyDescent="0.25">
      <c r="B197" s="24">
        <f t="shared" si="5"/>
        <v>18600000</v>
      </c>
      <c r="C197" s="27">
        <f t="shared" si="4"/>
        <v>1.0019275589359833</v>
      </c>
    </row>
    <row r="198" spans="2:3" x14ac:dyDescent="0.25">
      <c r="B198" s="24">
        <f t="shared" si="5"/>
        <v>18700000</v>
      </c>
      <c r="C198" s="27">
        <f t="shared" si="4"/>
        <v>1.001948401869617</v>
      </c>
    </row>
    <row r="199" spans="2:3" x14ac:dyDescent="0.25">
      <c r="B199" s="24">
        <f t="shared" si="5"/>
        <v>18800000</v>
      </c>
      <c r="C199" s="27">
        <f t="shared" si="4"/>
        <v>1.0019693578729201</v>
      </c>
    </row>
    <row r="200" spans="2:3" x14ac:dyDescent="0.25">
      <c r="B200" s="24">
        <f t="shared" si="5"/>
        <v>18900000</v>
      </c>
      <c r="C200" s="27">
        <f t="shared" si="4"/>
        <v>1.0019904269670679</v>
      </c>
    </row>
    <row r="201" spans="2:3" x14ac:dyDescent="0.25">
      <c r="B201" s="24">
        <f t="shared" si="5"/>
        <v>19000000</v>
      </c>
      <c r="C201" s="27">
        <f t="shared" si="4"/>
        <v>1.0020116091733526</v>
      </c>
    </row>
    <row r="202" spans="2:3" x14ac:dyDescent="0.25">
      <c r="B202" s="24">
        <f t="shared" si="5"/>
        <v>19100000</v>
      </c>
      <c r="C202" s="27">
        <f t="shared" si="4"/>
        <v>1.0020329045131839</v>
      </c>
    </row>
    <row r="203" spans="2:3" x14ac:dyDescent="0.25">
      <c r="B203" s="24">
        <f t="shared" si="5"/>
        <v>19200000</v>
      </c>
      <c r="C203" s="27">
        <f t="shared" si="4"/>
        <v>1.002054313008087</v>
      </c>
    </row>
    <row r="204" spans="2:3" x14ac:dyDescent="0.25">
      <c r="B204" s="24">
        <f t="shared" si="5"/>
        <v>19300000</v>
      </c>
      <c r="C204" s="27">
        <f t="shared" si="4"/>
        <v>1.002075834679705</v>
      </c>
    </row>
    <row r="205" spans="2:3" x14ac:dyDescent="0.25">
      <c r="B205" s="24">
        <f t="shared" si="5"/>
        <v>19400000</v>
      </c>
      <c r="C205" s="27">
        <f t="shared" ref="C205:C268" si="6">1/(POWER(1-((B205*B205)/($C$3*$C$3)),0.5))</f>
        <v>1.0020974695497973</v>
      </c>
    </row>
    <row r="206" spans="2:3" x14ac:dyDescent="0.25">
      <c r="B206" s="24">
        <f t="shared" ref="B206:B269" si="7">B205+$C$5</f>
        <v>19500000</v>
      </c>
      <c r="C206" s="27">
        <f t="shared" si="6"/>
        <v>1.0021192176402405</v>
      </c>
    </row>
    <row r="207" spans="2:3" x14ac:dyDescent="0.25">
      <c r="B207" s="24">
        <f t="shared" si="7"/>
        <v>19600000</v>
      </c>
      <c r="C207" s="27">
        <f t="shared" si="6"/>
        <v>1.0021410789730278</v>
      </c>
    </row>
    <row r="208" spans="2:3" x14ac:dyDescent="0.25">
      <c r="B208" s="24">
        <f t="shared" si="7"/>
        <v>19700000</v>
      </c>
      <c r="C208" s="27">
        <f t="shared" si="6"/>
        <v>1.0021630535702701</v>
      </c>
    </row>
    <row r="209" spans="2:3" x14ac:dyDescent="0.25">
      <c r="B209" s="24">
        <f t="shared" si="7"/>
        <v>19800000</v>
      </c>
      <c r="C209" s="27">
        <f t="shared" si="6"/>
        <v>1.0021851414541956</v>
      </c>
    </row>
    <row r="210" spans="2:3" x14ac:dyDescent="0.25">
      <c r="B210" s="24">
        <f t="shared" si="7"/>
        <v>19900000</v>
      </c>
      <c r="C210" s="27">
        <f t="shared" si="6"/>
        <v>1.0022073426471485</v>
      </c>
    </row>
    <row r="211" spans="2:3" x14ac:dyDescent="0.25">
      <c r="B211" s="24">
        <f t="shared" si="7"/>
        <v>20000000</v>
      </c>
      <c r="C211" s="27">
        <f t="shared" si="6"/>
        <v>1.0022296571715914</v>
      </c>
    </row>
    <row r="212" spans="2:3" x14ac:dyDescent="0.25">
      <c r="B212" s="24">
        <f t="shared" si="7"/>
        <v>20100000</v>
      </c>
      <c r="C212" s="27">
        <f t="shared" si="6"/>
        <v>1.002252085050104</v>
      </c>
    </row>
    <row r="213" spans="2:3" x14ac:dyDescent="0.25">
      <c r="B213" s="24">
        <f t="shared" si="7"/>
        <v>20200000</v>
      </c>
      <c r="C213" s="27">
        <f t="shared" si="6"/>
        <v>1.0022746263053832</v>
      </c>
    </row>
    <row r="214" spans="2:3" x14ac:dyDescent="0.25">
      <c r="B214" s="24">
        <f t="shared" si="7"/>
        <v>20300000</v>
      </c>
      <c r="C214" s="27">
        <f t="shared" si="6"/>
        <v>1.0022972809602433</v>
      </c>
    </row>
    <row r="215" spans="2:3" x14ac:dyDescent="0.25">
      <c r="B215" s="24">
        <f t="shared" si="7"/>
        <v>20400000</v>
      </c>
      <c r="C215" s="27">
        <f t="shared" si="6"/>
        <v>1.0023200490376163</v>
      </c>
    </row>
    <row r="216" spans="2:3" x14ac:dyDescent="0.25">
      <c r="B216" s="24">
        <f t="shared" si="7"/>
        <v>20500000</v>
      </c>
      <c r="C216" s="27">
        <f t="shared" si="6"/>
        <v>1.0023429305605518</v>
      </c>
    </row>
    <row r="217" spans="2:3" x14ac:dyDescent="0.25">
      <c r="B217" s="24">
        <f t="shared" si="7"/>
        <v>20600000</v>
      </c>
      <c r="C217" s="27">
        <f t="shared" si="6"/>
        <v>1.0023659255522173</v>
      </c>
    </row>
    <row r="218" spans="2:3" x14ac:dyDescent="0.25">
      <c r="B218" s="24">
        <f t="shared" si="7"/>
        <v>20700000</v>
      </c>
      <c r="C218" s="27">
        <f t="shared" si="6"/>
        <v>1.0023890340358974</v>
      </c>
    </row>
    <row r="219" spans="2:3" x14ac:dyDescent="0.25">
      <c r="B219" s="24">
        <f t="shared" si="7"/>
        <v>20800000</v>
      </c>
      <c r="C219" s="27">
        <f t="shared" si="6"/>
        <v>1.0024122560349948</v>
      </c>
    </row>
    <row r="220" spans="2:3" x14ac:dyDescent="0.25">
      <c r="B220" s="24">
        <f t="shared" si="7"/>
        <v>20900000</v>
      </c>
      <c r="C220" s="27">
        <f t="shared" si="6"/>
        <v>1.0024355915730301</v>
      </c>
    </row>
    <row r="221" spans="2:3" x14ac:dyDescent="0.25">
      <c r="B221" s="24">
        <f t="shared" si="7"/>
        <v>21000000</v>
      </c>
      <c r="C221" s="27">
        <f t="shared" si="6"/>
        <v>1.002459040673642</v>
      </c>
    </row>
    <row r="222" spans="2:3" x14ac:dyDescent="0.25">
      <c r="B222" s="24">
        <f t="shared" si="7"/>
        <v>21100000</v>
      </c>
      <c r="C222" s="27">
        <f t="shared" si="6"/>
        <v>1.0024826033605869</v>
      </c>
    </row>
    <row r="223" spans="2:3" x14ac:dyDescent="0.25">
      <c r="B223" s="24">
        <f t="shared" si="7"/>
        <v>21200000</v>
      </c>
      <c r="C223" s="27">
        <f t="shared" si="6"/>
        <v>1.0025062796577393</v>
      </c>
    </row>
    <row r="224" spans="2:3" x14ac:dyDescent="0.25">
      <c r="B224" s="24">
        <f t="shared" si="7"/>
        <v>21300000</v>
      </c>
      <c r="C224" s="27">
        <f t="shared" si="6"/>
        <v>1.0025300695890917</v>
      </c>
    </row>
    <row r="225" spans="2:3" x14ac:dyDescent="0.25">
      <c r="B225" s="24">
        <f t="shared" si="7"/>
        <v>21400000</v>
      </c>
      <c r="C225" s="27">
        <f t="shared" si="6"/>
        <v>1.0025539731787552</v>
      </c>
    </row>
    <row r="226" spans="2:3" x14ac:dyDescent="0.25">
      <c r="B226" s="24">
        <f t="shared" si="7"/>
        <v>21500000</v>
      </c>
      <c r="C226" s="27">
        <f t="shared" si="6"/>
        <v>1.0025779904509591</v>
      </c>
    </row>
    <row r="227" spans="2:3" x14ac:dyDescent="0.25">
      <c r="B227" s="24">
        <f t="shared" si="7"/>
        <v>21600000</v>
      </c>
      <c r="C227" s="27">
        <f t="shared" si="6"/>
        <v>1.0026021214300502</v>
      </c>
    </row>
    <row r="228" spans="2:3" x14ac:dyDescent="0.25">
      <c r="B228" s="24">
        <f t="shared" si="7"/>
        <v>21700000</v>
      </c>
      <c r="C228" s="27">
        <f t="shared" si="6"/>
        <v>1.0026263661404948</v>
      </c>
    </row>
    <row r="229" spans="2:3" x14ac:dyDescent="0.25">
      <c r="B229" s="24">
        <f t="shared" si="7"/>
        <v>21800000</v>
      </c>
      <c r="C229" s="27">
        <f t="shared" si="6"/>
        <v>1.0026507246068772</v>
      </c>
    </row>
    <row r="230" spans="2:3" x14ac:dyDescent="0.25">
      <c r="B230" s="24">
        <f t="shared" si="7"/>
        <v>21900000</v>
      </c>
      <c r="C230" s="27">
        <f t="shared" si="6"/>
        <v>1.0026751968539001</v>
      </c>
    </row>
    <row r="231" spans="2:3" x14ac:dyDescent="0.25">
      <c r="B231" s="24">
        <f t="shared" si="7"/>
        <v>22000000</v>
      </c>
      <c r="C231" s="27">
        <f t="shared" si="6"/>
        <v>1.0026997829063848</v>
      </c>
    </row>
    <row r="232" spans="2:3" x14ac:dyDescent="0.25">
      <c r="B232" s="24">
        <f t="shared" si="7"/>
        <v>22100000</v>
      </c>
      <c r="C232" s="27">
        <f t="shared" si="6"/>
        <v>1.0027244827892716</v>
      </c>
    </row>
    <row r="233" spans="2:3" x14ac:dyDescent="0.25">
      <c r="B233" s="24">
        <f t="shared" si="7"/>
        <v>22200000</v>
      </c>
      <c r="C233" s="27">
        <f t="shared" si="6"/>
        <v>1.0027492965276197</v>
      </c>
    </row>
    <row r="234" spans="2:3" x14ac:dyDescent="0.25">
      <c r="B234" s="24">
        <f t="shared" si="7"/>
        <v>22300000</v>
      </c>
      <c r="C234" s="27">
        <f t="shared" si="6"/>
        <v>1.0027742241466062</v>
      </c>
    </row>
    <row r="235" spans="2:3" x14ac:dyDescent="0.25">
      <c r="B235" s="24">
        <f t="shared" si="7"/>
        <v>22400000</v>
      </c>
      <c r="C235" s="27">
        <f t="shared" si="6"/>
        <v>1.0027992656715279</v>
      </c>
    </row>
    <row r="236" spans="2:3" x14ac:dyDescent="0.25">
      <c r="B236" s="24">
        <f t="shared" si="7"/>
        <v>22500000</v>
      </c>
      <c r="C236" s="27">
        <f t="shared" si="6"/>
        <v>1.0028244211278003</v>
      </c>
    </row>
    <row r="237" spans="2:3" x14ac:dyDescent="0.25">
      <c r="B237" s="24">
        <f t="shared" si="7"/>
        <v>22600000</v>
      </c>
      <c r="C237" s="27">
        <f t="shared" si="6"/>
        <v>1.0028496905409581</v>
      </c>
    </row>
    <row r="238" spans="2:3" x14ac:dyDescent="0.25">
      <c r="B238" s="24">
        <f t="shared" si="7"/>
        <v>22700000</v>
      </c>
      <c r="C238" s="27">
        <f t="shared" si="6"/>
        <v>1.002875073936655</v>
      </c>
    </row>
    <row r="239" spans="2:3" x14ac:dyDescent="0.25">
      <c r="B239" s="24">
        <f t="shared" si="7"/>
        <v>22800000</v>
      </c>
      <c r="C239" s="27">
        <f t="shared" si="6"/>
        <v>1.0029005713406636</v>
      </c>
    </row>
    <row r="240" spans="2:3" x14ac:dyDescent="0.25">
      <c r="B240" s="24">
        <f t="shared" si="7"/>
        <v>22900000</v>
      </c>
      <c r="C240" s="27">
        <f t="shared" si="6"/>
        <v>1.0029261827788762</v>
      </c>
    </row>
    <row r="241" spans="2:3" x14ac:dyDescent="0.25">
      <c r="B241" s="24">
        <f t="shared" si="7"/>
        <v>23000000</v>
      </c>
      <c r="C241" s="27">
        <f t="shared" si="6"/>
        <v>1.0029519082773042</v>
      </c>
    </row>
    <row r="242" spans="2:3" x14ac:dyDescent="0.25">
      <c r="B242" s="24">
        <f t="shared" si="7"/>
        <v>23100000</v>
      </c>
      <c r="C242" s="27">
        <f t="shared" si="6"/>
        <v>1.0029777478620783</v>
      </c>
    </row>
    <row r="243" spans="2:3" x14ac:dyDescent="0.25">
      <c r="B243" s="24">
        <f t="shared" si="7"/>
        <v>23200000</v>
      </c>
      <c r="C243" s="27">
        <f t="shared" si="6"/>
        <v>1.0030037015594488</v>
      </c>
    </row>
    <row r="244" spans="2:3" x14ac:dyDescent="0.25">
      <c r="B244" s="24">
        <f t="shared" si="7"/>
        <v>23300000</v>
      </c>
      <c r="C244" s="27">
        <f t="shared" si="6"/>
        <v>1.0030297693957859</v>
      </c>
    </row>
    <row r="245" spans="2:3" x14ac:dyDescent="0.25">
      <c r="B245" s="24">
        <f t="shared" si="7"/>
        <v>23400000</v>
      </c>
      <c r="C245" s="27">
        <f t="shared" si="6"/>
        <v>1.0030559513975787</v>
      </c>
    </row>
    <row r="246" spans="2:3" x14ac:dyDescent="0.25">
      <c r="B246" s="24">
        <f t="shared" si="7"/>
        <v>23500000</v>
      </c>
      <c r="C246" s="27">
        <f t="shared" si="6"/>
        <v>1.0030822475914365</v>
      </c>
    </row>
    <row r="247" spans="2:3" x14ac:dyDescent="0.25">
      <c r="B247" s="24">
        <f t="shared" si="7"/>
        <v>23600000</v>
      </c>
      <c r="C247" s="27">
        <f t="shared" si="6"/>
        <v>1.0031086580040882</v>
      </c>
    </row>
    <row r="248" spans="2:3" x14ac:dyDescent="0.25">
      <c r="B248" s="24">
        <f t="shared" si="7"/>
        <v>23700000</v>
      </c>
      <c r="C248" s="27">
        <f t="shared" si="6"/>
        <v>1.0031351826623829</v>
      </c>
    </row>
    <row r="249" spans="2:3" x14ac:dyDescent="0.25">
      <c r="B249" s="24">
        <f t="shared" si="7"/>
        <v>23800000</v>
      </c>
      <c r="C249" s="27">
        <f t="shared" si="6"/>
        <v>1.0031618215932887</v>
      </c>
    </row>
    <row r="250" spans="2:3" x14ac:dyDescent="0.25">
      <c r="B250" s="24">
        <f t="shared" si="7"/>
        <v>23900000</v>
      </c>
      <c r="C250" s="27">
        <f t="shared" si="6"/>
        <v>1.0031885748238949</v>
      </c>
    </row>
    <row r="251" spans="2:3" x14ac:dyDescent="0.25">
      <c r="B251" s="24">
        <f t="shared" si="7"/>
        <v>24000000</v>
      </c>
      <c r="C251" s="27">
        <f t="shared" si="6"/>
        <v>1.0032154423814099</v>
      </c>
    </row>
    <row r="252" spans="2:3" x14ac:dyDescent="0.25">
      <c r="B252" s="24">
        <f t="shared" si="7"/>
        <v>24100000</v>
      </c>
      <c r="C252" s="27">
        <f t="shared" si="6"/>
        <v>1.003242424293163</v>
      </c>
    </row>
    <row r="253" spans="2:3" x14ac:dyDescent="0.25">
      <c r="B253" s="24">
        <f t="shared" si="7"/>
        <v>24200000</v>
      </c>
      <c r="C253" s="27">
        <f t="shared" si="6"/>
        <v>1.0032695205866033</v>
      </c>
    </row>
    <row r="254" spans="2:3" x14ac:dyDescent="0.25">
      <c r="B254" s="24">
        <f t="shared" si="7"/>
        <v>24300000</v>
      </c>
      <c r="C254" s="27">
        <f t="shared" si="6"/>
        <v>1.0032967312893004</v>
      </c>
    </row>
    <row r="255" spans="2:3" x14ac:dyDescent="0.25">
      <c r="B255" s="24">
        <f t="shared" si="7"/>
        <v>24400000</v>
      </c>
      <c r="C255" s="27">
        <f t="shared" si="6"/>
        <v>1.0033240564289441</v>
      </c>
    </row>
    <row r="256" spans="2:3" x14ac:dyDescent="0.25">
      <c r="B256" s="24">
        <f t="shared" si="7"/>
        <v>24500000</v>
      </c>
      <c r="C256" s="27">
        <f t="shared" si="6"/>
        <v>1.0033514960333445</v>
      </c>
    </row>
    <row r="257" spans="2:3" x14ac:dyDescent="0.25">
      <c r="B257" s="24">
        <f t="shared" si="7"/>
        <v>24600000</v>
      </c>
      <c r="C257" s="27">
        <f t="shared" si="6"/>
        <v>1.0033790501304332</v>
      </c>
    </row>
    <row r="258" spans="2:3" x14ac:dyDescent="0.25">
      <c r="B258" s="24">
        <f t="shared" si="7"/>
        <v>24700000</v>
      </c>
      <c r="C258" s="27">
        <f t="shared" si="6"/>
        <v>1.0034067187482612</v>
      </c>
    </row>
    <row r="259" spans="2:3" x14ac:dyDescent="0.25">
      <c r="B259" s="24">
        <f t="shared" si="7"/>
        <v>24800000</v>
      </c>
      <c r="C259" s="27">
        <f t="shared" si="6"/>
        <v>1.0034345019150011</v>
      </c>
    </row>
    <row r="260" spans="2:3" x14ac:dyDescent="0.25">
      <c r="B260" s="24">
        <f t="shared" si="7"/>
        <v>24900000</v>
      </c>
      <c r="C260" s="27">
        <f t="shared" si="6"/>
        <v>1.0034623996589456</v>
      </c>
    </row>
    <row r="261" spans="2:3" x14ac:dyDescent="0.25">
      <c r="B261" s="24">
        <f t="shared" si="7"/>
        <v>25000000</v>
      </c>
      <c r="C261" s="27">
        <f t="shared" si="6"/>
        <v>1.0034904120085089</v>
      </c>
    </row>
    <row r="262" spans="2:3" x14ac:dyDescent="0.25">
      <c r="B262" s="24">
        <f t="shared" si="7"/>
        <v>25100000</v>
      </c>
      <c r="C262" s="27">
        <f t="shared" si="6"/>
        <v>1.0035185389922261</v>
      </c>
    </row>
    <row r="263" spans="2:3" x14ac:dyDescent="0.25">
      <c r="B263" s="24">
        <f t="shared" si="7"/>
        <v>25200000</v>
      </c>
      <c r="C263" s="27">
        <f t="shared" si="6"/>
        <v>1.0035467806387528</v>
      </c>
    </row>
    <row r="264" spans="2:3" x14ac:dyDescent="0.25">
      <c r="B264" s="24">
        <f t="shared" si="7"/>
        <v>25300000</v>
      </c>
      <c r="C264" s="27">
        <f t="shared" si="6"/>
        <v>1.0035751369768662</v>
      </c>
    </row>
    <row r="265" spans="2:3" x14ac:dyDescent="0.25">
      <c r="B265" s="24">
        <f t="shared" si="7"/>
        <v>25400000</v>
      </c>
      <c r="C265" s="27">
        <f t="shared" si="6"/>
        <v>1.0036036080354644</v>
      </c>
    </row>
    <row r="266" spans="2:3" x14ac:dyDescent="0.25">
      <c r="B266" s="24">
        <f t="shared" si="7"/>
        <v>25500000</v>
      </c>
      <c r="C266" s="27">
        <f t="shared" si="6"/>
        <v>1.0036321938435673</v>
      </c>
    </row>
    <row r="267" spans="2:3" x14ac:dyDescent="0.25">
      <c r="B267" s="24">
        <f t="shared" si="7"/>
        <v>25600000</v>
      </c>
      <c r="C267" s="27">
        <f t="shared" si="6"/>
        <v>1.0036608944303154</v>
      </c>
    </row>
    <row r="268" spans="2:3" x14ac:dyDescent="0.25">
      <c r="B268" s="24">
        <f t="shared" si="7"/>
        <v>25700000</v>
      </c>
      <c r="C268" s="27">
        <f t="shared" si="6"/>
        <v>1.0036897098249711</v>
      </c>
    </row>
    <row r="269" spans="2:3" x14ac:dyDescent="0.25">
      <c r="B269" s="24">
        <f t="shared" si="7"/>
        <v>25800000</v>
      </c>
      <c r="C269" s="27">
        <f t="shared" ref="C269:C332" si="8">1/(POWER(1-((B269*B269)/($C$3*$C$3)),0.5))</f>
        <v>1.0037186400569182</v>
      </c>
    </row>
    <row r="270" spans="2:3" x14ac:dyDescent="0.25">
      <c r="B270" s="24">
        <f t="shared" ref="B270:B333" si="9">B269+$C$5</f>
        <v>25900000</v>
      </c>
      <c r="C270" s="27">
        <f t="shared" si="8"/>
        <v>1.0037476851556626</v>
      </c>
    </row>
    <row r="271" spans="2:3" x14ac:dyDescent="0.25">
      <c r="B271" s="24">
        <f t="shared" si="9"/>
        <v>26000000</v>
      </c>
      <c r="C271" s="27">
        <f t="shared" si="8"/>
        <v>1.0037768451508311</v>
      </c>
    </row>
    <row r="272" spans="2:3" x14ac:dyDescent="0.25">
      <c r="B272" s="24">
        <f t="shared" si="9"/>
        <v>26100000</v>
      </c>
      <c r="C272" s="27">
        <f t="shared" si="8"/>
        <v>1.0038061200721728</v>
      </c>
    </row>
    <row r="273" spans="2:3" x14ac:dyDescent="0.25">
      <c r="B273" s="24">
        <f t="shared" si="9"/>
        <v>26200000</v>
      </c>
      <c r="C273" s="27">
        <f t="shared" si="8"/>
        <v>1.0038355099495586</v>
      </c>
    </row>
    <row r="274" spans="2:3" x14ac:dyDescent="0.25">
      <c r="B274" s="24">
        <f t="shared" si="9"/>
        <v>26300000</v>
      </c>
      <c r="C274" s="27">
        <f t="shared" si="8"/>
        <v>1.0038650148129813</v>
      </c>
    </row>
    <row r="275" spans="2:3" x14ac:dyDescent="0.25">
      <c r="B275" s="24">
        <f t="shared" si="9"/>
        <v>26400000</v>
      </c>
      <c r="C275" s="27">
        <f t="shared" si="8"/>
        <v>1.0038946346925555</v>
      </c>
    </row>
    <row r="276" spans="2:3" x14ac:dyDescent="0.25">
      <c r="B276" s="24">
        <f t="shared" si="9"/>
        <v>26500000</v>
      </c>
      <c r="C276" s="27">
        <f t="shared" si="8"/>
        <v>1.0039243696185185</v>
      </c>
    </row>
    <row r="277" spans="2:3" x14ac:dyDescent="0.25">
      <c r="B277" s="24">
        <f t="shared" si="9"/>
        <v>26600000</v>
      </c>
      <c r="C277" s="27">
        <f t="shared" si="8"/>
        <v>1.0039542196212292</v>
      </c>
    </row>
    <row r="278" spans="2:3" x14ac:dyDescent="0.25">
      <c r="B278" s="24">
        <f t="shared" si="9"/>
        <v>26700000</v>
      </c>
      <c r="C278" s="27">
        <f t="shared" si="8"/>
        <v>1.0039841847311692</v>
      </c>
    </row>
    <row r="279" spans="2:3" x14ac:dyDescent="0.25">
      <c r="B279" s="24">
        <f t="shared" si="9"/>
        <v>26800000</v>
      </c>
      <c r="C279" s="27">
        <f t="shared" si="8"/>
        <v>1.0040142649789423</v>
      </c>
    </row>
    <row r="280" spans="2:3" x14ac:dyDescent="0.25">
      <c r="B280" s="24">
        <f t="shared" si="9"/>
        <v>26900000</v>
      </c>
      <c r="C280" s="27">
        <f t="shared" si="8"/>
        <v>1.0040444603952752</v>
      </c>
    </row>
    <row r="281" spans="2:3" x14ac:dyDescent="0.25">
      <c r="B281" s="24">
        <f t="shared" si="9"/>
        <v>27000000</v>
      </c>
      <c r="C281" s="27">
        <f t="shared" si="8"/>
        <v>1.0040747710110163</v>
      </c>
    </row>
    <row r="282" spans="2:3" x14ac:dyDescent="0.25">
      <c r="B282" s="24">
        <f t="shared" si="9"/>
        <v>27100000</v>
      </c>
      <c r="C282" s="27">
        <f t="shared" si="8"/>
        <v>1.0041051968571375</v>
      </c>
    </row>
    <row r="283" spans="2:3" x14ac:dyDescent="0.25">
      <c r="B283" s="24">
        <f t="shared" si="9"/>
        <v>27200000</v>
      </c>
      <c r="C283" s="27">
        <f t="shared" si="8"/>
        <v>1.0041357379647329</v>
      </c>
    </row>
    <row r="284" spans="2:3" x14ac:dyDescent="0.25">
      <c r="B284" s="24">
        <f t="shared" si="9"/>
        <v>27300000</v>
      </c>
      <c r="C284" s="27">
        <f t="shared" si="8"/>
        <v>1.0041663943650196</v>
      </c>
    </row>
    <row r="285" spans="2:3" x14ac:dyDescent="0.25">
      <c r="B285" s="24">
        <f t="shared" si="9"/>
        <v>27400000</v>
      </c>
      <c r="C285" s="27">
        <f t="shared" si="8"/>
        <v>1.0041971660893378</v>
      </c>
    </row>
    <row r="286" spans="2:3" x14ac:dyDescent="0.25">
      <c r="B286" s="24">
        <f t="shared" si="9"/>
        <v>27500000</v>
      </c>
      <c r="C286" s="27">
        <f t="shared" si="8"/>
        <v>1.0042280531691508</v>
      </c>
    </row>
    <row r="287" spans="2:3" x14ac:dyDescent="0.25">
      <c r="B287" s="24">
        <f t="shared" si="9"/>
        <v>27600000</v>
      </c>
      <c r="C287" s="27">
        <f t="shared" si="8"/>
        <v>1.0042590556360445</v>
      </c>
    </row>
    <row r="288" spans="2:3" x14ac:dyDescent="0.25">
      <c r="B288" s="24">
        <f t="shared" si="9"/>
        <v>27700000</v>
      </c>
      <c r="C288" s="27">
        <f t="shared" si="8"/>
        <v>1.004290173521728</v>
      </c>
    </row>
    <row r="289" spans="2:3" x14ac:dyDescent="0.25">
      <c r="B289" s="24">
        <f t="shared" si="9"/>
        <v>27800000</v>
      </c>
      <c r="C289" s="27">
        <f t="shared" si="8"/>
        <v>1.0043214068580344</v>
      </c>
    </row>
    <row r="290" spans="2:3" x14ac:dyDescent="0.25">
      <c r="B290" s="24">
        <f t="shared" si="9"/>
        <v>27900000</v>
      </c>
      <c r="C290" s="27">
        <f t="shared" si="8"/>
        <v>1.0043527556769196</v>
      </c>
    </row>
    <row r="291" spans="2:3" x14ac:dyDescent="0.25">
      <c r="B291" s="24">
        <f t="shared" si="9"/>
        <v>28000000</v>
      </c>
      <c r="C291" s="27">
        <f t="shared" si="8"/>
        <v>1.0043842200104629</v>
      </c>
    </row>
    <row r="292" spans="2:3" x14ac:dyDescent="0.25">
      <c r="B292" s="24">
        <f t="shared" si="9"/>
        <v>28100000</v>
      </c>
      <c r="C292" s="27">
        <f t="shared" si="8"/>
        <v>1.0044157998908674</v>
      </c>
    </row>
    <row r="293" spans="2:3" x14ac:dyDescent="0.25">
      <c r="B293" s="24">
        <f t="shared" si="9"/>
        <v>28200000</v>
      </c>
      <c r="C293" s="27">
        <f t="shared" si="8"/>
        <v>1.0044474953504599</v>
      </c>
    </row>
    <row r="294" spans="2:3" x14ac:dyDescent="0.25">
      <c r="B294" s="24">
        <f t="shared" si="9"/>
        <v>28300000</v>
      </c>
      <c r="C294" s="27">
        <f t="shared" si="8"/>
        <v>1.0044793064216908</v>
      </c>
    </row>
    <row r="295" spans="2:3" x14ac:dyDescent="0.25">
      <c r="B295" s="24">
        <f t="shared" si="9"/>
        <v>28400000</v>
      </c>
      <c r="C295" s="27">
        <f t="shared" si="8"/>
        <v>1.0045112331371342</v>
      </c>
    </row>
    <row r="296" spans="2:3" x14ac:dyDescent="0.25">
      <c r="B296" s="24">
        <f t="shared" si="9"/>
        <v>28500000</v>
      </c>
      <c r="C296" s="27">
        <f t="shared" si="8"/>
        <v>1.0045432755294885</v>
      </c>
    </row>
    <row r="297" spans="2:3" x14ac:dyDescent="0.25">
      <c r="B297" s="24">
        <f t="shared" si="9"/>
        <v>28600000</v>
      </c>
      <c r="C297" s="27">
        <f t="shared" si="8"/>
        <v>1.004575433631576</v>
      </c>
    </row>
    <row r="298" spans="2:3" x14ac:dyDescent="0.25">
      <c r="B298" s="24">
        <f t="shared" si="9"/>
        <v>28700000</v>
      </c>
      <c r="C298" s="27">
        <f t="shared" si="8"/>
        <v>1.0046077074763426</v>
      </c>
    </row>
    <row r="299" spans="2:3" x14ac:dyDescent="0.25">
      <c r="B299" s="24">
        <f t="shared" si="9"/>
        <v>28800000</v>
      </c>
      <c r="C299" s="27">
        <f t="shared" si="8"/>
        <v>1.0046400970968594</v>
      </c>
    </row>
    <row r="300" spans="2:3" x14ac:dyDescent="0.25">
      <c r="B300" s="24">
        <f t="shared" si="9"/>
        <v>28900000</v>
      </c>
      <c r="C300" s="27">
        <f t="shared" si="8"/>
        <v>1.0046726025263211</v>
      </c>
    </row>
    <row r="301" spans="2:3" x14ac:dyDescent="0.25">
      <c r="B301" s="24">
        <f t="shared" si="9"/>
        <v>29000000</v>
      </c>
      <c r="C301" s="27">
        <f t="shared" si="8"/>
        <v>1.0047052237980467</v>
      </c>
    </row>
    <row r="302" spans="2:3" x14ac:dyDescent="0.25">
      <c r="B302" s="24">
        <f t="shared" si="9"/>
        <v>29100000</v>
      </c>
      <c r="C302" s="27">
        <f t="shared" si="8"/>
        <v>1.0047379609454803</v>
      </c>
    </row>
    <row r="303" spans="2:3" x14ac:dyDescent="0.25">
      <c r="B303" s="24">
        <f t="shared" si="9"/>
        <v>29200000</v>
      </c>
      <c r="C303" s="27">
        <f t="shared" si="8"/>
        <v>1.00477081400219</v>
      </c>
    </row>
    <row r="304" spans="2:3" x14ac:dyDescent="0.25">
      <c r="B304" s="24">
        <f t="shared" si="9"/>
        <v>29300000</v>
      </c>
      <c r="C304" s="27">
        <f t="shared" si="8"/>
        <v>1.004803783001869</v>
      </c>
    </row>
    <row r="305" spans="2:3" x14ac:dyDescent="0.25">
      <c r="B305" s="24">
        <f t="shared" si="9"/>
        <v>29400000</v>
      </c>
      <c r="C305" s="27">
        <f t="shared" si="8"/>
        <v>1.0048368679783355</v>
      </c>
    </row>
    <row r="306" spans="2:3" x14ac:dyDescent="0.25">
      <c r="B306" s="24">
        <f t="shared" si="9"/>
        <v>29500000</v>
      </c>
      <c r="C306" s="27">
        <f t="shared" si="8"/>
        <v>1.0048700689655314</v>
      </c>
    </row>
    <row r="307" spans="2:3" x14ac:dyDescent="0.25">
      <c r="B307" s="24">
        <f t="shared" si="9"/>
        <v>29600000</v>
      </c>
      <c r="C307" s="27">
        <f t="shared" si="8"/>
        <v>1.0049033859975254</v>
      </c>
    </row>
    <row r="308" spans="2:3" x14ac:dyDescent="0.25">
      <c r="B308" s="24">
        <f t="shared" si="9"/>
        <v>29700000</v>
      </c>
      <c r="C308" s="27">
        <f t="shared" si="8"/>
        <v>1.0049368191085097</v>
      </c>
    </row>
    <row r="309" spans="2:3" x14ac:dyDescent="0.25">
      <c r="B309" s="24">
        <f t="shared" si="9"/>
        <v>29800000</v>
      </c>
      <c r="C309" s="27">
        <f t="shared" si="8"/>
        <v>1.0049703683328026</v>
      </c>
    </row>
    <row r="310" spans="2:3" x14ac:dyDescent="0.25">
      <c r="B310" s="24">
        <f t="shared" si="9"/>
        <v>29900000</v>
      </c>
      <c r="C310" s="27">
        <f t="shared" si="8"/>
        <v>1.0050040337048471</v>
      </c>
    </row>
    <row r="311" spans="2:3" x14ac:dyDescent="0.25">
      <c r="B311" s="24">
        <f t="shared" si="9"/>
        <v>30000000</v>
      </c>
      <c r="C311" s="27">
        <f t="shared" si="8"/>
        <v>1.0050378152592121</v>
      </c>
    </row>
    <row r="312" spans="2:3" x14ac:dyDescent="0.25">
      <c r="B312" s="24">
        <f t="shared" si="9"/>
        <v>30100000</v>
      </c>
      <c r="C312" s="27">
        <f t="shared" si="8"/>
        <v>1.0050717130305917</v>
      </c>
    </row>
    <row r="313" spans="2:3" x14ac:dyDescent="0.25">
      <c r="B313" s="24">
        <f t="shared" si="9"/>
        <v>30200000</v>
      </c>
      <c r="C313" s="27">
        <f t="shared" si="8"/>
        <v>1.0051057270538055</v>
      </c>
    </row>
    <row r="314" spans="2:3" x14ac:dyDescent="0.25">
      <c r="B314" s="24">
        <f t="shared" si="9"/>
        <v>30300000</v>
      </c>
      <c r="C314" s="27">
        <f t="shared" si="8"/>
        <v>1.0051398573637991</v>
      </c>
    </row>
    <row r="315" spans="2:3" x14ac:dyDescent="0.25">
      <c r="B315" s="24">
        <f t="shared" si="9"/>
        <v>30400000</v>
      </c>
      <c r="C315" s="27">
        <f t="shared" si="8"/>
        <v>1.0051741039956437</v>
      </c>
    </row>
    <row r="316" spans="2:3" x14ac:dyDescent="0.25">
      <c r="B316" s="24">
        <f t="shared" si="9"/>
        <v>30500000</v>
      </c>
      <c r="C316" s="27">
        <f t="shared" si="8"/>
        <v>1.005208466984536</v>
      </c>
    </row>
    <row r="317" spans="2:3" x14ac:dyDescent="0.25">
      <c r="B317" s="24">
        <f t="shared" si="9"/>
        <v>30600000</v>
      </c>
      <c r="C317" s="27">
        <f t="shared" si="8"/>
        <v>1.0052429463657997</v>
      </c>
    </row>
    <row r="318" spans="2:3" x14ac:dyDescent="0.25">
      <c r="B318" s="24">
        <f t="shared" si="9"/>
        <v>30700000</v>
      </c>
      <c r="C318" s="27">
        <f t="shared" si="8"/>
        <v>1.0052775421748836</v>
      </c>
    </row>
    <row r="319" spans="2:3" x14ac:dyDescent="0.25">
      <c r="B319" s="24">
        <f t="shared" si="9"/>
        <v>30800000</v>
      </c>
      <c r="C319" s="27">
        <f t="shared" si="8"/>
        <v>1.0053122544473632</v>
      </c>
    </row>
    <row r="320" spans="2:3" x14ac:dyDescent="0.25">
      <c r="B320" s="24">
        <f t="shared" si="9"/>
        <v>30900000</v>
      </c>
      <c r="C320" s="27">
        <f t="shared" si="8"/>
        <v>1.00534708321894</v>
      </c>
    </row>
    <row r="321" spans="2:3" x14ac:dyDescent="0.25">
      <c r="B321" s="24">
        <f t="shared" si="9"/>
        <v>31000000</v>
      </c>
      <c r="C321" s="27">
        <f t="shared" si="8"/>
        <v>1.005382028525442</v>
      </c>
    </row>
    <row r="322" spans="2:3" x14ac:dyDescent="0.25">
      <c r="B322" s="24">
        <f t="shared" si="9"/>
        <v>31100000</v>
      </c>
      <c r="C322" s="27">
        <f t="shared" si="8"/>
        <v>1.0054170904028239</v>
      </c>
    </row>
    <row r="323" spans="2:3" x14ac:dyDescent="0.25">
      <c r="B323" s="24">
        <f t="shared" si="9"/>
        <v>31200000</v>
      </c>
      <c r="C323" s="27">
        <f t="shared" si="8"/>
        <v>1.005452268887167</v>
      </c>
    </row>
    <row r="324" spans="2:3" x14ac:dyDescent="0.25">
      <c r="B324" s="24">
        <f t="shared" si="9"/>
        <v>31300000</v>
      </c>
      <c r="C324" s="27">
        <f t="shared" si="8"/>
        <v>1.005487564014679</v>
      </c>
    </row>
    <row r="325" spans="2:3" x14ac:dyDescent="0.25">
      <c r="B325" s="24">
        <f t="shared" si="9"/>
        <v>31400000</v>
      </c>
      <c r="C325" s="27">
        <f t="shared" si="8"/>
        <v>1.0055229758216946</v>
      </c>
    </row>
    <row r="326" spans="2:3" x14ac:dyDescent="0.25">
      <c r="B326" s="24">
        <f t="shared" si="9"/>
        <v>31500000</v>
      </c>
      <c r="C326" s="27">
        <f t="shared" si="8"/>
        <v>1.0055585043446753</v>
      </c>
    </row>
    <row r="327" spans="2:3" x14ac:dyDescent="0.25">
      <c r="B327" s="24">
        <f t="shared" si="9"/>
        <v>31600000</v>
      </c>
      <c r="C327" s="27">
        <f t="shared" si="8"/>
        <v>1.0055941496202099</v>
      </c>
    </row>
    <row r="328" spans="2:3" x14ac:dyDescent="0.25">
      <c r="B328" s="24">
        <f t="shared" si="9"/>
        <v>31700000</v>
      </c>
      <c r="C328" s="27">
        <f t="shared" si="8"/>
        <v>1.0056299116850143</v>
      </c>
    </row>
    <row r="329" spans="2:3" x14ac:dyDescent="0.25">
      <c r="B329" s="24">
        <f t="shared" si="9"/>
        <v>31800000</v>
      </c>
      <c r="C329" s="27">
        <f t="shared" si="8"/>
        <v>1.0056657905759312</v>
      </c>
    </row>
    <row r="330" spans="2:3" x14ac:dyDescent="0.25">
      <c r="B330" s="24">
        <f t="shared" si="9"/>
        <v>31900000</v>
      </c>
      <c r="C330" s="27">
        <f t="shared" si="8"/>
        <v>1.0057017863299313</v>
      </c>
    </row>
    <row r="331" spans="2:3" x14ac:dyDescent="0.25">
      <c r="B331" s="24">
        <f t="shared" si="9"/>
        <v>32000000</v>
      </c>
      <c r="C331" s="27">
        <f t="shared" si="8"/>
        <v>1.0057378989841121</v>
      </c>
    </row>
    <row r="332" spans="2:3" x14ac:dyDescent="0.25">
      <c r="B332" s="24">
        <f t="shared" si="9"/>
        <v>32100000</v>
      </c>
      <c r="C332" s="27">
        <f t="shared" si="8"/>
        <v>1.0057741285756991</v>
      </c>
    </row>
    <row r="333" spans="2:3" x14ac:dyDescent="0.25">
      <c r="B333" s="24">
        <f t="shared" si="9"/>
        <v>32200000</v>
      </c>
      <c r="C333" s="27">
        <f t="shared" ref="C333:C396" si="10">1/(POWER(1-((B333*B333)/($C$3*$C$3)),0.5))</f>
        <v>1.0058104751420456</v>
      </c>
    </row>
    <row r="334" spans="2:3" x14ac:dyDescent="0.25">
      <c r="B334" s="24">
        <f t="shared" ref="B334:B397" si="11">B333+$C$5</f>
        <v>32300000</v>
      </c>
      <c r="C334" s="27">
        <f t="shared" si="10"/>
        <v>1.0058469387206319</v>
      </c>
    </row>
    <row r="335" spans="2:3" x14ac:dyDescent="0.25">
      <c r="B335" s="24">
        <f t="shared" si="11"/>
        <v>32400000</v>
      </c>
      <c r="C335" s="27">
        <f t="shared" si="10"/>
        <v>1.0058835193490674</v>
      </c>
    </row>
    <row r="336" spans="2:3" x14ac:dyDescent="0.25">
      <c r="B336" s="24">
        <f t="shared" si="11"/>
        <v>32500000</v>
      </c>
      <c r="C336" s="27">
        <f t="shared" si="10"/>
        <v>1.0059202170650881</v>
      </c>
    </row>
    <row r="337" spans="2:3" x14ac:dyDescent="0.25">
      <c r="B337" s="24">
        <f t="shared" si="11"/>
        <v>32600000</v>
      </c>
      <c r="C337" s="27">
        <f t="shared" si="10"/>
        <v>1.0059570319065594</v>
      </c>
    </row>
    <row r="338" spans="2:3" x14ac:dyDescent="0.25">
      <c r="B338" s="24">
        <f t="shared" si="11"/>
        <v>32700000</v>
      </c>
      <c r="C338" s="27">
        <f t="shared" si="10"/>
        <v>1.0059939639114741</v>
      </c>
    </row>
    <row r="339" spans="2:3" x14ac:dyDescent="0.25">
      <c r="B339" s="24">
        <f t="shared" si="11"/>
        <v>32800000</v>
      </c>
      <c r="C339" s="27">
        <f t="shared" si="10"/>
        <v>1.0060310131179535</v>
      </c>
    </row>
    <row r="340" spans="2:3" x14ac:dyDescent="0.25">
      <c r="B340" s="24">
        <f t="shared" si="11"/>
        <v>32900000</v>
      </c>
      <c r="C340" s="27">
        <f t="shared" si="10"/>
        <v>1.0060681795642474</v>
      </c>
    </row>
    <row r="341" spans="2:3" x14ac:dyDescent="0.25">
      <c r="B341" s="24">
        <f t="shared" si="11"/>
        <v>33000000</v>
      </c>
      <c r="C341" s="27">
        <f t="shared" si="10"/>
        <v>1.0061054632887345</v>
      </c>
    </row>
    <row r="342" spans="2:3" x14ac:dyDescent="0.25">
      <c r="B342" s="24">
        <f t="shared" si="11"/>
        <v>33100000</v>
      </c>
      <c r="C342" s="27">
        <f t="shared" si="10"/>
        <v>1.0061428643299215</v>
      </c>
    </row>
    <row r="343" spans="2:3" x14ac:dyDescent="0.25">
      <c r="B343" s="24">
        <f t="shared" si="11"/>
        <v>33200000</v>
      </c>
      <c r="C343" s="27">
        <f t="shared" si="10"/>
        <v>1.0061803827264444</v>
      </c>
    </row>
    <row r="344" spans="2:3" x14ac:dyDescent="0.25">
      <c r="B344" s="24">
        <f t="shared" si="11"/>
        <v>33300000</v>
      </c>
      <c r="C344" s="27">
        <f t="shared" si="10"/>
        <v>1.0062180185170677</v>
      </c>
    </row>
    <row r="345" spans="2:3" x14ac:dyDescent="0.25">
      <c r="B345" s="24">
        <f t="shared" si="11"/>
        <v>33400000</v>
      </c>
      <c r="C345" s="27">
        <f t="shared" si="10"/>
        <v>1.0062557717406853</v>
      </c>
    </row>
    <row r="346" spans="2:3" x14ac:dyDescent="0.25">
      <c r="B346" s="24">
        <f t="shared" si="11"/>
        <v>33500000</v>
      </c>
      <c r="C346" s="27">
        <f t="shared" si="10"/>
        <v>1.0062936424363198</v>
      </c>
    </row>
    <row r="347" spans="2:3" x14ac:dyDescent="0.25">
      <c r="B347" s="24">
        <f t="shared" si="11"/>
        <v>33600000</v>
      </c>
      <c r="C347" s="27">
        <f t="shared" si="10"/>
        <v>1.0063316306431231</v>
      </c>
    </row>
    <row r="348" spans="2:3" x14ac:dyDescent="0.25">
      <c r="B348" s="24">
        <f t="shared" si="11"/>
        <v>33700000</v>
      </c>
      <c r="C348" s="27">
        <f t="shared" si="10"/>
        <v>1.006369736400377</v>
      </c>
    </row>
    <row r="349" spans="2:3" x14ac:dyDescent="0.25">
      <c r="B349" s="24">
        <f t="shared" si="11"/>
        <v>33800000</v>
      </c>
      <c r="C349" s="27">
        <f t="shared" si="10"/>
        <v>1.0064079597474922</v>
      </c>
    </row>
    <row r="350" spans="2:3" x14ac:dyDescent="0.25">
      <c r="B350" s="24">
        <f t="shared" si="11"/>
        <v>33900000</v>
      </c>
      <c r="C350" s="27">
        <f t="shared" si="10"/>
        <v>1.0064463007240088</v>
      </c>
    </row>
    <row r="351" spans="2:3" x14ac:dyDescent="0.25">
      <c r="B351" s="24">
        <f t="shared" si="11"/>
        <v>34000000</v>
      </c>
      <c r="C351" s="27">
        <f t="shared" si="10"/>
        <v>1.0064847593695971</v>
      </c>
    </row>
    <row r="352" spans="2:3" x14ac:dyDescent="0.25">
      <c r="B352" s="24">
        <f t="shared" si="11"/>
        <v>34100000</v>
      </c>
      <c r="C352" s="27">
        <f t="shared" si="10"/>
        <v>1.0065233357240571</v>
      </c>
    </row>
    <row r="353" spans="2:3" x14ac:dyDescent="0.25">
      <c r="B353" s="24">
        <f t="shared" si="11"/>
        <v>34200000</v>
      </c>
      <c r="C353" s="27">
        <f t="shared" si="10"/>
        <v>1.0065620298273186</v>
      </c>
    </row>
    <row r="354" spans="2:3" x14ac:dyDescent="0.25">
      <c r="B354" s="24">
        <f t="shared" si="11"/>
        <v>34300000</v>
      </c>
      <c r="C354" s="27">
        <f t="shared" si="10"/>
        <v>1.0066008417194412</v>
      </c>
    </row>
    <row r="355" spans="2:3" x14ac:dyDescent="0.25">
      <c r="B355" s="24">
        <f t="shared" si="11"/>
        <v>34400000</v>
      </c>
      <c r="C355" s="27">
        <f t="shared" si="10"/>
        <v>1.006639771440615</v>
      </c>
    </row>
    <row r="356" spans="2:3" x14ac:dyDescent="0.25">
      <c r="B356" s="24">
        <f t="shared" si="11"/>
        <v>34500000</v>
      </c>
      <c r="C356" s="27">
        <f t="shared" si="10"/>
        <v>1.0066788190311604</v>
      </c>
    </row>
    <row r="357" spans="2:3" x14ac:dyDescent="0.25">
      <c r="B357" s="24">
        <f t="shared" si="11"/>
        <v>34600000</v>
      </c>
      <c r="C357" s="27">
        <f t="shared" si="10"/>
        <v>1.0067179845315282</v>
      </c>
    </row>
    <row r="358" spans="2:3" x14ac:dyDescent="0.25">
      <c r="B358" s="24">
        <f t="shared" si="11"/>
        <v>34700000</v>
      </c>
      <c r="C358" s="27">
        <f t="shared" si="10"/>
        <v>1.0067572679822991</v>
      </c>
    </row>
    <row r="359" spans="2:3" x14ac:dyDescent="0.25">
      <c r="B359" s="24">
        <f t="shared" si="11"/>
        <v>34800000</v>
      </c>
      <c r="C359" s="27">
        <f t="shared" si="10"/>
        <v>1.0067966694241854</v>
      </c>
    </row>
    <row r="360" spans="2:3" x14ac:dyDescent="0.25">
      <c r="B360" s="24">
        <f t="shared" si="11"/>
        <v>34900000</v>
      </c>
      <c r="C360" s="27">
        <f t="shared" si="10"/>
        <v>1.0068361888980293</v>
      </c>
    </row>
    <row r="361" spans="2:3" x14ac:dyDescent="0.25">
      <c r="B361" s="24">
        <f t="shared" si="11"/>
        <v>35000000</v>
      </c>
      <c r="C361" s="27">
        <f t="shared" si="10"/>
        <v>1.0068758264448041</v>
      </c>
    </row>
    <row r="362" spans="2:3" x14ac:dyDescent="0.25">
      <c r="B362" s="24">
        <f t="shared" si="11"/>
        <v>35100000</v>
      </c>
      <c r="C362" s="27">
        <f t="shared" si="10"/>
        <v>1.0069155821056146</v>
      </c>
    </row>
    <row r="363" spans="2:3" x14ac:dyDescent="0.25">
      <c r="B363" s="24">
        <f t="shared" si="11"/>
        <v>35200000</v>
      </c>
      <c r="C363" s="27">
        <f t="shared" si="10"/>
        <v>1.0069554559216962</v>
      </c>
    </row>
    <row r="364" spans="2:3" x14ac:dyDescent="0.25">
      <c r="B364" s="24">
        <f t="shared" si="11"/>
        <v>35300000</v>
      </c>
      <c r="C364" s="27">
        <f t="shared" si="10"/>
        <v>1.0069954479344154</v>
      </c>
    </row>
    <row r="365" spans="2:3" x14ac:dyDescent="0.25">
      <c r="B365" s="24">
        <f t="shared" si="11"/>
        <v>35400000</v>
      </c>
      <c r="C365" s="27">
        <f t="shared" si="10"/>
        <v>1.0070355581852706</v>
      </c>
    </row>
    <row r="366" spans="2:3" x14ac:dyDescent="0.25">
      <c r="B366" s="24">
        <f t="shared" si="11"/>
        <v>35500000</v>
      </c>
      <c r="C366" s="27">
        <f t="shared" si="10"/>
        <v>1.0070757867158908</v>
      </c>
    </row>
    <row r="367" spans="2:3" x14ac:dyDescent="0.25">
      <c r="B367" s="24">
        <f t="shared" si="11"/>
        <v>35600000</v>
      </c>
      <c r="C367" s="27">
        <f t="shared" si="10"/>
        <v>1.0071161335680376</v>
      </c>
    </row>
    <row r="368" spans="2:3" x14ac:dyDescent="0.25">
      <c r="B368" s="24">
        <f t="shared" si="11"/>
        <v>35700000</v>
      </c>
      <c r="C368" s="27">
        <f t="shared" si="10"/>
        <v>1.0071565987836038</v>
      </c>
    </row>
    <row r="369" spans="2:3" x14ac:dyDescent="0.25">
      <c r="B369" s="24">
        <f t="shared" si="11"/>
        <v>35800000</v>
      </c>
      <c r="C369" s="27">
        <f t="shared" si="10"/>
        <v>1.007197182404614</v>
      </c>
    </row>
    <row r="370" spans="2:3" x14ac:dyDescent="0.25">
      <c r="B370" s="24">
        <f t="shared" si="11"/>
        <v>35900000</v>
      </c>
      <c r="C370" s="27">
        <f t="shared" si="10"/>
        <v>1.007237884473225</v>
      </c>
    </row>
    <row r="371" spans="2:3" x14ac:dyDescent="0.25">
      <c r="B371" s="24">
        <f t="shared" si="11"/>
        <v>36000000</v>
      </c>
      <c r="C371" s="27">
        <f t="shared" si="10"/>
        <v>1.0072787050317253</v>
      </c>
    </row>
    <row r="372" spans="2:3" x14ac:dyDescent="0.25">
      <c r="B372" s="24">
        <f t="shared" si="11"/>
        <v>36100000</v>
      </c>
      <c r="C372" s="27">
        <f t="shared" si="10"/>
        <v>1.0073196441225361</v>
      </c>
    </row>
    <row r="373" spans="2:3" x14ac:dyDescent="0.25">
      <c r="B373" s="24">
        <f t="shared" si="11"/>
        <v>36200000</v>
      </c>
      <c r="C373" s="27">
        <f t="shared" si="10"/>
        <v>1.0073607017882105</v>
      </c>
    </row>
    <row r="374" spans="2:3" x14ac:dyDescent="0.25">
      <c r="B374" s="24">
        <f t="shared" si="11"/>
        <v>36300000</v>
      </c>
      <c r="C374" s="27">
        <f t="shared" si="10"/>
        <v>1.0074018780714342</v>
      </c>
    </row>
    <row r="375" spans="2:3" x14ac:dyDescent="0.25">
      <c r="B375" s="24">
        <f t="shared" si="11"/>
        <v>36400000</v>
      </c>
      <c r="C375" s="27">
        <f t="shared" si="10"/>
        <v>1.0074431730150255</v>
      </c>
    </row>
    <row r="376" spans="2:3" x14ac:dyDescent="0.25">
      <c r="B376" s="24">
        <f t="shared" si="11"/>
        <v>36500000</v>
      </c>
      <c r="C376" s="27">
        <f t="shared" si="10"/>
        <v>1.0074845866619357</v>
      </c>
    </row>
    <row r="377" spans="2:3" x14ac:dyDescent="0.25">
      <c r="B377" s="24">
        <f t="shared" si="11"/>
        <v>36600000</v>
      </c>
      <c r="C377" s="27">
        <f t="shared" si="10"/>
        <v>1.0075261190552487</v>
      </c>
    </row>
    <row r="378" spans="2:3" x14ac:dyDescent="0.25">
      <c r="B378" s="24">
        <f t="shared" si="11"/>
        <v>36700000</v>
      </c>
      <c r="C378" s="27">
        <f t="shared" si="10"/>
        <v>1.0075677702381807</v>
      </c>
    </row>
    <row r="379" spans="2:3" x14ac:dyDescent="0.25">
      <c r="B379" s="24">
        <f t="shared" si="11"/>
        <v>36800000</v>
      </c>
      <c r="C379" s="27">
        <f t="shared" si="10"/>
        <v>1.0076095402540823</v>
      </c>
    </row>
    <row r="380" spans="2:3" x14ac:dyDescent="0.25">
      <c r="B380" s="24">
        <f t="shared" si="11"/>
        <v>36900000</v>
      </c>
      <c r="C380" s="27">
        <f t="shared" si="10"/>
        <v>1.0076514291464365</v>
      </c>
    </row>
    <row r="381" spans="2:3" x14ac:dyDescent="0.25">
      <c r="B381" s="24">
        <f t="shared" si="11"/>
        <v>37000000</v>
      </c>
      <c r="C381" s="27">
        <f t="shared" si="10"/>
        <v>1.0076934369588597</v>
      </c>
    </row>
    <row r="382" spans="2:3" x14ac:dyDescent="0.25">
      <c r="B382" s="24">
        <f t="shared" si="11"/>
        <v>37100000</v>
      </c>
      <c r="C382" s="27">
        <f t="shared" si="10"/>
        <v>1.007735563735102</v>
      </c>
    </row>
    <row r="383" spans="2:3" x14ac:dyDescent="0.25">
      <c r="B383" s="24">
        <f t="shared" si="11"/>
        <v>37200000</v>
      </c>
      <c r="C383" s="27">
        <f t="shared" si="10"/>
        <v>1.0077778095190468</v>
      </c>
    </row>
    <row r="384" spans="2:3" x14ac:dyDescent="0.25">
      <c r="B384" s="24">
        <f t="shared" si="11"/>
        <v>37300000</v>
      </c>
      <c r="C384" s="27">
        <f t="shared" si="10"/>
        <v>1.0078201743547115</v>
      </c>
    </row>
    <row r="385" spans="2:3" x14ac:dyDescent="0.25">
      <c r="B385" s="24">
        <f t="shared" si="11"/>
        <v>37400000</v>
      </c>
      <c r="C385" s="27">
        <f t="shared" si="10"/>
        <v>1.0078626582862473</v>
      </c>
    </row>
    <row r="386" spans="2:3" x14ac:dyDescent="0.25">
      <c r="B386" s="24">
        <f t="shared" si="11"/>
        <v>37500000</v>
      </c>
      <c r="C386" s="27">
        <f t="shared" si="10"/>
        <v>1.0079052613579391</v>
      </c>
    </row>
    <row r="387" spans="2:3" x14ac:dyDescent="0.25">
      <c r="B387" s="24">
        <f t="shared" si="11"/>
        <v>37600000</v>
      </c>
      <c r="C387" s="27">
        <f t="shared" si="10"/>
        <v>1.0079479836142069</v>
      </c>
    </row>
    <row r="388" spans="2:3" x14ac:dyDescent="0.25">
      <c r="B388" s="24">
        <f t="shared" si="11"/>
        <v>37700000</v>
      </c>
      <c r="C388" s="27">
        <f t="shared" si="10"/>
        <v>1.0079908250996035</v>
      </c>
    </row>
    <row r="389" spans="2:3" x14ac:dyDescent="0.25">
      <c r="B389" s="24">
        <f t="shared" si="11"/>
        <v>37800000</v>
      </c>
      <c r="C389" s="27">
        <f t="shared" si="10"/>
        <v>1.0080337858588173</v>
      </c>
    </row>
    <row r="390" spans="2:3" x14ac:dyDescent="0.25">
      <c r="B390" s="24">
        <f t="shared" si="11"/>
        <v>37900000</v>
      </c>
      <c r="C390" s="27">
        <f t="shared" si="10"/>
        <v>1.0080768659366708</v>
      </c>
    </row>
    <row r="391" spans="2:3" x14ac:dyDescent="0.25">
      <c r="B391" s="24">
        <f t="shared" si="11"/>
        <v>38000000</v>
      </c>
      <c r="C391" s="27">
        <f t="shared" si="10"/>
        <v>1.0081200653781208</v>
      </c>
    </row>
    <row r="392" spans="2:3" x14ac:dyDescent="0.25">
      <c r="B392" s="24">
        <f t="shared" si="11"/>
        <v>38100000</v>
      </c>
      <c r="C392" s="27">
        <f t="shared" si="10"/>
        <v>1.0081633842282591</v>
      </c>
    </row>
    <row r="393" spans="2:3" x14ac:dyDescent="0.25">
      <c r="B393" s="24">
        <f t="shared" si="11"/>
        <v>38200000</v>
      </c>
      <c r="C393" s="27">
        <f t="shared" si="10"/>
        <v>1.0082068225323133</v>
      </c>
    </row>
    <row r="394" spans="2:3" x14ac:dyDescent="0.25">
      <c r="B394" s="24">
        <f t="shared" si="11"/>
        <v>38300000</v>
      </c>
      <c r="C394" s="27">
        <f t="shared" si="10"/>
        <v>1.0082503803356446</v>
      </c>
    </row>
    <row r="395" spans="2:3" x14ac:dyDescent="0.25">
      <c r="B395" s="24">
        <f t="shared" si="11"/>
        <v>38400000</v>
      </c>
      <c r="C395" s="27">
        <f t="shared" si="10"/>
        <v>1.00829405768375</v>
      </c>
    </row>
    <row r="396" spans="2:3" x14ac:dyDescent="0.25">
      <c r="B396" s="24">
        <f t="shared" si="11"/>
        <v>38500000</v>
      </c>
      <c r="C396" s="27">
        <f t="shared" si="10"/>
        <v>1.0083378546222626</v>
      </c>
    </row>
    <row r="397" spans="2:3" x14ac:dyDescent="0.25">
      <c r="B397" s="24">
        <f t="shared" si="11"/>
        <v>38600000</v>
      </c>
      <c r="C397" s="27">
        <f t="shared" ref="C397:C460" si="12">1/(POWER(1-((B397*B397)/($C$3*$C$3)),0.5))</f>
        <v>1.0083817711969496</v>
      </c>
    </row>
    <row r="398" spans="2:3" x14ac:dyDescent="0.25">
      <c r="B398" s="24">
        <f t="shared" ref="B398:B461" si="13">B397+$C$5</f>
        <v>38700000</v>
      </c>
      <c r="C398" s="27">
        <f t="shared" si="12"/>
        <v>1.0084258074537149</v>
      </c>
    </row>
    <row r="399" spans="2:3" x14ac:dyDescent="0.25">
      <c r="B399" s="24">
        <f t="shared" si="13"/>
        <v>38800000</v>
      </c>
      <c r="C399" s="27">
        <f t="shared" si="12"/>
        <v>1.0084699634385974</v>
      </c>
    </row>
    <row r="400" spans="2:3" x14ac:dyDescent="0.25">
      <c r="B400" s="24">
        <f t="shared" si="13"/>
        <v>38900000</v>
      </c>
      <c r="C400" s="27">
        <f t="shared" si="12"/>
        <v>1.0085142391977719</v>
      </c>
    </row>
    <row r="401" spans="2:3" x14ac:dyDescent="0.25">
      <c r="B401" s="24">
        <f t="shared" si="13"/>
        <v>39000000</v>
      </c>
      <c r="C401" s="27">
        <f t="shared" si="12"/>
        <v>1.0085586347775501</v>
      </c>
    </row>
    <row r="402" spans="2:3" x14ac:dyDescent="0.25">
      <c r="B402" s="24">
        <f t="shared" si="13"/>
        <v>39100000</v>
      </c>
      <c r="C402" s="27">
        <f t="shared" si="12"/>
        <v>1.0086031502243789</v>
      </c>
    </row>
    <row r="403" spans="2:3" x14ac:dyDescent="0.25">
      <c r="B403" s="24">
        <f t="shared" si="13"/>
        <v>39200000</v>
      </c>
      <c r="C403" s="27">
        <f t="shared" si="12"/>
        <v>1.0086477855848415</v>
      </c>
    </row>
    <row r="404" spans="2:3" x14ac:dyDescent="0.25">
      <c r="B404" s="24">
        <f t="shared" si="13"/>
        <v>39300000</v>
      </c>
      <c r="C404" s="27">
        <f t="shared" si="12"/>
        <v>1.0086925409056582</v>
      </c>
    </row>
    <row r="405" spans="2:3" x14ac:dyDescent="0.25">
      <c r="B405" s="24">
        <f t="shared" si="13"/>
        <v>39400000</v>
      </c>
      <c r="C405" s="27">
        <f t="shared" si="12"/>
        <v>1.0087374162336851</v>
      </c>
    </row>
    <row r="406" spans="2:3" x14ac:dyDescent="0.25">
      <c r="B406" s="24">
        <f t="shared" si="13"/>
        <v>39500000</v>
      </c>
      <c r="C406" s="27">
        <f t="shared" si="12"/>
        <v>1.0087824116159159</v>
      </c>
    </row>
    <row r="407" spans="2:3" x14ac:dyDescent="0.25">
      <c r="B407" s="24">
        <f t="shared" si="13"/>
        <v>39600000</v>
      </c>
      <c r="C407" s="27">
        <f t="shared" si="12"/>
        <v>1.00882752709948</v>
      </c>
    </row>
    <row r="408" spans="2:3" x14ac:dyDescent="0.25">
      <c r="B408" s="24">
        <f t="shared" si="13"/>
        <v>39700000</v>
      </c>
      <c r="C408" s="27">
        <f t="shared" si="12"/>
        <v>1.0088727627316445</v>
      </c>
    </row>
    <row r="409" spans="2:3" x14ac:dyDescent="0.25">
      <c r="B409" s="24">
        <f t="shared" si="13"/>
        <v>39800000</v>
      </c>
      <c r="C409" s="27">
        <f t="shared" si="12"/>
        <v>1.0089181185598137</v>
      </c>
    </row>
    <row r="410" spans="2:3" x14ac:dyDescent="0.25">
      <c r="B410" s="24">
        <f t="shared" si="13"/>
        <v>39900000</v>
      </c>
      <c r="C410" s="27">
        <f t="shared" si="12"/>
        <v>1.008963594631529</v>
      </c>
    </row>
    <row r="411" spans="2:3" x14ac:dyDescent="0.25">
      <c r="B411" s="24">
        <f t="shared" si="13"/>
        <v>40000000</v>
      </c>
      <c r="C411" s="27">
        <f t="shared" si="12"/>
        <v>1.0090091909944687</v>
      </c>
    </row>
    <row r="412" spans="2:3" x14ac:dyDescent="0.25">
      <c r="B412" s="24">
        <f t="shared" si="13"/>
        <v>40100000</v>
      </c>
      <c r="C412" s="27">
        <f t="shared" si="12"/>
        <v>1.0090549076964495</v>
      </c>
    </row>
    <row r="413" spans="2:3" x14ac:dyDescent="0.25">
      <c r="B413" s="24">
        <f t="shared" si="13"/>
        <v>40200000</v>
      </c>
      <c r="C413" s="27">
        <f t="shared" si="12"/>
        <v>1.009100744785425</v>
      </c>
    </row>
    <row r="414" spans="2:3" x14ac:dyDescent="0.25">
      <c r="B414" s="24">
        <f t="shared" si="13"/>
        <v>40300000</v>
      </c>
      <c r="C414" s="27">
        <f t="shared" si="12"/>
        <v>1.0091467023094873</v>
      </c>
    </row>
    <row r="415" spans="2:3" x14ac:dyDescent="0.25">
      <c r="B415" s="24">
        <f t="shared" si="13"/>
        <v>40400000</v>
      </c>
      <c r="C415" s="27">
        <f t="shared" si="12"/>
        <v>1.0091927803168661</v>
      </c>
    </row>
    <row r="416" spans="2:3" x14ac:dyDescent="0.25">
      <c r="B416" s="24">
        <f t="shared" si="13"/>
        <v>40500000</v>
      </c>
      <c r="C416" s="27">
        <f t="shared" si="12"/>
        <v>1.0092389788559291</v>
      </c>
    </row>
    <row r="417" spans="2:3" x14ac:dyDescent="0.25">
      <c r="B417" s="24">
        <f t="shared" si="13"/>
        <v>40600000</v>
      </c>
      <c r="C417" s="27">
        <f t="shared" si="12"/>
        <v>1.0092852979751825</v>
      </c>
    </row>
    <row r="418" spans="2:3" x14ac:dyDescent="0.25">
      <c r="B418" s="24">
        <f t="shared" si="13"/>
        <v>40700000</v>
      </c>
      <c r="C418" s="27">
        <f t="shared" si="12"/>
        <v>1.0093317377232711</v>
      </c>
    </row>
    <row r="419" spans="2:3" x14ac:dyDescent="0.25">
      <c r="B419" s="24">
        <f t="shared" si="13"/>
        <v>40800000</v>
      </c>
      <c r="C419" s="27">
        <f t="shared" si="12"/>
        <v>1.0093782981489776</v>
      </c>
    </row>
    <row r="420" spans="2:3" x14ac:dyDescent="0.25">
      <c r="B420" s="24">
        <f t="shared" si="13"/>
        <v>40900000</v>
      </c>
      <c r="C420" s="27">
        <f t="shared" si="12"/>
        <v>1.009424979301224</v>
      </c>
    </row>
    <row r="421" spans="2:3" x14ac:dyDescent="0.25">
      <c r="B421" s="24">
        <f t="shared" si="13"/>
        <v>41000000</v>
      </c>
      <c r="C421" s="27">
        <f t="shared" si="12"/>
        <v>1.009471781229071</v>
      </c>
    </row>
    <row r="422" spans="2:3" x14ac:dyDescent="0.25">
      <c r="B422" s="24">
        <f t="shared" si="13"/>
        <v>41100000</v>
      </c>
      <c r="C422" s="27">
        <f t="shared" si="12"/>
        <v>1.0095187039817179</v>
      </c>
    </row>
    <row r="423" spans="2:3" x14ac:dyDescent="0.25">
      <c r="B423" s="24">
        <f t="shared" si="13"/>
        <v>41200000</v>
      </c>
      <c r="C423" s="27">
        <f t="shared" si="12"/>
        <v>1.0095657476085038</v>
      </c>
    </row>
    <row r="424" spans="2:3" x14ac:dyDescent="0.25">
      <c r="B424" s="24">
        <f t="shared" si="13"/>
        <v>41300000</v>
      </c>
      <c r="C424" s="27">
        <f t="shared" si="12"/>
        <v>1.0096129121589066</v>
      </c>
    </row>
    <row r="425" spans="2:3" x14ac:dyDescent="0.25">
      <c r="B425" s="24">
        <f t="shared" si="13"/>
        <v>41400000</v>
      </c>
      <c r="C425" s="27">
        <f t="shared" si="12"/>
        <v>1.0096601976825437</v>
      </c>
    </row>
    <row r="426" spans="2:3" x14ac:dyDescent="0.25">
      <c r="B426" s="24">
        <f t="shared" si="13"/>
        <v>41500000</v>
      </c>
      <c r="C426" s="27">
        <f t="shared" si="12"/>
        <v>1.0097076042291722</v>
      </c>
    </row>
    <row r="427" spans="2:3" x14ac:dyDescent="0.25">
      <c r="B427" s="24">
        <f t="shared" si="13"/>
        <v>41600000</v>
      </c>
      <c r="C427" s="27">
        <f t="shared" si="12"/>
        <v>1.0097551318486888</v>
      </c>
    </row>
    <row r="428" spans="2:3" x14ac:dyDescent="0.25">
      <c r="B428" s="24">
        <f t="shared" si="13"/>
        <v>41700000</v>
      </c>
      <c r="C428" s="27">
        <f t="shared" si="12"/>
        <v>1.0098027805911303</v>
      </c>
    </row>
    <row r="429" spans="2:3" x14ac:dyDescent="0.25">
      <c r="B429" s="24">
        <f t="shared" si="13"/>
        <v>41800000</v>
      </c>
      <c r="C429" s="27">
        <f t="shared" si="12"/>
        <v>1.0098505505066731</v>
      </c>
    </row>
    <row r="430" spans="2:3" x14ac:dyDescent="0.25">
      <c r="B430" s="24">
        <f t="shared" si="13"/>
        <v>41900000</v>
      </c>
      <c r="C430" s="27">
        <f t="shared" si="12"/>
        <v>1.0098984416456345</v>
      </c>
    </row>
    <row r="431" spans="2:3" x14ac:dyDescent="0.25">
      <c r="B431" s="24">
        <f t="shared" si="13"/>
        <v>42000000</v>
      </c>
      <c r="C431" s="27">
        <f t="shared" si="12"/>
        <v>1.0099464540584711</v>
      </c>
    </row>
    <row r="432" spans="2:3" x14ac:dyDescent="0.25">
      <c r="B432" s="24">
        <f t="shared" si="13"/>
        <v>42100000</v>
      </c>
      <c r="C432" s="27">
        <f t="shared" si="12"/>
        <v>1.009994587795781</v>
      </c>
    </row>
    <row r="433" spans="2:3" x14ac:dyDescent="0.25">
      <c r="B433" s="24">
        <f t="shared" si="13"/>
        <v>42200000</v>
      </c>
      <c r="C433" s="27">
        <f t="shared" si="12"/>
        <v>1.0100428429083024</v>
      </c>
    </row>
    <row r="434" spans="2:3" x14ac:dyDescent="0.25">
      <c r="B434" s="24">
        <f t="shared" si="13"/>
        <v>42300000</v>
      </c>
      <c r="C434" s="27">
        <f t="shared" si="12"/>
        <v>1.0100912194469143</v>
      </c>
    </row>
    <row r="435" spans="2:3" x14ac:dyDescent="0.25">
      <c r="B435" s="24">
        <f t="shared" si="13"/>
        <v>42400000</v>
      </c>
      <c r="C435" s="27">
        <f t="shared" si="12"/>
        <v>1.0101397174626368</v>
      </c>
    </row>
    <row r="436" spans="2:3" x14ac:dyDescent="0.25">
      <c r="B436" s="24">
        <f t="shared" si="13"/>
        <v>42500000</v>
      </c>
      <c r="C436" s="27">
        <f t="shared" si="12"/>
        <v>1.0101883370066309</v>
      </c>
    </row>
    <row r="437" spans="2:3" x14ac:dyDescent="0.25">
      <c r="B437" s="24">
        <f t="shared" si="13"/>
        <v>42600000</v>
      </c>
      <c r="C437" s="27">
        <f t="shared" si="12"/>
        <v>1.0102370781301988</v>
      </c>
    </row>
    <row r="438" spans="2:3" x14ac:dyDescent="0.25">
      <c r="B438" s="24">
        <f t="shared" si="13"/>
        <v>42700000</v>
      </c>
      <c r="C438" s="27">
        <f t="shared" si="12"/>
        <v>1.0102859408847848</v>
      </c>
    </row>
    <row r="439" spans="2:3" x14ac:dyDescent="0.25">
      <c r="B439" s="24">
        <f t="shared" si="13"/>
        <v>42800000</v>
      </c>
      <c r="C439" s="27">
        <f t="shared" si="12"/>
        <v>1.0103349253219738</v>
      </c>
    </row>
    <row r="440" spans="2:3" x14ac:dyDescent="0.25">
      <c r="B440" s="24">
        <f t="shared" si="13"/>
        <v>42900000</v>
      </c>
      <c r="C440" s="27">
        <f t="shared" si="12"/>
        <v>1.0103840314934929</v>
      </c>
    </row>
    <row r="441" spans="2:3" x14ac:dyDescent="0.25">
      <c r="B441" s="24">
        <f t="shared" si="13"/>
        <v>43000000</v>
      </c>
      <c r="C441" s="27">
        <f t="shared" si="12"/>
        <v>1.0104332594512109</v>
      </c>
    </row>
    <row r="442" spans="2:3" x14ac:dyDescent="0.25">
      <c r="B442" s="24">
        <f t="shared" si="13"/>
        <v>43100000</v>
      </c>
      <c r="C442" s="27">
        <f t="shared" si="12"/>
        <v>1.0104826092471386</v>
      </c>
    </row>
    <row r="443" spans="2:3" x14ac:dyDescent="0.25">
      <c r="B443" s="24">
        <f t="shared" si="13"/>
        <v>43200000</v>
      </c>
      <c r="C443" s="27">
        <f t="shared" si="12"/>
        <v>1.0105320809334295</v>
      </c>
    </row>
    <row r="444" spans="2:3" x14ac:dyDescent="0.25">
      <c r="B444" s="24">
        <f t="shared" si="13"/>
        <v>43300000</v>
      </c>
      <c r="C444" s="27">
        <f t="shared" si="12"/>
        <v>1.0105816745623788</v>
      </c>
    </row>
    <row r="445" spans="2:3" x14ac:dyDescent="0.25">
      <c r="B445" s="24">
        <f t="shared" si="13"/>
        <v>43400000</v>
      </c>
      <c r="C445" s="27">
        <f t="shared" si="12"/>
        <v>1.0106313901864241</v>
      </c>
    </row>
    <row r="446" spans="2:3" x14ac:dyDescent="0.25">
      <c r="B446" s="24">
        <f t="shared" si="13"/>
        <v>43500000</v>
      </c>
      <c r="C446" s="27">
        <f t="shared" si="12"/>
        <v>1.0106812278581463</v>
      </c>
    </row>
    <row r="447" spans="2:3" x14ac:dyDescent="0.25">
      <c r="B447" s="24">
        <f t="shared" si="13"/>
        <v>43600000</v>
      </c>
      <c r="C447" s="27">
        <f t="shared" si="12"/>
        <v>1.0107311876302689</v>
      </c>
    </row>
    <row r="448" spans="2:3" x14ac:dyDescent="0.25">
      <c r="B448" s="24">
        <f t="shared" si="13"/>
        <v>43700000</v>
      </c>
      <c r="C448" s="27">
        <f t="shared" si="12"/>
        <v>1.0107812695556577</v>
      </c>
    </row>
    <row r="449" spans="2:3" x14ac:dyDescent="0.25">
      <c r="B449" s="24">
        <f t="shared" si="13"/>
        <v>43800000</v>
      </c>
      <c r="C449" s="27">
        <f t="shared" si="12"/>
        <v>1.0108314736873227</v>
      </c>
    </row>
    <row r="450" spans="2:3" x14ac:dyDescent="0.25">
      <c r="B450" s="24">
        <f t="shared" si="13"/>
        <v>43900000</v>
      </c>
      <c r="C450" s="27">
        <f t="shared" si="12"/>
        <v>1.0108818000784165</v>
      </c>
    </row>
    <row r="451" spans="2:3" x14ac:dyDescent="0.25">
      <c r="B451" s="24">
        <f t="shared" si="13"/>
        <v>44000000</v>
      </c>
      <c r="C451" s="27">
        <f t="shared" si="12"/>
        <v>1.0109322487822352</v>
      </c>
    </row>
    <row r="452" spans="2:3" x14ac:dyDescent="0.25">
      <c r="B452" s="24">
        <f t="shared" si="13"/>
        <v>44100000</v>
      </c>
      <c r="C452" s="27">
        <f t="shared" si="12"/>
        <v>1.0109828198522186</v>
      </c>
    </row>
    <row r="453" spans="2:3" x14ac:dyDescent="0.25">
      <c r="B453" s="24">
        <f t="shared" si="13"/>
        <v>44200000</v>
      </c>
      <c r="C453" s="27">
        <f t="shared" si="12"/>
        <v>1.0110335133419501</v>
      </c>
    </row>
    <row r="454" spans="2:3" x14ac:dyDescent="0.25">
      <c r="B454" s="24">
        <f t="shared" si="13"/>
        <v>44300000</v>
      </c>
      <c r="C454" s="27">
        <f t="shared" si="12"/>
        <v>1.0110843293051577</v>
      </c>
    </row>
    <row r="455" spans="2:3" x14ac:dyDescent="0.25">
      <c r="B455" s="24">
        <f t="shared" si="13"/>
        <v>44400000</v>
      </c>
      <c r="C455" s="27">
        <f t="shared" si="12"/>
        <v>1.0111352677957128</v>
      </c>
    </row>
    <row r="456" spans="2:3" x14ac:dyDescent="0.25">
      <c r="B456" s="24">
        <f t="shared" si="13"/>
        <v>44500000</v>
      </c>
      <c r="C456" s="27">
        <f t="shared" si="12"/>
        <v>1.0111863288676313</v>
      </c>
    </row>
    <row r="457" spans="2:3" x14ac:dyDescent="0.25">
      <c r="B457" s="24">
        <f t="shared" si="13"/>
        <v>44600000</v>
      </c>
      <c r="C457" s="27">
        <f t="shared" si="12"/>
        <v>1.0112375125750732</v>
      </c>
    </row>
    <row r="458" spans="2:3" x14ac:dyDescent="0.25">
      <c r="B458" s="24">
        <f t="shared" si="13"/>
        <v>44700000</v>
      </c>
      <c r="C458" s="27">
        <f t="shared" si="12"/>
        <v>1.0112888189723437</v>
      </c>
    </row>
    <row r="459" spans="2:3" x14ac:dyDescent="0.25">
      <c r="B459" s="24">
        <f t="shared" si="13"/>
        <v>44800000</v>
      </c>
      <c r="C459" s="27">
        <f t="shared" si="12"/>
        <v>1.0113402481138922</v>
      </c>
    </row>
    <row r="460" spans="2:3" x14ac:dyDescent="0.25">
      <c r="B460" s="24">
        <f t="shared" si="13"/>
        <v>44900000</v>
      </c>
      <c r="C460" s="27">
        <f t="shared" si="12"/>
        <v>1.0113918000543136</v>
      </c>
    </row>
    <row r="461" spans="2:3" x14ac:dyDescent="0.25">
      <c r="B461" s="24">
        <f t="shared" si="13"/>
        <v>45000000</v>
      </c>
      <c r="C461" s="27">
        <f t="shared" ref="C461:C524" si="14">1/(POWER(1-((B461*B461)/($C$3*$C$3)),0.5))</f>
        <v>1.0114434748483472</v>
      </c>
    </row>
    <row r="462" spans="2:3" x14ac:dyDescent="0.25">
      <c r="B462" s="24">
        <f t="shared" ref="B462:B525" si="15">B461+$C$5</f>
        <v>45100000</v>
      </c>
      <c r="C462" s="27">
        <f t="shared" si="14"/>
        <v>1.0114952725508781</v>
      </c>
    </row>
    <row r="463" spans="2:3" x14ac:dyDescent="0.25">
      <c r="B463" s="24">
        <f t="shared" si="15"/>
        <v>45200000</v>
      </c>
      <c r="C463" s="27">
        <f t="shared" si="14"/>
        <v>1.0115471932169366</v>
      </c>
    </row>
    <row r="464" spans="2:3" x14ac:dyDescent="0.25">
      <c r="B464" s="24">
        <f t="shared" si="15"/>
        <v>45300000</v>
      </c>
      <c r="C464" s="27">
        <f t="shared" si="14"/>
        <v>1.0115992369016984</v>
      </c>
    </row>
    <row r="465" spans="2:3" x14ac:dyDescent="0.25">
      <c r="B465" s="24">
        <f t="shared" si="15"/>
        <v>45400000</v>
      </c>
      <c r="C465" s="27">
        <f t="shared" si="14"/>
        <v>1.0116514036604851</v>
      </c>
    </row>
    <row r="466" spans="2:3" x14ac:dyDescent="0.25">
      <c r="B466" s="24">
        <f t="shared" si="15"/>
        <v>45500000</v>
      </c>
      <c r="C466" s="27">
        <f t="shared" si="14"/>
        <v>1.0117036935487647</v>
      </c>
    </row>
    <row r="467" spans="2:3" x14ac:dyDescent="0.25">
      <c r="B467" s="24">
        <f t="shared" si="15"/>
        <v>45600000</v>
      </c>
      <c r="C467" s="27">
        <f t="shared" si="14"/>
        <v>1.0117561066221503</v>
      </c>
    </row>
    <row r="468" spans="2:3" x14ac:dyDescent="0.25">
      <c r="B468" s="24">
        <f t="shared" si="15"/>
        <v>45700000</v>
      </c>
      <c r="C468" s="27">
        <f t="shared" si="14"/>
        <v>1.0118086429364019</v>
      </c>
    </row>
    <row r="469" spans="2:3" x14ac:dyDescent="0.25">
      <c r="B469" s="24">
        <f t="shared" si="15"/>
        <v>45800000</v>
      </c>
      <c r="C469" s="27">
        <f t="shared" si="14"/>
        <v>1.0118613025474261</v>
      </c>
    </row>
    <row r="470" spans="2:3" x14ac:dyDescent="0.25">
      <c r="B470" s="24">
        <f t="shared" si="15"/>
        <v>45900000</v>
      </c>
      <c r="C470" s="27">
        <f t="shared" si="14"/>
        <v>1.0119140855112758</v>
      </c>
    </row>
    <row r="471" spans="2:3" x14ac:dyDescent="0.25">
      <c r="B471" s="24">
        <f t="shared" si="15"/>
        <v>46000000</v>
      </c>
      <c r="C471" s="27">
        <f t="shared" si="14"/>
        <v>1.0119669918841503</v>
      </c>
    </row>
    <row r="472" spans="2:3" x14ac:dyDescent="0.25">
      <c r="B472" s="24">
        <f t="shared" si="15"/>
        <v>46100000</v>
      </c>
      <c r="C472" s="27">
        <f t="shared" si="14"/>
        <v>1.0120200217223965</v>
      </c>
    </row>
    <row r="473" spans="2:3" x14ac:dyDescent="0.25">
      <c r="B473" s="24">
        <f t="shared" si="15"/>
        <v>46200000</v>
      </c>
      <c r="C473" s="27">
        <f t="shared" si="14"/>
        <v>1.012073175082508</v>
      </c>
    </row>
    <row r="474" spans="2:3" x14ac:dyDescent="0.25">
      <c r="B474" s="24">
        <f t="shared" si="15"/>
        <v>46300000</v>
      </c>
      <c r="C474" s="27">
        <f t="shared" si="14"/>
        <v>1.0121264520211262</v>
      </c>
    </row>
    <row r="475" spans="2:3" x14ac:dyDescent="0.25">
      <c r="B475" s="24">
        <f t="shared" si="15"/>
        <v>46400000</v>
      </c>
      <c r="C475" s="27">
        <f t="shared" si="14"/>
        <v>1.0121798525950392</v>
      </c>
    </row>
    <row r="476" spans="2:3" x14ac:dyDescent="0.25">
      <c r="B476" s="24">
        <f t="shared" si="15"/>
        <v>46500000</v>
      </c>
      <c r="C476" s="27">
        <f t="shared" si="14"/>
        <v>1.0122333768611831</v>
      </c>
    </row>
    <row r="477" spans="2:3" x14ac:dyDescent="0.25">
      <c r="B477" s="24">
        <f t="shared" si="15"/>
        <v>46600000</v>
      </c>
      <c r="C477" s="27">
        <f t="shared" si="14"/>
        <v>1.0122870248766418</v>
      </c>
    </row>
    <row r="478" spans="2:3" x14ac:dyDescent="0.25">
      <c r="B478" s="24">
        <f t="shared" si="15"/>
        <v>46700000</v>
      </c>
      <c r="C478" s="27">
        <f t="shared" si="14"/>
        <v>1.0123407966986473</v>
      </c>
    </row>
    <row r="479" spans="2:3" x14ac:dyDescent="0.25">
      <c r="B479" s="24">
        <f t="shared" si="15"/>
        <v>46800000</v>
      </c>
      <c r="C479" s="27">
        <f t="shared" si="14"/>
        <v>1.0123946923845797</v>
      </c>
    </row>
    <row r="480" spans="2:3" x14ac:dyDescent="0.25">
      <c r="B480" s="24">
        <f t="shared" si="15"/>
        <v>46900000</v>
      </c>
      <c r="C480" s="27">
        <f t="shared" si="14"/>
        <v>1.0124487119919672</v>
      </c>
    </row>
    <row r="481" spans="2:3" x14ac:dyDescent="0.25">
      <c r="B481" s="24">
        <f t="shared" si="15"/>
        <v>47000000</v>
      </c>
      <c r="C481" s="27">
        <f t="shared" si="14"/>
        <v>1.0125028555784867</v>
      </c>
    </row>
    <row r="482" spans="2:3" x14ac:dyDescent="0.25">
      <c r="B482" s="24">
        <f t="shared" si="15"/>
        <v>47100000</v>
      </c>
      <c r="C482" s="27">
        <f t="shared" si="14"/>
        <v>1.0125571232019637</v>
      </c>
    </row>
    <row r="483" spans="2:3" x14ac:dyDescent="0.25">
      <c r="B483" s="24">
        <f t="shared" si="15"/>
        <v>47200000</v>
      </c>
      <c r="C483" s="27">
        <f t="shared" si="14"/>
        <v>1.0126115149203727</v>
      </c>
    </row>
    <row r="484" spans="2:3" x14ac:dyDescent="0.25">
      <c r="B484" s="24">
        <f t="shared" si="15"/>
        <v>47300000</v>
      </c>
      <c r="C484" s="27">
        <f t="shared" si="14"/>
        <v>1.0126660307918369</v>
      </c>
    </row>
    <row r="485" spans="2:3" x14ac:dyDescent="0.25">
      <c r="B485" s="24">
        <f t="shared" si="15"/>
        <v>47400000</v>
      </c>
      <c r="C485" s="27">
        <f t="shared" si="14"/>
        <v>1.0127206708746292</v>
      </c>
    </row>
    <row r="486" spans="2:3" x14ac:dyDescent="0.25">
      <c r="B486" s="24">
        <f t="shared" si="15"/>
        <v>47500000</v>
      </c>
      <c r="C486" s="27">
        <f t="shared" si="14"/>
        <v>1.0127754352271716</v>
      </c>
    </row>
    <row r="487" spans="2:3" x14ac:dyDescent="0.25">
      <c r="B487" s="24">
        <f t="shared" si="15"/>
        <v>47600000</v>
      </c>
      <c r="C487" s="27">
        <f t="shared" si="14"/>
        <v>1.0128303239080356</v>
      </c>
    </row>
    <row r="488" spans="2:3" x14ac:dyDescent="0.25">
      <c r="B488" s="24">
        <f t="shared" si="15"/>
        <v>47700000</v>
      </c>
      <c r="C488" s="27">
        <f t="shared" si="14"/>
        <v>1.0128853369759425</v>
      </c>
    </row>
    <row r="489" spans="2:3" x14ac:dyDescent="0.25">
      <c r="B489" s="24">
        <f t="shared" si="15"/>
        <v>47800000</v>
      </c>
      <c r="C489" s="27">
        <f t="shared" si="14"/>
        <v>1.0129404744897637</v>
      </c>
    </row>
    <row r="490" spans="2:3" x14ac:dyDescent="0.25">
      <c r="B490" s="24">
        <f t="shared" si="15"/>
        <v>47900000</v>
      </c>
      <c r="C490" s="27">
        <f t="shared" si="14"/>
        <v>1.0129957365085205</v>
      </c>
    </row>
    <row r="491" spans="2:3" x14ac:dyDescent="0.25">
      <c r="B491" s="24">
        <f t="shared" si="15"/>
        <v>48000000</v>
      </c>
      <c r="C491" s="27">
        <f t="shared" si="14"/>
        <v>1.0130511230913846</v>
      </c>
    </row>
    <row r="492" spans="2:3" x14ac:dyDescent="0.25">
      <c r="B492" s="24">
        <f t="shared" si="15"/>
        <v>48100000</v>
      </c>
      <c r="C492" s="27">
        <f t="shared" si="14"/>
        <v>1.0131066342976784</v>
      </c>
    </row>
    <row r="493" spans="2:3" x14ac:dyDescent="0.25">
      <c r="B493" s="24">
        <f t="shared" si="15"/>
        <v>48200000</v>
      </c>
      <c r="C493" s="27">
        <f t="shared" si="14"/>
        <v>1.0131622701868743</v>
      </c>
    </row>
    <row r="494" spans="2:3" x14ac:dyDescent="0.25">
      <c r="B494" s="24">
        <f t="shared" si="15"/>
        <v>48300000</v>
      </c>
      <c r="C494" s="27">
        <f t="shared" si="14"/>
        <v>1.0132180308185961</v>
      </c>
    </row>
    <row r="495" spans="2:3" x14ac:dyDescent="0.25">
      <c r="B495" s="24">
        <f t="shared" si="15"/>
        <v>48400000</v>
      </c>
      <c r="C495" s="27">
        <f t="shared" si="14"/>
        <v>1.0132739162526185</v>
      </c>
    </row>
    <row r="496" spans="2:3" x14ac:dyDescent="0.25">
      <c r="B496" s="24">
        <f t="shared" si="15"/>
        <v>48500000</v>
      </c>
      <c r="C496" s="27">
        <f t="shared" si="14"/>
        <v>1.0133299265488676</v>
      </c>
    </row>
    <row r="497" spans="2:3" x14ac:dyDescent="0.25">
      <c r="B497" s="24">
        <f t="shared" si="15"/>
        <v>48600000</v>
      </c>
      <c r="C497" s="27">
        <f t="shared" si="14"/>
        <v>1.0133860617674202</v>
      </c>
    </row>
    <row r="498" spans="2:3" x14ac:dyDescent="0.25">
      <c r="B498" s="24">
        <f t="shared" si="15"/>
        <v>48700000</v>
      </c>
      <c r="C498" s="27">
        <f t="shared" si="14"/>
        <v>1.0134423219685054</v>
      </c>
    </row>
    <row r="499" spans="2:3" x14ac:dyDescent="0.25">
      <c r="B499" s="24">
        <f t="shared" si="15"/>
        <v>48800000</v>
      </c>
      <c r="C499" s="27">
        <f t="shared" si="14"/>
        <v>1.0134987072125037</v>
      </c>
    </row>
    <row r="500" spans="2:3" x14ac:dyDescent="0.25">
      <c r="B500" s="24">
        <f t="shared" si="15"/>
        <v>48900000</v>
      </c>
      <c r="C500" s="27">
        <f t="shared" si="14"/>
        <v>1.0135552175599478</v>
      </c>
    </row>
    <row r="501" spans="2:3" x14ac:dyDescent="0.25">
      <c r="B501" s="24">
        <f t="shared" si="15"/>
        <v>49000000</v>
      </c>
      <c r="C501" s="27">
        <f t="shared" si="14"/>
        <v>1.0136118530715224</v>
      </c>
    </row>
    <row r="502" spans="2:3" x14ac:dyDescent="0.25">
      <c r="B502" s="24">
        <f t="shared" si="15"/>
        <v>49100000</v>
      </c>
      <c r="C502" s="27">
        <f t="shared" si="14"/>
        <v>1.0136686138080644</v>
      </c>
    </row>
    <row r="503" spans="2:3" x14ac:dyDescent="0.25">
      <c r="B503" s="24">
        <f t="shared" si="15"/>
        <v>49200000</v>
      </c>
      <c r="C503" s="27">
        <f t="shared" si="14"/>
        <v>1.0137254998305629</v>
      </c>
    </row>
    <row r="504" spans="2:3" x14ac:dyDescent="0.25">
      <c r="B504" s="24">
        <f t="shared" si="15"/>
        <v>49300000</v>
      </c>
      <c r="C504" s="27">
        <f t="shared" si="14"/>
        <v>1.0137825112001608</v>
      </c>
    </row>
    <row r="505" spans="2:3" x14ac:dyDescent="0.25">
      <c r="B505" s="24">
        <f t="shared" si="15"/>
        <v>49400000</v>
      </c>
      <c r="C505" s="27">
        <f t="shared" si="14"/>
        <v>1.0138396479781531</v>
      </c>
    </row>
    <row r="506" spans="2:3" x14ac:dyDescent="0.25">
      <c r="B506" s="24">
        <f t="shared" si="15"/>
        <v>49500000</v>
      </c>
      <c r="C506" s="27">
        <f t="shared" si="14"/>
        <v>1.0138969102259876</v>
      </c>
    </row>
    <row r="507" spans="2:3" x14ac:dyDescent="0.25">
      <c r="B507" s="24">
        <f t="shared" si="15"/>
        <v>49600000</v>
      </c>
      <c r="C507" s="27">
        <f t="shared" si="14"/>
        <v>1.0139542980052656</v>
      </c>
    </row>
    <row r="508" spans="2:3" x14ac:dyDescent="0.25">
      <c r="B508" s="24">
        <f t="shared" si="15"/>
        <v>49700000</v>
      </c>
      <c r="C508" s="27">
        <f t="shared" si="14"/>
        <v>1.0140118113777425</v>
      </c>
    </row>
    <row r="509" spans="2:3" x14ac:dyDescent="0.25">
      <c r="B509" s="24">
        <f t="shared" si="15"/>
        <v>49800000</v>
      </c>
      <c r="C509" s="27">
        <f t="shared" si="14"/>
        <v>1.0140694504053267</v>
      </c>
    </row>
    <row r="510" spans="2:3" x14ac:dyDescent="0.25">
      <c r="B510" s="24">
        <f t="shared" si="15"/>
        <v>49900000</v>
      </c>
      <c r="C510" s="27">
        <f t="shared" si="14"/>
        <v>1.0141272151500802</v>
      </c>
    </row>
    <row r="511" spans="2:3" x14ac:dyDescent="0.25">
      <c r="B511" s="24">
        <f t="shared" si="15"/>
        <v>50000000</v>
      </c>
      <c r="C511" s="27">
        <f t="shared" si="14"/>
        <v>1.0141851056742199</v>
      </c>
    </row>
    <row r="512" spans="2:3" x14ac:dyDescent="0.25">
      <c r="B512" s="24">
        <f t="shared" si="15"/>
        <v>50100000</v>
      </c>
      <c r="C512" s="27">
        <f t="shared" si="14"/>
        <v>1.0142431220401162</v>
      </c>
    </row>
    <row r="513" spans="2:3" x14ac:dyDescent="0.25">
      <c r="B513" s="24">
        <f t="shared" si="15"/>
        <v>50200000</v>
      </c>
      <c r="C513" s="27">
        <f t="shared" si="14"/>
        <v>1.014301264310294</v>
      </c>
    </row>
    <row r="514" spans="2:3" x14ac:dyDescent="0.25">
      <c r="B514" s="24">
        <f t="shared" si="15"/>
        <v>50300000</v>
      </c>
      <c r="C514" s="27">
        <f t="shared" si="14"/>
        <v>1.0143595325474331</v>
      </c>
    </row>
    <row r="515" spans="2:3" x14ac:dyDescent="0.25">
      <c r="B515" s="24">
        <f t="shared" si="15"/>
        <v>50400000</v>
      </c>
      <c r="C515" s="27">
        <f t="shared" si="14"/>
        <v>1.014417926814368</v>
      </c>
    </row>
    <row r="516" spans="2:3" x14ac:dyDescent="0.25">
      <c r="B516" s="24">
        <f t="shared" si="15"/>
        <v>50500000</v>
      </c>
      <c r="C516" s="27">
        <f t="shared" si="14"/>
        <v>1.0144764471740879</v>
      </c>
    </row>
    <row r="517" spans="2:3" x14ac:dyDescent="0.25">
      <c r="B517" s="24">
        <f t="shared" si="15"/>
        <v>50600000</v>
      </c>
      <c r="C517" s="27">
        <f t="shared" si="14"/>
        <v>1.0145350936897379</v>
      </c>
    </row>
    <row r="518" spans="2:3" x14ac:dyDescent="0.25">
      <c r="B518" s="24">
        <f t="shared" si="15"/>
        <v>50700000</v>
      </c>
      <c r="C518" s="27">
        <f t="shared" si="14"/>
        <v>1.0145938664246177</v>
      </c>
    </row>
    <row r="519" spans="2:3" x14ac:dyDescent="0.25">
      <c r="B519" s="24">
        <f t="shared" si="15"/>
        <v>50800000</v>
      </c>
      <c r="C519" s="27">
        <f t="shared" si="14"/>
        <v>1.0146527654421831</v>
      </c>
    </row>
    <row r="520" spans="2:3" x14ac:dyDescent="0.25">
      <c r="B520" s="24">
        <f t="shared" si="15"/>
        <v>50900000</v>
      </c>
      <c r="C520" s="27">
        <f t="shared" si="14"/>
        <v>1.0147117908060452</v>
      </c>
    </row>
    <row r="521" spans="2:3" x14ac:dyDescent="0.25">
      <c r="B521" s="24">
        <f t="shared" si="15"/>
        <v>51000000</v>
      </c>
      <c r="C521" s="27">
        <f t="shared" si="14"/>
        <v>1.0147709425799718</v>
      </c>
    </row>
    <row r="522" spans="2:3" x14ac:dyDescent="0.25">
      <c r="B522" s="24">
        <f t="shared" si="15"/>
        <v>51100000</v>
      </c>
      <c r="C522" s="27">
        <f t="shared" si="14"/>
        <v>1.0148302208278861</v>
      </c>
    </row>
    <row r="523" spans="2:3" x14ac:dyDescent="0.25">
      <c r="B523" s="24">
        <f t="shared" si="15"/>
        <v>51200000</v>
      </c>
      <c r="C523" s="27">
        <f t="shared" si="14"/>
        <v>1.0148896256138684</v>
      </c>
    </row>
    <row r="524" spans="2:3" x14ac:dyDescent="0.25">
      <c r="B524" s="24">
        <f t="shared" si="15"/>
        <v>51300000</v>
      </c>
      <c r="C524" s="27">
        <f t="shared" si="14"/>
        <v>1.0149491570021552</v>
      </c>
    </row>
    <row r="525" spans="2:3" x14ac:dyDescent="0.25">
      <c r="B525" s="24">
        <f t="shared" si="15"/>
        <v>51400000</v>
      </c>
      <c r="C525" s="27">
        <f t="shared" ref="C525:C588" si="16">1/(POWER(1-((B525*B525)/($C$3*$C$3)),0.5))</f>
        <v>1.0150088150571395</v>
      </c>
    </row>
    <row r="526" spans="2:3" x14ac:dyDescent="0.25">
      <c r="B526" s="24">
        <f t="shared" ref="B526:B589" si="17">B525+$C$5</f>
        <v>51500000</v>
      </c>
      <c r="C526" s="27">
        <f t="shared" si="16"/>
        <v>1.0150685998433719</v>
      </c>
    </row>
    <row r="527" spans="2:3" x14ac:dyDescent="0.25">
      <c r="B527" s="24">
        <f t="shared" si="17"/>
        <v>51600000</v>
      </c>
      <c r="C527" s="27">
        <f t="shared" si="16"/>
        <v>1.0151285114255599</v>
      </c>
    </row>
    <row r="528" spans="2:3" x14ac:dyDescent="0.25">
      <c r="B528" s="24">
        <f t="shared" si="17"/>
        <v>51700000</v>
      </c>
      <c r="C528" s="27">
        <f t="shared" si="16"/>
        <v>1.0151885498685682</v>
      </c>
    </row>
    <row r="529" spans="2:3" x14ac:dyDescent="0.25">
      <c r="B529" s="24">
        <f t="shared" si="17"/>
        <v>51800000</v>
      </c>
      <c r="C529" s="27">
        <f t="shared" si="16"/>
        <v>1.0152487152374194</v>
      </c>
    </row>
    <row r="530" spans="2:3" x14ac:dyDescent="0.25">
      <c r="B530" s="24">
        <f t="shared" si="17"/>
        <v>51900000</v>
      </c>
      <c r="C530" s="27">
        <f t="shared" si="16"/>
        <v>1.0153090075972937</v>
      </c>
    </row>
    <row r="531" spans="2:3" x14ac:dyDescent="0.25">
      <c r="B531" s="24">
        <f t="shared" si="17"/>
        <v>52000000</v>
      </c>
      <c r="C531" s="27">
        <f t="shared" si="16"/>
        <v>1.0153694270135294</v>
      </c>
    </row>
    <row r="532" spans="2:3" x14ac:dyDescent="0.25">
      <c r="B532" s="24">
        <f t="shared" si="17"/>
        <v>52100000</v>
      </c>
      <c r="C532" s="27">
        <f t="shared" si="16"/>
        <v>1.0154299735516228</v>
      </c>
    </row>
    <row r="533" spans="2:3" x14ac:dyDescent="0.25">
      <c r="B533" s="24">
        <f t="shared" si="17"/>
        <v>52200000</v>
      </c>
      <c r="C533" s="27">
        <f t="shared" si="16"/>
        <v>1.0154906472772287</v>
      </c>
    </row>
    <row r="534" spans="2:3" x14ac:dyDescent="0.25">
      <c r="B534" s="24">
        <f t="shared" si="17"/>
        <v>52300000</v>
      </c>
      <c r="C534" s="27">
        <f t="shared" si="16"/>
        <v>1.0155514482561607</v>
      </c>
    </row>
    <row r="535" spans="2:3" x14ac:dyDescent="0.25">
      <c r="B535" s="24">
        <f t="shared" si="17"/>
        <v>52400000</v>
      </c>
      <c r="C535" s="27">
        <f t="shared" si="16"/>
        <v>1.0156123765543912</v>
      </c>
    </row>
    <row r="536" spans="2:3" x14ac:dyDescent="0.25">
      <c r="B536" s="24">
        <f t="shared" si="17"/>
        <v>52500000</v>
      </c>
      <c r="C536" s="27">
        <f t="shared" si="16"/>
        <v>1.0156734322380512</v>
      </c>
    </row>
    <row r="537" spans="2:3" x14ac:dyDescent="0.25">
      <c r="B537" s="24">
        <f t="shared" si="17"/>
        <v>52600000</v>
      </c>
      <c r="C537" s="27">
        <f t="shared" si="16"/>
        <v>1.0157346153734312</v>
      </c>
    </row>
    <row r="538" spans="2:3" x14ac:dyDescent="0.25">
      <c r="B538" s="24">
        <f t="shared" si="17"/>
        <v>52700000</v>
      </c>
      <c r="C538" s="27">
        <f t="shared" si="16"/>
        <v>1.0157959260269813</v>
      </c>
    </row>
    <row r="539" spans="2:3" x14ac:dyDescent="0.25">
      <c r="B539" s="24">
        <f t="shared" si="17"/>
        <v>52800000</v>
      </c>
      <c r="C539" s="27">
        <f t="shared" si="16"/>
        <v>1.0158573642653113</v>
      </c>
    </row>
    <row r="540" spans="2:3" x14ac:dyDescent="0.25">
      <c r="B540" s="24">
        <f t="shared" si="17"/>
        <v>52900000</v>
      </c>
      <c r="C540" s="27">
        <f t="shared" si="16"/>
        <v>1.0159189301551901</v>
      </c>
    </row>
    <row r="541" spans="2:3" x14ac:dyDescent="0.25">
      <c r="B541" s="24">
        <f t="shared" si="17"/>
        <v>53000000</v>
      </c>
      <c r="C541" s="27">
        <f t="shared" si="16"/>
        <v>1.0159806237635478</v>
      </c>
    </row>
    <row r="542" spans="2:3" x14ac:dyDescent="0.25">
      <c r="B542" s="24">
        <f t="shared" si="17"/>
        <v>53100000</v>
      </c>
      <c r="C542" s="27">
        <f t="shared" si="16"/>
        <v>1.0160424451574737</v>
      </c>
    </row>
    <row r="543" spans="2:3" x14ac:dyDescent="0.25">
      <c r="B543" s="24">
        <f t="shared" si="17"/>
        <v>53200000</v>
      </c>
      <c r="C543" s="27">
        <f t="shared" si="16"/>
        <v>1.0161043944042183</v>
      </c>
    </row>
    <row r="544" spans="2:3" x14ac:dyDescent="0.25">
      <c r="B544" s="24">
        <f t="shared" si="17"/>
        <v>53300000</v>
      </c>
      <c r="C544" s="27">
        <f t="shared" si="16"/>
        <v>1.0161664715711924</v>
      </c>
    </row>
    <row r="545" spans="2:3" x14ac:dyDescent="0.25">
      <c r="B545" s="24">
        <f t="shared" si="17"/>
        <v>53400000</v>
      </c>
      <c r="C545" s="27">
        <f t="shared" si="16"/>
        <v>1.0162286767259683</v>
      </c>
    </row>
    <row r="546" spans="2:3" x14ac:dyDescent="0.25">
      <c r="B546" s="24">
        <f t="shared" si="17"/>
        <v>53500000</v>
      </c>
      <c r="C546" s="27">
        <f t="shared" si="16"/>
        <v>1.0162910099362783</v>
      </c>
    </row>
    <row r="547" spans="2:3" x14ac:dyDescent="0.25">
      <c r="B547" s="24">
        <f t="shared" si="17"/>
        <v>53600000</v>
      </c>
      <c r="C547" s="27">
        <f t="shared" si="16"/>
        <v>1.0163534712700173</v>
      </c>
    </row>
    <row r="548" spans="2:3" x14ac:dyDescent="0.25">
      <c r="B548" s="24">
        <f t="shared" si="17"/>
        <v>53700000</v>
      </c>
      <c r="C548" s="27">
        <f t="shared" si="16"/>
        <v>1.0164160607952408</v>
      </c>
    </row>
    <row r="549" spans="2:3" x14ac:dyDescent="0.25">
      <c r="B549" s="24">
        <f t="shared" si="17"/>
        <v>53800000</v>
      </c>
      <c r="C549" s="27">
        <f t="shared" si="16"/>
        <v>1.0164787785801668</v>
      </c>
    </row>
    <row r="550" spans="2:3" x14ac:dyDescent="0.25">
      <c r="B550" s="24">
        <f t="shared" si="17"/>
        <v>53900000</v>
      </c>
      <c r="C550" s="27">
        <f t="shared" si="16"/>
        <v>1.0165416246931744</v>
      </c>
    </row>
    <row r="551" spans="2:3" x14ac:dyDescent="0.25">
      <c r="B551" s="24">
        <f t="shared" si="17"/>
        <v>54000000</v>
      </c>
      <c r="C551" s="27">
        <f t="shared" si="16"/>
        <v>1.0166045992028059</v>
      </c>
    </row>
    <row r="552" spans="2:3" x14ac:dyDescent="0.25">
      <c r="B552" s="24">
        <f t="shared" si="17"/>
        <v>54100000</v>
      </c>
      <c r="C552" s="27">
        <f t="shared" si="16"/>
        <v>1.016667702177765</v>
      </c>
    </row>
    <row r="553" spans="2:3" x14ac:dyDescent="0.25">
      <c r="B553" s="24">
        <f t="shared" si="17"/>
        <v>54200000</v>
      </c>
      <c r="C553" s="27">
        <f t="shared" si="16"/>
        <v>1.0167309336869192</v>
      </c>
    </row>
    <row r="554" spans="2:3" x14ac:dyDescent="0.25">
      <c r="B554" s="24">
        <f t="shared" si="17"/>
        <v>54300000</v>
      </c>
      <c r="C554" s="27">
        <f t="shared" si="16"/>
        <v>1.0167942937992975</v>
      </c>
    </row>
    <row r="555" spans="2:3" x14ac:dyDescent="0.25">
      <c r="B555" s="24">
        <f t="shared" si="17"/>
        <v>54400000</v>
      </c>
      <c r="C555" s="27">
        <f t="shared" si="16"/>
        <v>1.0168577825840928</v>
      </c>
    </row>
    <row r="556" spans="2:3" x14ac:dyDescent="0.25">
      <c r="B556" s="24">
        <f t="shared" si="17"/>
        <v>54500000</v>
      </c>
      <c r="C556" s="27">
        <f t="shared" si="16"/>
        <v>1.0169214001106612</v>
      </c>
    </row>
    <row r="557" spans="2:3" x14ac:dyDescent="0.25">
      <c r="B557" s="24">
        <f t="shared" si="17"/>
        <v>54600000</v>
      </c>
      <c r="C557" s="27">
        <f t="shared" si="16"/>
        <v>1.0169851464485224</v>
      </c>
    </row>
    <row r="558" spans="2:3" x14ac:dyDescent="0.25">
      <c r="B558" s="24">
        <f t="shared" si="17"/>
        <v>54700000</v>
      </c>
      <c r="C558" s="27">
        <f t="shared" si="16"/>
        <v>1.0170490216673593</v>
      </c>
    </row>
    <row r="559" spans="2:3" x14ac:dyDescent="0.25">
      <c r="B559" s="24">
        <f t="shared" si="17"/>
        <v>54800000</v>
      </c>
      <c r="C559" s="27">
        <f t="shared" si="16"/>
        <v>1.0171130258370191</v>
      </c>
    </row>
    <row r="560" spans="2:3" x14ac:dyDescent="0.25">
      <c r="B560" s="24">
        <f t="shared" si="17"/>
        <v>54900000</v>
      </c>
      <c r="C560" s="27">
        <f t="shared" si="16"/>
        <v>1.0171771590275129</v>
      </c>
    </row>
    <row r="561" spans="2:3" x14ac:dyDescent="0.25">
      <c r="B561" s="24">
        <f t="shared" si="17"/>
        <v>55000000</v>
      </c>
      <c r="C561" s="27">
        <f t="shared" si="16"/>
        <v>1.0172414213090173</v>
      </c>
    </row>
    <row r="562" spans="2:3" x14ac:dyDescent="0.25">
      <c r="B562" s="24">
        <f t="shared" si="17"/>
        <v>55100000</v>
      </c>
      <c r="C562" s="27">
        <f t="shared" si="16"/>
        <v>1.0173058127518715</v>
      </c>
    </row>
    <row r="563" spans="2:3" x14ac:dyDescent="0.25">
      <c r="B563" s="24">
        <f t="shared" si="17"/>
        <v>55200000</v>
      </c>
      <c r="C563" s="27">
        <f t="shared" si="16"/>
        <v>1.0173703334265811</v>
      </c>
    </row>
    <row r="564" spans="2:3" x14ac:dyDescent="0.25">
      <c r="B564" s="24">
        <f t="shared" si="17"/>
        <v>55300000</v>
      </c>
      <c r="C564" s="27">
        <f t="shared" si="16"/>
        <v>1.0174349834038166</v>
      </c>
    </row>
    <row r="565" spans="2:3" x14ac:dyDescent="0.25">
      <c r="B565" s="24">
        <f t="shared" si="17"/>
        <v>55400000</v>
      </c>
      <c r="C565" s="27">
        <f t="shared" si="16"/>
        <v>1.0174997627544129</v>
      </c>
    </row>
    <row r="566" spans="2:3" x14ac:dyDescent="0.25">
      <c r="B566" s="24">
        <f t="shared" si="17"/>
        <v>55500000</v>
      </c>
      <c r="C566" s="27">
        <f t="shared" si="16"/>
        <v>1.0175646715493711</v>
      </c>
    </row>
    <row r="567" spans="2:3" x14ac:dyDescent="0.25">
      <c r="B567" s="24">
        <f t="shared" si="17"/>
        <v>55600000</v>
      </c>
      <c r="C567" s="27">
        <f t="shared" si="16"/>
        <v>1.0176297098598581</v>
      </c>
    </row>
    <row r="568" spans="2:3" x14ac:dyDescent="0.25">
      <c r="B568" s="24">
        <f t="shared" si="17"/>
        <v>55700000</v>
      </c>
      <c r="C568" s="27">
        <f t="shared" si="16"/>
        <v>1.0176948777572064</v>
      </c>
    </row>
    <row r="569" spans="2:3" x14ac:dyDescent="0.25">
      <c r="B569" s="24">
        <f t="shared" si="17"/>
        <v>55800000</v>
      </c>
      <c r="C569" s="27">
        <f t="shared" si="16"/>
        <v>1.0177601753129148</v>
      </c>
    </row>
    <row r="570" spans="2:3" x14ac:dyDescent="0.25">
      <c r="B570" s="24">
        <f t="shared" si="17"/>
        <v>55900000</v>
      </c>
      <c r="C570" s="27">
        <f t="shared" si="16"/>
        <v>1.0178256025986485</v>
      </c>
    </row>
    <row r="571" spans="2:3" x14ac:dyDescent="0.25">
      <c r="B571" s="24">
        <f t="shared" si="17"/>
        <v>56000000</v>
      </c>
      <c r="C571" s="27">
        <f t="shared" si="16"/>
        <v>1.0178911596862394</v>
      </c>
    </row>
    <row r="572" spans="2:3" x14ac:dyDescent="0.25">
      <c r="B572" s="24">
        <f t="shared" si="17"/>
        <v>56100000</v>
      </c>
      <c r="C572" s="27">
        <f t="shared" si="16"/>
        <v>1.0179568466476863</v>
      </c>
    </row>
    <row r="573" spans="2:3" x14ac:dyDescent="0.25">
      <c r="B573" s="24">
        <f t="shared" si="17"/>
        <v>56200000</v>
      </c>
      <c r="C573" s="27">
        <f t="shared" si="16"/>
        <v>1.0180226635551546</v>
      </c>
    </row>
    <row r="574" spans="2:3" x14ac:dyDescent="0.25">
      <c r="B574" s="24">
        <f t="shared" si="17"/>
        <v>56300000</v>
      </c>
      <c r="C574" s="27">
        <f t="shared" si="16"/>
        <v>1.0180886104809779</v>
      </c>
    </row>
    <row r="575" spans="2:3" x14ac:dyDescent="0.25">
      <c r="B575" s="24">
        <f t="shared" si="17"/>
        <v>56400000</v>
      </c>
      <c r="C575" s="27">
        <f t="shared" si="16"/>
        <v>1.0181546874976566</v>
      </c>
    </row>
    <row r="576" spans="2:3" x14ac:dyDescent="0.25">
      <c r="B576" s="24">
        <f t="shared" si="17"/>
        <v>56500000</v>
      </c>
      <c r="C576" s="27">
        <f t="shared" si="16"/>
        <v>1.018220894677859</v>
      </c>
    </row>
    <row r="577" spans="2:3" x14ac:dyDescent="0.25">
      <c r="B577" s="24">
        <f t="shared" si="17"/>
        <v>56600000</v>
      </c>
      <c r="C577" s="27">
        <f t="shared" si="16"/>
        <v>1.0182872320944221</v>
      </c>
    </row>
    <row r="578" spans="2:3" x14ac:dyDescent="0.25">
      <c r="B578" s="24">
        <f t="shared" si="17"/>
        <v>56700000</v>
      </c>
      <c r="C578" s="27">
        <f t="shared" si="16"/>
        <v>1.0183536998203502</v>
      </c>
    </row>
    <row r="579" spans="2:3" x14ac:dyDescent="0.25">
      <c r="B579" s="24">
        <f t="shared" si="17"/>
        <v>56800000</v>
      </c>
      <c r="C579" s="27">
        <f t="shared" si="16"/>
        <v>1.0184202979288168</v>
      </c>
    </row>
    <row r="580" spans="2:3" x14ac:dyDescent="0.25">
      <c r="B580" s="24">
        <f t="shared" si="17"/>
        <v>56900000</v>
      </c>
      <c r="C580" s="27">
        <f t="shared" si="16"/>
        <v>1.0184870264931636</v>
      </c>
    </row>
    <row r="581" spans="2:3" x14ac:dyDescent="0.25">
      <c r="B581" s="24">
        <f t="shared" si="17"/>
        <v>57000000</v>
      </c>
      <c r="C581" s="27">
        <f t="shared" si="16"/>
        <v>1.0185538855869014</v>
      </c>
    </row>
    <row r="582" spans="2:3" x14ac:dyDescent="0.25">
      <c r="B582" s="24">
        <f t="shared" si="17"/>
        <v>57100000</v>
      </c>
      <c r="C582" s="27">
        <f t="shared" si="16"/>
        <v>1.0186208752837107</v>
      </c>
    </row>
    <row r="583" spans="2:3" x14ac:dyDescent="0.25">
      <c r="B583" s="24">
        <f t="shared" si="17"/>
        <v>57200000</v>
      </c>
      <c r="C583" s="27">
        <f t="shared" si="16"/>
        <v>1.0186879956574404</v>
      </c>
    </row>
    <row r="584" spans="2:3" x14ac:dyDescent="0.25">
      <c r="B584" s="24">
        <f t="shared" si="17"/>
        <v>57300000</v>
      </c>
      <c r="C584" s="27">
        <f t="shared" si="16"/>
        <v>1.0187552467821099</v>
      </c>
    </row>
    <row r="585" spans="2:3" x14ac:dyDescent="0.25">
      <c r="B585" s="24">
        <f t="shared" si="17"/>
        <v>57400000</v>
      </c>
      <c r="C585" s="27">
        <f t="shared" si="16"/>
        <v>1.0188226287319084</v>
      </c>
    </row>
    <row r="586" spans="2:3" x14ac:dyDescent="0.25">
      <c r="B586" s="24">
        <f t="shared" si="17"/>
        <v>57500000</v>
      </c>
      <c r="C586" s="27">
        <f t="shared" si="16"/>
        <v>1.0188901415811948</v>
      </c>
    </row>
    <row r="587" spans="2:3" x14ac:dyDescent="0.25">
      <c r="B587" s="24">
        <f t="shared" si="17"/>
        <v>57600000</v>
      </c>
      <c r="C587" s="27">
        <f t="shared" si="16"/>
        <v>1.0189577854044989</v>
      </c>
    </row>
    <row r="588" spans="2:3" x14ac:dyDescent="0.25">
      <c r="B588" s="24">
        <f t="shared" si="17"/>
        <v>57700000</v>
      </c>
      <c r="C588" s="27">
        <f t="shared" si="16"/>
        <v>1.0190255602765208</v>
      </c>
    </row>
    <row r="589" spans="2:3" x14ac:dyDescent="0.25">
      <c r="B589" s="24">
        <f t="shared" si="17"/>
        <v>57800000</v>
      </c>
      <c r="C589" s="27">
        <f t="shared" ref="C589:C652" si="18">1/(POWER(1-((B589*B589)/($C$3*$C$3)),0.5))</f>
        <v>1.0190934662721312</v>
      </c>
    </row>
    <row r="590" spans="2:3" x14ac:dyDescent="0.25">
      <c r="B590" s="24">
        <f t="shared" ref="B590:B653" si="19">B589+$C$5</f>
        <v>57900000</v>
      </c>
      <c r="C590" s="27">
        <f t="shared" si="18"/>
        <v>1.0191615034663726</v>
      </c>
    </row>
    <row r="591" spans="2:3" x14ac:dyDescent="0.25">
      <c r="B591" s="24">
        <f t="shared" si="19"/>
        <v>58000000</v>
      </c>
      <c r="C591" s="27">
        <f t="shared" si="18"/>
        <v>1.019229671934458</v>
      </c>
    </row>
    <row r="592" spans="2:3" x14ac:dyDescent="0.25">
      <c r="B592" s="24">
        <f t="shared" si="19"/>
        <v>58100000</v>
      </c>
      <c r="C592" s="27">
        <f t="shared" si="18"/>
        <v>1.0192979717517727</v>
      </c>
    </row>
    <row r="593" spans="2:3" x14ac:dyDescent="0.25">
      <c r="B593" s="24">
        <f t="shared" si="19"/>
        <v>58200000</v>
      </c>
      <c r="C593" s="27">
        <f t="shared" si="18"/>
        <v>1.0193664029938736</v>
      </c>
    </row>
    <row r="594" spans="2:3" x14ac:dyDescent="0.25">
      <c r="B594" s="24">
        <f t="shared" si="19"/>
        <v>58300000</v>
      </c>
      <c r="C594" s="27">
        <f t="shared" si="18"/>
        <v>1.0194349657364892</v>
      </c>
    </row>
    <row r="595" spans="2:3" x14ac:dyDescent="0.25">
      <c r="B595" s="24">
        <f t="shared" si="19"/>
        <v>58400000</v>
      </c>
      <c r="C595" s="27">
        <f t="shared" si="18"/>
        <v>1.0195036600555212</v>
      </c>
    </row>
    <row r="596" spans="2:3" x14ac:dyDescent="0.25">
      <c r="B596" s="24">
        <f t="shared" si="19"/>
        <v>58500000</v>
      </c>
      <c r="C596" s="27">
        <f t="shared" si="18"/>
        <v>1.0195724860270428</v>
      </c>
    </row>
    <row r="597" spans="2:3" x14ac:dyDescent="0.25">
      <c r="B597" s="24">
        <f t="shared" si="19"/>
        <v>58600000</v>
      </c>
      <c r="C597" s="27">
        <f t="shared" si="18"/>
        <v>1.0196414437273009</v>
      </c>
    </row>
    <row r="598" spans="2:3" x14ac:dyDescent="0.25">
      <c r="B598" s="24">
        <f t="shared" si="19"/>
        <v>58700000</v>
      </c>
      <c r="C598" s="27">
        <f t="shared" si="18"/>
        <v>1.0197105332327148</v>
      </c>
    </row>
    <row r="599" spans="2:3" x14ac:dyDescent="0.25">
      <c r="B599" s="24">
        <f t="shared" si="19"/>
        <v>58800000</v>
      </c>
      <c r="C599" s="27">
        <f t="shared" si="18"/>
        <v>1.0197797546198777</v>
      </c>
    </row>
    <row r="600" spans="2:3" x14ac:dyDescent="0.25">
      <c r="B600" s="24">
        <f t="shared" si="19"/>
        <v>58900000</v>
      </c>
      <c r="C600" s="27">
        <f t="shared" si="18"/>
        <v>1.0198491079655556</v>
      </c>
    </row>
    <row r="601" spans="2:3" x14ac:dyDescent="0.25">
      <c r="B601" s="24">
        <f t="shared" si="19"/>
        <v>59000000</v>
      </c>
      <c r="C601" s="27">
        <f t="shared" si="18"/>
        <v>1.019918593346689</v>
      </c>
    </row>
    <row r="602" spans="2:3" x14ac:dyDescent="0.25">
      <c r="B602" s="24">
        <f t="shared" si="19"/>
        <v>59100000</v>
      </c>
      <c r="C602" s="27">
        <f t="shared" si="18"/>
        <v>1.0199882108403917</v>
      </c>
    </row>
    <row r="603" spans="2:3" x14ac:dyDescent="0.25">
      <c r="B603" s="24">
        <f t="shared" si="19"/>
        <v>59200000</v>
      </c>
      <c r="C603" s="27">
        <f t="shared" si="18"/>
        <v>1.0200579605239526</v>
      </c>
    </row>
    <row r="604" spans="2:3" x14ac:dyDescent="0.25">
      <c r="B604" s="24">
        <f t="shared" si="19"/>
        <v>59300000</v>
      </c>
      <c r="C604" s="27">
        <f t="shared" si="18"/>
        <v>1.0201278424748346</v>
      </c>
    </row>
    <row r="605" spans="2:3" x14ac:dyDescent="0.25">
      <c r="B605" s="24">
        <f t="shared" si="19"/>
        <v>59400000</v>
      </c>
      <c r="C605" s="27">
        <f t="shared" si="18"/>
        <v>1.0201978567706753</v>
      </c>
    </row>
    <row r="606" spans="2:3" x14ac:dyDescent="0.25">
      <c r="B606" s="24">
        <f t="shared" si="19"/>
        <v>59500000</v>
      </c>
      <c r="C606" s="27">
        <f t="shared" si="18"/>
        <v>1.0202680034892877</v>
      </c>
    </row>
    <row r="607" spans="2:3" x14ac:dyDescent="0.25">
      <c r="B607" s="24">
        <f t="shared" si="19"/>
        <v>59600000</v>
      </c>
      <c r="C607" s="27">
        <f t="shared" si="18"/>
        <v>1.02033828270866</v>
      </c>
    </row>
    <row r="608" spans="2:3" x14ac:dyDescent="0.25">
      <c r="B608" s="24">
        <f t="shared" si="19"/>
        <v>59700000</v>
      </c>
      <c r="C608" s="27">
        <f t="shared" si="18"/>
        <v>1.0204086945069555</v>
      </c>
    </row>
    <row r="609" spans="2:3" x14ac:dyDescent="0.25">
      <c r="B609" s="24">
        <f t="shared" si="19"/>
        <v>59800000</v>
      </c>
      <c r="C609" s="27">
        <f t="shared" si="18"/>
        <v>1.0204792389625139</v>
      </c>
    </row>
    <row r="610" spans="2:3" x14ac:dyDescent="0.25">
      <c r="B610" s="24">
        <f t="shared" si="19"/>
        <v>59900000</v>
      </c>
      <c r="C610" s="27">
        <f t="shared" si="18"/>
        <v>1.0205499161538507</v>
      </c>
    </row>
    <row r="611" spans="2:3" x14ac:dyDescent="0.25">
      <c r="B611" s="24">
        <f t="shared" si="19"/>
        <v>60000000</v>
      </c>
      <c r="C611" s="27">
        <f t="shared" si="18"/>
        <v>1.0206207261596576</v>
      </c>
    </row>
    <row r="612" spans="2:3" x14ac:dyDescent="0.25">
      <c r="B612" s="24">
        <f t="shared" si="19"/>
        <v>60100000</v>
      </c>
      <c r="C612" s="27">
        <f t="shared" si="18"/>
        <v>1.0206916690588028</v>
      </c>
    </row>
    <row r="613" spans="2:3" x14ac:dyDescent="0.25">
      <c r="B613" s="24">
        <f t="shared" si="19"/>
        <v>60200000</v>
      </c>
      <c r="C613" s="27">
        <f t="shared" si="18"/>
        <v>1.0207627449303318</v>
      </c>
    </row>
    <row r="614" spans="2:3" x14ac:dyDescent="0.25">
      <c r="B614" s="24">
        <f t="shared" si="19"/>
        <v>60300000</v>
      </c>
      <c r="C614" s="27">
        <f t="shared" si="18"/>
        <v>1.0208339538534665</v>
      </c>
    </row>
    <row r="615" spans="2:3" x14ac:dyDescent="0.25">
      <c r="B615" s="24">
        <f t="shared" si="19"/>
        <v>60400000</v>
      </c>
      <c r="C615" s="27">
        <f t="shared" si="18"/>
        <v>1.0209052959076066</v>
      </c>
    </row>
    <row r="616" spans="2:3" x14ac:dyDescent="0.25">
      <c r="B616" s="24">
        <f t="shared" si="19"/>
        <v>60500000</v>
      </c>
      <c r="C616" s="27">
        <f t="shared" si="18"/>
        <v>1.0209767711723292</v>
      </c>
    </row>
    <row r="617" spans="2:3" x14ac:dyDescent="0.25">
      <c r="B617" s="24">
        <f t="shared" si="19"/>
        <v>60600000</v>
      </c>
      <c r="C617" s="27">
        <f t="shared" si="18"/>
        <v>1.0210483797273895</v>
      </c>
    </row>
    <row r="618" spans="2:3" x14ac:dyDescent="0.25">
      <c r="B618" s="24">
        <f t="shared" si="19"/>
        <v>60700000</v>
      </c>
      <c r="C618" s="27">
        <f t="shared" si="18"/>
        <v>1.0211201216527201</v>
      </c>
    </row>
    <row r="619" spans="2:3" x14ac:dyDescent="0.25">
      <c r="B619" s="24">
        <f t="shared" si="19"/>
        <v>60800000</v>
      </c>
      <c r="C619" s="27">
        <f t="shared" si="18"/>
        <v>1.0211919970284329</v>
      </c>
    </row>
    <row r="620" spans="2:3" x14ac:dyDescent="0.25">
      <c r="B620" s="24">
        <f t="shared" si="19"/>
        <v>60900000</v>
      </c>
      <c r="C620" s="27">
        <f t="shared" si="18"/>
        <v>1.0212640059348177</v>
      </c>
    </row>
    <row r="621" spans="2:3" x14ac:dyDescent="0.25">
      <c r="B621" s="24">
        <f t="shared" si="19"/>
        <v>61000000</v>
      </c>
      <c r="C621" s="27">
        <f t="shared" si="18"/>
        <v>1.0213361484523436</v>
      </c>
    </row>
    <row r="622" spans="2:3" x14ac:dyDescent="0.25">
      <c r="B622" s="24">
        <f t="shared" si="19"/>
        <v>61100000</v>
      </c>
      <c r="C622" s="27">
        <f t="shared" si="18"/>
        <v>1.0214084246616586</v>
      </c>
    </row>
    <row r="623" spans="2:3" x14ac:dyDescent="0.25">
      <c r="B623" s="24">
        <f t="shared" si="19"/>
        <v>61200000</v>
      </c>
      <c r="C623" s="27">
        <f t="shared" si="18"/>
        <v>1.0214808346435904</v>
      </c>
    </row>
    <row r="624" spans="2:3" x14ac:dyDescent="0.25">
      <c r="B624" s="24">
        <f t="shared" si="19"/>
        <v>61300000</v>
      </c>
      <c r="C624" s="27">
        <f t="shared" si="18"/>
        <v>1.0215533784791462</v>
      </c>
    </row>
    <row r="625" spans="2:3" x14ac:dyDescent="0.25">
      <c r="B625" s="24">
        <f t="shared" si="19"/>
        <v>61400000</v>
      </c>
      <c r="C625" s="27">
        <f t="shared" si="18"/>
        <v>1.0216260562495127</v>
      </c>
    </row>
    <row r="626" spans="2:3" x14ac:dyDescent="0.25">
      <c r="B626" s="24">
        <f t="shared" si="19"/>
        <v>61500000</v>
      </c>
      <c r="C626" s="27">
        <f t="shared" si="18"/>
        <v>1.0216988680360581</v>
      </c>
    </row>
    <row r="627" spans="2:3" x14ac:dyDescent="0.25">
      <c r="B627" s="24">
        <f t="shared" si="19"/>
        <v>61600000</v>
      </c>
      <c r="C627" s="27">
        <f t="shared" si="18"/>
        <v>1.0217718139203296</v>
      </c>
    </row>
    <row r="628" spans="2:3" x14ac:dyDescent="0.25">
      <c r="B628" s="24">
        <f t="shared" si="19"/>
        <v>61700000</v>
      </c>
      <c r="C628" s="27">
        <f t="shared" si="18"/>
        <v>1.0218448939840561</v>
      </c>
    </row>
    <row r="629" spans="2:3" x14ac:dyDescent="0.25">
      <c r="B629" s="24">
        <f t="shared" si="19"/>
        <v>61800000</v>
      </c>
      <c r="C629" s="27">
        <f t="shared" si="18"/>
        <v>1.0219181083091469</v>
      </c>
    </row>
    <row r="630" spans="2:3" x14ac:dyDescent="0.25">
      <c r="B630" s="24">
        <f t="shared" si="19"/>
        <v>61900000</v>
      </c>
      <c r="C630" s="27">
        <f t="shared" si="18"/>
        <v>1.0219914569776931</v>
      </c>
    </row>
    <row r="631" spans="2:3" x14ac:dyDescent="0.25">
      <c r="B631" s="24">
        <f t="shared" si="19"/>
        <v>62000000</v>
      </c>
      <c r="C631" s="27">
        <f t="shared" si="18"/>
        <v>1.0220649400719672</v>
      </c>
    </row>
    <row r="632" spans="2:3" x14ac:dyDescent="0.25">
      <c r="B632" s="24">
        <f t="shared" si="19"/>
        <v>62100000</v>
      </c>
      <c r="C632" s="27">
        <f t="shared" si="18"/>
        <v>1.0221385576744233</v>
      </c>
    </row>
    <row r="633" spans="2:3" x14ac:dyDescent="0.25">
      <c r="B633" s="24">
        <f t="shared" si="19"/>
        <v>62200000</v>
      </c>
      <c r="C633" s="27">
        <f t="shared" si="18"/>
        <v>1.0222123098676978</v>
      </c>
    </row>
    <row r="634" spans="2:3" x14ac:dyDescent="0.25">
      <c r="B634" s="24">
        <f t="shared" si="19"/>
        <v>62300000</v>
      </c>
      <c r="C634" s="27">
        <f t="shared" si="18"/>
        <v>1.0222861967346095</v>
      </c>
    </row>
    <row r="635" spans="2:3" x14ac:dyDescent="0.25">
      <c r="B635" s="24">
        <f t="shared" si="19"/>
        <v>62400000</v>
      </c>
      <c r="C635" s="27">
        <f t="shared" si="18"/>
        <v>1.0223602183581593</v>
      </c>
    </row>
    <row r="636" spans="2:3" x14ac:dyDescent="0.25">
      <c r="B636" s="24">
        <f t="shared" si="19"/>
        <v>62500000</v>
      </c>
      <c r="C636" s="27">
        <f t="shared" si="18"/>
        <v>1.0224343748215321</v>
      </c>
    </row>
    <row r="637" spans="2:3" x14ac:dyDescent="0.25">
      <c r="B637" s="24">
        <f t="shared" si="19"/>
        <v>62600000</v>
      </c>
      <c r="C637" s="27">
        <f t="shared" si="18"/>
        <v>1.0225086662080947</v>
      </c>
    </row>
    <row r="638" spans="2:3" x14ac:dyDescent="0.25">
      <c r="B638" s="24">
        <f t="shared" si="19"/>
        <v>62700000</v>
      </c>
      <c r="C638" s="27">
        <f t="shared" si="18"/>
        <v>1.0225830926013983</v>
      </c>
    </row>
    <row r="639" spans="2:3" x14ac:dyDescent="0.25">
      <c r="B639" s="24">
        <f t="shared" si="19"/>
        <v>62800000</v>
      </c>
      <c r="C639" s="27">
        <f t="shared" si="18"/>
        <v>1.0226576540851777</v>
      </c>
    </row>
    <row r="640" spans="2:3" x14ac:dyDescent="0.25">
      <c r="B640" s="24">
        <f t="shared" si="19"/>
        <v>62900000</v>
      </c>
      <c r="C640" s="27">
        <f t="shared" si="18"/>
        <v>1.0227323507433512</v>
      </c>
    </row>
    <row r="641" spans="2:3" x14ac:dyDescent="0.25">
      <c r="B641" s="24">
        <f t="shared" si="19"/>
        <v>63000000</v>
      </c>
      <c r="C641" s="27">
        <f t="shared" si="18"/>
        <v>1.0228071826600218</v>
      </c>
    </row>
    <row r="642" spans="2:3" x14ac:dyDescent="0.25">
      <c r="B642" s="24">
        <f t="shared" si="19"/>
        <v>63100000</v>
      </c>
      <c r="C642" s="27">
        <f t="shared" si="18"/>
        <v>1.0228821499194769</v>
      </c>
    </row>
    <row r="643" spans="2:3" x14ac:dyDescent="0.25">
      <c r="B643" s="24">
        <f t="shared" si="19"/>
        <v>63200000</v>
      </c>
      <c r="C643" s="27">
        <f t="shared" si="18"/>
        <v>1.022957252606189</v>
      </c>
    </row>
    <row r="644" spans="2:3" x14ac:dyDescent="0.25">
      <c r="B644" s="24">
        <f t="shared" si="19"/>
        <v>63300000</v>
      </c>
      <c r="C644" s="27">
        <f t="shared" si="18"/>
        <v>1.0230324908048154</v>
      </c>
    </row>
    <row r="645" spans="2:3" x14ac:dyDescent="0.25">
      <c r="B645" s="24">
        <f t="shared" si="19"/>
        <v>63400000</v>
      </c>
      <c r="C645" s="27">
        <f t="shared" si="18"/>
        <v>1.023107864600199</v>
      </c>
    </row>
    <row r="646" spans="2:3" x14ac:dyDescent="0.25">
      <c r="B646" s="24">
        <f t="shared" si="19"/>
        <v>63500000</v>
      </c>
      <c r="C646" s="27">
        <f t="shared" si="18"/>
        <v>1.0231833740773681</v>
      </c>
    </row>
    <row r="647" spans="2:3" x14ac:dyDescent="0.25">
      <c r="B647" s="24">
        <f t="shared" si="19"/>
        <v>63600000</v>
      </c>
      <c r="C647" s="27">
        <f t="shared" si="18"/>
        <v>1.0232590193215374</v>
      </c>
    </row>
    <row r="648" spans="2:3" x14ac:dyDescent="0.25">
      <c r="B648" s="24">
        <f t="shared" si="19"/>
        <v>63700000</v>
      </c>
      <c r="C648" s="27">
        <f t="shared" si="18"/>
        <v>1.0233348004181075</v>
      </c>
    </row>
    <row r="649" spans="2:3" x14ac:dyDescent="0.25">
      <c r="B649" s="24">
        <f t="shared" si="19"/>
        <v>63800000</v>
      </c>
      <c r="C649" s="27">
        <f t="shared" si="18"/>
        <v>1.0234107174526659</v>
      </c>
    </row>
    <row r="650" spans="2:3" x14ac:dyDescent="0.25">
      <c r="B650" s="24">
        <f t="shared" si="19"/>
        <v>63900000</v>
      </c>
      <c r="C650" s="27">
        <f t="shared" si="18"/>
        <v>1.023486770510986</v>
      </c>
    </row>
    <row r="651" spans="2:3" x14ac:dyDescent="0.25">
      <c r="B651" s="24">
        <f t="shared" si="19"/>
        <v>64000000</v>
      </c>
      <c r="C651" s="27">
        <f t="shared" si="18"/>
        <v>1.0235629596790297</v>
      </c>
    </row>
    <row r="652" spans="2:3" x14ac:dyDescent="0.25">
      <c r="B652" s="24">
        <f t="shared" si="19"/>
        <v>64100000</v>
      </c>
      <c r="C652" s="27">
        <f t="shared" si="18"/>
        <v>1.0236392850429452</v>
      </c>
    </row>
    <row r="653" spans="2:3" x14ac:dyDescent="0.25">
      <c r="B653" s="24">
        <f t="shared" si="19"/>
        <v>64200000</v>
      </c>
      <c r="C653" s="27">
        <f t="shared" ref="C653:C716" si="20">1/(POWER(1-((B653*B653)/($C$3*$C$3)),0.5))</f>
        <v>1.0237157466890685</v>
      </c>
    </row>
    <row r="654" spans="2:3" x14ac:dyDescent="0.25">
      <c r="B654" s="24">
        <f t="shared" ref="B654:B717" si="21">B653+$C$5</f>
        <v>64300000</v>
      </c>
      <c r="C654" s="27">
        <f t="shared" si="20"/>
        <v>1.0237923447039241</v>
      </c>
    </row>
    <row r="655" spans="2:3" x14ac:dyDescent="0.25">
      <c r="B655" s="24">
        <f t="shared" si="21"/>
        <v>64400000</v>
      </c>
      <c r="C655" s="27">
        <f t="shared" si="20"/>
        <v>1.0238690791742242</v>
      </c>
    </row>
    <row r="656" spans="2:3" x14ac:dyDescent="0.25">
      <c r="B656" s="24">
        <f t="shared" si="21"/>
        <v>64500000</v>
      </c>
      <c r="C656" s="27">
        <f t="shared" si="20"/>
        <v>1.0239459501868697</v>
      </c>
    </row>
    <row r="657" spans="2:3" x14ac:dyDescent="0.25">
      <c r="B657" s="24">
        <f t="shared" si="21"/>
        <v>64600000</v>
      </c>
      <c r="C657" s="27">
        <f t="shared" si="20"/>
        <v>1.0240229578289504</v>
      </c>
    </row>
    <row r="658" spans="2:3" x14ac:dyDescent="0.25">
      <c r="B658" s="24">
        <f t="shared" si="21"/>
        <v>64700000</v>
      </c>
      <c r="C658" s="27">
        <f t="shared" si="20"/>
        <v>1.0241001021877452</v>
      </c>
    </row>
    <row r="659" spans="2:3" x14ac:dyDescent="0.25">
      <c r="B659" s="24">
        <f t="shared" si="21"/>
        <v>64800000</v>
      </c>
      <c r="C659" s="27">
        <f t="shared" si="20"/>
        <v>1.0241773833507222</v>
      </c>
    </row>
    <row r="660" spans="2:3" x14ac:dyDescent="0.25">
      <c r="B660" s="24">
        <f t="shared" si="21"/>
        <v>64900000</v>
      </c>
      <c r="C660" s="27">
        <f t="shared" si="20"/>
        <v>1.0242548014055393</v>
      </c>
    </row>
    <row r="661" spans="2:3" x14ac:dyDescent="0.25">
      <c r="B661" s="24">
        <f t="shared" si="21"/>
        <v>65000000</v>
      </c>
      <c r="C661" s="27">
        <f t="shared" si="20"/>
        <v>1.0243323564400446</v>
      </c>
    </row>
    <row r="662" spans="2:3" x14ac:dyDescent="0.25">
      <c r="B662" s="24">
        <f t="shared" si="21"/>
        <v>65100000</v>
      </c>
      <c r="C662" s="27">
        <f t="shared" si="20"/>
        <v>1.0244100485422762</v>
      </c>
    </row>
    <row r="663" spans="2:3" x14ac:dyDescent="0.25">
      <c r="B663" s="24">
        <f t="shared" si="21"/>
        <v>65200000</v>
      </c>
      <c r="C663" s="27">
        <f t="shared" si="20"/>
        <v>1.0244878778004629</v>
      </c>
    </row>
    <row r="664" spans="2:3" x14ac:dyDescent="0.25">
      <c r="B664" s="24">
        <f t="shared" si="21"/>
        <v>65300000</v>
      </c>
      <c r="C664" s="27">
        <f t="shared" si="20"/>
        <v>1.0245658443030241</v>
      </c>
    </row>
    <row r="665" spans="2:3" x14ac:dyDescent="0.25">
      <c r="B665" s="24">
        <f t="shared" si="21"/>
        <v>65400000</v>
      </c>
      <c r="C665" s="27">
        <f t="shared" si="20"/>
        <v>1.024643948138571</v>
      </c>
    </row>
    <row r="666" spans="2:3" x14ac:dyDescent="0.25">
      <c r="B666" s="24">
        <f t="shared" si="21"/>
        <v>65500000</v>
      </c>
      <c r="C666" s="27">
        <f t="shared" si="20"/>
        <v>1.0247221893959053</v>
      </c>
    </row>
    <row r="667" spans="2:3" x14ac:dyDescent="0.25">
      <c r="B667" s="24">
        <f t="shared" si="21"/>
        <v>65600000</v>
      </c>
      <c r="C667" s="27">
        <f t="shared" si="20"/>
        <v>1.0248005681640218</v>
      </c>
    </row>
    <row r="668" spans="2:3" x14ac:dyDescent="0.25">
      <c r="B668" s="24">
        <f t="shared" si="21"/>
        <v>65700000</v>
      </c>
      <c r="C668" s="27">
        <f t="shared" si="20"/>
        <v>1.0248790845321056</v>
      </c>
    </row>
    <row r="669" spans="2:3" x14ac:dyDescent="0.25">
      <c r="B669" s="24">
        <f t="shared" si="21"/>
        <v>65800000</v>
      </c>
      <c r="C669" s="27">
        <f t="shared" si="20"/>
        <v>1.0249577385895359</v>
      </c>
    </row>
    <row r="670" spans="2:3" x14ac:dyDescent="0.25">
      <c r="B670" s="24">
        <f t="shared" si="21"/>
        <v>65900000</v>
      </c>
      <c r="C670" s="27">
        <f t="shared" si="20"/>
        <v>1.0250365304258835</v>
      </c>
    </row>
    <row r="671" spans="2:3" x14ac:dyDescent="0.25">
      <c r="B671" s="24">
        <f t="shared" si="21"/>
        <v>66000000</v>
      </c>
      <c r="C671" s="27">
        <f t="shared" si="20"/>
        <v>1.025115460130912</v>
      </c>
    </row>
    <row r="672" spans="2:3" x14ac:dyDescent="0.25">
      <c r="B672" s="24">
        <f t="shared" si="21"/>
        <v>66100000</v>
      </c>
      <c r="C672" s="27">
        <f t="shared" si="20"/>
        <v>1.0251945277945793</v>
      </c>
    </row>
    <row r="673" spans="2:3" x14ac:dyDescent="0.25">
      <c r="B673" s="24">
        <f t="shared" si="21"/>
        <v>66200000</v>
      </c>
      <c r="C673" s="27">
        <f t="shared" si="20"/>
        <v>1.0252737335070359</v>
      </c>
    </row>
    <row r="674" spans="2:3" x14ac:dyDescent="0.25">
      <c r="B674" s="24">
        <f t="shared" si="21"/>
        <v>66300000</v>
      </c>
      <c r="C674" s="27">
        <f t="shared" si="20"/>
        <v>1.0253530773586261</v>
      </c>
    </row>
    <row r="675" spans="2:3" x14ac:dyDescent="0.25">
      <c r="B675" s="24">
        <f t="shared" si="21"/>
        <v>66400000</v>
      </c>
      <c r="C675" s="27">
        <f t="shared" si="20"/>
        <v>1.0254325594398894</v>
      </c>
    </row>
    <row r="676" spans="2:3" x14ac:dyDescent="0.25">
      <c r="B676" s="24">
        <f t="shared" si="21"/>
        <v>66500000</v>
      </c>
      <c r="C676" s="27">
        <f t="shared" si="20"/>
        <v>1.025512179841559</v>
      </c>
    </row>
    <row r="677" spans="2:3" x14ac:dyDescent="0.25">
      <c r="B677" s="24">
        <f t="shared" si="21"/>
        <v>66600000</v>
      </c>
      <c r="C677" s="27">
        <f t="shared" si="20"/>
        <v>1.0255919386545624</v>
      </c>
    </row>
    <row r="678" spans="2:3" x14ac:dyDescent="0.25">
      <c r="B678" s="24">
        <f t="shared" si="21"/>
        <v>66700000</v>
      </c>
      <c r="C678" s="27">
        <f t="shared" si="20"/>
        <v>1.0256718359700234</v>
      </c>
    </row>
    <row r="679" spans="2:3" x14ac:dyDescent="0.25">
      <c r="B679" s="24">
        <f t="shared" si="21"/>
        <v>66800000</v>
      </c>
      <c r="C679" s="27">
        <f t="shared" si="20"/>
        <v>1.02575187187926</v>
      </c>
    </row>
    <row r="680" spans="2:3" x14ac:dyDescent="0.25">
      <c r="B680" s="24">
        <f t="shared" si="21"/>
        <v>66900000</v>
      </c>
      <c r="C680" s="27">
        <f t="shared" si="20"/>
        <v>1.0258320464737869</v>
      </c>
    </row>
    <row r="681" spans="2:3" x14ac:dyDescent="0.25">
      <c r="B681" s="24">
        <f t="shared" si="21"/>
        <v>67000000</v>
      </c>
      <c r="C681" s="27">
        <f t="shared" si="20"/>
        <v>1.0259123598453139</v>
      </c>
    </row>
    <row r="682" spans="2:3" x14ac:dyDescent="0.25">
      <c r="B682" s="24">
        <f t="shared" si="21"/>
        <v>67100000</v>
      </c>
      <c r="C682" s="27">
        <f t="shared" si="20"/>
        <v>1.025992812085748</v>
      </c>
    </row>
    <row r="683" spans="2:3" x14ac:dyDescent="0.25">
      <c r="B683" s="24">
        <f t="shared" si="21"/>
        <v>67200000</v>
      </c>
      <c r="C683" s="27">
        <f t="shared" si="20"/>
        <v>1.0260734032871919</v>
      </c>
    </row>
    <row r="684" spans="2:3" x14ac:dyDescent="0.25">
      <c r="B684" s="24">
        <f t="shared" si="21"/>
        <v>67300000</v>
      </c>
      <c r="C684" s="27">
        <f t="shared" si="20"/>
        <v>1.0261541335419457</v>
      </c>
    </row>
    <row r="685" spans="2:3" x14ac:dyDescent="0.25">
      <c r="B685" s="24">
        <f t="shared" si="21"/>
        <v>67400000</v>
      </c>
      <c r="C685" s="27">
        <f t="shared" si="20"/>
        <v>1.0262350029425071</v>
      </c>
    </row>
    <row r="686" spans="2:3" x14ac:dyDescent="0.25">
      <c r="B686" s="24">
        <f t="shared" si="21"/>
        <v>67500000</v>
      </c>
      <c r="C686" s="27">
        <f t="shared" si="20"/>
        <v>1.0263160115815708</v>
      </c>
    </row>
    <row r="687" spans="2:3" x14ac:dyDescent="0.25">
      <c r="B687" s="24">
        <f t="shared" si="21"/>
        <v>67600000</v>
      </c>
      <c r="C687" s="27">
        <f t="shared" si="20"/>
        <v>1.0263971595520296</v>
      </c>
    </row>
    <row r="688" spans="2:3" x14ac:dyDescent="0.25">
      <c r="B688" s="24">
        <f t="shared" si="21"/>
        <v>67700000</v>
      </c>
      <c r="C688" s="27">
        <f t="shared" si="20"/>
        <v>1.0264784469469741</v>
      </c>
    </row>
    <row r="689" spans="2:3" x14ac:dyDescent="0.25">
      <c r="B689" s="24">
        <f t="shared" si="21"/>
        <v>67800000</v>
      </c>
      <c r="C689" s="27">
        <f t="shared" si="20"/>
        <v>1.0265598738596942</v>
      </c>
    </row>
    <row r="690" spans="2:3" x14ac:dyDescent="0.25">
      <c r="B690" s="24">
        <f t="shared" si="21"/>
        <v>67900000</v>
      </c>
      <c r="C690" s="27">
        <f t="shared" si="20"/>
        <v>1.0266414403836781</v>
      </c>
    </row>
    <row r="691" spans="2:3" x14ac:dyDescent="0.25">
      <c r="B691" s="24">
        <f t="shared" si="21"/>
        <v>68000000</v>
      </c>
      <c r="C691" s="27">
        <f t="shared" si="20"/>
        <v>1.026723146612613</v>
      </c>
    </row>
    <row r="692" spans="2:3" x14ac:dyDescent="0.25">
      <c r="B692" s="24">
        <f t="shared" si="21"/>
        <v>68100000</v>
      </c>
      <c r="C692" s="27">
        <f t="shared" si="20"/>
        <v>1.0268049926403857</v>
      </c>
    </row>
    <row r="693" spans="2:3" x14ac:dyDescent="0.25">
      <c r="B693" s="24">
        <f t="shared" si="21"/>
        <v>68200000</v>
      </c>
      <c r="C693" s="27">
        <f t="shared" si="20"/>
        <v>1.026886978561083</v>
      </c>
    </row>
    <row r="694" spans="2:3" x14ac:dyDescent="0.25">
      <c r="B694" s="24">
        <f t="shared" si="21"/>
        <v>68300000</v>
      </c>
      <c r="C694" s="27">
        <f t="shared" si="20"/>
        <v>1.0269691044689915</v>
      </c>
    </row>
    <row r="695" spans="2:3" x14ac:dyDescent="0.25">
      <c r="B695" s="24">
        <f t="shared" si="21"/>
        <v>68400000</v>
      </c>
      <c r="C695" s="27">
        <f t="shared" si="20"/>
        <v>1.0270513704585984</v>
      </c>
    </row>
    <row r="696" spans="2:3" x14ac:dyDescent="0.25">
      <c r="B696" s="24">
        <f t="shared" si="21"/>
        <v>68500000</v>
      </c>
      <c r="C696" s="27">
        <f t="shared" si="20"/>
        <v>1.0271337766245916</v>
      </c>
    </row>
    <row r="697" spans="2:3" x14ac:dyDescent="0.25">
      <c r="B697" s="24">
        <f t="shared" si="21"/>
        <v>68600000</v>
      </c>
      <c r="C697" s="27">
        <f t="shared" si="20"/>
        <v>1.0272163230618598</v>
      </c>
    </row>
    <row r="698" spans="2:3" x14ac:dyDescent="0.25">
      <c r="B698" s="24">
        <f t="shared" si="21"/>
        <v>68700000</v>
      </c>
      <c r="C698" s="27">
        <f t="shared" si="20"/>
        <v>1.0272990098654933</v>
      </c>
    </row>
    <row r="699" spans="2:3" x14ac:dyDescent="0.25">
      <c r="B699" s="24">
        <f t="shared" si="21"/>
        <v>68800000</v>
      </c>
      <c r="C699" s="27">
        <f t="shared" si="20"/>
        <v>1.0273818371307846</v>
      </c>
    </row>
    <row r="700" spans="2:3" x14ac:dyDescent="0.25">
      <c r="B700" s="24">
        <f t="shared" si="21"/>
        <v>68900000</v>
      </c>
      <c r="C700" s="27">
        <f t="shared" si="20"/>
        <v>1.0274648049532271</v>
      </c>
    </row>
    <row r="701" spans="2:3" x14ac:dyDescent="0.25">
      <c r="B701" s="24">
        <f t="shared" si="21"/>
        <v>69000000</v>
      </c>
      <c r="C701" s="27">
        <f t="shared" si="20"/>
        <v>1.0275479134285173</v>
      </c>
    </row>
    <row r="702" spans="2:3" x14ac:dyDescent="0.25">
      <c r="B702" s="24">
        <f t="shared" si="21"/>
        <v>69100000</v>
      </c>
      <c r="C702" s="27">
        <f t="shared" si="20"/>
        <v>1.0276311626525545</v>
      </c>
    </row>
    <row r="703" spans="2:3" x14ac:dyDescent="0.25">
      <c r="B703" s="24">
        <f t="shared" si="21"/>
        <v>69200000</v>
      </c>
      <c r="C703" s="27">
        <f t="shared" si="20"/>
        <v>1.0277145527214406</v>
      </c>
    </row>
    <row r="704" spans="2:3" x14ac:dyDescent="0.25">
      <c r="B704" s="24">
        <f t="shared" si="21"/>
        <v>69300000</v>
      </c>
      <c r="C704" s="27">
        <f t="shared" si="20"/>
        <v>1.0277980837314808</v>
      </c>
    </row>
    <row r="705" spans="2:3" x14ac:dyDescent="0.25">
      <c r="B705" s="24">
        <f t="shared" si="21"/>
        <v>69400000</v>
      </c>
      <c r="C705" s="27">
        <f t="shared" si="20"/>
        <v>1.0278817557791848</v>
      </c>
    </row>
    <row r="706" spans="2:3" x14ac:dyDescent="0.25">
      <c r="B706" s="24">
        <f t="shared" si="21"/>
        <v>69500000</v>
      </c>
      <c r="C706" s="27">
        <f t="shared" si="20"/>
        <v>1.027965568961265</v>
      </c>
    </row>
    <row r="707" spans="2:3" x14ac:dyDescent="0.25">
      <c r="B707" s="24">
        <f t="shared" si="21"/>
        <v>69600000</v>
      </c>
      <c r="C707" s="27">
        <f t="shared" si="20"/>
        <v>1.028049523374639</v>
      </c>
    </row>
    <row r="708" spans="2:3" x14ac:dyDescent="0.25">
      <c r="B708" s="24">
        <f t="shared" si="21"/>
        <v>69700000</v>
      </c>
      <c r="C708" s="27">
        <f t="shared" si="20"/>
        <v>1.028133619116429</v>
      </c>
    </row>
    <row r="709" spans="2:3" x14ac:dyDescent="0.25">
      <c r="B709" s="24">
        <f t="shared" si="21"/>
        <v>69800000</v>
      </c>
      <c r="C709" s="27">
        <f t="shared" si="20"/>
        <v>1.0282178562839617</v>
      </c>
    </row>
    <row r="710" spans="2:3" x14ac:dyDescent="0.25">
      <c r="B710" s="24">
        <f t="shared" si="21"/>
        <v>69900000</v>
      </c>
      <c r="C710" s="27">
        <f t="shared" si="20"/>
        <v>1.0283022349747699</v>
      </c>
    </row>
    <row r="711" spans="2:3" x14ac:dyDescent="0.25">
      <c r="B711" s="24">
        <f t="shared" si="21"/>
        <v>70000000</v>
      </c>
      <c r="C711" s="27">
        <f t="shared" si="20"/>
        <v>1.0283867552865915</v>
      </c>
    </row>
    <row r="712" spans="2:3" x14ac:dyDescent="0.25">
      <c r="B712" s="24">
        <f t="shared" si="21"/>
        <v>70100000</v>
      </c>
      <c r="C712" s="27">
        <f t="shared" si="20"/>
        <v>1.0284714173173701</v>
      </c>
    </row>
    <row r="713" spans="2:3" x14ac:dyDescent="0.25">
      <c r="B713" s="24">
        <f t="shared" si="21"/>
        <v>70200000</v>
      </c>
      <c r="C713" s="27">
        <f t="shared" si="20"/>
        <v>1.0285562211652568</v>
      </c>
    </row>
    <row r="714" spans="2:3" x14ac:dyDescent="0.25">
      <c r="B714" s="24">
        <f t="shared" si="21"/>
        <v>70300000</v>
      </c>
      <c r="C714" s="27">
        <f t="shared" si="20"/>
        <v>1.028641166928608</v>
      </c>
    </row>
    <row r="715" spans="2:3" x14ac:dyDescent="0.25">
      <c r="B715" s="24">
        <f t="shared" si="21"/>
        <v>70400000</v>
      </c>
      <c r="C715" s="27">
        <f t="shared" si="20"/>
        <v>1.0287262547059881</v>
      </c>
    </row>
    <row r="716" spans="2:3" x14ac:dyDescent="0.25">
      <c r="B716" s="24">
        <f t="shared" si="21"/>
        <v>70500000</v>
      </c>
      <c r="C716" s="27">
        <f t="shared" si="20"/>
        <v>1.0288114845961682</v>
      </c>
    </row>
    <row r="717" spans="2:3" x14ac:dyDescent="0.25">
      <c r="B717" s="24">
        <f t="shared" si="21"/>
        <v>70600000</v>
      </c>
      <c r="C717" s="27">
        <f t="shared" ref="C717:C780" si="22">1/(POWER(1-((B717*B717)/($C$3*$C$3)),0.5))</f>
        <v>1.0288968566981278</v>
      </c>
    </row>
    <row r="718" spans="2:3" x14ac:dyDescent="0.25">
      <c r="B718" s="24">
        <f t="shared" ref="B718:B781" si="23">B717+$C$5</f>
        <v>70700000</v>
      </c>
      <c r="C718" s="27">
        <f t="shared" si="22"/>
        <v>1.0289823711110535</v>
      </c>
    </row>
    <row r="719" spans="2:3" x14ac:dyDescent="0.25">
      <c r="B719" s="24">
        <f t="shared" si="23"/>
        <v>70800000</v>
      </c>
      <c r="C719" s="27">
        <f t="shared" si="22"/>
        <v>1.0290680279343414</v>
      </c>
    </row>
    <row r="720" spans="2:3" x14ac:dyDescent="0.25">
      <c r="B720" s="24">
        <f t="shared" si="23"/>
        <v>70900000</v>
      </c>
      <c r="C720" s="27">
        <f t="shared" si="22"/>
        <v>1.0291538272675951</v>
      </c>
    </row>
    <row r="721" spans="2:3" x14ac:dyDescent="0.25">
      <c r="B721" s="24">
        <f t="shared" si="23"/>
        <v>71000000</v>
      </c>
      <c r="C721" s="27">
        <f t="shared" si="22"/>
        <v>1.0292397692106281</v>
      </c>
    </row>
    <row r="722" spans="2:3" x14ac:dyDescent="0.25">
      <c r="B722" s="24">
        <f t="shared" si="23"/>
        <v>71100000</v>
      </c>
      <c r="C722" s="27">
        <f t="shared" si="22"/>
        <v>1.0293258538634633</v>
      </c>
    </row>
    <row r="723" spans="2:3" x14ac:dyDescent="0.25">
      <c r="B723" s="24">
        <f t="shared" si="23"/>
        <v>71200000</v>
      </c>
      <c r="C723" s="27">
        <f t="shared" si="22"/>
        <v>1.0294120813263328</v>
      </c>
    </row>
    <row r="724" spans="2:3" x14ac:dyDescent="0.25">
      <c r="B724" s="24">
        <f t="shared" si="23"/>
        <v>71300000</v>
      </c>
      <c r="C724" s="27">
        <f t="shared" si="22"/>
        <v>1.0294984516996792</v>
      </c>
    </row>
    <row r="725" spans="2:3" x14ac:dyDescent="0.25">
      <c r="B725" s="24">
        <f t="shared" si="23"/>
        <v>71400000</v>
      </c>
      <c r="C725" s="27">
        <f t="shared" si="22"/>
        <v>1.0295849650841555</v>
      </c>
    </row>
    <row r="726" spans="2:3" x14ac:dyDescent="0.25">
      <c r="B726" s="24">
        <f t="shared" si="23"/>
        <v>71500000</v>
      </c>
      <c r="C726" s="27">
        <f t="shared" si="22"/>
        <v>1.0296716215806256</v>
      </c>
    </row>
    <row r="727" spans="2:3" x14ac:dyDescent="0.25">
      <c r="B727" s="24">
        <f t="shared" si="23"/>
        <v>71600000</v>
      </c>
      <c r="C727" s="27">
        <f t="shared" si="22"/>
        <v>1.029758421290164</v>
      </c>
    </row>
    <row r="728" spans="2:3" x14ac:dyDescent="0.25">
      <c r="B728" s="24">
        <f t="shared" si="23"/>
        <v>71700000</v>
      </c>
      <c r="C728" s="27">
        <f t="shared" si="22"/>
        <v>1.0298453643140577</v>
      </c>
    </row>
    <row r="729" spans="2:3" x14ac:dyDescent="0.25">
      <c r="B729" s="24">
        <f t="shared" si="23"/>
        <v>71800000</v>
      </c>
      <c r="C729" s="27">
        <f t="shared" si="22"/>
        <v>1.0299324507538044</v>
      </c>
    </row>
    <row r="730" spans="2:3" x14ac:dyDescent="0.25">
      <c r="B730" s="24">
        <f t="shared" si="23"/>
        <v>71900000</v>
      </c>
      <c r="C730" s="27">
        <f t="shared" si="22"/>
        <v>1.0300196807111146</v>
      </c>
    </row>
    <row r="731" spans="2:3" x14ac:dyDescent="0.25">
      <c r="B731" s="24">
        <f t="shared" si="23"/>
        <v>72000000</v>
      </c>
      <c r="C731" s="27">
        <f t="shared" si="22"/>
        <v>1.0301070542879114</v>
      </c>
    </row>
    <row r="732" spans="2:3" x14ac:dyDescent="0.25">
      <c r="B732" s="24">
        <f t="shared" si="23"/>
        <v>72100000</v>
      </c>
      <c r="C732" s="27">
        <f t="shared" si="22"/>
        <v>1.0301945715863308</v>
      </c>
    </row>
    <row r="733" spans="2:3" x14ac:dyDescent="0.25">
      <c r="B733" s="24">
        <f t="shared" si="23"/>
        <v>72200000</v>
      </c>
      <c r="C733" s="27">
        <f t="shared" si="22"/>
        <v>1.030282232708722</v>
      </c>
    </row>
    <row r="734" spans="2:3" x14ac:dyDescent="0.25">
      <c r="B734" s="24">
        <f t="shared" si="23"/>
        <v>72300000</v>
      </c>
      <c r="C734" s="27">
        <f t="shared" si="22"/>
        <v>1.0303700377576475</v>
      </c>
    </row>
    <row r="735" spans="2:3" x14ac:dyDescent="0.25">
      <c r="B735" s="24">
        <f t="shared" si="23"/>
        <v>72400000</v>
      </c>
      <c r="C735" s="27">
        <f t="shared" si="22"/>
        <v>1.0304579868358841</v>
      </c>
    </row>
    <row r="736" spans="2:3" x14ac:dyDescent="0.25">
      <c r="B736" s="24">
        <f t="shared" si="23"/>
        <v>72500000</v>
      </c>
      <c r="C736" s="27">
        <f t="shared" si="22"/>
        <v>1.030546080046423</v>
      </c>
    </row>
    <row r="737" spans="2:3" x14ac:dyDescent="0.25">
      <c r="B737" s="24">
        <f t="shared" si="23"/>
        <v>72600000</v>
      </c>
      <c r="C737" s="27">
        <f t="shared" si="22"/>
        <v>1.0306343174924701</v>
      </c>
    </row>
    <row r="738" spans="2:3" x14ac:dyDescent="0.25">
      <c r="B738" s="24">
        <f t="shared" si="23"/>
        <v>72700000</v>
      </c>
      <c r="C738" s="27">
        <f t="shared" si="22"/>
        <v>1.0307226992774459</v>
      </c>
    </row>
    <row r="739" spans="2:3" x14ac:dyDescent="0.25">
      <c r="B739" s="24">
        <f t="shared" si="23"/>
        <v>72800000</v>
      </c>
      <c r="C739" s="27">
        <f t="shared" si="22"/>
        <v>1.0308112255049868</v>
      </c>
    </row>
    <row r="740" spans="2:3" x14ac:dyDescent="0.25">
      <c r="B740" s="24">
        <f t="shared" si="23"/>
        <v>72900000</v>
      </c>
      <c r="C740" s="27">
        <f t="shared" si="22"/>
        <v>1.0308998962789451</v>
      </c>
    </row>
    <row r="741" spans="2:3" x14ac:dyDescent="0.25">
      <c r="B741" s="24">
        <f t="shared" si="23"/>
        <v>73000000</v>
      </c>
      <c r="C741" s="27">
        <f t="shared" si="22"/>
        <v>1.0309887117033885</v>
      </c>
    </row>
    <row r="742" spans="2:3" x14ac:dyDescent="0.25">
      <c r="B742" s="24">
        <f t="shared" si="23"/>
        <v>73100000</v>
      </c>
      <c r="C742" s="27">
        <f t="shared" si="22"/>
        <v>1.0310776718826018</v>
      </c>
    </row>
    <row r="743" spans="2:3" x14ac:dyDescent="0.25">
      <c r="B743" s="24">
        <f t="shared" si="23"/>
        <v>73200000</v>
      </c>
      <c r="C743" s="27">
        <f t="shared" si="22"/>
        <v>1.0311667769210866</v>
      </c>
    </row>
    <row r="744" spans="2:3" x14ac:dyDescent="0.25">
      <c r="B744" s="24">
        <f t="shared" si="23"/>
        <v>73300000</v>
      </c>
      <c r="C744" s="27">
        <f t="shared" si="22"/>
        <v>1.0312560269235618</v>
      </c>
    </row>
    <row r="745" spans="2:3" x14ac:dyDescent="0.25">
      <c r="B745" s="24">
        <f t="shared" si="23"/>
        <v>73400000</v>
      </c>
      <c r="C745" s="27">
        <f t="shared" si="22"/>
        <v>1.0313454219949634</v>
      </c>
    </row>
    <row r="746" spans="2:3" x14ac:dyDescent="0.25">
      <c r="B746" s="24">
        <f t="shared" si="23"/>
        <v>73500000</v>
      </c>
      <c r="C746" s="27">
        <f t="shared" si="22"/>
        <v>1.031434962240446</v>
      </c>
    </row>
    <row r="747" spans="2:3" x14ac:dyDescent="0.25">
      <c r="B747" s="24">
        <f t="shared" si="23"/>
        <v>73600000</v>
      </c>
      <c r="C747" s="27">
        <f t="shared" si="22"/>
        <v>1.0315246477653823</v>
      </c>
    </row>
    <row r="748" spans="2:3" x14ac:dyDescent="0.25">
      <c r="B748" s="24">
        <f t="shared" si="23"/>
        <v>73700000</v>
      </c>
      <c r="C748" s="27">
        <f t="shared" si="22"/>
        <v>1.0316144786753634</v>
      </c>
    </row>
    <row r="749" spans="2:3" x14ac:dyDescent="0.25">
      <c r="B749" s="24">
        <f t="shared" si="23"/>
        <v>73800000</v>
      </c>
      <c r="C749" s="27">
        <f t="shared" si="22"/>
        <v>1.0317044550762</v>
      </c>
    </row>
    <row r="750" spans="2:3" x14ac:dyDescent="0.25">
      <c r="B750" s="24">
        <f t="shared" si="23"/>
        <v>73900000</v>
      </c>
      <c r="C750" s="27">
        <f t="shared" si="22"/>
        <v>1.0317945770739219</v>
      </c>
    </row>
    <row r="751" spans="2:3" x14ac:dyDescent="0.25">
      <c r="B751" s="24">
        <f t="shared" si="23"/>
        <v>74000000</v>
      </c>
      <c r="C751" s="27">
        <f t="shared" si="22"/>
        <v>1.031884844774779</v>
      </c>
    </row>
    <row r="752" spans="2:3" x14ac:dyDescent="0.25">
      <c r="B752" s="24">
        <f t="shared" si="23"/>
        <v>74100000</v>
      </c>
      <c r="C752" s="27">
        <f t="shared" si="22"/>
        <v>1.0319752582852408</v>
      </c>
    </row>
    <row r="753" spans="2:3" x14ac:dyDescent="0.25">
      <c r="B753" s="24">
        <f t="shared" si="23"/>
        <v>74200000</v>
      </c>
      <c r="C753" s="27">
        <f t="shared" si="22"/>
        <v>1.0320658177119983</v>
      </c>
    </row>
    <row r="754" spans="2:3" x14ac:dyDescent="0.25">
      <c r="B754" s="24">
        <f t="shared" si="23"/>
        <v>74300000</v>
      </c>
      <c r="C754" s="27">
        <f t="shared" si="22"/>
        <v>1.0321565231619627</v>
      </c>
    </row>
    <row r="755" spans="2:3" x14ac:dyDescent="0.25">
      <c r="B755" s="24">
        <f t="shared" si="23"/>
        <v>74400000</v>
      </c>
      <c r="C755" s="27">
        <f t="shared" si="22"/>
        <v>1.0322473747422671</v>
      </c>
    </row>
    <row r="756" spans="2:3" x14ac:dyDescent="0.25">
      <c r="B756" s="24">
        <f t="shared" si="23"/>
        <v>74500000</v>
      </c>
      <c r="C756" s="27">
        <f t="shared" si="22"/>
        <v>1.0323383725602653</v>
      </c>
    </row>
    <row r="757" spans="2:3" x14ac:dyDescent="0.25">
      <c r="B757" s="24">
        <f t="shared" si="23"/>
        <v>74600000</v>
      </c>
      <c r="C757" s="27">
        <f t="shared" si="22"/>
        <v>1.0324295167235344</v>
      </c>
    </row>
    <row r="758" spans="2:3" x14ac:dyDescent="0.25">
      <c r="B758" s="24">
        <f t="shared" si="23"/>
        <v>74700000</v>
      </c>
      <c r="C758" s="27">
        <f t="shared" si="22"/>
        <v>1.0325208073398735</v>
      </c>
    </row>
    <row r="759" spans="2:3" x14ac:dyDescent="0.25">
      <c r="B759" s="24">
        <f t="shared" si="23"/>
        <v>74800000</v>
      </c>
      <c r="C759" s="27">
        <f t="shared" si="22"/>
        <v>1.032612244517304</v>
      </c>
    </row>
    <row r="760" spans="2:3" x14ac:dyDescent="0.25">
      <c r="B760" s="24">
        <f t="shared" si="23"/>
        <v>74900000</v>
      </c>
      <c r="C760" s="27">
        <f t="shared" si="22"/>
        <v>1.0327038283640717</v>
      </c>
    </row>
    <row r="761" spans="2:3" x14ac:dyDescent="0.25">
      <c r="B761" s="24">
        <f t="shared" si="23"/>
        <v>75000000</v>
      </c>
      <c r="C761" s="27">
        <f t="shared" si="22"/>
        <v>1.0327955589886444</v>
      </c>
    </row>
    <row r="762" spans="2:3" x14ac:dyDescent="0.25">
      <c r="B762" s="24">
        <f t="shared" si="23"/>
        <v>75100000</v>
      </c>
      <c r="C762" s="27">
        <f t="shared" si="22"/>
        <v>1.0328874364997156</v>
      </c>
    </row>
    <row r="763" spans="2:3" x14ac:dyDescent="0.25">
      <c r="B763" s="24">
        <f t="shared" si="23"/>
        <v>75200000</v>
      </c>
      <c r="C763" s="27">
        <f t="shared" si="22"/>
        <v>1.032979461006202</v>
      </c>
    </row>
    <row r="764" spans="2:3" x14ac:dyDescent="0.25">
      <c r="B764" s="24">
        <f t="shared" si="23"/>
        <v>75300000</v>
      </c>
      <c r="C764" s="27">
        <f t="shared" si="22"/>
        <v>1.0330716326172455</v>
      </c>
    </row>
    <row r="765" spans="2:3" x14ac:dyDescent="0.25">
      <c r="B765" s="24">
        <f t="shared" si="23"/>
        <v>75400000</v>
      </c>
      <c r="C765" s="27">
        <f t="shared" si="22"/>
        <v>1.0331639514422133</v>
      </c>
    </row>
    <row r="766" spans="2:3" x14ac:dyDescent="0.25">
      <c r="B766" s="24">
        <f t="shared" si="23"/>
        <v>75500000</v>
      </c>
      <c r="C766" s="27">
        <f t="shared" si="22"/>
        <v>1.0332564175906975</v>
      </c>
    </row>
    <row r="767" spans="2:3" x14ac:dyDescent="0.25">
      <c r="B767" s="24">
        <f t="shared" si="23"/>
        <v>75600000</v>
      </c>
      <c r="C767" s="27">
        <f t="shared" si="22"/>
        <v>1.0333490311725171</v>
      </c>
    </row>
    <row r="768" spans="2:3" x14ac:dyDescent="0.25">
      <c r="B768" s="24">
        <f t="shared" si="23"/>
        <v>75700000</v>
      </c>
      <c r="C768" s="27">
        <f t="shared" si="22"/>
        <v>1.0334417922977166</v>
      </c>
    </row>
    <row r="769" spans="2:3" x14ac:dyDescent="0.25">
      <c r="B769" s="24">
        <f t="shared" si="23"/>
        <v>75800000</v>
      </c>
      <c r="C769" s="27">
        <f t="shared" si="22"/>
        <v>1.0335347010765676</v>
      </c>
    </row>
    <row r="770" spans="2:3" x14ac:dyDescent="0.25">
      <c r="B770" s="24">
        <f t="shared" si="23"/>
        <v>75900000</v>
      </c>
      <c r="C770" s="27">
        <f t="shared" si="22"/>
        <v>1.0336277576195687</v>
      </c>
    </row>
    <row r="771" spans="2:3" x14ac:dyDescent="0.25">
      <c r="B771" s="24">
        <f t="shared" si="23"/>
        <v>76000000</v>
      </c>
      <c r="C771" s="27">
        <f t="shared" si="22"/>
        <v>1.0337209620374461</v>
      </c>
    </row>
    <row r="772" spans="2:3" x14ac:dyDescent="0.25">
      <c r="B772" s="24">
        <f t="shared" si="23"/>
        <v>76100000</v>
      </c>
      <c r="C772" s="27">
        <f t="shared" si="22"/>
        <v>1.0338143144411536</v>
      </c>
    </row>
    <row r="773" spans="2:3" x14ac:dyDescent="0.25">
      <c r="B773" s="24">
        <f t="shared" si="23"/>
        <v>76200000</v>
      </c>
      <c r="C773" s="27">
        <f t="shared" si="22"/>
        <v>1.0339078149418739</v>
      </c>
    </row>
    <row r="774" spans="2:3" x14ac:dyDescent="0.25">
      <c r="B774" s="24">
        <f t="shared" si="23"/>
        <v>76300000</v>
      </c>
      <c r="C774" s="27">
        <f t="shared" si="22"/>
        <v>1.0340014636510175</v>
      </c>
    </row>
    <row r="775" spans="2:3" x14ac:dyDescent="0.25">
      <c r="B775" s="24">
        <f t="shared" si="23"/>
        <v>76400000</v>
      </c>
      <c r="C775" s="27">
        <f t="shared" si="22"/>
        <v>1.0340952606802249</v>
      </c>
    </row>
    <row r="776" spans="2:3" x14ac:dyDescent="0.25">
      <c r="B776" s="24">
        <f t="shared" si="23"/>
        <v>76500000</v>
      </c>
      <c r="C776" s="27">
        <f t="shared" si="22"/>
        <v>1.0341892061413653</v>
      </c>
    </row>
    <row r="777" spans="2:3" x14ac:dyDescent="0.25">
      <c r="B777" s="24">
        <f t="shared" si="23"/>
        <v>76600000</v>
      </c>
      <c r="C777" s="27">
        <f t="shared" si="22"/>
        <v>1.0342833001465386</v>
      </c>
    </row>
    <row r="778" spans="2:3" x14ac:dyDescent="0.25">
      <c r="B778" s="24">
        <f t="shared" si="23"/>
        <v>76700000</v>
      </c>
      <c r="C778" s="27">
        <f t="shared" si="22"/>
        <v>1.0343775428080741</v>
      </c>
    </row>
    <row r="779" spans="2:3" x14ac:dyDescent="0.25">
      <c r="B779" s="24">
        <f t="shared" si="23"/>
        <v>76800000</v>
      </c>
      <c r="C779" s="27">
        <f t="shared" si="22"/>
        <v>1.0344719342385325</v>
      </c>
    </row>
    <row r="780" spans="2:3" x14ac:dyDescent="0.25">
      <c r="B780" s="24">
        <f t="shared" si="23"/>
        <v>76900000</v>
      </c>
      <c r="C780" s="27">
        <f t="shared" si="22"/>
        <v>1.0345664745507051</v>
      </c>
    </row>
    <row r="781" spans="2:3" x14ac:dyDescent="0.25">
      <c r="B781" s="24">
        <f t="shared" si="23"/>
        <v>77000000</v>
      </c>
      <c r="C781" s="27">
        <f t="shared" ref="C781:C844" si="24">1/(POWER(1-((B781*B781)/($C$3*$C$3)),0.5))</f>
        <v>1.0346611638576151</v>
      </c>
    </row>
    <row r="782" spans="2:3" x14ac:dyDescent="0.25">
      <c r="B782" s="24">
        <f t="shared" ref="B782:B845" si="25">B781+$C$5</f>
        <v>77100000</v>
      </c>
      <c r="C782" s="27">
        <f t="shared" si="24"/>
        <v>1.0347560022725173</v>
      </c>
    </row>
    <row r="783" spans="2:3" x14ac:dyDescent="0.25">
      <c r="B783" s="24">
        <f t="shared" si="25"/>
        <v>77200000</v>
      </c>
      <c r="C783" s="27">
        <f t="shared" si="24"/>
        <v>1.0348509899088991</v>
      </c>
    </row>
    <row r="784" spans="2:3" x14ac:dyDescent="0.25">
      <c r="B784" s="24">
        <f t="shared" si="25"/>
        <v>77300000</v>
      </c>
      <c r="C784" s="27">
        <f t="shared" si="24"/>
        <v>1.0349461268804803</v>
      </c>
    </row>
    <row r="785" spans="2:3" x14ac:dyDescent="0.25">
      <c r="B785" s="24">
        <f t="shared" si="25"/>
        <v>77400000</v>
      </c>
      <c r="C785" s="27">
        <f t="shared" si="24"/>
        <v>1.0350414133012138</v>
      </c>
    </row>
    <row r="786" spans="2:3" x14ac:dyDescent="0.25">
      <c r="B786" s="24">
        <f t="shared" si="25"/>
        <v>77500000</v>
      </c>
      <c r="C786" s="27">
        <f t="shared" si="24"/>
        <v>1.0351368492852864</v>
      </c>
    </row>
    <row r="787" spans="2:3" x14ac:dyDescent="0.25">
      <c r="B787" s="24">
        <f t="shared" si="25"/>
        <v>77600000</v>
      </c>
      <c r="C787" s="27">
        <f t="shared" si="24"/>
        <v>1.0352324349471189</v>
      </c>
    </row>
    <row r="788" spans="2:3" x14ac:dyDescent="0.25">
      <c r="B788" s="24">
        <f t="shared" si="25"/>
        <v>77700000</v>
      </c>
      <c r="C788" s="27">
        <f t="shared" si="24"/>
        <v>1.0353281704013657</v>
      </c>
    </row>
    <row r="789" spans="2:3" x14ac:dyDescent="0.25">
      <c r="B789" s="24">
        <f t="shared" si="25"/>
        <v>77800000</v>
      </c>
      <c r="C789" s="27">
        <f t="shared" si="24"/>
        <v>1.0354240557629169</v>
      </c>
    </row>
    <row r="790" spans="2:3" x14ac:dyDescent="0.25">
      <c r="B790" s="24">
        <f t="shared" si="25"/>
        <v>77900000</v>
      </c>
      <c r="C790" s="27">
        <f t="shared" si="24"/>
        <v>1.0355200911468971</v>
      </c>
    </row>
    <row r="791" spans="2:3" x14ac:dyDescent="0.25">
      <c r="B791" s="24">
        <f t="shared" si="25"/>
        <v>78000000</v>
      </c>
      <c r="C791" s="27">
        <f t="shared" si="24"/>
        <v>1.0356162766686667</v>
      </c>
    </row>
    <row r="792" spans="2:3" x14ac:dyDescent="0.25">
      <c r="B792" s="24">
        <f t="shared" si="25"/>
        <v>78100000</v>
      </c>
      <c r="C792" s="27">
        <f t="shared" si="24"/>
        <v>1.0357126124438225</v>
      </c>
    </row>
    <row r="793" spans="2:3" x14ac:dyDescent="0.25">
      <c r="B793" s="24">
        <f t="shared" si="25"/>
        <v>78200000</v>
      </c>
      <c r="C793" s="27">
        <f t="shared" si="24"/>
        <v>1.0358090985881971</v>
      </c>
    </row>
    <row r="794" spans="2:3" x14ac:dyDescent="0.25">
      <c r="B794" s="24">
        <f t="shared" si="25"/>
        <v>78300000</v>
      </c>
      <c r="C794" s="27">
        <f t="shared" si="24"/>
        <v>1.0359057352178607</v>
      </c>
    </row>
    <row r="795" spans="2:3" x14ac:dyDescent="0.25">
      <c r="B795" s="24">
        <f t="shared" si="25"/>
        <v>78400000</v>
      </c>
      <c r="C795" s="27">
        <f t="shared" si="24"/>
        <v>1.0360025224491201</v>
      </c>
    </row>
    <row r="796" spans="2:3" x14ac:dyDescent="0.25">
      <c r="B796" s="24">
        <f t="shared" si="25"/>
        <v>78500000</v>
      </c>
      <c r="C796" s="27">
        <f t="shared" si="24"/>
        <v>1.0360994603985199</v>
      </c>
    </row>
    <row r="797" spans="2:3" x14ac:dyDescent="0.25">
      <c r="B797" s="24">
        <f t="shared" si="25"/>
        <v>78600000</v>
      </c>
      <c r="C797" s="27">
        <f t="shared" si="24"/>
        <v>1.0361965491828431</v>
      </c>
    </row>
    <row r="798" spans="2:3" x14ac:dyDescent="0.25">
      <c r="B798" s="24">
        <f t="shared" si="25"/>
        <v>78700000</v>
      </c>
      <c r="C798" s="27">
        <f t="shared" si="24"/>
        <v>1.0362937889191111</v>
      </c>
    </row>
    <row r="799" spans="2:3" x14ac:dyDescent="0.25">
      <c r="B799" s="24">
        <f t="shared" si="25"/>
        <v>78800000</v>
      </c>
      <c r="C799" s="27">
        <f t="shared" si="24"/>
        <v>1.0363911797245844</v>
      </c>
    </row>
    <row r="800" spans="2:3" x14ac:dyDescent="0.25">
      <c r="B800" s="24">
        <f t="shared" si="25"/>
        <v>78900000</v>
      </c>
      <c r="C800" s="27">
        <f t="shared" si="24"/>
        <v>1.0364887217167629</v>
      </c>
    </row>
    <row r="801" spans="2:3" x14ac:dyDescent="0.25">
      <c r="B801" s="24">
        <f t="shared" si="25"/>
        <v>79000000</v>
      </c>
      <c r="C801" s="27">
        <f t="shared" si="24"/>
        <v>1.0365864150133857</v>
      </c>
    </row>
    <row r="802" spans="2:3" x14ac:dyDescent="0.25">
      <c r="B802" s="24">
        <f t="shared" si="25"/>
        <v>79100000</v>
      </c>
      <c r="C802" s="27">
        <f t="shared" si="24"/>
        <v>1.0366842597324331</v>
      </c>
    </row>
    <row r="803" spans="2:3" x14ac:dyDescent="0.25">
      <c r="B803" s="24">
        <f t="shared" si="25"/>
        <v>79200000</v>
      </c>
      <c r="C803" s="27">
        <f t="shared" si="24"/>
        <v>1.0367822559921254</v>
      </c>
    </row>
    <row r="804" spans="2:3" x14ac:dyDescent="0.25">
      <c r="B804" s="24">
        <f t="shared" si="25"/>
        <v>79300000</v>
      </c>
      <c r="C804" s="27">
        <f t="shared" si="24"/>
        <v>1.0368804039109245</v>
      </c>
    </row>
    <row r="805" spans="2:3" x14ac:dyDescent="0.25">
      <c r="B805" s="24">
        <f t="shared" si="25"/>
        <v>79400000</v>
      </c>
      <c r="C805" s="27">
        <f t="shared" si="24"/>
        <v>1.0369787036075331</v>
      </c>
    </row>
    <row r="806" spans="2:3" x14ac:dyDescent="0.25">
      <c r="B806" s="24">
        <f t="shared" si="25"/>
        <v>79500000</v>
      </c>
      <c r="C806" s="27">
        <f t="shared" si="24"/>
        <v>1.0370771552008966</v>
      </c>
    </row>
    <row r="807" spans="2:3" x14ac:dyDescent="0.25">
      <c r="B807" s="24">
        <f t="shared" si="25"/>
        <v>79600000</v>
      </c>
      <c r="C807" s="27">
        <f t="shared" si="24"/>
        <v>1.0371757588102029</v>
      </c>
    </row>
    <row r="808" spans="2:3" x14ac:dyDescent="0.25">
      <c r="B808" s="24">
        <f t="shared" si="25"/>
        <v>79700000</v>
      </c>
      <c r="C808" s="27">
        <f t="shared" si="24"/>
        <v>1.0372745145548818</v>
      </c>
    </row>
    <row r="809" spans="2:3" x14ac:dyDescent="0.25">
      <c r="B809" s="24">
        <f t="shared" si="25"/>
        <v>79800000</v>
      </c>
      <c r="C809" s="27">
        <f t="shared" si="24"/>
        <v>1.0373734225546074</v>
      </c>
    </row>
    <row r="810" spans="2:3" x14ac:dyDescent="0.25">
      <c r="B810" s="24">
        <f t="shared" si="25"/>
        <v>79900000</v>
      </c>
      <c r="C810" s="27">
        <f t="shared" si="24"/>
        <v>1.0374724829292969</v>
      </c>
    </row>
    <row r="811" spans="2:3" x14ac:dyDescent="0.25">
      <c r="B811" s="24">
        <f t="shared" si="25"/>
        <v>80000000</v>
      </c>
      <c r="C811" s="27">
        <f t="shared" si="24"/>
        <v>1.0375716957991119</v>
      </c>
    </row>
    <row r="812" spans="2:3" x14ac:dyDescent="0.25">
      <c r="B812" s="24">
        <f t="shared" si="25"/>
        <v>80100000</v>
      </c>
      <c r="C812" s="27">
        <f t="shared" si="24"/>
        <v>1.0376710612844586</v>
      </c>
    </row>
    <row r="813" spans="2:3" x14ac:dyDescent="0.25">
      <c r="B813" s="24">
        <f t="shared" si="25"/>
        <v>80200000</v>
      </c>
      <c r="C813" s="27">
        <f t="shared" si="24"/>
        <v>1.0377705795059882</v>
      </c>
    </row>
    <row r="814" spans="2:3" x14ac:dyDescent="0.25">
      <c r="B814" s="24">
        <f t="shared" si="25"/>
        <v>80300000</v>
      </c>
      <c r="C814" s="27">
        <f t="shared" si="24"/>
        <v>1.0378702505845971</v>
      </c>
    </row>
    <row r="815" spans="2:3" x14ac:dyDescent="0.25">
      <c r="B815" s="24">
        <f t="shared" si="25"/>
        <v>80400000</v>
      </c>
      <c r="C815" s="27">
        <f t="shared" si="24"/>
        <v>1.037970074641428</v>
      </c>
    </row>
    <row r="816" spans="2:3" x14ac:dyDescent="0.25">
      <c r="B816" s="24">
        <f t="shared" si="25"/>
        <v>80500000</v>
      </c>
      <c r="C816" s="27">
        <f t="shared" si="24"/>
        <v>1.03807005179787</v>
      </c>
    </row>
    <row r="817" spans="2:3" x14ac:dyDescent="0.25">
      <c r="B817" s="24">
        <f t="shared" si="25"/>
        <v>80600000</v>
      </c>
      <c r="C817" s="27">
        <f t="shared" si="24"/>
        <v>1.0381701821755587</v>
      </c>
    </row>
    <row r="818" spans="2:3" x14ac:dyDescent="0.25">
      <c r="B818" s="24">
        <f t="shared" si="25"/>
        <v>80700000</v>
      </c>
      <c r="C818" s="27">
        <f t="shared" si="24"/>
        <v>1.0382704658963773</v>
      </c>
    </row>
    <row r="819" spans="2:3" x14ac:dyDescent="0.25">
      <c r="B819" s="24">
        <f t="shared" si="25"/>
        <v>80800000</v>
      </c>
      <c r="C819" s="27">
        <f t="shared" si="24"/>
        <v>1.0383709030824564</v>
      </c>
    </row>
    <row r="820" spans="2:3" x14ac:dyDescent="0.25">
      <c r="B820" s="24">
        <f t="shared" si="25"/>
        <v>80900000</v>
      </c>
      <c r="C820" s="27">
        <f t="shared" si="24"/>
        <v>1.0384714938561748</v>
      </c>
    </row>
    <row r="821" spans="2:3" x14ac:dyDescent="0.25">
      <c r="B821" s="24">
        <f t="shared" si="25"/>
        <v>81000000</v>
      </c>
      <c r="C821" s="27">
        <f t="shared" si="24"/>
        <v>1.0385722383401599</v>
      </c>
    </row>
    <row r="822" spans="2:3" x14ac:dyDescent="0.25">
      <c r="B822" s="24">
        <f t="shared" si="25"/>
        <v>81100000</v>
      </c>
      <c r="C822" s="27">
        <f t="shared" si="24"/>
        <v>1.0386731366572886</v>
      </c>
    </row>
    <row r="823" spans="2:3" x14ac:dyDescent="0.25">
      <c r="B823" s="24">
        <f t="shared" si="25"/>
        <v>81200000</v>
      </c>
      <c r="C823" s="27">
        <f t="shared" si="24"/>
        <v>1.0387741889306867</v>
      </c>
    </row>
    <row r="824" spans="2:3" x14ac:dyDescent="0.25">
      <c r="B824" s="24">
        <f t="shared" si="25"/>
        <v>81300000</v>
      </c>
      <c r="C824" s="27">
        <f t="shared" si="24"/>
        <v>1.0388753952837304</v>
      </c>
    </row>
    <row r="825" spans="2:3" x14ac:dyDescent="0.25">
      <c r="B825" s="24">
        <f t="shared" si="25"/>
        <v>81400000</v>
      </c>
      <c r="C825" s="27">
        <f t="shared" si="24"/>
        <v>1.038976755840046</v>
      </c>
    </row>
    <row r="826" spans="2:3" x14ac:dyDescent="0.25">
      <c r="B826" s="24">
        <f t="shared" si="25"/>
        <v>81500000</v>
      </c>
      <c r="C826" s="27">
        <f t="shared" si="24"/>
        <v>1.0390782707235109</v>
      </c>
    </row>
    <row r="827" spans="2:3" x14ac:dyDescent="0.25">
      <c r="B827" s="24">
        <f t="shared" si="25"/>
        <v>81600000</v>
      </c>
      <c r="C827" s="27">
        <f t="shared" si="24"/>
        <v>1.039179940058254</v>
      </c>
    </row>
    <row r="828" spans="2:3" x14ac:dyDescent="0.25">
      <c r="B828" s="24">
        <f t="shared" si="25"/>
        <v>81700000</v>
      </c>
      <c r="C828" s="27">
        <f t="shared" si="24"/>
        <v>1.0392817639686551</v>
      </c>
    </row>
    <row r="829" spans="2:3" x14ac:dyDescent="0.25">
      <c r="B829" s="24">
        <f t="shared" si="25"/>
        <v>81800000</v>
      </c>
      <c r="C829" s="27">
        <f t="shared" si="24"/>
        <v>1.0393837425793477</v>
      </c>
    </row>
    <row r="830" spans="2:3" x14ac:dyDescent="0.25">
      <c r="B830" s="24">
        <f t="shared" si="25"/>
        <v>81900000</v>
      </c>
      <c r="C830" s="27">
        <f t="shared" si="24"/>
        <v>1.039485876015217</v>
      </c>
    </row>
    <row r="831" spans="2:3" x14ac:dyDescent="0.25">
      <c r="B831" s="24">
        <f t="shared" si="25"/>
        <v>82000000</v>
      </c>
      <c r="C831" s="27">
        <f t="shared" si="24"/>
        <v>1.0395881644014018</v>
      </c>
    </row>
    <row r="832" spans="2:3" x14ac:dyDescent="0.25">
      <c r="B832" s="24">
        <f t="shared" si="25"/>
        <v>82100000</v>
      </c>
      <c r="C832" s="27">
        <f t="shared" si="24"/>
        <v>1.0396906078632937</v>
      </c>
    </row>
    <row r="833" spans="2:3" x14ac:dyDescent="0.25">
      <c r="B833" s="24">
        <f t="shared" si="25"/>
        <v>82200000</v>
      </c>
      <c r="C833" s="27">
        <f t="shared" si="24"/>
        <v>1.0397932065265398</v>
      </c>
    </row>
    <row r="834" spans="2:3" x14ac:dyDescent="0.25">
      <c r="B834" s="24">
        <f t="shared" si="25"/>
        <v>82300000</v>
      </c>
      <c r="C834" s="27">
        <f t="shared" si="24"/>
        <v>1.0398959605170408</v>
      </c>
    </row>
    <row r="835" spans="2:3" x14ac:dyDescent="0.25">
      <c r="B835" s="24">
        <f t="shared" si="25"/>
        <v>82400000</v>
      </c>
      <c r="C835" s="27">
        <f t="shared" si="24"/>
        <v>1.039998869960953</v>
      </c>
    </row>
    <row r="836" spans="2:3" x14ac:dyDescent="0.25">
      <c r="B836" s="24">
        <f t="shared" si="25"/>
        <v>82500000</v>
      </c>
      <c r="C836" s="27">
        <f t="shared" si="24"/>
        <v>1.0401019349846876</v>
      </c>
    </row>
    <row r="837" spans="2:3" x14ac:dyDescent="0.25">
      <c r="B837" s="24">
        <f t="shared" si="25"/>
        <v>82600000</v>
      </c>
      <c r="C837" s="27">
        <f t="shared" si="24"/>
        <v>1.0402051557149121</v>
      </c>
    </row>
    <row r="838" spans="2:3" x14ac:dyDescent="0.25">
      <c r="B838" s="24">
        <f t="shared" si="25"/>
        <v>82700000</v>
      </c>
      <c r="C838" s="27">
        <f t="shared" si="24"/>
        <v>1.040308532278551</v>
      </c>
    </row>
    <row r="839" spans="2:3" x14ac:dyDescent="0.25">
      <c r="B839" s="24">
        <f t="shared" si="25"/>
        <v>82800000</v>
      </c>
      <c r="C839" s="27">
        <f t="shared" si="24"/>
        <v>1.0404120648027848</v>
      </c>
    </row>
    <row r="840" spans="2:3" x14ac:dyDescent="0.25">
      <c r="B840" s="24">
        <f t="shared" si="25"/>
        <v>82900000</v>
      </c>
      <c r="C840" s="27">
        <f t="shared" si="24"/>
        <v>1.040515753415052</v>
      </c>
    </row>
    <row r="841" spans="2:3" x14ac:dyDescent="0.25">
      <c r="B841" s="24">
        <f t="shared" si="25"/>
        <v>83000000</v>
      </c>
      <c r="C841" s="27">
        <f t="shared" si="24"/>
        <v>1.0406195982430488</v>
      </c>
    </row>
    <row r="842" spans="2:3" x14ac:dyDescent="0.25">
      <c r="B842" s="24">
        <f t="shared" si="25"/>
        <v>83100000</v>
      </c>
      <c r="C842" s="27">
        <f t="shared" si="24"/>
        <v>1.0407235994147299</v>
      </c>
    </row>
    <row r="843" spans="2:3" x14ac:dyDescent="0.25">
      <c r="B843" s="24">
        <f t="shared" si="25"/>
        <v>83200000</v>
      </c>
      <c r="C843" s="27">
        <f t="shared" si="24"/>
        <v>1.0408277570583087</v>
      </c>
    </row>
    <row r="844" spans="2:3" x14ac:dyDescent="0.25">
      <c r="B844" s="24">
        <f t="shared" si="25"/>
        <v>83300000</v>
      </c>
      <c r="C844" s="27">
        <f t="shared" si="24"/>
        <v>1.0409320713022576</v>
      </c>
    </row>
    <row r="845" spans="2:3" x14ac:dyDescent="0.25">
      <c r="B845" s="24">
        <f t="shared" si="25"/>
        <v>83400000</v>
      </c>
      <c r="C845" s="27">
        <f t="shared" ref="C845:C908" si="26">1/(POWER(1-((B845*B845)/($C$3*$C$3)),0.5))</f>
        <v>1.0410365422753098</v>
      </c>
    </row>
    <row r="846" spans="2:3" x14ac:dyDescent="0.25">
      <c r="B846" s="24">
        <f t="shared" ref="B846:B909" si="27">B845+$C$5</f>
        <v>83500000</v>
      </c>
      <c r="C846" s="27">
        <f t="shared" si="26"/>
        <v>1.0411411701064579</v>
      </c>
    </row>
    <row r="847" spans="2:3" x14ac:dyDescent="0.25">
      <c r="B847" s="24">
        <f t="shared" si="27"/>
        <v>83600000</v>
      </c>
      <c r="C847" s="27">
        <f t="shared" si="26"/>
        <v>1.0412459549249555</v>
      </c>
    </row>
    <row r="848" spans="2:3" x14ac:dyDescent="0.25">
      <c r="B848" s="24">
        <f t="shared" si="27"/>
        <v>83700000</v>
      </c>
      <c r="C848" s="27">
        <f t="shared" si="26"/>
        <v>1.0413508968603173</v>
      </c>
    </row>
    <row r="849" spans="2:3" x14ac:dyDescent="0.25">
      <c r="B849" s="24">
        <f t="shared" si="27"/>
        <v>83800000</v>
      </c>
      <c r="C849" s="27">
        <f t="shared" si="26"/>
        <v>1.0414559960423202</v>
      </c>
    </row>
    <row r="850" spans="2:3" x14ac:dyDescent="0.25">
      <c r="B850" s="24">
        <f t="shared" si="27"/>
        <v>83900000</v>
      </c>
      <c r="C850" s="27">
        <f t="shared" si="26"/>
        <v>1.0415612526010027</v>
      </c>
    </row>
    <row r="851" spans="2:3" x14ac:dyDescent="0.25">
      <c r="B851" s="24">
        <f t="shared" si="27"/>
        <v>84000000</v>
      </c>
      <c r="C851" s="27">
        <f t="shared" si="26"/>
        <v>1.0416666666666667</v>
      </c>
    </row>
    <row r="852" spans="2:3" x14ac:dyDescent="0.25">
      <c r="B852" s="24">
        <f t="shared" si="27"/>
        <v>84100000</v>
      </c>
      <c r="C852" s="27">
        <f t="shared" si="26"/>
        <v>1.0417722383698769</v>
      </c>
    </row>
    <row r="853" spans="2:3" x14ac:dyDescent="0.25">
      <c r="B853" s="24">
        <f t="shared" si="27"/>
        <v>84200000</v>
      </c>
      <c r="C853" s="27">
        <f t="shared" si="26"/>
        <v>1.0418779678414616</v>
      </c>
    </row>
    <row r="854" spans="2:3" x14ac:dyDescent="0.25">
      <c r="B854" s="24">
        <f t="shared" si="27"/>
        <v>84300000</v>
      </c>
      <c r="C854" s="27">
        <f t="shared" si="26"/>
        <v>1.0419838552125136</v>
      </c>
    </row>
    <row r="855" spans="2:3" x14ac:dyDescent="0.25">
      <c r="B855" s="24">
        <f t="shared" si="27"/>
        <v>84400000</v>
      </c>
      <c r="C855" s="27">
        <f t="shared" si="26"/>
        <v>1.0420899006143904</v>
      </c>
    </row>
    <row r="856" spans="2:3" x14ac:dyDescent="0.25">
      <c r="B856" s="24">
        <f t="shared" si="27"/>
        <v>84500000</v>
      </c>
      <c r="C856" s="27">
        <f t="shared" si="26"/>
        <v>1.0421961041787142</v>
      </c>
    </row>
    <row r="857" spans="2:3" x14ac:dyDescent="0.25">
      <c r="B857" s="24">
        <f t="shared" si="27"/>
        <v>84600000</v>
      </c>
      <c r="C857" s="27">
        <f t="shared" si="26"/>
        <v>1.0423024660373736</v>
      </c>
    </row>
    <row r="858" spans="2:3" x14ac:dyDescent="0.25">
      <c r="B858" s="24">
        <f t="shared" si="27"/>
        <v>84700000</v>
      </c>
      <c r="C858" s="27">
        <f t="shared" si="26"/>
        <v>1.0424089863225228</v>
      </c>
    </row>
    <row r="859" spans="2:3" x14ac:dyDescent="0.25">
      <c r="B859" s="24">
        <f t="shared" si="27"/>
        <v>84800000</v>
      </c>
      <c r="C859" s="27">
        <f t="shared" si="26"/>
        <v>1.0425156651665828</v>
      </c>
    </row>
    <row r="860" spans="2:3" x14ac:dyDescent="0.25">
      <c r="B860" s="24">
        <f t="shared" si="27"/>
        <v>84900000</v>
      </c>
      <c r="C860" s="27">
        <f t="shared" si="26"/>
        <v>1.0426225027022418</v>
      </c>
    </row>
    <row r="861" spans="2:3" x14ac:dyDescent="0.25">
      <c r="B861" s="24">
        <f t="shared" si="27"/>
        <v>85000000</v>
      </c>
      <c r="C861" s="27">
        <f t="shared" si="26"/>
        <v>1.042729499062456</v>
      </c>
    </row>
    <row r="862" spans="2:3" x14ac:dyDescent="0.25">
      <c r="B862" s="24">
        <f t="shared" si="27"/>
        <v>85100000</v>
      </c>
      <c r="C862" s="27">
        <f t="shared" si="26"/>
        <v>1.0428366543804497</v>
      </c>
    </row>
    <row r="863" spans="2:3" x14ac:dyDescent="0.25">
      <c r="B863" s="24">
        <f t="shared" si="27"/>
        <v>85200000</v>
      </c>
      <c r="C863" s="27">
        <f t="shared" si="26"/>
        <v>1.0429439687897151</v>
      </c>
    </row>
    <row r="864" spans="2:3" x14ac:dyDescent="0.25">
      <c r="B864" s="24">
        <f t="shared" si="27"/>
        <v>85300000</v>
      </c>
      <c r="C864" s="27">
        <f t="shared" si="26"/>
        <v>1.0430514424240145</v>
      </c>
    </row>
    <row r="865" spans="2:3" x14ac:dyDescent="0.25">
      <c r="B865" s="24">
        <f t="shared" si="27"/>
        <v>85400000</v>
      </c>
      <c r="C865" s="27">
        <f t="shared" si="26"/>
        <v>1.0431590754173801</v>
      </c>
    </row>
    <row r="866" spans="2:3" x14ac:dyDescent="0.25">
      <c r="B866" s="24">
        <f t="shared" si="27"/>
        <v>85500000</v>
      </c>
      <c r="C866" s="27">
        <f t="shared" si="26"/>
        <v>1.043266867904113</v>
      </c>
    </row>
    <row r="867" spans="2:3" x14ac:dyDescent="0.25">
      <c r="B867" s="24">
        <f t="shared" si="27"/>
        <v>85600000</v>
      </c>
      <c r="C867" s="27">
        <f t="shared" si="26"/>
        <v>1.0433748200187865</v>
      </c>
    </row>
    <row r="868" spans="2:3" x14ac:dyDescent="0.25">
      <c r="B868" s="24">
        <f t="shared" si="27"/>
        <v>85700000</v>
      </c>
      <c r="C868" s="27">
        <f t="shared" si="26"/>
        <v>1.0434829318962444</v>
      </c>
    </row>
    <row r="869" spans="2:3" x14ac:dyDescent="0.25">
      <c r="B869" s="24">
        <f t="shared" si="27"/>
        <v>85800000</v>
      </c>
      <c r="C869" s="27">
        <f t="shared" si="26"/>
        <v>1.0435912036716022</v>
      </c>
    </row>
    <row r="870" spans="2:3" x14ac:dyDescent="0.25">
      <c r="B870" s="24">
        <f t="shared" si="27"/>
        <v>85900000</v>
      </c>
      <c r="C870" s="27">
        <f t="shared" si="26"/>
        <v>1.0436996354802479</v>
      </c>
    </row>
    <row r="871" spans="2:3" x14ac:dyDescent="0.25">
      <c r="B871" s="24">
        <f t="shared" si="27"/>
        <v>86000000</v>
      </c>
      <c r="C871" s="27">
        <f t="shared" si="26"/>
        <v>1.0438082274578422</v>
      </c>
    </row>
    <row r="872" spans="2:3" x14ac:dyDescent="0.25">
      <c r="B872" s="24">
        <f t="shared" si="27"/>
        <v>86100000</v>
      </c>
      <c r="C872" s="27">
        <f t="shared" si="26"/>
        <v>1.0439169797403194</v>
      </c>
    </row>
    <row r="873" spans="2:3" x14ac:dyDescent="0.25">
      <c r="B873" s="24">
        <f t="shared" si="27"/>
        <v>86200000</v>
      </c>
      <c r="C873" s="27">
        <f t="shared" si="26"/>
        <v>1.0440258924638868</v>
      </c>
    </row>
    <row r="874" spans="2:3" x14ac:dyDescent="0.25">
      <c r="B874" s="24">
        <f t="shared" si="27"/>
        <v>86300000</v>
      </c>
      <c r="C874" s="27">
        <f t="shared" si="26"/>
        <v>1.0441349657650272</v>
      </c>
    </row>
    <row r="875" spans="2:3" x14ac:dyDescent="0.25">
      <c r="B875" s="24">
        <f t="shared" si="27"/>
        <v>86400000</v>
      </c>
      <c r="C875" s="27">
        <f t="shared" si="26"/>
        <v>1.0442441997804972</v>
      </c>
    </row>
    <row r="876" spans="2:3" x14ac:dyDescent="0.25">
      <c r="B876" s="24">
        <f t="shared" si="27"/>
        <v>86500000</v>
      </c>
      <c r="C876" s="27">
        <f t="shared" si="26"/>
        <v>1.0443535946473297</v>
      </c>
    </row>
    <row r="877" spans="2:3" x14ac:dyDescent="0.25">
      <c r="B877" s="24">
        <f t="shared" si="27"/>
        <v>86600000</v>
      </c>
      <c r="C877" s="27">
        <f t="shared" si="26"/>
        <v>1.0444631505028326</v>
      </c>
    </row>
    <row r="878" spans="2:3" x14ac:dyDescent="0.25">
      <c r="B878" s="24">
        <f t="shared" si="27"/>
        <v>86700000</v>
      </c>
      <c r="C878" s="27">
        <f t="shared" si="26"/>
        <v>1.0445728674845911</v>
      </c>
    </row>
    <row r="879" spans="2:3" x14ac:dyDescent="0.25">
      <c r="B879" s="24">
        <f t="shared" si="27"/>
        <v>86800000</v>
      </c>
      <c r="C879" s="27">
        <f t="shared" si="26"/>
        <v>1.0446827457304668</v>
      </c>
    </row>
    <row r="880" spans="2:3" x14ac:dyDescent="0.25">
      <c r="B880" s="24">
        <f t="shared" si="27"/>
        <v>86900000</v>
      </c>
      <c r="C880" s="27">
        <f t="shared" si="26"/>
        <v>1.0447927853785988</v>
      </c>
    </row>
    <row r="881" spans="2:3" x14ac:dyDescent="0.25">
      <c r="B881" s="24">
        <f t="shared" si="27"/>
        <v>87000000</v>
      </c>
      <c r="C881" s="27">
        <f t="shared" si="26"/>
        <v>1.0449029865674049</v>
      </c>
    </row>
    <row r="882" spans="2:3" x14ac:dyDescent="0.25">
      <c r="B882" s="24">
        <f t="shared" si="27"/>
        <v>87100000</v>
      </c>
      <c r="C882" s="27">
        <f t="shared" si="26"/>
        <v>1.0450133494355804</v>
      </c>
    </row>
    <row r="883" spans="2:3" x14ac:dyDescent="0.25">
      <c r="B883" s="24">
        <f t="shared" si="27"/>
        <v>87200000</v>
      </c>
      <c r="C883" s="27">
        <f t="shared" si="26"/>
        <v>1.0451238741221007</v>
      </c>
    </row>
    <row r="884" spans="2:3" x14ac:dyDescent="0.25">
      <c r="B884" s="24">
        <f t="shared" si="27"/>
        <v>87300000</v>
      </c>
      <c r="C884" s="27">
        <f t="shared" si="26"/>
        <v>1.0452345607662203</v>
      </c>
    </row>
    <row r="885" spans="2:3" x14ac:dyDescent="0.25">
      <c r="B885" s="24">
        <f t="shared" si="27"/>
        <v>87400000</v>
      </c>
      <c r="C885" s="27">
        <f t="shared" si="26"/>
        <v>1.0453454095074739</v>
      </c>
    </row>
    <row r="886" spans="2:3" x14ac:dyDescent="0.25">
      <c r="B886" s="24">
        <f t="shared" si="27"/>
        <v>87500000</v>
      </c>
      <c r="C886" s="27">
        <f t="shared" si="26"/>
        <v>1.0454564204856771</v>
      </c>
    </row>
    <row r="887" spans="2:3" x14ac:dyDescent="0.25">
      <c r="B887" s="24">
        <f t="shared" si="27"/>
        <v>87600000</v>
      </c>
      <c r="C887" s="27">
        <f t="shared" si="26"/>
        <v>1.0455675938409263</v>
      </c>
    </row>
    <row r="888" spans="2:3" x14ac:dyDescent="0.25">
      <c r="B888" s="24">
        <f t="shared" si="27"/>
        <v>87700000</v>
      </c>
      <c r="C888" s="27">
        <f t="shared" si="26"/>
        <v>1.0456789297136004</v>
      </c>
    </row>
    <row r="889" spans="2:3" x14ac:dyDescent="0.25">
      <c r="B889" s="24">
        <f t="shared" si="27"/>
        <v>87800000</v>
      </c>
      <c r="C889" s="27">
        <f t="shared" si="26"/>
        <v>1.0457904282443602</v>
      </c>
    </row>
    <row r="890" spans="2:3" x14ac:dyDescent="0.25">
      <c r="B890" s="24">
        <f t="shared" si="27"/>
        <v>87900000</v>
      </c>
      <c r="C890" s="27">
        <f t="shared" si="26"/>
        <v>1.0459020895741493</v>
      </c>
    </row>
    <row r="891" spans="2:3" x14ac:dyDescent="0.25">
      <c r="B891" s="24">
        <f t="shared" si="27"/>
        <v>88000000</v>
      </c>
      <c r="C891" s="27">
        <f t="shared" si="26"/>
        <v>1.0460139138441948</v>
      </c>
    </row>
    <row r="892" spans="2:3" x14ac:dyDescent="0.25">
      <c r="B892" s="24">
        <f t="shared" si="27"/>
        <v>88100000</v>
      </c>
      <c r="C892" s="27">
        <f t="shared" si="26"/>
        <v>1.0461259011960078</v>
      </c>
    </row>
    <row r="893" spans="2:3" x14ac:dyDescent="0.25">
      <c r="B893" s="24">
        <f t="shared" si="27"/>
        <v>88200000</v>
      </c>
      <c r="C893" s="27">
        <f t="shared" si="26"/>
        <v>1.0462380517713843</v>
      </c>
    </row>
    <row r="894" spans="2:3" x14ac:dyDescent="0.25">
      <c r="B894" s="24">
        <f t="shared" si="27"/>
        <v>88300000</v>
      </c>
      <c r="C894" s="27">
        <f t="shared" si="26"/>
        <v>1.0463503657124045</v>
      </c>
    </row>
    <row r="895" spans="2:3" x14ac:dyDescent="0.25">
      <c r="B895" s="24">
        <f t="shared" si="27"/>
        <v>88400000</v>
      </c>
      <c r="C895" s="27">
        <f t="shared" si="26"/>
        <v>1.0464628431614349</v>
      </c>
    </row>
    <row r="896" spans="2:3" x14ac:dyDescent="0.25">
      <c r="B896" s="24">
        <f t="shared" si="27"/>
        <v>88500000</v>
      </c>
      <c r="C896" s="27">
        <f t="shared" si="26"/>
        <v>1.0465754842611279</v>
      </c>
    </row>
    <row r="897" spans="2:3" x14ac:dyDescent="0.25">
      <c r="B897" s="24">
        <f t="shared" si="27"/>
        <v>88600000</v>
      </c>
      <c r="C897" s="27">
        <f t="shared" si="26"/>
        <v>1.0466882891544229</v>
      </c>
    </row>
    <row r="898" spans="2:3" x14ac:dyDescent="0.25">
      <c r="B898" s="24">
        <f t="shared" si="27"/>
        <v>88700000</v>
      </c>
      <c r="C898" s="27">
        <f t="shared" si="26"/>
        <v>1.0468012579845463</v>
      </c>
    </row>
    <row r="899" spans="2:3" x14ac:dyDescent="0.25">
      <c r="B899" s="24">
        <f t="shared" si="27"/>
        <v>88800000</v>
      </c>
      <c r="C899" s="27">
        <f t="shared" si="26"/>
        <v>1.0469143908950125</v>
      </c>
    </row>
    <row r="900" spans="2:3" x14ac:dyDescent="0.25">
      <c r="B900" s="24">
        <f t="shared" si="27"/>
        <v>88900000</v>
      </c>
      <c r="C900" s="27">
        <f t="shared" si="26"/>
        <v>1.0470276880296243</v>
      </c>
    </row>
    <row r="901" spans="2:3" x14ac:dyDescent="0.25">
      <c r="B901" s="24">
        <f t="shared" si="27"/>
        <v>89000000</v>
      </c>
      <c r="C901" s="27">
        <f t="shared" si="26"/>
        <v>1.0471411495324732</v>
      </c>
    </row>
    <row r="902" spans="2:3" x14ac:dyDescent="0.25">
      <c r="B902" s="24">
        <f t="shared" si="27"/>
        <v>89100000</v>
      </c>
      <c r="C902" s="27">
        <f t="shared" si="26"/>
        <v>1.0472547755479404</v>
      </c>
    </row>
    <row r="903" spans="2:3" x14ac:dyDescent="0.25">
      <c r="B903" s="24">
        <f t="shared" si="27"/>
        <v>89200000</v>
      </c>
      <c r="C903" s="27">
        <f t="shared" si="26"/>
        <v>1.0473685662206973</v>
      </c>
    </row>
    <row r="904" spans="2:3" x14ac:dyDescent="0.25">
      <c r="B904" s="24">
        <f t="shared" si="27"/>
        <v>89300000</v>
      </c>
      <c r="C904" s="27">
        <f t="shared" si="26"/>
        <v>1.047482521695706</v>
      </c>
    </row>
    <row r="905" spans="2:3" x14ac:dyDescent="0.25">
      <c r="B905" s="24">
        <f t="shared" si="27"/>
        <v>89400000</v>
      </c>
      <c r="C905" s="27">
        <f t="shared" si="26"/>
        <v>1.0475966421182195</v>
      </c>
    </row>
    <row r="906" spans="2:3" x14ac:dyDescent="0.25">
      <c r="B906" s="24">
        <f t="shared" si="27"/>
        <v>89500000</v>
      </c>
      <c r="C906" s="27">
        <f t="shared" si="26"/>
        <v>1.0477109276337826</v>
      </c>
    </row>
    <row r="907" spans="2:3" x14ac:dyDescent="0.25">
      <c r="B907" s="24">
        <f t="shared" si="27"/>
        <v>89600000</v>
      </c>
      <c r="C907" s="27">
        <f t="shared" si="26"/>
        <v>1.0478253783882332</v>
      </c>
    </row>
    <row r="908" spans="2:3" x14ac:dyDescent="0.25">
      <c r="B908" s="24">
        <f t="shared" si="27"/>
        <v>89700000</v>
      </c>
      <c r="C908" s="27">
        <f t="shared" si="26"/>
        <v>1.047939994527701</v>
      </c>
    </row>
    <row r="909" spans="2:3" x14ac:dyDescent="0.25">
      <c r="B909" s="24">
        <f t="shared" si="27"/>
        <v>89800000</v>
      </c>
      <c r="C909" s="27">
        <f t="shared" ref="C909:C972" si="28">1/(POWER(1-((B909*B909)/($C$3*$C$3)),0.5))</f>
        <v>1.0480547761986103</v>
      </c>
    </row>
    <row r="910" spans="2:3" x14ac:dyDescent="0.25">
      <c r="B910" s="24">
        <f t="shared" ref="B910:B973" si="29">B909+$C$5</f>
        <v>89900000</v>
      </c>
      <c r="C910" s="27">
        <f t="shared" si="28"/>
        <v>1.0481697235476786</v>
      </c>
    </row>
    <row r="911" spans="2:3" x14ac:dyDescent="0.25">
      <c r="B911" s="24">
        <f t="shared" si="29"/>
        <v>90000000</v>
      </c>
      <c r="C911" s="27">
        <f t="shared" si="28"/>
        <v>1.0482848367219182</v>
      </c>
    </row>
    <row r="912" spans="2:3" x14ac:dyDescent="0.25">
      <c r="B912" s="24">
        <f t="shared" si="29"/>
        <v>90100000</v>
      </c>
      <c r="C912" s="27">
        <f t="shared" si="28"/>
        <v>1.0484001158686374</v>
      </c>
    </row>
    <row r="913" spans="2:3" x14ac:dyDescent="0.25">
      <c r="B913" s="24">
        <f t="shared" si="29"/>
        <v>90200000</v>
      </c>
      <c r="C913" s="27">
        <f t="shared" si="28"/>
        <v>1.0485155611354393</v>
      </c>
    </row>
    <row r="914" spans="2:3" x14ac:dyDescent="0.25">
      <c r="B914" s="24">
        <f t="shared" si="29"/>
        <v>90300000</v>
      </c>
      <c r="C914" s="27">
        <f t="shared" si="28"/>
        <v>1.048631172670224</v>
      </c>
    </row>
    <row r="915" spans="2:3" x14ac:dyDescent="0.25">
      <c r="B915" s="24">
        <f t="shared" si="29"/>
        <v>90400000</v>
      </c>
      <c r="C915" s="27">
        <f t="shared" si="28"/>
        <v>1.0487469506211886</v>
      </c>
    </row>
    <row r="916" spans="2:3" x14ac:dyDescent="0.25">
      <c r="B916" s="24">
        <f t="shared" si="29"/>
        <v>90500000</v>
      </c>
      <c r="C916" s="27">
        <f t="shared" si="28"/>
        <v>1.0488628951368275</v>
      </c>
    </row>
    <row r="917" spans="2:3" x14ac:dyDescent="0.25">
      <c r="B917" s="24">
        <f t="shared" si="29"/>
        <v>90600000</v>
      </c>
      <c r="C917" s="27">
        <f t="shared" si="28"/>
        <v>1.048979006365933</v>
      </c>
    </row>
    <row r="918" spans="2:3" x14ac:dyDescent="0.25">
      <c r="B918" s="24">
        <f t="shared" si="29"/>
        <v>90700000</v>
      </c>
      <c r="C918" s="27">
        <f t="shared" si="28"/>
        <v>1.0490952844575971</v>
      </c>
    </row>
    <row r="919" spans="2:3" x14ac:dyDescent="0.25">
      <c r="B919" s="24">
        <f t="shared" si="29"/>
        <v>90800000</v>
      </c>
      <c r="C919" s="27">
        <f t="shared" si="28"/>
        <v>1.04921172956121</v>
      </c>
    </row>
    <row r="920" spans="2:3" x14ac:dyDescent="0.25">
      <c r="B920" s="24">
        <f t="shared" si="29"/>
        <v>90900000</v>
      </c>
      <c r="C920" s="27">
        <f t="shared" si="28"/>
        <v>1.0493283418264627</v>
      </c>
    </row>
    <row r="921" spans="2:3" x14ac:dyDescent="0.25">
      <c r="B921" s="24">
        <f t="shared" si="29"/>
        <v>91000000</v>
      </c>
      <c r="C921" s="27">
        <f t="shared" si="28"/>
        <v>1.0494451214033462</v>
      </c>
    </row>
    <row r="922" spans="2:3" x14ac:dyDescent="0.25">
      <c r="B922" s="24">
        <f t="shared" si="29"/>
        <v>91100000</v>
      </c>
      <c r="C922" s="27">
        <f t="shared" si="28"/>
        <v>1.0495620684421525</v>
      </c>
    </row>
    <row r="923" spans="2:3" x14ac:dyDescent="0.25">
      <c r="B923" s="24">
        <f t="shared" si="29"/>
        <v>91200000</v>
      </c>
      <c r="C923" s="27">
        <f t="shared" si="28"/>
        <v>1.049679183093476</v>
      </c>
    </row>
    <row r="924" spans="2:3" x14ac:dyDescent="0.25">
      <c r="B924" s="24">
        <f t="shared" si="29"/>
        <v>91300000</v>
      </c>
      <c r="C924" s="27">
        <f t="shared" si="28"/>
        <v>1.0497964655082126</v>
      </c>
    </row>
    <row r="925" spans="2:3" x14ac:dyDescent="0.25">
      <c r="B925" s="24">
        <f t="shared" si="29"/>
        <v>91400000</v>
      </c>
      <c r="C925" s="27">
        <f t="shared" si="28"/>
        <v>1.0499139158375617</v>
      </c>
    </row>
    <row r="926" spans="2:3" x14ac:dyDescent="0.25">
      <c r="B926" s="24">
        <f t="shared" si="29"/>
        <v>91500000</v>
      </c>
      <c r="C926" s="27">
        <f t="shared" si="28"/>
        <v>1.0500315342330258</v>
      </c>
    </row>
    <row r="927" spans="2:3" x14ac:dyDescent="0.25">
      <c r="B927" s="24">
        <f t="shared" si="29"/>
        <v>91600000</v>
      </c>
      <c r="C927" s="27">
        <f t="shared" si="28"/>
        <v>1.0501493208464117</v>
      </c>
    </row>
    <row r="928" spans="2:3" x14ac:dyDescent="0.25">
      <c r="B928" s="24">
        <f t="shared" si="29"/>
        <v>91700000</v>
      </c>
      <c r="C928" s="27">
        <f t="shared" si="28"/>
        <v>1.0502672758298308</v>
      </c>
    </row>
    <row r="929" spans="2:3" x14ac:dyDescent="0.25">
      <c r="B929" s="24">
        <f t="shared" si="29"/>
        <v>91800000</v>
      </c>
      <c r="C929" s="27">
        <f t="shared" si="28"/>
        <v>1.0503853993357002</v>
      </c>
    </row>
    <row r="930" spans="2:3" x14ac:dyDescent="0.25">
      <c r="B930" s="24">
        <f t="shared" si="29"/>
        <v>91900000</v>
      </c>
      <c r="C930" s="27">
        <f t="shared" si="28"/>
        <v>1.0505036915167421</v>
      </c>
    </row>
    <row r="931" spans="2:3" x14ac:dyDescent="0.25">
      <c r="B931" s="24">
        <f t="shared" si="29"/>
        <v>92000000</v>
      </c>
      <c r="C931" s="27">
        <f t="shared" si="28"/>
        <v>1.0506221525259858</v>
      </c>
    </row>
    <row r="932" spans="2:3" x14ac:dyDescent="0.25">
      <c r="B932" s="24">
        <f t="shared" si="29"/>
        <v>92100000</v>
      </c>
      <c r="C932" s="27">
        <f t="shared" si="28"/>
        <v>1.0507407825167683</v>
      </c>
    </row>
    <row r="933" spans="2:3" x14ac:dyDescent="0.25">
      <c r="B933" s="24">
        <f t="shared" si="29"/>
        <v>92200000</v>
      </c>
      <c r="C933" s="27">
        <f t="shared" si="28"/>
        <v>1.0508595816427329</v>
      </c>
    </row>
    <row r="934" spans="2:3" x14ac:dyDescent="0.25">
      <c r="B934" s="24">
        <f t="shared" si="29"/>
        <v>92300000</v>
      </c>
      <c r="C934" s="27">
        <f t="shared" si="28"/>
        <v>1.0509785500578326</v>
      </c>
    </row>
    <row r="935" spans="2:3" x14ac:dyDescent="0.25">
      <c r="B935" s="24">
        <f t="shared" si="29"/>
        <v>92400000</v>
      </c>
      <c r="C935" s="27">
        <f t="shared" si="28"/>
        <v>1.0510976879163287</v>
      </c>
    </row>
    <row r="936" spans="2:3" x14ac:dyDescent="0.25">
      <c r="B936" s="24">
        <f t="shared" si="29"/>
        <v>92500000</v>
      </c>
      <c r="C936" s="27">
        <f t="shared" si="28"/>
        <v>1.0512169953727926</v>
      </c>
    </row>
    <row r="937" spans="2:3" x14ac:dyDescent="0.25">
      <c r="B937" s="24">
        <f t="shared" si="29"/>
        <v>92600000</v>
      </c>
      <c r="C937" s="27">
        <f t="shared" si="28"/>
        <v>1.0513364725821051</v>
      </c>
    </row>
    <row r="938" spans="2:3" x14ac:dyDescent="0.25">
      <c r="B938" s="24">
        <f t="shared" si="29"/>
        <v>92700000</v>
      </c>
      <c r="C938" s="27">
        <f t="shared" si="28"/>
        <v>1.0514561196994587</v>
      </c>
    </row>
    <row r="939" spans="2:3" x14ac:dyDescent="0.25">
      <c r="B939" s="24">
        <f t="shared" si="29"/>
        <v>92800000</v>
      </c>
      <c r="C939" s="27">
        <f t="shared" si="28"/>
        <v>1.0515759368803568</v>
      </c>
    </row>
    <row r="940" spans="2:3" x14ac:dyDescent="0.25">
      <c r="B940" s="24">
        <f t="shared" si="29"/>
        <v>92900000</v>
      </c>
      <c r="C940" s="27">
        <f t="shared" si="28"/>
        <v>1.0516959242806154</v>
      </c>
    </row>
    <row r="941" spans="2:3" x14ac:dyDescent="0.25">
      <c r="B941" s="24">
        <f t="shared" si="29"/>
        <v>93000000</v>
      </c>
      <c r="C941" s="27">
        <f t="shared" si="28"/>
        <v>1.0518160820563627</v>
      </c>
    </row>
    <row r="942" spans="2:3" x14ac:dyDescent="0.25">
      <c r="B942" s="24">
        <f t="shared" si="29"/>
        <v>93100000</v>
      </c>
      <c r="C942" s="27">
        <f t="shared" si="28"/>
        <v>1.0519364103640407</v>
      </c>
    </row>
    <row r="943" spans="2:3" x14ac:dyDescent="0.25">
      <c r="B943" s="24">
        <f t="shared" si="29"/>
        <v>93200000</v>
      </c>
      <c r="C943" s="27">
        <f t="shared" si="28"/>
        <v>1.0520569093604051</v>
      </c>
    </row>
    <row r="944" spans="2:3" x14ac:dyDescent="0.25">
      <c r="B944" s="24">
        <f t="shared" si="29"/>
        <v>93300000</v>
      </c>
      <c r="C944" s="27">
        <f t="shared" si="28"/>
        <v>1.0521775792025261</v>
      </c>
    </row>
    <row r="945" spans="2:3" x14ac:dyDescent="0.25">
      <c r="B945" s="24">
        <f t="shared" si="29"/>
        <v>93400000</v>
      </c>
      <c r="C945" s="27">
        <f t="shared" si="28"/>
        <v>1.0522984200477896</v>
      </c>
    </row>
    <row r="946" spans="2:3" x14ac:dyDescent="0.25">
      <c r="B946" s="24">
        <f t="shared" si="29"/>
        <v>93500000</v>
      </c>
      <c r="C946" s="27">
        <f t="shared" si="28"/>
        <v>1.0524194320538967</v>
      </c>
    </row>
    <row r="947" spans="2:3" x14ac:dyDescent="0.25">
      <c r="B947" s="24">
        <f t="shared" si="29"/>
        <v>93600000</v>
      </c>
      <c r="C947" s="27">
        <f t="shared" si="28"/>
        <v>1.0525406153788657</v>
      </c>
    </row>
    <row r="948" spans="2:3" x14ac:dyDescent="0.25">
      <c r="B948" s="24">
        <f t="shared" si="29"/>
        <v>93700000</v>
      </c>
      <c r="C948" s="27">
        <f t="shared" si="28"/>
        <v>1.0526619701810318</v>
      </c>
    </row>
    <row r="949" spans="2:3" x14ac:dyDescent="0.25">
      <c r="B949" s="24">
        <f t="shared" si="29"/>
        <v>93800000</v>
      </c>
      <c r="C949" s="27">
        <f t="shared" si="28"/>
        <v>1.0527834966190479</v>
      </c>
    </row>
    <row r="950" spans="2:3" x14ac:dyDescent="0.25">
      <c r="B950" s="24">
        <f t="shared" si="29"/>
        <v>93900000</v>
      </c>
      <c r="C950" s="27">
        <f t="shared" si="28"/>
        <v>1.0529051948518853</v>
      </c>
    </row>
    <row r="951" spans="2:3" x14ac:dyDescent="0.25">
      <c r="B951" s="24">
        <f t="shared" si="29"/>
        <v>94000000</v>
      </c>
      <c r="C951" s="27">
        <f t="shared" si="28"/>
        <v>1.0530270650388349</v>
      </c>
    </row>
    <row r="952" spans="2:3" x14ac:dyDescent="0.25">
      <c r="B952" s="24">
        <f t="shared" si="29"/>
        <v>94100000</v>
      </c>
      <c r="C952" s="27">
        <f t="shared" si="28"/>
        <v>1.0531491073395063</v>
      </c>
    </row>
    <row r="953" spans="2:3" x14ac:dyDescent="0.25">
      <c r="B953" s="24">
        <f t="shared" si="29"/>
        <v>94200000</v>
      </c>
      <c r="C953" s="27">
        <f t="shared" si="28"/>
        <v>1.0532713219138305</v>
      </c>
    </row>
    <row r="954" spans="2:3" x14ac:dyDescent="0.25">
      <c r="B954" s="24">
        <f t="shared" si="29"/>
        <v>94300000</v>
      </c>
      <c r="C954" s="27">
        <f t="shared" si="28"/>
        <v>1.0533937089220591</v>
      </c>
    </row>
    <row r="955" spans="2:3" x14ac:dyDescent="0.25">
      <c r="B955" s="24">
        <f t="shared" si="29"/>
        <v>94400000</v>
      </c>
      <c r="C955" s="27">
        <f t="shared" si="28"/>
        <v>1.0535162685247652</v>
      </c>
    </row>
    <row r="956" spans="2:3" x14ac:dyDescent="0.25">
      <c r="B956" s="24">
        <f t="shared" si="29"/>
        <v>94500000</v>
      </c>
      <c r="C956" s="27">
        <f t="shared" si="28"/>
        <v>1.0536390008828447</v>
      </c>
    </row>
    <row r="957" spans="2:3" x14ac:dyDescent="0.25">
      <c r="B957" s="24">
        <f t="shared" si="29"/>
        <v>94600000</v>
      </c>
      <c r="C957" s="27">
        <f t="shared" si="28"/>
        <v>1.0537619061575161</v>
      </c>
    </row>
    <row r="958" spans="2:3" x14ac:dyDescent="0.25">
      <c r="B958" s="24">
        <f t="shared" si="29"/>
        <v>94700000</v>
      </c>
      <c r="C958" s="27">
        <f t="shared" si="28"/>
        <v>1.0538849845103218</v>
      </c>
    </row>
    <row r="959" spans="2:3" x14ac:dyDescent="0.25">
      <c r="B959" s="24">
        <f t="shared" si="29"/>
        <v>94800000</v>
      </c>
      <c r="C959" s="27">
        <f t="shared" si="28"/>
        <v>1.054008236103128</v>
      </c>
    </row>
    <row r="960" spans="2:3" x14ac:dyDescent="0.25">
      <c r="B960" s="24">
        <f t="shared" si="29"/>
        <v>94900000</v>
      </c>
      <c r="C960" s="27">
        <f t="shared" si="28"/>
        <v>1.0541316610981266</v>
      </c>
    </row>
    <row r="961" spans="2:3" x14ac:dyDescent="0.25">
      <c r="B961" s="24">
        <f t="shared" si="29"/>
        <v>95000000</v>
      </c>
      <c r="C961" s="27">
        <f t="shared" si="28"/>
        <v>1.0542552596578347</v>
      </c>
    </row>
    <row r="962" spans="2:3" x14ac:dyDescent="0.25">
      <c r="B962" s="24">
        <f t="shared" si="29"/>
        <v>95100000</v>
      </c>
      <c r="C962" s="27">
        <f t="shared" si="28"/>
        <v>1.0543790319450959</v>
      </c>
    </row>
    <row r="963" spans="2:3" x14ac:dyDescent="0.25">
      <c r="B963" s="24">
        <f t="shared" si="29"/>
        <v>95200000</v>
      </c>
      <c r="C963" s="27">
        <f t="shared" si="28"/>
        <v>1.0545029781230804</v>
      </c>
    </row>
    <row r="964" spans="2:3" x14ac:dyDescent="0.25">
      <c r="B964" s="24">
        <f t="shared" si="29"/>
        <v>95300000</v>
      </c>
      <c r="C964" s="27">
        <f t="shared" si="28"/>
        <v>1.0546270983552859</v>
      </c>
    </row>
    <row r="965" spans="2:3" x14ac:dyDescent="0.25">
      <c r="B965" s="24">
        <f t="shared" si="29"/>
        <v>95400000</v>
      </c>
      <c r="C965" s="27">
        <f t="shared" si="28"/>
        <v>1.0547513928055394</v>
      </c>
    </row>
    <row r="966" spans="2:3" x14ac:dyDescent="0.25">
      <c r="B966" s="24">
        <f t="shared" si="29"/>
        <v>95500000</v>
      </c>
      <c r="C966" s="27">
        <f t="shared" si="28"/>
        <v>1.0548758616379958</v>
      </c>
    </row>
    <row r="967" spans="2:3" x14ac:dyDescent="0.25">
      <c r="B967" s="24">
        <f t="shared" si="29"/>
        <v>95600000</v>
      </c>
      <c r="C967" s="27">
        <f t="shared" si="28"/>
        <v>1.0550005050171403</v>
      </c>
    </row>
    <row r="968" spans="2:3" x14ac:dyDescent="0.25">
      <c r="B968" s="24">
        <f t="shared" si="29"/>
        <v>95700000</v>
      </c>
      <c r="C968" s="27">
        <f t="shared" si="28"/>
        <v>1.0551253231077882</v>
      </c>
    </row>
    <row r="969" spans="2:3" x14ac:dyDescent="0.25">
      <c r="B969" s="24">
        <f t="shared" si="29"/>
        <v>95800000</v>
      </c>
      <c r="C969" s="27">
        <f t="shared" si="28"/>
        <v>1.0552503160750855</v>
      </c>
    </row>
    <row r="970" spans="2:3" x14ac:dyDescent="0.25">
      <c r="B970" s="24">
        <f t="shared" si="29"/>
        <v>95900000</v>
      </c>
      <c r="C970" s="27">
        <f t="shared" si="28"/>
        <v>1.0553754840845102</v>
      </c>
    </row>
    <row r="971" spans="2:3" x14ac:dyDescent="0.25">
      <c r="B971" s="24">
        <f t="shared" si="29"/>
        <v>96000000</v>
      </c>
      <c r="C971" s="27">
        <f t="shared" si="28"/>
        <v>1.0555008273018727</v>
      </c>
    </row>
    <row r="972" spans="2:3" x14ac:dyDescent="0.25">
      <c r="B972" s="24">
        <f t="shared" si="29"/>
        <v>96100000</v>
      </c>
      <c r="C972" s="27">
        <f t="shared" si="28"/>
        <v>1.0556263458933162</v>
      </c>
    </row>
    <row r="973" spans="2:3" x14ac:dyDescent="0.25">
      <c r="B973" s="24">
        <f t="shared" si="29"/>
        <v>96200000</v>
      </c>
      <c r="C973" s="27">
        <f t="shared" ref="C973:C1036" si="30">1/(POWER(1-((B973*B973)/($C$3*$C$3)),0.5))</f>
        <v>1.055752040025318</v>
      </c>
    </row>
    <row r="974" spans="2:3" x14ac:dyDescent="0.25">
      <c r="B974" s="24">
        <f t="shared" ref="B974:B1037" si="31">B973+$C$5</f>
        <v>96300000</v>
      </c>
      <c r="C974" s="27">
        <f t="shared" si="30"/>
        <v>1.0558779098646895</v>
      </c>
    </row>
    <row r="975" spans="2:3" x14ac:dyDescent="0.25">
      <c r="B975" s="24">
        <f t="shared" si="31"/>
        <v>96400000</v>
      </c>
      <c r="C975" s="27">
        <f t="shared" si="30"/>
        <v>1.0560039555785772</v>
      </c>
    </row>
    <row r="976" spans="2:3" x14ac:dyDescent="0.25">
      <c r="B976" s="24">
        <f t="shared" si="31"/>
        <v>96500000</v>
      </c>
      <c r="C976" s="27">
        <f t="shared" si="30"/>
        <v>1.0561301773344633</v>
      </c>
    </row>
    <row r="977" spans="2:3" x14ac:dyDescent="0.25">
      <c r="B977" s="24">
        <f t="shared" si="31"/>
        <v>96600000</v>
      </c>
      <c r="C977" s="27">
        <f t="shared" si="30"/>
        <v>1.0562565753001671</v>
      </c>
    </row>
    <row r="978" spans="2:3" x14ac:dyDescent="0.25">
      <c r="B978" s="24">
        <f t="shared" si="31"/>
        <v>96700000</v>
      </c>
      <c r="C978" s="27">
        <f t="shared" si="30"/>
        <v>1.0563831496438445</v>
      </c>
    </row>
    <row r="979" spans="2:3" x14ac:dyDescent="0.25">
      <c r="B979" s="24">
        <f t="shared" si="31"/>
        <v>96800000</v>
      </c>
      <c r="C979" s="27">
        <f t="shared" si="30"/>
        <v>1.0565099005339893</v>
      </c>
    </row>
    <row r="980" spans="2:3" x14ac:dyDescent="0.25">
      <c r="B980" s="24">
        <f t="shared" si="31"/>
        <v>96900000</v>
      </c>
      <c r="C980" s="27">
        <f t="shared" si="30"/>
        <v>1.056636828139434</v>
      </c>
    </row>
    <row r="981" spans="2:3" x14ac:dyDescent="0.25">
      <c r="B981" s="24">
        <f t="shared" si="31"/>
        <v>97000000</v>
      </c>
      <c r="C981" s="27">
        <f t="shared" si="30"/>
        <v>1.0567639326293503</v>
      </c>
    </row>
    <row r="982" spans="2:3" x14ac:dyDescent="0.25">
      <c r="B982" s="24">
        <f t="shared" si="31"/>
        <v>97100000</v>
      </c>
      <c r="C982" s="27">
        <f t="shared" si="30"/>
        <v>1.0568912141732503</v>
      </c>
    </row>
    <row r="983" spans="2:3" x14ac:dyDescent="0.25">
      <c r="B983" s="24">
        <f t="shared" si="31"/>
        <v>97200000</v>
      </c>
      <c r="C983" s="27">
        <f t="shared" si="30"/>
        <v>1.0570186729409861</v>
      </c>
    </row>
    <row r="984" spans="2:3" x14ac:dyDescent="0.25">
      <c r="B984" s="24">
        <f t="shared" si="31"/>
        <v>97300000</v>
      </c>
      <c r="C984" s="27">
        <f t="shared" si="30"/>
        <v>1.0571463091027518</v>
      </c>
    </row>
    <row r="985" spans="2:3" x14ac:dyDescent="0.25">
      <c r="B985" s="24">
        <f t="shared" si="31"/>
        <v>97400000</v>
      </c>
      <c r="C985" s="27">
        <f t="shared" si="30"/>
        <v>1.057274122829083</v>
      </c>
    </row>
    <row r="986" spans="2:3" x14ac:dyDescent="0.25">
      <c r="B986" s="24">
        <f t="shared" si="31"/>
        <v>97500000</v>
      </c>
      <c r="C986" s="27">
        <f t="shared" si="30"/>
        <v>1.0574021142908587</v>
      </c>
    </row>
    <row r="987" spans="2:3" x14ac:dyDescent="0.25">
      <c r="B987" s="24">
        <f t="shared" si="31"/>
        <v>97600000</v>
      </c>
      <c r="C987" s="27">
        <f t="shared" si="30"/>
        <v>1.0575302836593015</v>
      </c>
    </row>
    <row r="988" spans="2:3" x14ac:dyDescent="0.25">
      <c r="B988" s="24">
        <f t="shared" si="31"/>
        <v>97700000</v>
      </c>
      <c r="C988" s="27">
        <f t="shared" si="30"/>
        <v>1.0576586311059772</v>
      </c>
    </row>
    <row r="989" spans="2:3" x14ac:dyDescent="0.25">
      <c r="B989" s="24">
        <f t="shared" si="31"/>
        <v>97800000</v>
      </c>
      <c r="C989" s="27">
        <f t="shared" si="30"/>
        <v>1.0577871568027981</v>
      </c>
    </row>
    <row r="990" spans="2:3" x14ac:dyDescent="0.25">
      <c r="B990" s="24">
        <f t="shared" si="31"/>
        <v>97900000</v>
      </c>
      <c r="C990" s="27">
        <f t="shared" si="30"/>
        <v>1.0579158609220205</v>
      </c>
    </row>
    <row r="991" spans="2:3" x14ac:dyDescent="0.25">
      <c r="B991" s="24">
        <f t="shared" si="31"/>
        <v>98000000</v>
      </c>
      <c r="C991" s="27">
        <f t="shared" si="30"/>
        <v>1.0580447436362488</v>
      </c>
    </row>
    <row r="992" spans="2:3" x14ac:dyDescent="0.25">
      <c r="B992" s="24">
        <f t="shared" si="31"/>
        <v>98100000</v>
      </c>
      <c r="C992" s="27">
        <f t="shared" si="30"/>
        <v>1.0581738051184331</v>
      </c>
    </row>
    <row r="993" spans="2:3" x14ac:dyDescent="0.25">
      <c r="B993" s="24">
        <f t="shared" si="31"/>
        <v>98200000</v>
      </c>
      <c r="C993" s="27">
        <f t="shared" si="30"/>
        <v>1.058303045541872</v>
      </c>
    </row>
    <row r="994" spans="2:3" x14ac:dyDescent="0.25">
      <c r="B994" s="24">
        <f t="shared" si="31"/>
        <v>98300000</v>
      </c>
      <c r="C994" s="27">
        <f t="shared" si="30"/>
        <v>1.0584324650802128</v>
      </c>
    </row>
    <row r="995" spans="2:3" x14ac:dyDescent="0.25">
      <c r="B995" s="24">
        <f t="shared" si="31"/>
        <v>98400000</v>
      </c>
      <c r="C995" s="27">
        <f t="shared" si="30"/>
        <v>1.058562063907452</v>
      </c>
    </row>
    <row r="996" spans="2:3" x14ac:dyDescent="0.25">
      <c r="B996" s="24">
        <f t="shared" si="31"/>
        <v>98500000</v>
      </c>
      <c r="C996" s="27">
        <f t="shared" si="30"/>
        <v>1.0586918421979357</v>
      </c>
    </row>
    <row r="997" spans="2:3" x14ac:dyDescent="0.25">
      <c r="B997" s="24">
        <f t="shared" si="31"/>
        <v>98600000</v>
      </c>
      <c r="C997" s="27">
        <f t="shared" si="30"/>
        <v>1.0588218001263614</v>
      </c>
    </row>
    <row r="998" spans="2:3" x14ac:dyDescent="0.25">
      <c r="B998" s="24">
        <f t="shared" si="31"/>
        <v>98700000</v>
      </c>
      <c r="C998" s="27">
        <f t="shared" si="30"/>
        <v>1.0589519378677776</v>
      </c>
    </row>
    <row r="999" spans="2:3" x14ac:dyDescent="0.25">
      <c r="B999" s="24">
        <f t="shared" si="31"/>
        <v>98800000</v>
      </c>
      <c r="C999" s="27">
        <f t="shared" si="30"/>
        <v>1.0590822555975854</v>
      </c>
    </row>
    <row r="1000" spans="2:3" x14ac:dyDescent="0.25">
      <c r="B1000" s="24">
        <f t="shared" si="31"/>
        <v>98900000</v>
      </c>
      <c r="C1000" s="27">
        <f t="shared" si="30"/>
        <v>1.0592127534915385</v>
      </c>
    </row>
    <row r="1001" spans="2:3" x14ac:dyDescent="0.25">
      <c r="B1001" s="24">
        <f t="shared" si="31"/>
        <v>99000000</v>
      </c>
      <c r="C1001" s="27">
        <f t="shared" si="30"/>
        <v>1.0593434317257449</v>
      </c>
    </row>
    <row r="1002" spans="2:3" x14ac:dyDescent="0.25">
      <c r="B1002" s="24">
        <f t="shared" si="31"/>
        <v>99100000</v>
      </c>
      <c r="C1002" s="27">
        <f t="shared" si="30"/>
        <v>1.0594742904766665</v>
      </c>
    </row>
    <row r="1003" spans="2:3" x14ac:dyDescent="0.25">
      <c r="B1003" s="24">
        <f t="shared" si="31"/>
        <v>99200000</v>
      </c>
      <c r="C1003" s="27">
        <f t="shared" si="30"/>
        <v>1.0596053299211208</v>
      </c>
    </row>
    <row r="1004" spans="2:3" x14ac:dyDescent="0.25">
      <c r="B1004" s="24">
        <f t="shared" si="31"/>
        <v>99300000</v>
      </c>
      <c r="C1004" s="27">
        <f t="shared" si="30"/>
        <v>1.0597365502362808</v>
      </c>
    </row>
    <row r="1005" spans="2:3" x14ac:dyDescent="0.25">
      <c r="B1005" s="24">
        <f t="shared" si="31"/>
        <v>99400000</v>
      </c>
      <c r="C1005" s="27">
        <f t="shared" si="30"/>
        <v>1.0598679515996767</v>
      </c>
    </row>
    <row r="1006" spans="2:3" x14ac:dyDescent="0.25">
      <c r="B1006" s="24">
        <f t="shared" si="31"/>
        <v>99500000</v>
      </c>
      <c r="C1006" s="27">
        <f t="shared" si="30"/>
        <v>1.0599995341891959</v>
      </c>
    </row>
    <row r="1007" spans="2:3" x14ac:dyDescent="0.25">
      <c r="B1007" s="24">
        <f t="shared" si="31"/>
        <v>99600000</v>
      </c>
      <c r="C1007" s="27">
        <f t="shared" si="30"/>
        <v>1.0601312981830842</v>
      </c>
    </row>
    <row r="1008" spans="2:3" x14ac:dyDescent="0.25">
      <c r="B1008" s="24">
        <f t="shared" si="31"/>
        <v>99700000</v>
      </c>
      <c r="C1008" s="27">
        <f t="shared" si="30"/>
        <v>1.0602632437599462</v>
      </c>
    </row>
    <row r="1009" spans="2:3" x14ac:dyDescent="0.25">
      <c r="B1009" s="24">
        <f t="shared" si="31"/>
        <v>99800000</v>
      </c>
      <c r="C1009" s="27">
        <f t="shared" si="30"/>
        <v>1.0603953710987462</v>
      </c>
    </row>
    <row r="1010" spans="2:3" x14ac:dyDescent="0.25">
      <c r="B1010" s="24">
        <f t="shared" si="31"/>
        <v>99900000</v>
      </c>
      <c r="C1010" s="27">
        <f t="shared" si="30"/>
        <v>1.0605276803788093</v>
      </c>
    </row>
    <row r="1011" spans="2:3" x14ac:dyDescent="0.25">
      <c r="B1011" s="24">
        <f t="shared" si="31"/>
        <v>100000000</v>
      </c>
      <c r="C1011" s="27">
        <f t="shared" si="30"/>
        <v>1.0606601717798212</v>
      </c>
    </row>
    <row r="1012" spans="2:3" x14ac:dyDescent="0.25">
      <c r="B1012" s="24">
        <f t="shared" si="31"/>
        <v>100100000</v>
      </c>
      <c r="C1012" s="27">
        <f t="shared" si="30"/>
        <v>1.0607928454818307</v>
      </c>
    </row>
    <row r="1013" spans="2:3" x14ac:dyDescent="0.25">
      <c r="B1013" s="24">
        <f t="shared" si="31"/>
        <v>100200000</v>
      </c>
      <c r="C1013" s="27">
        <f t="shared" si="30"/>
        <v>1.060925701665248</v>
      </c>
    </row>
    <row r="1014" spans="2:3" x14ac:dyDescent="0.25">
      <c r="B1014" s="24">
        <f t="shared" si="31"/>
        <v>100300000</v>
      </c>
      <c r="C1014" s="27">
        <f t="shared" si="30"/>
        <v>1.0610587405108485</v>
      </c>
    </row>
    <row r="1015" spans="2:3" x14ac:dyDescent="0.25">
      <c r="B1015" s="24">
        <f t="shared" si="31"/>
        <v>100400000</v>
      </c>
      <c r="C1015" s="27">
        <f t="shared" si="30"/>
        <v>1.0611919621997703</v>
      </c>
    </row>
    <row r="1016" spans="2:3" x14ac:dyDescent="0.25">
      <c r="B1016" s="24">
        <f t="shared" si="31"/>
        <v>100500000</v>
      </c>
      <c r="C1016" s="27">
        <f t="shared" si="30"/>
        <v>1.0613253669135176</v>
      </c>
    </row>
    <row r="1017" spans="2:3" x14ac:dyDescent="0.25">
      <c r="B1017" s="24">
        <f t="shared" si="31"/>
        <v>100600000</v>
      </c>
      <c r="C1017" s="27">
        <f t="shared" si="30"/>
        <v>1.0614589548339604</v>
      </c>
    </row>
    <row r="1018" spans="2:3" x14ac:dyDescent="0.25">
      <c r="B1018" s="24">
        <f t="shared" si="31"/>
        <v>100700000</v>
      </c>
      <c r="C1018" s="27">
        <f t="shared" si="30"/>
        <v>1.0615927261433349</v>
      </c>
    </row>
    <row r="1019" spans="2:3" x14ac:dyDescent="0.25">
      <c r="B1019" s="24">
        <f t="shared" si="31"/>
        <v>100800000</v>
      </c>
      <c r="C1019" s="27">
        <f t="shared" si="30"/>
        <v>1.0617266810242452</v>
      </c>
    </row>
    <row r="1020" spans="2:3" x14ac:dyDescent="0.25">
      <c r="B1020" s="24">
        <f t="shared" si="31"/>
        <v>100900000</v>
      </c>
      <c r="C1020" s="27">
        <f t="shared" si="30"/>
        <v>1.0618608196596633</v>
      </c>
    </row>
    <row r="1021" spans="2:3" x14ac:dyDescent="0.25">
      <c r="B1021" s="24">
        <f t="shared" si="31"/>
        <v>101000000</v>
      </c>
      <c r="C1021" s="27">
        <f t="shared" si="30"/>
        <v>1.0619951422329306</v>
      </c>
    </row>
    <row r="1022" spans="2:3" x14ac:dyDescent="0.25">
      <c r="B1022" s="24">
        <f t="shared" si="31"/>
        <v>101100000</v>
      </c>
      <c r="C1022" s="27">
        <f t="shared" si="30"/>
        <v>1.0621296489277579</v>
      </c>
    </row>
    <row r="1023" spans="2:3" x14ac:dyDescent="0.25">
      <c r="B1023" s="24">
        <f t="shared" si="31"/>
        <v>101200000</v>
      </c>
      <c r="C1023" s="27">
        <f t="shared" si="30"/>
        <v>1.0622643399282268</v>
      </c>
    </row>
    <row r="1024" spans="2:3" x14ac:dyDescent="0.25">
      <c r="B1024" s="24">
        <f t="shared" si="31"/>
        <v>101300000</v>
      </c>
      <c r="C1024" s="27">
        <f t="shared" si="30"/>
        <v>1.0623992154187902</v>
      </c>
    </row>
    <row r="1025" spans="2:3" x14ac:dyDescent="0.25">
      <c r="B1025" s="24">
        <f t="shared" si="31"/>
        <v>101400000</v>
      </c>
      <c r="C1025" s="27">
        <f t="shared" si="30"/>
        <v>1.0625342755842733</v>
      </c>
    </row>
    <row r="1026" spans="2:3" x14ac:dyDescent="0.25">
      <c r="B1026" s="24">
        <f t="shared" si="31"/>
        <v>101500000</v>
      </c>
      <c r="C1026" s="27">
        <f t="shared" si="30"/>
        <v>1.062669520609874</v>
      </c>
    </row>
    <row r="1027" spans="2:3" x14ac:dyDescent="0.25">
      <c r="B1027" s="24">
        <f t="shared" si="31"/>
        <v>101600000</v>
      </c>
      <c r="C1027" s="27">
        <f t="shared" si="30"/>
        <v>1.0628049506811641</v>
      </c>
    </row>
    <row r="1028" spans="2:3" x14ac:dyDescent="0.25">
      <c r="B1028" s="24">
        <f t="shared" si="31"/>
        <v>101700000</v>
      </c>
      <c r="C1028" s="27">
        <f t="shared" si="30"/>
        <v>1.0629405659840903</v>
      </c>
    </row>
    <row r="1029" spans="2:3" x14ac:dyDescent="0.25">
      <c r="B1029" s="24">
        <f t="shared" si="31"/>
        <v>101800000</v>
      </c>
      <c r="C1029" s="27">
        <f t="shared" si="30"/>
        <v>1.0630763667049741</v>
      </c>
    </row>
    <row r="1030" spans="2:3" x14ac:dyDescent="0.25">
      <c r="B1030" s="24">
        <f t="shared" si="31"/>
        <v>101900000</v>
      </c>
      <c r="C1030" s="27">
        <f t="shared" si="30"/>
        <v>1.0632123530305135</v>
      </c>
    </row>
    <row r="1031" spans="2:3" x14ac:dyDescent="0.25">
      <c r="B1031" s="24">
        <f t="shared" si="31"/>
        <v>102000000</v>
      </c>
      <c r="C1031" s="27">
        <f t="shared" si="30"/>
        <v>1.0633485251477837</v>
      </c>
    </row>
    <row r="1032" spans="2:3" x14ac:dyDescent="0.25">
      <c r="B1032" s="24">
        <f t="shared" si="31"/>
        <v>102100000</v>
      </c>
      <c r="C1032" s="27">
        <f t="shared" si="30"/>
        <v>1.063484883244237</v>
      </c>
    </row>
    <row r="1033" spans="2:3" x14ac:dyDescent="0.25">
      <c r="B1033" s="24">
        <f t="shared" si="31"/>
        <v>102200000</v>
      </c>
      <c r="C1033" s="27">
        <f t="shared" si="30"/>
        <v>1.0636214275077049</v>
      </c>
    </row>
    <row r="1034" spans="2:3" x14ac:dyDescent="0.25">
      <c r="B1034" s="24">
        <f t="shared" si="31"/>
        <v>102300000</v>
      </c>
      <c r="C1034" s="27">
        <f t="shared" si="30"/>
        <v>1.0637581581263984</v>
      </c>
    </row>
    <row r="1035" spans="2:3" x14ac:dyDescent="0.25">
      <c r="B1035" s="24">
        <f t="shared" si="31"/>
        <v>102400000</v>
      </c>
      <c r="C1035" s="27">
        <f t="shared" si="30"/>
        <v>1.0638950752889085</v>
      </c>
    </row>
    <row r="1036" spans="2:3" x14ac:dyDescent="0.25">
      <c r="B1036" s="24">
        <f t="shared" si="31"/>
        <v>102500000</v>
      </c>
      <c r="C1036" s="27">
        <f t="shared" si="30"/>
        <v>1.0640321791842069</v>
      </c>
    </row>
    <row r="1037" spans="2:3" x14ac:dyDescent="0.25">
      <c r="B1037" s="24">
        <f t="shared" si="31"/>
        <v>102600000</v>
      </c>
      <c r="C1037" s="27">
        <f t="shared" ref="C1037:C1100" si="32">1/(POWER(1-((B1037*B1037)/($C$3*$C$3)),0.5))</f>
        <v>1.0641694700016477</v>
      </c>
    </row>
    <row r="1038" spans="2:3" x14ac:dyDescent="0.25">
      <c r="B1038" s="24">
        <f t="shared" ref="B1038:B1101" si="33">B1037+$C$5</f>
        <v>102700000</v>
      </c>
      <c r="C1038" s="27">
        <f t="shared" si="32"/>
        <v>1.0643069479309679</v>
      </c>
    </row>
    <row r="1039" spans="2:3" x14ac:dyDescent="0.25">
      <c r="B1039" s="24">
        <f t="shared" si="33"/>
        <v>102800000</v>
      </c>
      <c r="C1039" s="27">
        <f t="shared" si="32"/>
        <v>1.0644446131622873</v>
      </c>
    </row>
    <row r="1040" spans="2:3" x14ac:dyDescent="0.25">
      <c r="B1040" s="24">
        <f t="shared" si="33"/>
        <v>102900000</v>
      </c>
      <c r="C1040" s="27">
        <f t="shared" si="32"/>
        <v>1.0645824658861107</v>
      </c>
    </row>
    <row r="1041" spans="2:3" x14ac:dyDescent="0.25">
      <c r="B1041" s="24">
        <f t="shared" si="33"/>
        <v>103000000</v>
      </c>
      <c r="C1041" s="27">
        <f t="shared" si="32"/>
        <v>1.0647205062933276</v>
      </c>
    </row>
    <row r="1042" spans="2:3" x14ac:dyDescent="0.25">
      <c r="B1042" s="24">
        <f t="shared" si="33"/>
        <v>103100000</v>
      </c>
      <c r="C1042" s="27">
        <f t="shared" si="32"/>
        <v>1.0648587345752143</v>
      </c>
    </row>
    <row r="1043" spans="2:3" x14ac:dyDescent="0.25">
      <c r="B1043" s="24">
        <f t="shared" si="33"/>
        <v>103200000</v>
      </c>
      <c r="C1043" s="27">
        <f t="shared" si="32"/>
        <v>1.0649971509234328</v>
      </c>
    </row>
    <row r="1044" spans="2:3" x14ac:dyDescent="0.25">
      <c r="B1044" s="24">
        <f t="shared" si="33"/>
        <v>103300000</v>
      </c>
      <c r="C1044" s="27">
        <f t="shared" si="32"/>
        <v>1.0651357555300338</v>
      </c>
    </row>
    <row r="1045" spans="2:3" x14ac:dyDescent="0.25">
      <c r="B1045" s="24">
        <f t="shared" si="33"/>
        <v>103400000</v>
      </c>
      <c r="C1045" s="27">
        <f t="shared" si="32"/>
        <v>1.0652745485874564</v>
      </c>
    </row>
    <row r="1046" spans="2:3" x14ac:dyDescent="0.25">
      <c r="B1046" s="24">
        <f t="shared" si="33"/>
        <v>103500000</v>
      </c>
      <c r="C1046" s="27">
        <f t="shared" si="32"/>
        <v>1.0654135302885284</v>
      </c>
    </row>
    <row r="1047" spans="2:3" x14ac:dyDescent="0.25">
      <c r="B1047" s="24">
        <f t="shared" si="33"/>
        <v>103600000</v>
      </c>
      <c r="C1047" s="27">
        <f t="shared" si="32"/>
        <v>1.0655527008264687</v>
      </c>
    </row>
    <row r="1048" spans="2:3" x14ac:dyDescent="0.25">
      <c r="B1048" s="24">
        <f t="shared" si="33"/>
        <v>103700000</v>
      </c>
      <c r="C1048" s="27">
        <f t="shared" si="32"/>
        <v>1.065692060394887</v>
      </c>
    </row>
    <row r="1049" spans="2:3" x14ac:dyDescent="0.25">
      <c r="B1049" s="24">
        <f t="shared" si="33"/>
        <v>103800000</v>
      </c>
      <c r="C1049" s="27">
        <f t="shared" si="32"/>
        <v>1.0658316091877844</v>
      </c>
    </row>
    <row r="1050" spans="2:3" x14ac:dyDescent="0.25">
      <c r="B1050" s="24">
        <f t="shared" si="33"/>
        <v>103900000</v>
      </c>
      <c r="C1050" s="27">
        <f t="shared" si="32"/>
        <v>1.0659713473995553</v>
      </c>
    </row>
    <row r="1051" spans="2:3" x14ac:dyDescent="0.25">
      <c r="B1051" s="24">
        <f t="shared" si="33"/>
        <v>104000000</v>
      </c>
      <c r="C1051" s="27">
        <f t="shared" si="32"/>
        <v>1.0661112752249884</v>
      </c>
    </row>
    <row r="1052" spans="2:3" x14ac:dyDescent="0.25">
      <c r="B1052" s="24">
        <f t="shared" si="33"/>
        <v>104100000</v>
      </c>
      <c r="C1052" s="27">
        <f t="shared" si="32"/>
        <v>1.0662513928592654</v>
      </c>
    </row>
    <row r="1053" spans="2:3" x14ac:dyDescent="0.25">
      <c r="B1053" s="24">
        <f t="shared" si="33"/>
        <v>104200000</v>
      </c>
      <c r="C1053" s="27">
        <f t="shared" si="32"/>
        <v>1.0663917004979644</v>
      </c>
    </row>
    <row r="1054" spans="2:3" x14ac:dyDescent="0.25">
      <c r="B1054" s="24">
        <f t="shared" si="33"/>
        <v>104300000</v>
      </c>
      <c r="C1054" s="27">
        <f t="shared" si="32"/>
        <v>1.0665321983370595</v>
      </c>
    </row>
    <row r="1055" spans="2:3" x14ac:dyDescent="0.25">
      <c r="B1055" s="24">
        <f t="shared" si="33"/>
        <v>104400000</v>
      </c>
      <c r="C1055" s="27">
        <f t="shared" si="32"/>
        <v>1.066672886572922</v>
      </c>
    </row>
    <row r="1056" spans="2:3" x14ac:dyDescent="0.25">
      <c r="B1056" s="24">
        <f t="shared" si="33"/>
        <v>104500000</v>
      </c>
      <c r="C1056" s="27">
        <f t="shared" si="32"/>
        <v>1.0668137654023209</v>
      </c>
    </row>
    <row r="1057" spans="2:3" x14ac:dyDescent="0.25">
      <c r="B1057" s="24">
        <f t="shared" si="33"/>
        <v>104600000</v>
      </c>
      <c r="C1057" s="27">
        <f t="shared" si="32"/>
        <v>1.0669548350224241</v>
      </c>
    </row>
    <row r="1058" spans="2:3" x14ac:dyDescent="0.25">
      <c r="B1058" s="24">
        <f t="shared" si="33"/>
        <v>104700000</v>
      </c>
      <c r="C1058" s="27">
        <f t="shared" si="32"/>
        <v>1.0670960956307993</v>
      </c>
    </row>
    <row r="1059" spans="2:3" x14ac:dyDescent="0.25">
      <c r="B1059" s="24">
        <f t="shared" si="33"/>
        <v>104800000</v>
      </c>
      <c r="C1059" s="27">
        <f t="shared" si="32"/>
        <v>1.0672375474254145</v>
      </c>
    </row>
    <row r="1060" spans="2:3" x14ac:dyDescent="0.25">
      <c r="B1060" s="24">
        <f t="shared" si="33"/>
        <v>104900000</v>
      </c>
      <c r="C1060" s="27">
        <f t="shared" si="32"/>
        <v>1.0673791906046401</v>
      </c>
    </row>
    <row r="1061" spans="2:3" x14ac:dyDescent="0.25">
      <c r="B1061" s="24">
        <f t="shared" si="33"/>
        <v>105000000</v>
      </c>
      <c r="C1061" s="27">
        <f t="shared" si="32"/>
        <v>1.0675210253672476</v>
      </c>
    </row>
    <row r="1062" spans="2:3" x14ac:dyDescent="0.25">
      <c r="B1062" s="24">
        <f t="shared" si="33"/>
        <v>105100000</v>
      </c>
      <c r="C1062" s="27">
        <f t="shared" si="32"/>
        <v>1.0676630519124124</v>
      </c>
    </row>
    <row r="1063" spans="2:3" x14ac:dyDescent="0.25">
      <c r="B1063" s="24">
        <f t="shared" si="33"/>
        <v>105200000</v>
      </c>
      <c r="C1063" s="27">
        <f t="shared" si="32"/>
        <v>1.0678052704397138</v>
      </c>
    </row>
    <row r="1064" spans="2:3" x14ac:dyDescent="0.25">
      <c r="B1064" s="24">
        <f t="shared" si="33"/>
        <v>105300000</v>
      </c>
      <c r="C1064" s="27">
        <f t="shared" si="32"/>
        <v>1.0679476811491364</v>
      </c>
    </row>
    <row r="1065" spans="2:3" x14ac:dyDescent="0.25">
      <c r="B1065" s="24">
        <f t="shared" si="33"/>
        <v>105400000</v>
      </c>
      <c r="C1065" s="27">
        <f t="shared" si="32"/>
        <v>1.0680902842410704</v>
      </c>
    </row>
    <row r="1066" spans="2:3" x14ac:dyDescent="0.25">
      <c r="B1066" s="24">
        <f t="shared" si="33"/>
        <v>105500000</v>
      </c>
      <c r="C1066" s="27">
        <f t="shared" si="32"/>
        <v>1.0682330799163127</v>
      </c>
    </row>
    <row r="1067" spans="2:3" x14ac:dyDescent="0.25">
      <c r="B1067" s="24">
        <f t="shared" si="33"/>
        <v>105600000</v>
      </c>
      <c r="C1067" s="27">
        <f t="shared" si="32"/>
        <v>1.0683760683760684</v>
      </c>
    </row>
    <row r="1068" spans="2:3" x14ac:dyDescent="0.25">
      <c r="B1068" s="24">
        <f t="shared" si="33"/>
        <v>105700000</v>
      </c>
      <c r="C1068" s="27">
        <f t="shared" si="32"/>
        <v>1.0685192498219505</v>
      </c>
    </row>
    <row r="1069" spans="2:3" x14ac:dyDescent="0.25">
      <c r="B1069" s="24">
        <f t="shared" si="33"/>
        <v>105800000</v>
      </c>
      <c r="C1069" s="27">
        <f t="shared" si="32"/>
        <v>1.0686626244559818</v>
      </c>
    </row>
    <row r="1070" spans="2:3" x14ac:dyDescent="0.25">
      <c r="B1070" s="24">
        <f t="shared" si="33"/>
        <v>105900000</v>
      </c>
      <c r="C1070" s="27">
        <f t="shared" si="32"/>
        <v>1.0688061924805958</v>
      </c>
    </row>
    <row r="1071" spans="2:3" x14ac:dyDescent="0.25">
      <c r="B1071" s="24">
        <f t="shared" si="33"/>
        <v>106000000</v>
      </c>
      <c r="C1071" s="27">
        <f t="shared" si="32"/>
        <v>1.0689499540986367</v>
      </c>
    </row>
    <row r="1072" spans="2:3" x14ac:dyDescent="0.25">
      <c r="B1072" s="24">
        <f t="shared" si="33"/>
        <v>106100000</v>
      </c>
      <c r="C1072" s="27">
        <f t="shared" si="32"/>
        <v>1.0690939095133614</v>
      </c>
    </row>
    <row r="1073" spans="2:3" x14ac:dyDescent="0.25">
      <c r="B1073" s="24">
        <f t="shared" si="33"/>
        <v>106200000</v>
      </c>
      <c r="C1073" s="27">
        <f t="shared" si="32"/>
        <v>1.0692380589284396</v>
      </c>
    </row>
    <row r="1074" spans="2:3" x14ac:dyDescent="0.25">
      <c r="B1074" s="24">
        <f t="shared" si="33"/>
        <v>106300000</v>
      </c>
      <c r="C1074" s="27">
        <f t="shared" si="32"/>
        <v>1.069382402547955</v>
      </c>
    </row>
    <row r="1075" spans="2:3" x14ac:dyDescent="0.25">
      <c r="B1075" s="24">
        <f t="shared" si="33"/>
        <v>106400000</v>
      </c>
      <c r="C1075" s="27">
        <f t="shared" si="32"/>
        <v>1.0695269405764065</v>
      </c>
    </row>
    <row r="1076" spans="2:3" x14ac:dyDescent="0.25">
      <c r="B1076" s="24">
        <f t="shared" si="33"/>
        <v>106500000</v>
      </c>
      <c r="C1076" s="27">
        <f t="shared" si="32"/>
        <v>1.069671673218709</v>
      </c>
    </row>
    <row r="1077" spans="2:3" x14ac:dyDescent="0.25">
      <c r="B1077" s="24">
        <f t="shared" si="33"/>
        <v>106600000</v>
      </c>
      <c r="C1077" s="27">
        <f t="shared" si="32"/>
        <v>1.0698166006801939</v>
      </c>
    </row>
    <row r="1078" spans="2:3" x14ac:dyDescent="0.25">
      <c r="B1078" s="24">
        <f t="shared" si="33"/>
        <v>106700000</v>
      </c>
      <c r="C1078" s="27">
        <f t="shared" si="32"/>
        <v>1.0699617231666101</v>
      </c>
    </row>
    <row r="1079" spans="2:3" x14ac:dyDescent="0.25">
      <c r="B1079" s="24">
        <f t="shared" si="33"/>
        <v>106800000</v>
      </c>
      <c r="C1079" s="27">
        <f t="shared" si="32"/>
        <v>1.0701070408841253</v>
      </c>
    </row>
    <row r="1080" spans="2:3" x14ac:dyDescent="0.25">
      <c r="B1080" s="24">
        <f t="shared" si="33"/>
        <v>106900000</v>
      </c>
      <c r="C1080" s="27">
        <f t="shared" si="32"/>
        <v>1.0702525540393275</v>
      </c>
    </row>
    <row r="1081" spans="2:3" x14ac:dyDescent="0.25">
      <c r="B1081" s="24">
        <f t="shared" si="33"/>
        <v>107000000</v>
      </c>
      <c r="C1081" s="27">
        <f t="shared" si="32"/>
        <v>1.0703982628392241</v>
      </c>
    </row>
    <row r="1082" spans="2:3" x14ac:dyDescent="0.25">
      <c r="B1082" s="24">
        <f t="shared" si="33"/>
        <v>107100000</v>
      </c>
      <c r="C1082" s="27">
        <f t="shared" si="32"/>
        <v>1.0705441674912446</v>
      </c>
    </row>
    <row r="1083" spans="2:3" x14ac:dyDescent="0.25">
      <c r="B1083" s="24">
        <f t="shared" si="33"/>
        <v>107200000</v>
      </c>
      <c r="C1083" s="27">
        <f t="shared" si="32"/>
        <v>1.0706902682032409</v>
      </c>
    </row>
    <row r="1084" spans="2:3" x14ac:dyDescent="0.25">
      <c r="B1084" s="24">
        <f t="shared" si="33"/>
        <v>107300000</v>
      </c>
      <c r="C1084" s="27">
        <f t="shared" si="32"/>
        <v>1.0708365651834877</v>
      </c>
    </row>
    <row r="1085" spans="2:3" x14ac:dyDescent="0.25">
      <c r="B1085" s="24">
        <f t="shared" si="33"/>
        <v>107400000</v>
      </c>
      <c r="C1085" s="27">
        <f t="shared" si="32"/>
        <v>1.0709830586406848</v>
      </c>
    </row>
    <row r="1086" spans="2:3" x14ac:dyDescent="0.25">
      <c r="B1086" s="24">
        <f t="shared" si="33"/>
        <v>107500000</v>
      </c>
      <c r="C1086" s="27">
        <f t="shared" si="32"/>
        <v>1.0711297487839564</v>
      </c>
    </row>
    <row r="1087" spans="2:3" x14ac:dyDescent="0.25">
      <c r="B1087" s="24">
        <f t="shared" si="33"/>
        <v>107600000</v>
      </c>
      <c r="C1087" s="27">
        <f t="shared" si="32"/>
        <v>1.0712766358228536</v>
      </c>
    </row>
    <row r="1088" spans="2:3" x14ac:dyDescent="0.25">
      <c r="B1088" s="24">
        <f t="shared" si="33"/>
        <v>107700000</v>
      </c>
      <c r="C1088" s="27">
        <f t="shared" si="32"/>
        <v>1.071423719967354</v>
      </c>
    </row>
    <row r="1089" spans="2:3" x14ac:dyDescent="0.25">
      <c r="B1089" s="24">
        <f t="shared" si="33"/>
        <v>107800000</v>
      </c>
      <c r="C1089" s="27">
        <f t="shared" si="32"/>
        <v>1.0715710014278634</v>
      </c>
    </row>
    <row r="1090" spans="2:3" x14ac:dyDescent="0.25">
      <c r="B1090" s="24">
        <f t="shared" si="33"/>
        <v>107900000</v>
      </c>
      <c r="C1090" s="27">
        <f t="shared" si="32"/>
        <v>1.0717184804152171</v>
      </c>
    </row>
    <row r="1091" spans="2:3" x14ac:dyDescent="0.25">
      <c r="B1091" s="24">
        <f t="shared" si="33"/>
        <v>108000000</v>
      </c>
      <c r="C1091" s="27">
        <f t="shared" si="32"/>
        <v>1.0718661571406802</v>
      </c>
    </row>
    <row r="1092" spans="2:3" x14ac:dyDescent="0.25">
      <c r="B1092" s="24">
        <f t="shared" si="33"/>
        <v>108100000</v>
      </c>
      <c r="C1092" s="27">
        <f t="shared" si="32"/>
        <v>1.0720140318159483</v>
      </c>
    </row>
    <row r="1093" spans="2:3" x14ac:dyDescent="0.25">
      <c r="B1093" s="24">
        <f t="shared" si="33"/>
        <v>108200000</v>
      </c>
      <c r="C1093" s="27">
        <f t="shared" si="32"/>
        <v>1.0721621046531495</v>
      </c>
    </row>
    <row r="1094" spans="2:3" x14ac:dyDescent="0.25">
      <c r="B1094" s="24">
        <f t="shared" si="33"/>
        <v>108300000</v>
      </c>
      <c r="C1094" s="27">
        <f t="shared" si="32"/>
        <v>1.0723103758648447</v>
      </c>
    </row>
    <row r="1095" spans="2:3" x14ac:dyDescent="0.25">
      <c r="B1095" s="24">
        <f t="shared" si="33"/>
        <v>108400000</v>
      </c>
      <c r="C1095" s="27">
        <f t="shared" si="32"/>
        <v>1.0724588456640285</v>
      </c>
    </row>
    <row r="1096" spans="2:3" x14ac:dyDescent="0.25">
      <c r="B1096" s="24">
        <f t="shared" si="33"/>
        <v>108500000</v>
      </c>
      <c r="C1096" s="27">
        <f t="shared" si="32"/>
        <v>1.0726075142641305</v>
      </c>
    </row>
    <row r="1097" spans="2:3" x14ac:dyDescent="0.25">
      <c r="B1097" s="24">
        <f t="shared" si="33"/>
        <v>108600000</v>
      </c>
      <c r="C1097" s="27">
        <f t="shared" si="32"/>
        <v>1.0727563818790156</v>
      </c>
    </row>
    <row r="1098" spans="2:3" x14ac:dyDescent="0.25">
      <c r="B1098" s="24">
        <f t="shared" si="33"/>
        <v>108700000</v>
      </c>
      <c r="C1098" s="27">
        <f t="shared" si="32"/>
        <v>1.0729054487229865</v>
      </c>
    </row>
    <row r="1099" spans="2:3" x14ac:dyDescent="0.25">
      <c r="B1099" s="24">
        <f t="shared" si="33"/>
        <v>108800000</v>
      </c>
      <c r="C1099" s="27">
        <f t="shared" si="32"/>
        <v>1.0730547150107832</v>
      </c>
    </row>
    <row r="1100" spans="2:3" x14ac:dyDescent="0.25">
      <c r="B1100" s="24">
        <f t="shared" si="33"/>
        <v>108900000</v>
      </c>
      <c r="C1100" s="27">
        <f t="shared" si="32"/>
        <v>1.0732041809575841</v>
      </c>
    </row>
    <row r="1101" spans="2:3" x14ac:dyDescent="0.25">
      <c r="B1101" s="24">
        <f t="shared" si="33"/>
        <v>109000000</v>
      </c>
      <c r="C1101" s="27">
        <f t="shared" ref="C1101:C1164" si="34">1/(POWER(1-((B1101*B1101)/($C$3*$C$3)),0.5))</f>
        <v>1.073353846779008</v>
      </c>
    </row>
    <row r="1102" spans="2:3" x14ac:dyDescent="0.25">
      <c r="B1102" s="24">
        <f t="shared" ref="B1102:B1165" si="35">B1101+$C$5</f>
        <v>109100000</v>
      </c>
      <c r="C1102" s="27">
        <f t="shared" si="34"/>
        <v>1.0735037126911142</v>
      </c>
    </row>
    <row r="1103" spans="2:3" x14ac:dyDescent="0.25">
      <c r="B1103" s="24">
        <f t="shared" si="35"/>
        <v>109200000</v>
      </c>
      <c r="C1103" s="27">
        <f t="shared" si="34"/>
        <v>1.0736537789104039</v>
      </c>
    </row>
    <row r="1104" spans="2:3" x14ac:dyDescent="0.25">
      <c r="B1104" s="24">
        <f t="shared" si="35"/>
        <v>109300000</v>
      </c>
      <c r="C1104" s="27">
        <f t="shared" si="34"/>
        <v>1.0738040456538207</v>
      </c>
    </row>
    <row r="1105" spans="2:3" x14ac:dyDescent="0.25">
      <c r="B1105" s="24">
        <f t="shared" si="35"/>
        <v>109400000</v>
      </c>
      <c r="C1105" s="27">
        <f t="shared" si="34"/>
        <v>1.0739545131387522</v>
      </c>
    </row>
    <row r="1106" spans="2:3" x14ac:dyDescent="0.25">
      <c r="B1106" s="24">
        <f t="shared" si="35"/>
        <v>109500000</v>
      </c>
      <c r="C1106" s="27">
        <f t="shared" si="34"/>
        <v>1.0741051815830309</v>
      </c>
    </row>
    <row r="1107" spans="2:3" x14ac:dyDescent="0.25">
      <c r="B1107" s="24">
        <f t="shared" si="35"/>
        <v>109600000</v>
      </c>
      <c r="C1107" s="27">
        <f t="shared" si="34"/>
        <v>1.0742560512049351</v>
      </c>
    </row>
    <row r="1108" spans="2:3" x14ac:dyDescent="0.25">
      <c r="B1108" s="24">
        <f t="shared" si="35"/>
        <v>109700000</v>
      </c>
      <c r="C1108" s="27">
        <f t="shared" si="34"/>
        <v>1.0744071222231897</v>
      </c>
    </row>
    <row r="1109" spans="2:3" x14ac:dyDescent="0.25">
      <c r="B1109" s="24">
        <f t="shared" si="35"/>
        <v>109800000</v>
      </c>
      <c r="C1109" s="27">
        <f t="shared" si="34"/>
        <v>1.0745583948569672</v>
      </c>
    </row>
    <row r="1110" spans="2:3" x14ac:dyDescent="0.25">
      <c r="B1110" s="24">
        <f t="shared" si="35"/>
        <v>109900000</v>
      </c>
      <c r="C1110" s="27">
        <f t="shared" si="34"/>
        <v>1.0747098693258894</v>
      </c>
    </row>
    <row r="1111" spans="2:3" x14ac:dyDescent="0.25">
      <c r="B1111" s="24">
        <f t="shared" si="35"/>
        <v>110000000</v>
      </c>
      <c r="C1111" s="27">
        <f t="shared" si="34"/>
        <v>1.0748615458500279</v>
      </c>
    </row>
    <row r="1112" spans="2:3" x14ac:dyDescent="0.25">
      <c r="B1112" s="24">
        <f t="shared" si="35"/>
        <v>110100000</v>
      </c>
      <c r="C1112" s="27">
        <f t="shared" si="34"/>
        <v>1.0750134246499048</v>
      </c>
    </row>
    <row r="1113" spans="2:3" x14ac:dyDescent="0.25">
      <c r="B1113" s="24">
        <f t="shared" si="35"/>
        <v>110200000</v>
      </c>
      <c r="C1113" s="27">
        <f t="shared" si="34"/>
        <v>1.0751655059464944</v>
      </c>
    </row>
    <row r="1114" spans="2:3" x14ac:dyDescent="0.25">
      <c r="B1114" s="24">
        <f t="shared" si="35"/>
        <v>110300000</v>
      </c>
      <c r="C1114" s="27">
        <f t="shared" si="34"/>
        <v>1.0753177899612234</v>
      </c>
    </row>
    <row r="1115" spans="2:3" x14ac:dyDescent="0.25">
      <c r="B1115" s="24">
        <f t="shared" si="35"/>
        <v>110400000</v>
      </c>
      <c r="C1115" s="27">
        <f t="shared" si="34"/>
        <v>1.0754702769159736</v>
      </c>
    </row>
    <row r="1116" spans="2:3" x14ac:dyDescent="0.25">
      <c r="B1116" s="24">
        <f t="shared" si="35"/>
        <v>110500000</v>
      </c>
      <c r="C1116" s="27">
        <f t="shared" si="34"/>
        <v>1.0756229670330806</v>
      </c>
    </row>
    <row r="1117" spans="2:3" x14ac:dyDescent="0.25">
      <c r="B1117" s="24">
        <f t="shared" si="35"/>
        <v>110600000</v>
      </c>
      <c r="C1117" s="27">
        <f t="shared" si="34"/>
        <v>1.0757758605353365</v>
      </c>
    </row>
    <row r="1118" spans="2:3" x14ac:dyDescent="0.25">
      <c r="B1118" s="24">
        <f t="shared" si="35"/>
        <v>110700000</v>
      </c>
      <c r="C1118" s="27">
        <f t="shared" si="34"/>
        <v>1.0759289576459905</v>
      </c>
    </row>
    <row r="1119" spans="2:3" x14ac:dyDescent="0.25">
      <c r="B1119" s="24">
        <f t="shared" si="35"/>
        <v>110800000</v>
      </c>
      <c r="C1119" s="27">
        <f t="shared" si="34"/>
        <v>1.07608225858875</v>
      </c>
    </row>
    <row r="1120" spans="2:3" x14ac:dyDescent="0.25">
      <c r="B1120" s="24">
        <f t="shared" si="35"/>
        <v>110900000</v>
      </c>
      <c r="C1120" s="27">
        <f t="shared" si="34"/>
        <v>1.0762357635877813</v>
      </c>
    </row>
    <row r="1121" spans="2:3" x14ac:dyDescent="0.25">
      <c r="B1121" s="24">
        <f t="shared" si="35"/>
        <v>111000000</v>
      </c>
      <c r="C1121" s="27">
        <f t="shared" si="34"/>
        <v>1.076389472867711</v>
      </c>
    </row>
    <row r="1122" spans="2:3" x14ac:dyDescent="0.25">
      <c r="B1122" s="24">
        <f t="shared" si="35"/>
        <v>111100000</v>
      </c>
      <c r="C1122" s="27">
        <f t="shared" si="34"/>
        <v>1.0765433866536271</v>
      </c>
    </row>
    <row r="1123" spans="2:3" x14ac:dyDescent="0.25">
      <c r="B1123" s="24">
        <f t="shared" si="35"/>
        <v>111200000</v>
      </c>
      <c r="C1123" s="27">
        <f t="shared" si="34"/>
        <v>1.0766975051710799</v>
      </c>
    </row>
    <row r="1124" spans="2:3" x14ac:dyDescent="0.25">
      <c r="B1124" s="24">
        <f t="shared" si="35"/>
        <v>111300000</v>
      </c>
      <c r="C1124" s="27">
        <f t="shared" si="34"/>
        <v>1.0768518286460829</v>
      </c>
    </row>
    <row r="1125" spans="2:3" x14ac:dyDescent="0.25">
      <c r="B1125" s="24">
        <f t="shared" si="35"/>
        <v>111400000</v>
      </c>
      <c r="C1125" s="27">
        <f t="shared" si="34"/>
        <v>1.0770063573051143</v>
      </c>
    </row>
    <row r="1126" spans="2:3" x14ac:dyDescent="0.25">
      <c r="B1126" s="24">
        <f t="shared" si="35"/>
        <v>111500000</v>
      </c>
      <c r="C1126" s="27">
        <f t="shared" si="34"/>
        <v>1.0771610913751177</v>
      </c>
    </row>
    <row r="1127" spans="2:3" x14ac:dyDescent="0.25">
      <c r="B1127" s="24">
        <f t="shared" si="35"/>
        <v>111600000</v>
      </c>
      <c r="C1127" s="27">
        <f t="shared" si="34"/>
        <v>1.0773160310835028</v>
      </c>
    </row>
    <row r="1128" spans="2:3" x14ac:dyDescent="0.25">
      <c r="B1128" s="24">
        <f t="shared" si="35"/>
        <v>111700000</v>
      </c>
      <c r="C1128" s="27">
        <f t="shared" si="34"/>
        <v>1.0774711766581482</v>
      </c>
    </row>
    <row r="1129" spans="2:3" x14ac:dyDescent="0.25">
      <c r="B1129" s="24">
        <f t="shared" si="35"/>
        <v>111800000</v>
      </c>
      <c r="C1129" s="27">
        <f t="shared" si="34"/>
        <v>1.0776265283273998</v>
      </c>
    </row>
    <row r="1130" spans="2:3" x14ac:dyDescent="0.25">
      <c r="B1130" s="24">
        <f t="shared" si="35"/>
        <v>111900000</v>
      </c>
      <c r="C1130" s="27">
        <f t="shared" si="34"/>
        <v>1.0777820863200744</v>
      </c>
    </row>
    <row r="1131" spans="2:3" x14ac:dyDescent="0.25">
      <c r="B1131" s="24">
        <f t="shared" si="35"/>
        <v>112000000</v>
      </c>
      <c r="C1131" s="27">
        <f t="shared" si="34"/>
        <v>1.0779378508654589</v>
      </c>
    </row>
    <row r="1132" spans="2:3" x14ac:dyDescent="0.25">
      <c r="B1132" s="24">
        <f t="shared" si="35"/>
        <v>112100000</v>
      </c>
      <c r="C1132" s="27">
        <f t="shared" si="34"/>
        <v>1.078093822193313</v>
      </c>
    </row>
    <row r="1133" spans="2:3" x14ac:dyDescent="0.25">
      <c r="B1133" s="24">
        <f t="shared" si="35"/>
        <v>112200000</v>
      </c>
      <c r="C1133" s="27">
        <f t="shared" si="34"/>
        <v>1.0782500005338684</v>
      </c>
    </row>
    <row r="1134" spans="2:3" x14ac:dyDescent="0.25">
      <c r="B1134" s="24">
        <f t="shared" si="35"/>
        <v>112300000</v>
      </c>
      <c r="C1134" s="27">
        <f t="shared" si="34"/>
        <v>1.0784063861178321</v>
      </c>
    </row>
    <row r="1135" spans="2:3" x14ac:dyDescent="0.25">
      <c r="B1135" s="24">
        <f t="shared" si="35"/>
        <v>112400000</v>
      </c>
      <c r="C1135" s="27">
        <f t="shared" si="34"/>
        <v>1.0785629791763858</v>
      </c>
    </row>
    <row r="1136" spans="2:3" x14ac:dyDescent="0.25">
      <c r="B1136" s="24">
        <f t="shared" si="35"/>
        <v>112500000</v>
      </c>
      <c r="C1136" s="27">
        <f t="shared" si="34"/>
        <v>1.0787197799411874</v>
      </c>
    </row>
    <row r="1137" spans="2:3" x14ac:dyDescent="0.25">
      <c r="B1137" s="24">
        <f t="shared" si="35"/>
        <v>112600000</v>
      </c>
      <c r="C1137" s="27">
        <f t="shared" si="34"/>
        <v>1.0788767886443724</v>
      </c>
    </row>
    <row r="1138" spans="2:3" x14ac:dyDescent="0.25">
      <c r="B1138" s="24">
        <f t="shared" si="35"/>
        <v>112700000</v>
      </c>
      <c r="C1138" s="27">
        <f t="shared" si="34"/>
        <v>1.079034005518555</v>
      </c>
    </row>
    <row r="1139" spans="2:3" x14ac:dyDescent="0.25">
      <c r="B1139" s="24">
        <f t="shared" si="35"/>
        <v>112800000</v>
      </c>
      <c r="C1139" s="27">
        <f t="shared" si="34"/>
        <v>1.0791914307968291</v>
      </c>
    </row>
    <row r="1140" spans="2:3" x14ac:dyDescent="0.25">
      <c r="B1140" s="24">
        <f t="shared" si="35"/>
        <v>112900000</v>
      </c>
      <c r="C1140" s="27">
        <f t="shared" si="34"/>
        <v>1.0793490647127693</v>
      </c>
    </row>
    <row r="1141" spans="2:3" x14ac:dyDescent="0.25">
      <c r="B1141" s="24">
        <f t="shared" si="35"/>
        <v>113000000</v>
      </c>
      <c r="C1141" s="27">
        <f t="shared" si="34"/>
        <v>1.0795069075004315</v>
      </c>
    </row>
    <row r="1142" spans="2:3" x14ac:dyDescent="0.25">
      <c r="B1142" s="24">
        <f t="shared" si="35"/>
        <v>113100000</v>
      </c>
      <c r="C1142" s="27">
        <f t="shared" si="34"/>
        <v>1.0796649593943561</v>
      </c>
    </row>
    <row r="1143" spans="2:3" x14ac:dyDescent="0.25">
      <c r="B1143" s="24">
        <f t="shared" si="35"/>
        <v>113200000</v>
      </c>
      <c r="C1143" s="27">
        <f t="shared" si="34"/>
        <v>1.0798232206295661</v>
      </c>
    </row>
    <row r="1144" spans="2:3" x14ac:dyDescent="0.25">
      <c r="B1144" s="24">
        <f t="shared" si="35"/>
        <v>113300000</v>
      </c>
      <c r="C1144" s="27">
        <f t="shared" si="34"/>
        <v>1.0799816914415707</v>
      </c>
    </row>
    <row r="1145" spans="2:3" x14ac:dyDescent="0.25">
      <c r="B1145" s="24">
        <f t="shared" si="35"/>
        <v>113400000</v>
      </c>
      <c r="C1145" s="27">
        <f t="shared" si="34"/>
        <v>1.0801403720663652</v>
      </c>
    </row>
    <row r="1146" spans="2:3" x14ac:dyDescent="0.25">
      <c r="B1146" s="24">
        <f t="shared" si="35"/>
        <v>113500000</v>
      </c>
      <c r="C1146" s="27">
        <f t="shared" si="34"/>
        <v>1.0802992627404322</v>
      </c>
    </row>
    <row r="1147" spans="2:3" x14ac:dyDescent="0.25">
      <c r="B1147" s="24">
        <f t="shared" si="35"/>
        <v>113600000</v>
      </c>
      <c r="C1147" s="27">
        <f t="shared" si="34"/>
        <v>1.0804583637007432</v>
      </c>
    </row>
    <row r="1148" spans="2:3" x14ac:dyDescent="0.25">
      <c r="B1148" s="24">
        <f t="shared" si="35"/>
        <v>113700000</v>
      </c>
      <c r="C1148" s="27">
        <f t="shared" si="34"/>
        <v>1.0806176751847598</v>
      </c>
    </row>
    <row r="1149" spans="2:3" x14ac:dyDescent="0.25">
      <c r="B1149" s="24">
        <f t="shared" si="35"/>
        <v>113800000</v>
      </c>
      <c r="C1149" s="27">
        <f t="shared" si="34"/>
        <v>1.0807771974304341</v>
      </c>
    </row>
    <row r="1150" spans="2:3" x14ac:dyDescent="0.25">
      <c r="B1150" s="24">
        <f t="shared" si="35"/>
        <v>113900000</v>
      </c>
      <c r="C1150" s="27">
        <f t="shared" si="34"/>
        <v>1.0809369306762104</v>
      </c>
    </row>
    <row r="1151" spans="2:3" x14ac:dyDescent="0.25">
      <c r="B1151" s="24">
        <f t="shared" si="35"/>
        <v>114000000</v>
      </c>
      <c r="C1151" s="27">
        <f t="shared" si="34"/>
        <v>1.0810968751610264</v>
      </c>
    </row>
    <row r="1152" spans="2:3" x14ac:dyDescent="0.25">
      <c r="B1152" s="24">
        <f t="shared" si="35"/>
        <v>114100000</v>
      </c>
      <c r="C1152" s="27">
        <f t="shared" si="34"/>
        <v>1.0812570311243141</v>
      </c>
    </row>
    <row r="1153" spans="2:3" x14ac:dyDescent="0.25">
      <c r="B1153" s="24">
        <f t="shared" si="35"/>
        <v>114200000</v>
      </c>
      <c r="C1153" s="27">
        <f t="shared" si="34"/>
        <v>1.0814173988060007</v>
      </c>
    </row>
    <row r="1154" spans="2:3" x14ac:dyDescent="0.25">
      <c r="B1154" s="24">
        <f t="shared" si="35"/>
        <v>114300000</v>
      </c>
      <c r="C1154" s="27">
        <f t="shared" si="34"/>
        <v>1.0815779784465109</v>
      </c>
    </row>
    <row r="1155" spans="2:3" x14ac:dyDescent="0.25">
      <c r="B1155" s="24">
        <f t="shared" si="35"/>
        <v>114400000</v>
      </c>
      <c r="C1155" s="27">
        <f t="shared" si="34"/>
        <v>1.0817387702867665</v>
      </c>
    </row>
    <row r="1156" spans="2:3" x14ac:dyDescent="0.25">
      <c r="B1156" s="24">
        <f t="shared" si="35"/>
        <v>114500000</v>
      </c>
      <c r="C1156" s="27">
        <f t="shared" si="34"/>
        <v>1.0818997745681886</v>
      </c>
    </row>
    <row r="1157" spans="2:3" x14ac:dyDescent="0.25">
      <c r="B1157" s="24">
        <f t="shared" si="35"/>
        <v>114600000</v>
      </c>
      <c r="C1157" s="27">
        <f t="shared" si="34"/>
        <v>1.0820609915326993</v>
      </c>
    </row>
    <row r="1158" spans="2:3" x14ac:dyDescent="0.25">
      <c r="B1158" s="24">
        <f t="shared" si="35"/>
        <v>114700000</v>
      </c>
      <c r="C1158" s="27">
        <f t="shared" si="34"/>
        <v>1.0822224214227205</v>
      </c>
    </row>
    <row r="1159" spans="2:3" x14ac:dyDescent="0.25">
      <c r="B1159" s="24">
        <f t="shared" si="35"/>
        <v>114800000</v>
      </c>
      <c r="C1159" s="27">
        <f t="shared" si="34"/>
        <v>1.0823840644811777</v>
      </c>
    </row>
    <row r="1160" spans="2:3" x14ac:dyDescent="0.25">
      <c r="B1160" s="24">
        <f t="shared" si="35"/>
        <v>114900000</v>
      </c>
      <c r="C1160" s="27">
        <f t="shared" si="34"/>
        <v>1.0825459209515005</v>
      </c>
    </row>
    <row r="1161" spans="2:3" x14ac:dyDescent="0.25">
      <c r="B1161" s="24">
        <f t="shared" si="35"/>
        <v>115000000</v>
      </c>
      <c r="C1161" s="27">
        <f t="shared" si="34"/>
        <v>1.0827079910776225</v>
      </c>
    </row>
    <row r="1162" spans="2:3" x14ac:dyDescent="0.25">
      <c r="B1162" s="24">
        <f t="shared" si="35"/>
        <v>115100000</v>
      </c>
      <c r="C1162" s="27">
        <f t="shared" si="34"/>
        <v>1.0828702751039838</v>
      </c>
    </row>
    <row r="1163" spans="2:3" x14ac:dyDescent="0.25">
      <c r="B1163" s="24">
        <f t="shared" si="35"/>
        <v>115200000</v>
      </c>
      <c r="C1163" s="27">
        <f t="shared" si="34"/>
        <v>1.0830327732755318</v>
      </c>
    </row>
    <row r="1164" spans="2:3" x14ac:dyDescent="0.25">
      <c r="B1164" s="24">
        <f t="shared" si="35"/>
        <v>115300000</v>
      </c>
      <c r="C1164" s="27">
        <f t="shared" si="34"/>
        <v>1.0831954858377228</v>
      </c>
    </row>
    <row r="1165" spans="2:3" x14ac:dyDescent="0.25">
      <c r="B1165" s="24">
        <f t="shared" si="35"/>
        <v>115400000</v>
      </c>
      <c r="C1165" s="27">
        <f t="shared" ref="C1165:C1228" si="36">1/(POWER(1-((B1165*B1165)/($C$3*$C$3)),0.5))</f>
        <v>1.0833584130365224</v>
      </c>
    </row>
    <row r="1166" spans="2:3" x14ac:dyDescent="0.25">
      <c r="B1166" s="24">
        <f t="shared" ref="B1166:B1229" si="37">B1165+$C$5</f>
        <v>115500000</v>
      </c>
      <c r="C1166" s="27">
        <f t="shared" si="36"/>
        <v>1.0835215551184068</v>
      </c>
    </row>
    <row r="1167" spans="2:3" x14ac:dyDescent="0.25">
      <c r="B1167" s="24">
        <f t="shared" si="37"/>
        <v>115600000</v>
      </c>
      <c r="C1167" s="27">
        <f t="shared" si="36"/>
        <v>1.0836849123303649</v>
      </c>
    </row>
    <row r="1168" spans="2:3" x14ac:dyDescent="0.25">
      <c r="B1168" s="24">
        <f t="shared" si="37"/>
        <v>115700000</v>
      </c>
      <c r="C1168" s="27">
        <f t="shared" si="36"/>
        <v>1.0838484849198988</v>
      </c>
    </row>
    <row r="1169" spans="2:3" x14ac:dyDescent="0.25">
      <c r="B1169" s="24">
        <f t="shared" si="37"/>
        <v>115800000</v>
      </c>
      <c r="C1169" s="27">
        <f t="shared" si="36"/>
        <v>1.084012273135025</v>
      </c>
    </row>
    <row r="1170" spans="2:3" x14ac:dyDescent="0.25">
      <c r="B1170" s="24">
        <f t="shared" si="37"/>
        <v>115900000</v>
      </c>
      <c r="C1170" s="27">
        <f t="shared" si="36"/>
        <v>1.0841762772242758</v>
      </c>
    </row>
    <row r="1171" spans="2:3" x14ac:dyDescent="0.25">
      <c r="B1171" s="24">
        <f t="shared" si="37"/>
        <v>116000000</v>
      </c>
      <c r="C1171" s="27">
        <f t="shared" si="36"/>
        <v>1.0843404974367004</v>
      </c>
    </row>
    <row r="1172" spans="2:3" x14ac:dyDescent="0.25">
      <c r="B1172" s="24">
        <f t="shared" si="37"/>
        <v>116100000</v>
      </c>
      <c r="C1172" s="27">
        <f t="shared" si="36"/>
        <v>1.0845049340218667</v>
      </c>
    </row>
    <row r="1173" spans="2:3" x14ac:dyDescent="0.25">
      <c r="B1173" s="24">
        <f t="shared" si="37"/>
        <v>116200000</v>
      </c>
      <c r="C1173" s="27">
        <f t="shared" si="36"/>
        <v>1.0846695872298608</v>
      </c>
    </row>
    <row r="1174" spans="2:3" x14ac:dyDescent="0.25">
      <c r="B1174" s="24">
        <f t="shared" si="37"/>
        <v>116300000</v>
      </c>
      <c r="C1174" s="27">
        <f t="shared" si="36"/>
        <v>1.0848344573112911</v>
      </c>
    </row>
    <row r="1175" spans="2:3" x14ac:dyDescent="0.25">
      <c r="B1175" s="24">
        <f t="shared" si="37"/>
        <v>116400000</v>
      </c>
      <c r="C1175" s="27">
        <f t="shared" si="36"/>
        <v>1.0849995445172869</v>
      </c>
    </row>
    <row r="1176" spans="2:3" x14ac:dyDescent="0.25">
      <c r="B1176" s="24">
        <f t="shared" si="37"/>
        <v>116500000</v>
      </c>
      <c r="C1176" s="27">
        <f t="shared" si="36"/>
        <v>1.0851648490995005</v>
      </c>
    </row>
    <row r="1177" spans="2:3" x14ac:dyDescent="0.25">
      <c r="B1177" s="24">
        <f t="shared" si="37"/>
        <v>116600000</v>
      </c>
      <c r="C1177" s="27">
        <f t="shared" si="36"/>
        <v>1.0853303713101095</v>
      </c>
    </row>
    <row r="1178" spans="2:3" x14ac:dyDescent="0.25">
      <c r="B1178" s="24">
        <f t="shared" si="37"/>
        <v>116700000</v>
      </c>
      <c r="C1178" s="27">
        <f t="shared" si="36"/>
        <v>1.085496111401816</v>
      </c>
    </row>
    <row r="1179" spans="2:3" x14ac:dyDescent="0.25">
      <c r="B1179" s="24">
        <f t="shared" si="37"/>
        <v>116800000</v>
      </c>
      <c r="C1179" s="27">
        <f t="shared" si="36"/>
        <v>1.0856620696278498</v>
      </c>
    </row>
    <row r="1180" spans="2:3" x14ac:dyDescent="0.25">
      <c r="B1180" s="24">
        <f t="shared" si="37"/>
        <v>116900000</v>
      </c>
      <c r="C1180" s="27">
        <f t="shared" si="36"/>
        <v>1.0858282462419688</v>
      </c>
    </row>
    <row r="1181" spans="2:3" x14ac:dyDescent="0.25">
      <c r="B1181" s="24">
        <f t="shared" si="37"/>
        <v>117000000</v>
      </c>
      <c r="C1181" s="27">
        <f t="shared" si="36"/>
        <v>1.0859946414984598</v>
      </c>
    </row>
    <row r="1182" spans="2:3" x14ac:dyDescent="0.25">
      <c r="B1182" s="24">
        <f t="shared" si="37"/>
        <v>117100000</v>
      </c>
      <c r="C1182" s="27">
        <f t="shared" si="36"/>
        <v>1.0861612556521407</v>
      </c>
    </row>
    <row r="1183" spans="2:3" x14ac:dyDescent="0.25">
      <c r="B1183" s="24">
        <f t="shared" si="37"/>
        <v>117200000</v>
      </c>
      <c r="C1183" s="27">
        <f t="shared" si="36"/>
        <v>1.0863280889583611</v>
      </c>
    </row>
    <row r="1184" spans="2:3" x14ac:dyDescent="0.25">
      <c r="B1184" s="24">
        <f t="shared" si="37"/>
        <v>117300000</v>
      </c>
      <c r="C1184" s="27">
        <f t="shared" si="36"/>
        <v>1.0864951416730038</v>
      </c>
    </row>
    <row r="1185" spans="2:3" x14ac:dyDescent="0.25">
      <c r="B1185" s="24">
        <f t="shared" si="37"/>
        <v>117400000</v>
      </c>
      <c r="C1185" s="27">
        <f t="shared" si="36"/>
        <v>1.0866624140524863</v>
      </c>
    </row>
    <row r="1186" spans="2:3" x14ac:dyDescent="0.25">
      <c r="B1186" s="24">
        <f t="shared" si="37"/>
        <v>117500000</v>
      </c>
      <c r="C1186" s="27">
        <f t="shared" si="36"/>
        <v>1.0868299063537619</v>
      </c>
    </row>
    <row r="1187" spans="2:3" x14ac:dyDescent="0.25">
      <c r="B1187" s="24">
        <f t="shared" si="37"/>
        <v>117600000</v>
      </c>
      <c r="C1187" s="27">
        <f t="shared" si="36"/>
        <v>1.0869976188343202</v>
      </c>
    </row>
    <row r="1188" spans="2:3" x14ac:dyDescent="0.25">
      <c r="B1188" s="24">
        <f t="shared" si="37"/>
        <v>117700000</v>
      </c>
      <c r="C1188" s="27">
        <f t="shared" si="36"/>
        <v>1.0871655517521903</v>
      </c>
    </row>
    <row r="1189" spans="2:3" x14ac:dyDescent="0.25">
      <c r="B1189" s="24">
        <f t="shared" si="37"/>
        <v>117800000</v>
      </c>
      <c r="C1189" s="27">
        <f t="shared" si="36"/>
        <v>1.0873337053659398</v>
      </c>
    </row>
    <row r="1190" spans="2:3" x14ac:dyDescent="0.25">
      <c r="B1190" s="24">
        <f t="shared" si="37"/>
        <v>117900000</v>
      </c>
      <c r="C1190" s="27">
        <f t="shared" si="36"/>
        <v>1.087502079934678</v>
      </c>
    </row>
    <row r="1191" spans="2:3" x14ac:dyDescent="0.25">
      <c r="B1191" s="24">
        <f t="shared" si="37"/>
        <v>118000000</v>
      </c>
      <c r="C1191" s="27">
        <f t="shared" si="36"/>
        <v>1.0876706757180559</v>
      </c>
    </row>
    <row r="1192" spans="2:3" x14ac:dyDescent="0.25">
      <c r="B1192" s="24">
        <f t="shared" si="37"/>
        <v>118100000</v>
      </c>
      <c r="C1192" s="27">
        <f t="shared" si="36"/>
        <v>1.0878394929762685</v>
      </c>
    </row>
    <row r="1193" spans="2:3" x14ac:dyDescent="0.25">
      <c r="B1193" s="24">
        <f t="shared" si="37"/>
        <v>118200000</v>
      </c>
      <c r="C1193" s="27">
        <f t="shared" si="36"/>
        <v>1.088008531970055</v>
      </c>
    </row>
    <row r="1194" spans="2:3" x14ac:dyDescent="0.25">
      <c r="B1194" s="24">
        <f t="shared" si="37"/>
        <v>118300000</v>
      </c>
      <c r="C1194" s="27">
        <f t="shared" si="36"/>
        <v>1.0881777929607013</v>
      </c>
    </row>
    <row r="1195" spans="2:3" x14ac:dyDescent="0.25">
      <c r="B1195" s="24">
        <f t="shared" si="37"/>
        <v>118400000</v>
      </c>
      <c r="C1195" s="27">
        <f t="shared" si="36"/>
        <v>1.0883472762100403</v>
      </c>
    </row>
    <row r="1196" spans="2:3" x14ac:dyDescent="0.25">
      <c r="B1196" s="24">
        <f t="shared" si="37"/>
        <v>118500000</v>
      </c>
      <c r="C1196" s="27">
        <f t="shared" si="36"/>
        <v>1.0885169819804539</v>
      </c>
    </row>
    <row r="1197" spans="2:3" x14ac:dyDescent="0.25">
      <c r="B1197" s="24">
        <f t="shared" si="37"/>
        <v>118600000</v>
      </c>
      <c r="C1197" s="27">
        <f t="shared" si="36"/>
        <v>1.0886869105348742</v>
      </c>
    </row>
    <row r="1198" spans="2:3" x14ac:dyDescent="0.25">
      <c r="B1198" s="24">
        <f t="shared" si="37"/>
        <v>118700000</v>
      </c>
      <c r="C1198" s="27">
        <f t="shared" si="36"/>
        <v>1.0888570621367843</v>
      </c>
    </row>
    <row r="1199" spans="2:3" x14ac:dyDescent="0.25">
      <c r="B1199" s="24">
        <f t="shared" si="37"/>
        <v>118800000</v>
      </c>
      <c r="C1199" s="27">
        <f t="shared" si="36"/>
        <v>1.0890274370502204</v>
      </c>
    </row>
    <row r="1200" spans="2:3" x14ac:dyDescent="0.25">
      <c r="B1200" s="24">
        <f t="shared" si="37"/>
        <v>118900000</v>
      </c>
      <c r="C1200" s="27">
        <f t="shared" si="36"/>
        <v>1.0891980355397726</v>
      </c>
    </row>
    <row r="1201" spans="2:3" x14ac:dyDescent="0.25">
      <c r="B1201" s="24">
        <f t="shared" si="37"/>
        <v>119000000</v>
      </c>
      <c r="C1201" s="27">
        <f t="shared" si="36"/>
        <v>1.0893688578705865</v>
      </c>
    </row>
    <row r="1202" spans="2:3" x14ac:dyDescent="0.25">
      <c r="B1202" s="24">
        <f t="shared" si="37"/>
        <v>119100000</v>
      </c>
      <c r="C1202" s="27">
        <f t="shared" si="36"/>
        <v>1.0895399043083642</v>
      </c>
    </row>
    <row r="1203" spans="2:3" x14ac:dyDescent="0.25">
      <c r="B1203" s="24">
        <f t="shared" si="37"/>
        <v>119200000</v>
      </c>
      <c r="C1203" s="27">
        <f t="shared" si="36"/>
        <v>1.0897111751193667</v>
      </c>
    </row>
    <row r="1204" spans="2:3" x14ac:dyDescent="0.25">
      <c r="B1204" s="24">
        <f t="shared" si="37"/>
        <v>119300000</v>
      </c>
      <c r="C1204" s="27">
        <f t="shared" si="36"/>
        <v>1.0898826705704132</v>
      </c>
    </row>
    <row r="1205" spans="2:3" x14ac:dyDescent="0.25">
      <c r="B1205" s="24">
        <f t="shared" si="37"/>
        <v>119400000</v>
      </c>
      <c r="C1205" s="27">
        <f t="shared" si="36"/>
        <v>1.0900543909288847</v>
      </c>
    </row>
    <row r="1206" spans="2:3" x14ac:dyDescent="0.25">
      <c r="B1206" s="24">
        <f t="shared" si="37"/>
        <v>119500000</v>
      </c>
      <c r="C1206" s="27">
        <f t="shared" si="36"/>
        <v>1.0902263364627243</v>
      </c>
    </row>
    <row r="1207" spans="2:3" x14ac:dyDescent="0.25">
      <c r="B1207" s="24">
        <f t="shared" si="37"/>
        <v>119600000</v>
      </c>
      <c r="C1207" s="27">
        <f t="shared" si="36"/>
        <v>1.0903985074404379</v>
      </c>
    </row>
    <row r="1208" spans="2:3" x14ac:dyDescent="0.25">
      <c r="B1208" s="24">
        <f t="shared" si="37"/>
        <v>119700000</v>
      </c>
      <c r="C1208" s="27">
        <f t="shared" si="36"/>
        <v>1.0905709041310969</v>
      </c>
    </row>
    <row r="1209" spans="2:3" x14ac:dyDescent="0.25">
      <c r="B1209" s="24">
        <f t="shared" si="37"/>
        <v>119800000</v>
      </c>
      <c r="C1209" s="27">
        <f t="shared" si="36"/>
        <v>1.0907435268043388</v>
      </c>
    </row>
    <row r="1210" spans="2:3" x14ac:dyDescent="0.25">
      <c r="B1210" s="24">
        <f t="shared" si="37"/>
        <v>119900000</v>
      </c>
      <c r="C1210" s="27">
        <f t="shared" si="36"/>
        <v>1.090916375730369</v>
      </c>
    </row>
    <row r="1211" spans="2:3" x14ac:dyDescent="0.25">
      <c r="B1211" s="24">
        <f t="shared" si="37"/>
        <v>120000000</v>
      </c>
      <c r="C1211" s="27">
        <f t="shared" si="36"/>
        <v>1.091089451179962</v>
      </c>
    </row>
    <row r="1212" spans="2:3" x14ac:dyDescent="0.25">
      <c r="B1212" s="24">
        <f t="shared" si="37"/>
        <v>120100000</v>
      </c>
      <c r="C1212" s="27">
        <f t="shared" si="36"/>
        <v>1.0912627534244617</v>
      </c>
    </row>
    <row r="1213" spans="2:3" x14ac:dyDescent="0.25">
      <c r="B1213" s="24">
        <f t="shared" si="37"/>
        <v>120200000</v>
      </c>
      <c r="C1213" s="27">
        <f t="shared" si="36"/>
        <v>1.0914362827357853</v>
      </c>
    </row>
    <row r="1214" spans="2:3" x14ac:dyDescent="0.25">
      <c r="B1214" s="24">
        <f t="shared" si="37"/>
        <v>120300000</v>
      </c>
      <c r="C1214" s="27">
        <f t="shared" si="36"/>
        <v>1.0916100393864219</v>
      </c>
    </row>
    <row r="1215" spans="2:3" x14ac:dyDescent="0.25">
      <c r="B1215" s="24">
        <f t="shared" si="37"/>
        <v>120400000</v>
      </c>
      <c r="C1215" s="27">
        <f t="shared" si="36"/>
        <v>1.0917840236494361</v>
      </c>
    </row>
    <row r="1216" spans="2:3" x14ac:dyDescent="0.25">
      <c r="B1216" s="24">
        <f t="shared" si="37"/>
        <v>120500000</v>
      </c>
      <c r="C1216" s="27">
        <f t="shared" si="36"/>
        <v>1.0919582357984681</v>
      </c>
    </row>
    <row r="1217" spans="2:3" x14ac:dyDescent="0.25">
      <c r="B1217" s="24">
        <f t="shared" si="37"/>
        <v>120600000</v>
      </c>
      <c r="C1217" s="27">
        <f t="shared" si="36"/>
        <v>1.0921326761077352</v>
      </c>
    </row>
    <row r="1218" spans="2:3" x14ac:dyDescent="0.25">
      <c r="B1218" s="24">
        <f t="shared" si="37"/>
        <v>120700000</v>
      </c>
      <c r="C1218" s="27">
        <f t="shared" si="36"/>
        <v>1.0923073448520344</v>
      </c>
    </row>
    <row r="1219" spans="2:3" x14ac:dyDescent="0.25">
      <c r="B1219" s="24">
        <f t="shared" si="37"/>
        <v>120800000</v>
      </c>
      <c r="C1219" s="27">
        <f t="shared" si="36"/>
        <v>1.0924822423067424</v>
      </c>
    </row>
    <row r="1220" spans="2:3" x14ac:dyDescent="0.25">
      <c r="B1220" s="24">
        <f t="shared" si="37"/>
        <v>120900000</v>
      </c>
      <c r="C1220" s="27">
        <f t="shared" si="36"/>
        <v>1.0926573687478172</v>
      </c>
    </row>
    <row r="1221" spans="2:3" x14ac:dyDescent="0.25">
      <c r="B1221" s="24">
        <f t="shared" si="37"/>
        <v>121000000</v>
      </c>
      <c r="C1221" s="27">
        <f t="shared" si="36"/>
        <v>1.0928327244518004</v>
      </c>
    </row>
    <row r="1222" spans="2:3" x14ac:dyDescent="0.25">
      <c r="B1222" s="24">
        <f t="shared" si="37"/>
        <v>121100000</v>
      </c>
      <c r="C1222" s="27">
        <f t="shared" si="36"/>
        <v>1.0930083096958181</v>
      </c>
    </row>
    <row r="1223" spans="2:3" x14ac:dyDescent="0.25">
      <c r="B1223" s="24">
        <f t="shared" si="37"/>
        <v>121200000</v>
      </c>
      <c r="C1223" s="27">
        <f t="shared" si="36"/>
        <v>1.093184124757582</v>
      </c>
    </row>
    <row r="1224" spans="2:3" x14ac:dyDescent="0.25">
      <c r="B1224" s="24">
        <f t="shared" si="37"/>
        <v>121300000</v>
      </c>
      <c r="C1224" s="27">
        <f t="shared" si="36"/>
        <v>1.0933601699153914</v>
      </c>
    </row>
    <row r="1225" spans="2:3" x14ac:dyDescent="0.25">
      <c r="B1225" s="24">
        <f t="shared" si="37"/>
        <v>121400000</v>
      </c>
      <c r="C1225" s="27">
        <f t="shared" si="36"/>
        <v>1.0935364454481347</v>
      </c>
    </row>
    <row r="1226" spans="2:3" x14ac:dyDescent="0.25">
      <c r="B1226" s="24">
        <f t="shared" si="37"/>
        <v>121500000</v>
      </c>
      <c r="C1226" s="27">
        <f t="shared" si="36"/>
        <v>1.0937129516352899</v>
      </c>
    </row>
    <row r="1227" spans="2:3" x14ac:dyDescent="0.25">
      <c r="B1227" s="24">
        <f t="shared" si="37"/>
        <v>121600000</v>
      </c>
      <c r="C1227" s="27">
        <f t="shared" si="36"/>
        <v>1.0938896887569274</v>
      </c>
    </row>
    <row r="1228" spans="2:3" x14ac:dyDescent="0.25">
      <c r="B1228" s="24">
        <f t="shared" si="37"/>
        <v>121700000</v>
      </c>
      <c r="C1228" s="27">
        <f t="shared" si="36"/>
        <v>1.0940666570937101</v>
      </c>
    </row>
    <row r="1229" spans="2:3" x14ac:dyDescent="0.25">
      <c r="B1229" s="24">
        <f t="shared" si="37"/>
        <v>121800000</v>
      </c>
      <c r="C1229" s="27">
        <f t="shared" ref="C1229:C1292" si="38">1/(POWER(1-((B1229*B1229)/($C$3*$C$3)),0.5))</f>
        <v>1.0942438569268962</v>
      </c>
    </row>
    <row r="1230" spans="2:3" x14ac:dyDescent="0.25">
      <c r="B1230" s="24">
        <f t="shared" ref="B1230:B1293" si="39">B1229+$C$5</f>
        <v>121900000</v>
      </c>
      <c r="C1230" s="27">
        <f t="shared" si="38"/>
        <v>1.0944212885383398</v>
      </c>
    </row>
    <row r="1231" spans="2:3" x14ac:dyDescent="0.25">
      <c r="B1231" s="24">
        <f t="shared" si="39"/>
        <v>122000000</v>
      </c>
      <c r="C1231" s="27">
        <f t="shared" si="38"/>
        <v>1.0945989522104924</v>
      </c>
    </row>
    <row r="1232" spans="2:3" x14ac:dyDescent="0.25">
      <c r="B1232" s="24">
        <f t="shared" si="39"/>
        <v>122100000</v>
      </c>
      <c r="C1232" s="27">
        <f t="shared" si="38"/>
        <v>1.0947768482264044</v>
      </c>
    </row>
    <row r="1233" spans="2:3" x14ac:dyDescent="0.25">
      <c r="B1233" s="24">
        <f t="shared" si="39"/>
        <v>122200000</v>
      </c>
      <c r="C1233" s="27">
        <f t="shared" si="38"/>
        <v>1.0949549768697273</v>
      </c>
    </row>
    <row r="1234" spans="2:3" x14ac:dyDescent="0.25">
      <c r="B1234" s="24">
        <f t="shared" si="39"/>
        <v>122300000</v>
      </c>
      <c r="C1234" s="27">
        <f t="shared" si="38"/>
        <v>1.0951333384247139</v>
      </c>
    </row>
    <row r="1235" spans="2:3" x14ac:dyDescent="0.25">
      <c r="B1235" s="24">
        <f t="shared" si="39"/>
        <v>122400000</v>
      </c>
      <c r="C1235" s="27">
        <f t="shared" si="38"/>
        <v>1.0953119331762211</v>
      </c>
    </row>
    <row r="1236" spans="2:3" x14ac:dyDescent="0.25">
      <c r="B1236" s="24">
        <f t="shared" si="39"/>
        <v>122500000</v>
      </c>
      <c r="C1236" s="27">
        <f t="shared" si="38"/>
        <v>1.0954907614097107</v>
      </c>
    </row>
    <row r="1237" spans="2:3" x14ac:dyDescent="0.25">
      <c r="B1237" s="24">
        <f t="shared" si="39"/>
        <v>122600000</v>
      </c>
      <c r="C1237" s="27">
        <f t="shared" si="38"/>
        <v>1.0956698234112507</v>
      </c>
    </row>
    <row r="1238" spans="2:3" x14ac:dyDescent="0.25">
      <c r="B1238" s="24">
        <f t="shared" si="39"/>
        <v>122700000</v>
      </c>
      <c r="C1238" s="27">
        <f t="shared" si="38"/>
        <v>1.0958491194675171</v>
      </c>
    </row>
    <row r="1239" spans="2:3" x14ac:dyDescent="0.25">
      <c r="B1239" s="24">
        <f t="shared" si="39"/>
        <v>122800000</v>
      </c>
      <c r="C1239" s="27">
        <f t="shared" si="38"/>
        <v>1.0960286498657956</v>
      </c>
    </row>
    <row r="1240" spans="2:3" x14ac:dyDescent="0.25">
      <c r="B1240" s="24">
        <f t="shared" si="39"/>
        <v>122900000</v>
      </c>
      <c r="C1240" s="27">
        <f t="shared" si="38"/>
        <v>1.096208414893983</v>
      </c>
    </row>
    <row r="1241" spans="2:3" x14ac:dyDescent="0.25">
      <c r="B1241" s="24">
        <f t="shared" si="39"/>
        <v>123000000</v>
      </c>
      <c r="C1241" s="27">
        <f t="shared" si="38"/>
        <v>1.0963884148405885</v>
      </c>
    </row>
    <row r="1242" spans="2:3" x14ac:dyDescent="0.25">
      <c r="B1242" s="24">
        <f t="shared" si="39"/>
        <v>123100000</v>
      </c>
      <c r="C1242" s="27">
        <f t="shared" si="38"/>
        <v>1.0965686499947351</v>
      </c>
    </row>
    <row r="1243" spans="2:3" x14ac:dyDescent="0.25">
      <c r="B1243" s="24">
        <f t="shared" si="39"/>
        <v>123200000</v>
      </c>
      <c r="C1243" s="27">
        <f t="shared" si="38"/>
        <v>1.0967491206461615</v>
      </c>
    </row>
    <row r="1244" spans="2:3" x14ac:dyDescent="0.25">
      <c r="B1244" s="24">
        <f t="shared" si="39"/>
        <v>123300000</v>
      </c>
      <c r="C1244" s="27">
        <f t="shared" si="38"/>
        <v>1.0969298270852241</v>
      </c>
    </row>
    <row r="1245" spans="2:3" x14ac:dyDescent="0.25">
      <c r="B1245" s="24">
        <f t="shared" si="39"/>
        <v>123400000</v>
      </c>
      <c r="C1245" s="27">
        <f t="shared" si="38"/>
        <v>1.097110769602897</v>
      </c>
    </row>
    <row r="1246" spans="2:3" x14ac:dyDescent="0.25">
      <c r="B1246" s="24">
        <f t="shared" si="39"/>
        <v>123500000</v>
      </c>
      <c r="C1246" s="27">
        <f t="shared" si="38"/>
        <v>1.0972919484907753</v>
      </c>
    </row>
    <row r="1247" spans="2:3" x14ac:dyDescent="0.25">
      <c r="B1247" s="24">
        <f t="shared" si="39"/>
        <v>123600000</v>
      </c>
      <c r="C1247" s="27">
        <f t="shared" si="38"/>
        <v>1.0974733640410752</v>
      </c>
    </row>
    <row r="1248" spans="2:3" x14ac:dyDescent="0.25">
      <c r="B1248" s="24">
        <f t="shared" si="39"/>
        <v>123700000</v>
      </c>
      <c r="C1248" s="27">
        <f t="shared" si="38"/>
        <v>1.0976550165466363</v>
      </c>
    </row>
    <row r="1249" spans="2:3" x14ac:dyDescent="0.25">
      <c r="B1249" s="24">
        <f t="shared" si="39"/>
        <v>123800000</v>
      </c>
      <c r="C1249" s="27">
        <f t="shared" si="38"/>
        <v>1.0978369063009235</v>
      </c>
    </row>
    <row r="1250" spans="2:3" x14ac:dyDescent="0.25">
      <c r="B1250" s="24">
        <f t="shared" si="39"/>
        <v>123900000</v>
      </c>
      <c r="C1250" s="27">
        <f t="shared" si="38"/>
        <v>1.0980190335980275</v>
      </c>
    </row>
    <row r="1251" spans="2:3" x14ac:dyDescent="0.25">
      <c r="B1251" s="24">
        <f t="shared" si="39"/>
        <v>124000000</v>
      </c>
      <c r="C1251" s="27">
        <f t="shared" si="38"/>
        <v>1.0982013987326678</v>
      </c>
    </row>
    <row r="1252" spans="2:3" x14ac:dyDescent="0.25">
      <c r="B1252" s="24">
        <f t="shared" si="39"/>
        <v>124100000</v>
      </c>
      <c r="C1252" s="27">
        <f t="shared" si="38"/>
        <v>1.098384002000192</v>
      </c>
    </row>
    <row r="1253" spans="2:3" x14ac:dyDescent="0.25">
      <c r="B1253" s="24">
        <f t="shared" si="39"/>
        <v>124200000</v>
      </c>
      <c r="C1253" s="27">
        <f t="shared" si="38"/>
        <v>1.0985668436965801</v>
      </c>
    </row>
    <row r="1254" spans="2:3" x14ac:dyDescent="0.25">
      <c r="B1254" s="24">
        <f t="shared" si="39"/>
        <v>124300000</v>
      </c>
      <c r="C1254" s="27">
        <f t="shared" si="38"/>
        <v>1.0987499241184444</v>
      </c>
    </row>
    <row r="1255" spans="2:3" x14ac:dyDescent="0.25">
      <c r="B1255" s="24">
        <f t="shared" si="39"/>
        <v>124400000</v>
      </c>
      <c r="C1255" s="27">
        <f t="shared" si="38"/>
        <v>1.0989332435630315</v>
      </c>
    </row>
    <row r="1256" spans="2:3" x14ac:dyDescent="0.25">
      <c r="B1256" s="24">
        <f t="shared" si="39"/>
        <v>124500000</v>
      </c>
      <c r="C1256" s="27">
        <f t="shared" si="38"/>
        <v>1.0991168023282234</v>
      </c>
    </row>
    <row r="1257" spans="2:3" x14ac:dyDescent="0.25">
      <c r="B1257" s="24">
        <f t="shared" si="39"/>
        <v>124600000</v>
      </c>
      <c r="C1257" s="27">
        <f t="shared" si="38"/>
        <v>1.0993006007125401</v>
      </c>
    </row>
    <row r="1258" spans="2:3" x14ac:dyDescent="0.25">
      <c r="B1258" s="24">
        <f t="shared" si="39"/>
        <v>124700000</v>
      </c>
      <c r="C1258" s="27">
        <f t="shared" si="38"/>
        <v>1.0994846390151407</v>
      </c>
    </row>
    <row r="1259" spans="2:3" x14ac:dyDescent="0.25">
      <c r="B1259" s="24">
        <f t="shared" si="39"/>
        <v>124800000</v>
      </c>
      <c r="C1259" s="27">
        <f t="shared" si="38"/>
        <v>1.0996689175358245</v>
      </c>
    </row>
    <row r="1260" spans="2:3" x14ac:dyDescent="0.25">
      <c r="B1260" s="24">
        <f t="shared" si="39"/>
        <v>124900000</v>
      </c>
      <c r="C1260" s="27">
        <f t="shared" si="38"/>
        <v>1.0998534365750336</v>
      </c>
    </row>
    <row r="1261" spans="2:3" x14ac:dyDescent="0.25">
      <c r="B1261" s="24">
        <f t="shared" si="39"/>
        <v>125000000</v>
      </c>
      <c r="C1261" s="27">
        <f t="shared" si="38"/>
        <v>1.1000381964338535</v>
      </c>
    </row>
    <row r="1262" spans="2:3" x14ac:dyDescent="0.25">
      <c r="B1262" s="24">
        <f t="shared" si="39"/>
        <v>125100000</v>
      </c>
      <c r="C1262" s="27">
        <f t="shared" si="38"/>
        <v>1.1002231974140155</v>
      </c>
    </row>
    <row r="1263" spans="2:3" x14ac:dyDescent="0.25">
      <c r="B1263" s="24">
        <f t="shared" si="39"/>
        <v>125200000</v>
      </c>
      <c r="C1263" s="27">
        <f t="shared" si="38"/>
        <v>1.1004084398178982</v>
      </c>
    </row>
    <row r="1264" spans="2:3" x14ac:dyDescent="0.25">
      <c r="B1264" s="24">
        <f t="shared" si="39"/>
        <v>125300000</v>
      </c>
      <c r="C1264" s="27">
        <f t="shared" si="38"/>
        <v>1.1005939239485281</v>
      </c>
    </row>
    <row r="1265" spans="2:3" x14ac:dyDescent="0.25">
      <c r="B1265" s="24">
        <f t="shared" si="39"/>
        <v>125400000</v>
      </c>
      <c r="C1265" s="27">
        <f t="shared" si="38"/>
        <v>1.1007796501095832</v>
      </c>
    </row>
    <row r="1266" spans="2:3" x14ac:dyDescent="0.25">
      <c r="B1266" s="24">
        <f t="shared" si="39"/>
        <v>125500000</v>
      </c>
      <c r="C1266" s="27">
        <f t="shared" si="38"/>
        <v>1.1009656186053933</v>
      </c>
    </row>
    <row r="1267" spans="2:3" x14ac:dyDescent="0.25">
      <c r="B1267" s="24">
        <f t="shared" si="39"/>
        <v>125600000</v>
      </c>
      <c r="C1267" s="27">
        <f t="shared" si="38"/>
        <v>1.1011518297409411</v>
      </c>
    </row>
    <row r="1268" spans="2:3" x14ac:dyDescent="0.25">
      <c r="B1268" s="24">
        <f t="shared" si="39"/>
        <v>125700000</v>
      </c>
      <c r="C1268" s="27">
        <f t="shared" si="38"/>
        <v>1.1013382838218655</v>
      </c>
    </row>
    <row r="1269" spans="2:3" x14ac:dyDescent="0.25">
      <c r="B1269" s="24">
        <f t="shared" si="39"/>
        <v>125800000</v>
      </c>
      <c r="C1269" s="27">
        <f t="shared" si="38"/>
        <v>1.1015249811544623</v>
      </c>
    </row>
    <row r="1270" spans="2:3" x14ac:dyDescent="0.25">
      <c r="B1270" s="24">
        <f t="shared" si="39"/>
        <v>125900000</v>
      </c>
      <c r="C1270" s="27">
        <f t="shared" si="38"/>
        <v>1.1017119220456855</v>
      </c>
    </row>
    <row r="1271" spans="2:3" x14ac:dyDescent="0.25">
      <c r="B1271" s="24">
        <f t="shared" si="39"/>
        <v>126000000</v>
      </c>
      <c r="C1271" s="27">
        <f t="shared" si="38"/>
        <v>1.1018991068031498</v>
      </c>
    </row>
    <row r="1272" spans="2:3" x14ac:dyDescent="0.25">
      <c r="B1272" s="24">
        <f t="shared" si="39"/>
        <v>126100000</v>
      </c>
      <c r="C1272" s="27">
        <f t="shared" si="38"/>
        <v>1.1020865357351319</v>
      </c>
    </row>
    <row r="1273" spans="2:3" x14ac:dyDescent="0.25">
      <c r="B1273" s="24">
        <f t="shared" si="39"/>
        <v>126200000</v>
      </c>
      <c r="C1273" s="27">
        <f t="shared" si="38"/>
        <v>1.1022742091505722</v>
      </c>
    </row>
    <row r="1274" spans="2:3" x14ac:dyDescent="0.25">
      <c r="B1274" s="24">
        <f t="shared" si="39"/>
        <v>126300000</v>
      </c>
      <c r="C1274" s="27">
        <f t="shared" si="38"/>
        <v>1.102462127359076</v>
      </c>
    </row>
    <row r="1275" spans="2:3" x14ac:dyDescent="0.25">
      <c r="B1275" s="24">
        <f t="shared" si="39"/>
        <v>126400000</v>
      </c>
      <c r="C1275" s="27">
        <f t="shared" si="38"/>
        <v>1.1026502906709164</v>
      </c>
    </row>
    <row r="1276" spans="2:3" x14ac:dyDescent="0.25">
      <c r="B1276" s="24">
        <f t="shared" si="39"/>
        <v>126500000</v>
      </c>
      <c r="C1276" s="27">
        <f t="shared" si="38"/>
        <v>1.1028386993970347</v>
      </c>
    </row>
    <row r="1277" spans="2:3" x14ac:dyDescent="0.25">
      <c r="B1277" s="24">
        <f t="shared" si="39"/>
        <v>126600000</v>
      </c>
      <c r="C1277" s="27">
        <f t="shared" si="38"/>
        <v>1.1030273538490429</v>
      </c>
    </row>
    <row r="1278" spans="2:3" x14ac:dyDescent="0.25">
      <c r="B1278" s="24">
        <f t="shared" si="39"/>
        <v>126700000</v>
      </c>
      <c r="C1278" s="27">
        <f t="shared" si="38"/>
        <v>1.1032162543392254</v>
      </c>
    </row>
    <row r="1279" spans="2:3" x14ac:dyDescent="0.25">
      <c r="B1279" s="24">
        <f t="shared" si="39"/>
        <v>126800000</v>
      </c>
      <c r="C1279" s="27">
        <f t="shared" si="38"/>
        <v>1.1034054011805396</v>
      </c>
    </row>
    <row r="1280" spans="2:3" x14ac:dyDescent="0.25">
      <c r="B1280" s="24">
        <f t="shared" si="39"/>
        <v>126900000</v>
      </c>
      <c r="C1280" s="27">
        <f t="shared" si="38"/>
        <v>1.1035947946866196</v>
      </c>
    </row>
    <row r="1281" spans="2:3" x14ac:dyDescent="0.25">
      <c r="B1281" s="24">
        <f t="shared" si="39"/>
        <v>127000000</v>
      </c>
      <c r="C1281" s="27">
        <f t="shared" si="38"/>
        <v>1.1037844351717758</v>
      </c>
    </row>
    <row r="1282" spans="2:3" x14ac:dyDescent="0.25">
      <c r="B1282" s="24">
        <f t="shared" si="39"/>
        <v>127100000</v>
      </c>
      <c r="C1282" s="27">
        <f t="shared" si="38"/>
        <v>1.1039743229509986</v>
      </c>
    </row>
    <row r="1283" spans="2:3" x14ac:dyDescent="0.25">
      <c r="B1283" s="24">
        <f t="shared" si="39"/>
        <v>127200000</v>
      </c>
      <c r="C1283" s="27">
        <f t="shared" si="38"/>
        <v>1.1041644583399584</v>
      </c>
    </row>
    <row r="1284" spans="2:3" x14ac:dyDescent="0.25">
      <c r="B1284" s="24">
        <f t="shared" si="39"/>
        <v>127300000</v>
      </c>
      <c r="C1284" s="27">
        <f t="shared" si="38"/>
        <v>1.1043548416550084</v>
      </c>
    </row>
    <row r="1285" spans="2:3" x14ac:dyDescent="0.25">
      <c r="B1285" s="24">
        <f t="shared" si="39"/>
        <v>127400000</v>
      </c>
      <c r="C1285" s="27">
        <f t="shared" si="38"/>
        <v>1.1045454732131861</v>
      </c>
    </row>
    <row r="1286" spans="2:3" x14ac:dyDescent="0.25">
      <c r="B1286" s="24">
        <f t="shared" si="39"/>
        <v>127500000</v>
      </c>
      <c r="C1286" s="27">
        <f t="shared" si="38"/>
        <v>1.104736353332215</v>
      </c>
    </row>
    <row r="1287" spans="2:3" x14ac:dyDescent="0.25">
      <c r="B1287" s="24">
        <f t="shared" si="39"/>
        <v>127600000</v>
      </c>
      <c r="C1287" s="27">
        <f t="shared" si="38"/>
        <v>1.1049274823305064</v>
      </c>
    </row>
    <row r="1288" spans="2:3" x14ac:dyDescent="0.25">
      <c r="B1288" s="24">
        <f t="shared" si="39"/>
        <v>127700000</v>
      </c>
      <c r="C1288" s="27">
        <f t="shared" si="38"/>
        <v>1.1051188605271609</v>
      </c>
    </row>
    <row r="1289" spans="2:3" x14ac:dyDescent="0.25">
      <c r="B1289" s="24">
        <f t="shared" si="39"/>
        <v>127800000</v>
      </c>
      <c r="C1289" s="27">
        <f t="shared" si="38"/>
        <v>1.1053104882419704</v>
      </c>
    </row>
    <row r="1290" spans="2:3" x14ac:dyDescent="0.25">
      <c r="B1290" s="24">
        <f t="shared" si="39"/>
        <v>127900000</v>
      </c>
      <c r="C1290" s="27">
        <f t="shared" si="38"/>
        <v>1.1055023657954204</v>
      </c>
    </row>
    <row r="1291" spans="2:3" x14ac:dyDescent="0.25">
      <c r="B1291" s="24">
        <f t="shared" si="39"/>
        <v>128000000</v>
      </c>
      <c r="C1291" s="27">
        <f t="shared" si="38"/>
        <v>1.1056944935086908</v>
      </c>
    </row>
    <row r="1292" spans="2:3" x14ac:dyDescent="0.25">
      <c r="B1292" s="24">
        <f t="shared" si="39"/>
        <v>128100000</v>
      </c>
      <c r="C1292" s="27">
        <f t="shared" si="38"/>
        <v>1.1058868717036578</v>
      </c>
    </row>
    <row r="1293" spans="2:3" x14ac:dyDescent="0.25">
      <c r="B1293" s="24">
        <f t="shared" si="39"/>
        <v>128200000</v>
      </c>
      <c r="C1293" s="27">
        <f t="shared" ref="C1293:C1356" si="40">1/(POWER(1-((B1293*B1293)/($C$3*$C$3)),0.5))</f>
        <v>1.1060795007028967</v>
      </c>
    </row>
    <row r="1294" spans="2:3" x14ac:dyDescent="0.25">
      <c r="B1294" s="24">
        <f t="shared" ref="B1294:B1357" si="41">B1293+$C$5</f>
        <v>128300000</v>
      </c>
      <c r="C1294" s="27">
        <f t="shared" si="40"/>
        <v>1.1062723808296828</v>
      </c>
    </row>
    <row r="1295" spans="2:3" x14ac:dyDescent="0.25">
      <c r="B1295" s="24">
        <f t="shared" si="41"/>
        <v>128400000</v>
      </c>
      <c r="C1295" s="27">
        <f t="shared" si="40"/>
        <v>1.1064655124079932</v>
      </c>
    </row>
    <row r="1296" spans="2:3" x14ac:dyDescent="0.25">
      <c r="B1296" s="24">
        <f t="shared" si="41"/>
        <v>128500000</v>
      </c>
      <c r="C1296" s="27">
        <f t="shared" si="40"/>
        <v>1.106658895762509</v>
      </c>
    </row>
    <row r="1297" spans="2:3" x14ac:dyDescent="0.25">
      <c r="B1297" s="24">
        <f t="shared" si="41"/>
        <v>128600000</v>
      </c>
      <c r="C1297" s="27">
        <f t="shared" si="40"/>
        <v>1.1068525312186168</v>
      </c>
    </row>
    <row r="1298" spans="2:3" x14ac:dyDescent="0.25">
      <c r="B1298" s="24">
        <f t="shared" si="41"/>
        <v>128700000</v>
      </c>
      <c r="C1298" s="27">
        <f t="shared" si="40"/>
        <v>1.1070464191024108</v>
      </c>
    </row>
    <row r="1299" spans="2:3" x14ac:dyDescent="0.25">
      <c r="B1299" s="24">
        <f t="shared" si="41"/>
        <v>128800000</v>
      </c>
      <c r="C1299" s="27">
        <f t="shared" si="40"/>
        <v>1.1072405597406945</v>
      </c>
    </row>
    <row r="1300" spans="2:3" x14ac:dyDescent="0.25">
      <c r="B1300" s="24">
        <f t="shared" si="41"/>
        <v>128900000</v>
      </c>
      <c r="C1300" s="27">
        <f t="shared" si="40"/>
        <v>1.1074349534609824</v>
      </c>
    </row>
    <row r="1301" spans="2:3" x14ac:dyDescent="0.25">
      <c r="B1301" s="24">
        <f t="shared" si="41"/>
        <v>129000000</v>
      </c>
      <c r="C1301" s="27">
        <f t="shared" si="40"/>
        <v>1.1076296005915018</v>
      </c>
    </row>
    <row r="1302" spans="2:3" x14ac:dyDescent="0.25">
      <c r="B1302" s="24">
        <f t="shared" si="41"/>
        <v>129100000</v>
      </c>
      <c r="C1302" s="27">
        <f t="shared" si="40"/>
        <v>1.1078245014611956</v>
      </c>
    </row>
    <row r="1303" spans="2:3" x14ac:dyDescent="0.25">
      <c r="B1303" s="24">
        <f t="shared" si="41"/>
        <v>129200000</v>
      </c>
      <c r="C1303" s="27">
        <f t="shared" si="40"/>
        <v>1.108019656399722</v>
      </c>
    </row>
    <row r="1304" spans="2:3" x14ac:dyDescent="0.25">
      <c r="B1304" s="24">
        <f t="shared" si="41"/>
        <v>129300000</v>
      </c>
      <c r="C1304" s="27">
        <f t="shared" si="40"/>
        <v>1.1082150657374592</v>
      </c>
    </row>
    <row r="1305" spans="2:3" x14ac:dyDescent="0.25">
      <c r="B1305" s="24">
        <f t="shared" si="41"/>
        <v>129400000</v>
      </c>
      <c r="C1305" s="27">
        <f t="shared" si="40"/>
        <v>1.1084107298055044</v>
      </c>
    </row>
    <row r="1306" spans="2:3" x14ac:dyDescent="0.25">
      <c r="B1306" s="24">
        <f t="shared" si="41"/>
        <v>129500000</v>
      </c>
      <c r="C1306" s="27">
        <f t="shared" si="40"/>
        <v>1.1086066489356778</v>
      </c>
    </row>
    <row r="1307" spans="2:3" x14ac:dyDescent="0.25">
      <c r="B1307" s="24">
        <f t="shared" si="41"/>
        <v>129600000</v>
      </c>
      <c r="C1307" s="27">
        <f t="shared" si="40"/>
        <v>1.1088028234605238</v>
      </c>
    </row>
    <row r="1308" spans="2:3" x14ac:dyDescent="0.25">
      <c r="B1308" s="24">
        <f t="shared" si="41"/>
        <v>129700000</v>
      </c>
      <c r="C1308" s="27">
        <f t="shared" si="40"/>
        <v>1.1089992537133124</v>
      </c>
    </row>
    <row r="1309" spans="2:3" x14ac:dyDescent="0.25">
      <c r="B1309" s="24">
        <f t="shared" si="41"/>
        <v>129800000</v>
      </c>
      <c r="C1309" s="27">
        <f t="shared" si="40"/>
        <v>1.1091959400280413</v>
      </c>
    </row>
    <row r="1310" spans="2:3" x14ac:dyDescent="0.25">
      <c r="B1310" s="24">
        <f t="shared" si="41"/>
        <v>129900000</v>
      </c>
      <c r="C1310" s="27">
        <f t="shared" si="40"/>
        <v>1.1093928827394386</v>
      </c>
    </row>
    <row r="1311" spans="2:3" x14ac:dyDescent="0.25">
      <c r="B1311" s="24">
        <f t="shared" si="41"/>
        <v>130000000</v>
      </c>
      <c r="C1311" s="27">
        <f t="shared" si="40"/>
        <v>1.1095900821829636</v>
      </c>
    </row>
    <row r="1312" spans="2:3" x14ac:dyDescent="0.25">
      <c r="B1312" s="24">
        <f t="shared" si="41"/>
        <v>130100000</v>
      </c>
      <c r="C1312" s="27">
        <f t="shared" si="40"/>
        <v>1.1097875386948095</v>
      </c>
    </row>
    <row r="1313" spans="2:3" x14ac:dyDescent="0.25">
      <c r="B1313" s="24">
        <f t="shared" si="41"/>
        <v>130200000</v>
      </c>
      <c r="C1313" s="27">
        <f t="shared" si="40"/>
        <v>1.1099852526119045</v>
      </c>
    </row>
    <row r="1314" spans="2:3" x14ac:dyDescent="0.25">
      <c r="B1314" s="24">
        <f t="shared" si="41"/>
        <v>130300000</v>
      </c>
      <c r="C1314" s="27">
        <f t="shared" si="40"/>
        <v>1.1101832242719143</v>
      </c>
    </row>
    <row r="1315" spans="2:3" x14ac:dyDescent="0.25">
      <c r="B1315" s="24">
        <f t="shared" si="41"/>
        <v>130400000</v>
      </c>
      <c r="C1315" s="27">
        <f t="shared" si="40"/>
        <v>1.1103814540132446</v>
      </c>
    </row>
    <row r="1316" spans="2:3" x14ac:dyDescent="0.25">
      <c r="B1316" s="24">
        <f t="shared" si="41"/>
        <v>130500000</v>
      </c>
      <c r="C1316" s="27">
        <f t="shared" si="40"/>
        <v>1.1105799421750413</v>
      </c>
    </row>
    <row r="1317" spans="2:3" x14ac:dyDescent="0.25">
      <c r="B1317" s="24">
        <f t="shared" si="41"/>
        <v>130600000</v>
      </c>
      <c r="C1317" s="27">
        <f t="shared" si="40"/>
        <v>1.1107786890971945</v>
      </c>
    </row>
    <row r="1318" spans="2:3" x14ac:dyDescent="0.25">
      <c r="B1318" s="24">
        <f t="shared" si="41"/>
        <v>130700000</v>
      </c>
      <c r="C1318" s="27">
        <f t="shared" si="40"/>
        <v>1.1109776951203381</v>
      </c>
    </row>
    <row r="1319" spans="2:3" x14ac:dyDescent="0.25">
      <c r="B1319" s="24">
        <f t="shared" si="41"/>
        <v>130800000</v>
      </c>
      <c r="C1319" s="27">
        <f t="shared" si="40"/>
        <v>1.1111769605858548</v>
      </c>
    </row>
    <row r="1320" spans="2:3" x14ac:dyDescent="0.25">
      <c r="B1320" s="24">
        <f t="shared" si="41"/>
        <v>130900000</v>
      </c>
      <c r="C1320" s="27">
        <f t="shared" si="40"/>
        <v>1.1113764858358748</v>
      </c>
    </row>
    <row r="1321" spans="2:3" x14ac:dyDescent="0.25">
      <c r="B1321" s="24">
        <f t="shared" si="41"/>
        <v>131000000</v>
      </c>
      <c r="C1321" s="27">
        <f t="shared" si="40"/>
        <v>1.1115762712132802</v>
      </c>
    </row>
    <row r="1322" spans="2:3" x14ac:dyDescent="0.25">
      <c r="B1322" s="24">
        <f t="shared" si="41"/>
        <v>131100000</v>
      </c>
      <c r="C1322" s="27">
        <f t="shared" si="40"/>
        <v>1.1117763170617054</v>
      </c>
    </row>
    <row r="1323" spans="2:3" x14ac:dyDescent="0.25">
      <c r="B1323" s="24">
        <f t="shared" si="41"/>
        <v>131200000</v>
      </c>
      <c r="C1323" s="27">
        <f t="shared" si="40"/>
        <v>1.1119766237255404</v>
      </c>
    </row>
    <row r="1324" spans="2:3" x14ac:dyDescent="0.25">
      <c r="B1324" s="24">
        <f t="shared" si="41"/>
        <v>131300000</v>
      </c>
      <c r="C1324" s="27">
        <f t="shared" si="40"/>
        <v>1.1121771915499319</v>
      </c>
    </row>
    <row r="1325" spans="2:3" x14ac:dyDescent="0.25">
      <c r="B1325" s="24">
        <f t="shared" si="41"/>
        <v>131400000</v>
      </c>
      <c r="C1325" s="27">
        <f t="shared" si="40"/>
        <v>1.1123780208807852</v>
      </c>
    </row>
    <row r="1326" spans="2:3" x14ac:dyDescent="0.25">
      <c r="B1326" s="24">
        <f t="shared" si="41"/>
        <v>131500000</v>
      </c>
      <c r="C1326" s="27">
        <f t="shared" si="40"/>
        <v>1.1125791120647666</v>
      </c>
    </row>
    <row r="1327" spans="2:3" x14ac:dyDescent="0.25">
      <c r="B1327" s="24">
        <f t="shared" si="41"/>
        <v>131600000</v>
      </c>
      <c r="C1327" s="27">
        <f t="shared" si="40"/>
        <v>1.1127804654493054</v>
      </c>
    </row>
    <row r="1328" spans="2:3" x14ac:dyDescent="0.25">
      <c r="B1328" s="24">
        <f t="shared" si="41"/>
        <v>131700000</v>
      </c>
      <c r="C1328" s="27">
        <f t="shared" si="40"/>
        <v>1.1129820813825959</v>
      </c>
    </row>
    <row r="1329" spans="2:3" x14ac:dyDescent="0.25">
      <c r="B1329" s="24">
        <f t="shared" si="41"/>
        <v>131800000</v>
      </c>
      <c r="C1329" s="27">
        <f t="shared" si="40"/>
        <v>1.1131839602135991</v>
      </c>
    </row>
    <row r="1330" spans="2:3" x14ac:dyDescent="0.25">
      <c r="B1330" s="24">
        <f t="shared" si="41"/>
        <v>131900000</v>
      </c>
      <c r="C1330" s="27">
        <f t="shared" si="40"/>
        <v>1.1133861022920453</v>
      </c>
    </row>
    <row r="1331" spans="2:3" x14ac:dyDescent="0.25">
      <c r="B1331" s="24">
        <f t="shared" si="41"/>
        <v>132000000</v>
      </c>
      <c r="C1331" s="27">
        <f t="shared" si="40"/>
        <v>1.1135885079684349</v>
      </c>
    </row>
    <row r="1332" spans="2:3" x14ac:dyDescent="0.25">
      <c r="B1332" s="24">
        <f t="shared" si="41"/>
        <v>132100000</v>
      </c>
      <c r="C1332" s="27">
        <f t="shared" si="40"/>
        <v>1.1137911775940423</v>
      </c>
    </row>
    <row r="1333" spans="2:3" x14ac:dyDescent="0.25">
      <c r="B1333" s="24">
        <f t="shared" si="41"/>
        <v>132200000</v>
      </c>
      <c r="C1333" s="27">
        <f t="shared" si="40"/>
        <v>1.1139941115209167</v>
      </c>
    </row>
    <row r="1334" spans="2:3" x14ac:dyDescent="0.25">
      <c r="B1334" s="24">
        <f t="shared" si="41"/>
        <v>132300000</v>
      </c>
      <c r="C1334" s="27">
        <f t="shared" si="40"/>
        <v>1.1141973101018836</v>
      </c>
    </row>
    <row r="1335" spans="2:3" x14ac:dyDescent="0.25">
      <c r="B1335" s="24">
        <f t="shared" si="41"/>
        <v>132400000</v>
      </c>
      <c r="C1335" s="27">
        <f t="shared" si="40"/>
        <v>1.1144007736905488</v>
      </c>
    </row>
    <row r="1336" spans="2:3" x14ac:dyDescent="0.25">
      <c r="B1336" s="24">
        <f t="shared" si="41"/>
        <v>132500000</v>
      </c>
      <c r="C1336" s="27">
        <f t="shared" si="40"/>
        <v>1.1146045026412985</v>
      </c>
    </row>
    <row r="1337" spans="2:3" x14ac:dyDescent="0.25">
      <c r="B1337" s="24">
        <f t="shared" si="41"/>
        <v>132600000</v>
      </c>
      <c r="C1337" s="27">
        <f t="shared" si="40"/>
        <v>1.1148084973093024</v>
      </c>
    </row>
    <row r="1338" spans="2:3" x14ac:dyDescent="0.25">
      <c r="B1338" s="24">
        <f t="shared" si="41"/>
        <v>132700000</v>
      </c>
      <c r="C1338" s="27">
        <f t="shared" si="40"/>
        <v>1.1150127580505154</v>
      </c>
    </row>
    <row r="1339" spans="2:3" x14ac:dyDescent="0.25">
      <c r="B1339" s="24">
        <f t="shared" si="41"/>
        <v>132800000</v>
      </c>
      <c r="C1339" s="27">
        <f t="shared" si="40"/>
        <v>1.1152172852216804</v>
      </c>
    </row>
    <row r="1340" spans="2:3" x14ac:dyDescent="0.25">
      <c r="B1340" s="24">
        <f t="shared" si="41"/>
        <v>132900000</v>
      </c>
      <c r="C1340" s="27">
        <f t="shared" si="40"/>
        <v>1.1154220791803287</v>
      </c>
    </row>
    <row r="1341" spans="2:3" x14ac:dyDescent="0.25">
      <c r="B1341" s="24">
        <f t="shared" si="41"/>
        <v>133000000</v>
      </c>
      <c r="C1341" s="27">
        <f t="shared" si="40"/>
        <v>1.1156271402847846</v>
      </c>
    </row>
    <row r="1342" spans="2:3" x14ac:dyDescent="0.25">
      <c r="B1342" s="24">
        <f t="shared" si="41"/>
        <v>133100000</v>
      </c>
      <c r="C1342" s="27">
        <f t="shared" si="40"/>
        <v>1.1158324688941648</v>
      </c>
    </row>
    <row r="1343" spans="2:3" x14ac:dyDescent="0.25">
      <c r="B1343" s="24">
        <f t="shared" si="41"/>
        <v>133200000</v>
      </c>
      <c r="C1343" s="27">
        <f t="shared" si="40"/>
        <v>1.1160380653683828</v>
      </c>
    </row>
    <row r="1344" spans="2:3" x14ac:dyDescent="0.25">
      <c r="B1344" s="24">
        <f t="shared" si="41"/>
        <v>133300000</v>
      </c>
      <c r="C1344" s="27">
        <f t="shared" si="40"/>
        <v>1.1162439300681495</v>
      </c>
    </row>
    <row r="1345" spans="2:3" x14ac:dyDescent="0.25">
      <c r="B1345" s="24">
        <f t="shared" si="41"/>
        <v>133400000</v>
      </c>
      <c r="C1345" s="27">
        <f t="shared" si="40"/>
        <v>1.1164500633549759</v>
      </c>
    </row>
    <row r="1346" spans="2:3" x14ac:dyDescent="0.25">
      <c r="B1346" s="24">
        <f t="shared" si="41"/>
        <v>133500000</v>
      </c>
      <c r="C1346" s="27">
        <f t="shared" si="40"/>
        <v>1.1166564655911753</v>
      </c>
    </row>
    <row r="1347" spans="2:3" x14ac:dyDescent="0.25">
      <c r="B1347" s="24">
        <f t="shared" si="41"/>
        <v>133600000</v>
      </c>
      <c r="C1347" s="27">
        <f t="shared" si="40"/>
        <v>1.1168631371398654</v>
      </c>
    </row>
    <row r="1348" spans="2:3" x14ac:dyDescent="0.25">
      <c r="B1348" s="24">
        <f t="shared" si="41"/>
        <v>133700000</v>
      </c>
      <c r="C1348" s="27">
        <f t="shared" si="40"/>
        <v>1.1170700783649703</v>
      </c>
    </row>
    <row r="1349" spans="2:3" x14ac:dyDescent="0.25">
      <c r="B1349" s="24">
        <f t="shared" si="41"/>
        <v>133800000</v>
      </c>
      <c r="C1349" s="27">
        <f t="shared" si="40"/>
        <v>1.1172772896312226</v>
      </c>
    </row>
    <row r="1350" spans="2:3" x14ac:dyDescent="0.25">
      <c r="B1350" s="24">
        <f t="shared" si="41"/>
        <v>133900000</v>
      </c>
      <c r="C1350" s="27">
        <f t="shared" si="40"/>
        <v>1.1174847713041656</v>
      </c>
    </row>
    <row r="1351" spans="2:3" x14ac:dyDescent="0.25">
      <c r="B1351" s="24">
        <f t="shared" si="41"/>
        <v>134000000</v>
      </c>
      <c r="C1351" s="27">
        <f t="shared" si="40"/>
        <v>1.1176925237501563</v>
      </c>
    </row>
    <row r="1352" spans="2:3" x14ac:dyDescent="0.25">
      <c r="B1352" s="24">
        <f t="shared" si="41"/>
        <v>134100000</v>
      </c>
      <c r="C1352" s="27">
        <f t="shared" si="40"/>
        <v>1.1179005473363657</v>
      </c>
    </row>
    <row r="1353" spans="2:3" x14ac:dyDescent="0.25">
      <c r="B1353" s="24">
        <f t="shared" si="41"/>
        <v>134200000</v>
      </c>
      <c r="C1353" s="27">
        <f t="shared" si="40"/>
        <v>1.1181088424307828</v>
      </c>
    </row>
    <row r="1354" spans="2:3" x14ac:dyDescent="0.25">
      <c r="B1354" s="24">
        <f t="shared" si="41"/>
        <v>134300000</v>
      </c>
      <c r="C1354" s="27">
        <f t="shared" si="40"/>
        <v>1.1183174094022157</v>
      </c>
    </row>
    <row r="1355" spans="2:3" x14ac:dyDescent="0.25">
      <c r="B1355" s="24">
        <f t="shared" si="41"/>
        <v>134400000</v>
      </c>
      <c r="C1355" s="27">
        <f t="shared" si="40"/>
        <v>1.1185262486202951</v>
      </c>
    </row>
    <row r="1356" spans="2:3" x14ac:dyDescent="0.25">
      <c r="B1356" s="24">
        <f t="shared" si="41"/>
        <v>134500000</v>
      </c>
      <c r="C1356" s="27">
        <f t="shared" si="40"/>
        <v>1.1187353604554744</v>
      </c>
    </row>
    <row r="1357" spans="2:3" x14ac:dyDescent="0.25">
      <c r="B1357" s="24">
        <f t="shared" si="41"/>
        <v>134600000</v>
      </c>
      <c r="C1357" s="27">
        <f t="shared" ref="C1357:C1420" si="42">1/(POWER(1-((B1357*B1357)/($C$3*$C$3)),0.5))</f>
        <v>1.1189447452790335</v>
      </c>
    </row>
    <row r="1358" spans="2:3" x14ac:dyDescent="0.25">
      <c r="B1358" s="24">
        <f t="shared" ref="B1358:B1421" si="43">B1357+$C$5</f>
        <v>134700000</v>
      </c>
      <c r="C1358" s="27">
        <f t="shared" si="42"/>
        <v>1.1191544034630811</v>
      </c>
    </row>
    <row r="1359" spans="2:3" x14ac:dyDescent="0.25">
      <c r="B1359" s="24">
        <f t="shared" si="43"/>
        <v>134800000</v>
      </c>
      <c r="C1359" s="27">
        <f t="shared" si="42"/>
        <v>1.119364335380556</v>
      </c>
    </row>
    <row r="1360" spans="2:3" x14ac:dyDescent="0.25">
      <c r="B1360" s="24">
        <f t="shared" si="43"/>
        <v>134900000</v>
      </c>
      <c r="C1360" s="27">
        <f t="shared" si="42"/>
        <v>1.1195745414052294</v>
      </c>
    </row>
    <row r="1361" spans="2:3" x14ac:dyDescent="0.25">
      <c r="B1361" s="24">
        <f t="shared" si="43"/>
        <v>135000000</v>
      </c>
      <c r="C1361" s="27">
        <f t="shared" si="42"/>
        <v>1.1197850219117087</v>
      </c>
    </row>
    <row r="1362" spans="2:3" x14ac:dyDescent="0.25">
      <c r="B1362" s="24">
        <f t="shared" si="43"/>
        <v>135100000</v>
      </c>
      <c r="C1362" s="27">
        <f t="shared" si="42"/>
        <v>1.119995777275437</v>
      </c>
    </row>
    <row r="1363" spans="2:3" x14ac:dyDescent="0.25">
      <c r="B1363" s="24">
        <f t="shared" si="43"/>
        <v>135200000</v>
      </c>
      <c r="C1363" s="27">
        <f t="shared" si="42"/>
        <v>1.1202068078726983</v>
      </c>
    </row>
    <row r="1364" spans="2:3" x14ac:dyDescent="0.25">
      <c r="B1364" s="24">
        <f t="shared" si="43"/>
        <v>135300000</v>
      </c>
      <c r="C1364" s="27">
        <f t="shared" si="42"/>
        <v>1.1204181140806175</v>
      </c>
    </row>
    <row r="1365" spans="2:3" x14ac:dyDescent="0.25">
      <c r="B1365" s="24">
        <f t="shared" si="43"/>
        <v>135400000</v>
      </c>
      <c r="C1365" s="27">
        <f t="shared" si="42"/>
        <v>1.120629696277164</v>
      </c>
    </row>
    <row r="1366" spans="2:3" x14ac:dyDescent="0.25">
      <c r="B1366" s="24">
        <f t="shared" si="43"/>
        <v>135500000</v>
      </c>
      <c r="C1366" s="27">
        <f t="shared" si="42"/>
        <v>1.1208415548411537</v>
      </c>
    </row>
    <row r="1367" spans="2:3" x14ac:dyDescent="0.25">
      <c r="B1367" s="24">
        <f t="shared" si="43"/>
        <v>135600000</v>
      </c>
      <c r="C1367" s="27">
        <f t="shared" si="42"/>
        <v>1.1210536901522503</v>
      </c>
    </row>
    <row r="1368" spans="2:3" x14ac:dyDescent="0.25">
      <c r="B1368" s="24">
        <f t="shared" si="43"/>
        <v>135700000</v>
      </c>
      <c r="C1368" s="27">
        <f t="shared" si="42"/>
        <v>1.1212661025909689</v>
      </c>
    </row>
    <row r="1369" spans="2:3" x14ac:dyDescent="0.25">
      <c r="B1369" s="24">
        <f t="shared" si="43"/>
        <v>135800000</v>
      </c>
      <c r="C1369" s="27">
        <f t="shared" si="42"/>
        <v>1.1214787925386782</v>
      </c>
    </row>
    <row r="1370" spans="2:3" x14ac:dyDescent="0.25">
      <c r="B1370" s="24">
        <f t="shared" si="43"/>
        <v>135900000</v>
      </c>
      <c r="C1370" s="27">
        <f t="shared" si="42"/>
        <v>1.1216917603776018</v>
      </c>
    </row>
    <row r="1371" spans="2:3" x14ac:dyDescent="0.25">
      <c r="B1371" s="24">
        <f t="shared" si="43"/>
        <v>136000000</v>
      </c>
      <c r="C1371" s="27">
        <f t="shared" si="42"/>
        <v>1.1219050064908214</v>
      </c>
    </row>
    <row r="1372" spans="2:3" x14ac:dyDescent="0.25">
      <c r="B1372" s="24">
        <f t="shared" si="43"/>
        <v>136100000</v>
      </c>
      <c r="C1372" s="27">
        <f t="shared" si="42"/>
        <v>1.1221185312622788</v>
      </c>
    </row>
    <row r="1373" spans="2:3" x14ac:dyDescent="0.25">
      <c r="B1373" s="24">
        <f t="shared" si="43"/>
        <v>136200000</v>
      </c>
      <c r="C1373" s="27">
        <f t="shared" si="42"/>
        <v>1.1223323350767782</v>
      </c>
    </row>
    <row r="1374" spans="2:3" x14ac:dyDescent="0.25">
      <c r="B1374" s="24">
        <f t="shared" si="43"/>
        <v>136300000</v>
      </c>
      <c r="C1374" s="27">
        <f t="shared" si="42"/>
        <v>1.1225464183199891</v>
      </c>
    </row>
    <row r="1375" spans="2:3" x14ac:dyDescent="0.25">
      <c r="B1375" s="24">
        <f t="shared" si="43"/>
        <v>136400000</v>
      </c>
      <c r="C1375" s="27">
        <f t="shared" si="42"/>
        <v>1.1227607813784477</v>
      </c>
    </row>
    <row r="1376" spans="2:3" x14ac:dyDescent="0.25">
      <c r="B1376" s="24">
        <f t="shared" si="43"/>
        <v>136500000</v>
      </c>
      <c r="C1376" s="27">
        <f t="shared" si="42"/>
        <v>1.1229754246395598</v>
      </c>
    </row>
    <row r="1377" spans="2:3" x14ac:dyDescent="0.25">
      <c r="B1377" s="24">
        <f t="shared" si="43"/>
        <v>136600000</v>
      </c>
      <c r="C1377" s="27">
        <f t="shared" si="42"/>
        <v>1.1231903484916028</v>
      </c>
    </row>
    <row r="1378" spans="2:3" x14ac:dyDescent="0.25">
      <c r="B1378" s="24">
        <f t="shared" si="43"/>
        <v>136700000</v>
      </c>
      <c r="C1378" s="27">
        <f t="shared" si="42"/>
        <v>1.1234055533237295</v>
      </c>
    </row>
    <row r="1379" spans="2:3" x14ac:dyDescent="0.25">
      <c r="B1379" s="24">
        <f t="shared" si="43"/>
        <v>136800000</v>
      </c>
      <c r="C1379" s="27">
        <f t="shared" si="42"/>
        <v>1.123621039525968</v>
      </c>
    </row>
    <row r="1380" spans="2:3" x14ac:dyDescent="0.25">
      <c r="B1380" s="24">
        <f t="shared" si="43"/>
        <v>136900000</v>
      </c>
      <c r="C1380" s="27">
        <f t="shared" si="42"/>
        <v>1.1238368074892264</v>
      </c>
    </row>
    <row r="1381" spans="2:3" x14ac:dyDescent="0.25">
      <c r="B1381" s="24">
        <f t="shared" si="43"/>
        <v>137000000</v>
      </c>
      <c r="C1381" s="27">
        <f t="shared" si="42"/>
        <v>1.1240528576052935</v>
      </c>
    </row>
    <row r="1382" spans="2:3" x14ac:dyDescent="0.25">
      <c r="B1382" s="24">
        <f t="shared" si="43"/>
        <v>137100000</v>
      </c>
      <c r="C1382" s="27">
        <f t="shared" si="42"/>
        <v>1.1242691902668427</v>
      </c>
    </row>
    <row r="1383" spans="2:3" x14ac:dyDescent="0.25">
      <c r="B1383" s="24">
        <f t="shared" si="43"/>
        <v>137200000</v>
      </c>
      <c r="C1383" s="27">
        <f t="shared" si="42"/>
        <v>1.124485805867433</v>
      </c>
    </row>
    <row r="1384" spans="2:3" x14ac:dyDescent="0.25">
      <c r="B1384" s="24">
        <f t="shared" si="43"/>
        <v>137300000</v>
      </c>
      <c r="C1384" s="27">
        <f t="shared" si="42"/>
        <v>1.1247027048015126</v>
      </c>
    </row>
    <row r="1385" spans="2:3" x14ac:dyDescent="0.25">
      <c r="B1385" s="24">
        <f t="shared" si="43"/>
        <v>137400000</v>
      </c>
      <c r="C1385" s="27">
        <f t="shared" si="42"/>
        <v>1.1249198874644204</v>
      </c>
    </row>
    <row r="1386" spans="2:3" x14ac:dyDescent="0.25">
      <c r="B1386" s="24">
        <f t="shared" si="43"/>
        <v>137500000</v>
      </c>
      <c r="C1386" s="27">
        <f t="shared" si="42"/>
        <v>1.125137354252389</v>
      </c>
    </row>
    <row r="1387" spans="2:3" x14ac:dyDescent="0.25">
      <c r="B1387" s="24">
        <f t="shared" si="43"/>
        <v>137600000</v>
      </c>
      <c r="C1387" s="27">
        <f t="shared" si="42"/>
        <v>1.1253551055625473</v>
      </c>
    </row>
    <row r="1388" spans="2:3" x14ac:dyDescent="0.25">
      <c r="B1388" s="24">
        <f t="shared" si="43"/>
        <v>137700000</v>
      </c>
      <c r="C1388" s="27">
        <f t="shared" si="42"/>
        <v>1.1255731417929216</v>
      </c>
    </row>
    <row r="1389" spans="2:3" x14ac:dyDescent="0.25">
      <c r="B1389" s="24">
        <f t="shared" si="43"/>
        <v>137800000</v>
      </c>
      <c r="C1389" s="27">
        <f t="shared" si="42"/>
        <v>1.1257914633424406</v>
      </c>
    </row>
    <row r="1390" spans="2:3" x14ac:dyDescent="0.25">
      <c r="B1390" s="24">
        <f t="shared" si="43"/>
        <v>137900000</v>
      </c>
      <c r="C1390" s="27">
        <f t="shared" si="42"/>
        <v>1.1260100706109355</v>
      </c>
    </row>
    <row r="1391" spans="2:3" x14ac:dyDescent="0.25">
      <c r="B1391" s="24">
        <f t="shared" si="43"/>
        <v>138000000</v>
      </c>
      <c r="C1391" s="27">
        <f t="shared" si="42"/>
        <v>1.1262289639991432</v>
      </c>
    </row>
    <row r="1392" spans="2:3" x14ac:dyDescent="0.25">
      <c r="B1392" s="24">
        <f t="shared" si="43"/>
        <v>138100000</v>
      </c>
      <c r="C1392" s="27">
        <f t="shared" si="42"/>
        <v>1.1264481439087095</v>
      </c>
    </row>
    <row r="1393" spans="2:3" x14ac:dyDescent="0.25">
      <c r="B1393" s="24">
        <f t="shared" si="43"/>
        <v>138200000</v>
      </c>
      <c r="C1393" s="27">
        <f t="shared" si="42"/>
        <v>1.1266676107421907</v>
      </c>
    </row>
    <row r="1394" spans="2:3" x14ac:dyDescent="0.25">
      <c r="B1394" s="24">
        <f t="shared" si="43"/>
        <v>138300000</v>
      </c>
      <c r="C1394" s="27">
        <f t="shared" si="42"/>
        <v>1.1268873649030566</v>
      </c>
    </row>
    <row r="1395" spans="2:3" x14ac:dyDescent="0.25">
      <c r="B1395" s="24">
        <f t="shared" si="43"/>
        <v>138400000</v>
      </c>
      <c r="C1395" s="27">
        <f t="shared" si="42"/>
        <v>1.1271074067956925</v>
      </c>
    </row>
    <row r="1396" spans="2:3" x14ac:dyDescent="0.25">
      <c r="B1396" s="24">
        <f t="shared" si="43"/>
        <v>138500000</v>
      </c>
      <c r="C1396" s="27">
        <f t="shared" si="42"/>
        <v>1.1273277368254031</v>
      </c>
    </row>
    <row r="1397" spans="2:3" x14ac:dyDescent="0.25">
      <c r="B1397" s="24">
        <f t="shared" si="43"/>
        <v>138600000</v>
      </c>
      <c r="C1397" s="27">
        <f t="shared" si="42"/>
        <v>1.1275483553984125</v>
      </c>
    </row>
    <row r="1398" spans="2:3" x14ac:dyDescent="0.25">
      <c r="B1398" s="24">
        <f t="shared" si="43"/>
        <v>138700000</v>
      </c>
      <c r="C1398" s="27">
        <f t="shared" si="42"/>
        <v>1.1277692629218694</v>
      </c>
    </row>
    <row r="1399" spans="2:3" x14ac:dyDescent="0.25">
      <c r="B1399" s="24">
        <f t="shared" si="43"/>
        <v>138800000</v>
      </c>
      <c r="C1399" s="27">
        <f t="shared" si="42"/>
        <v>1.1279904598038484</v>
      </c>
    </row>
    <row r="1400" spans="2:3" x14ac:dyDescent="0.25">
      <c r="B1400" s="24">
        <f t="shared" si="43"/>
        <v>138900000</v>
      </c>
      <c r="C1400" s="27">
        <f t="shared" si="42"/>
        <v>1.1282119464533522</v>
      </c>
    </row>
    <row r="1401" spans="2:3" x14ac:dyDescent="0.25">
      <c r="B1401" s="24">
        <f t="shared" si="43"/>
        <v>139000000</v>
      </c>
      <c r="C1401" s="27">
        <f t="shared" si="42"/>
        <v>1.1284337232803148</v>
      </c>
    </row>
    <row r="1402" spans="2:3" x14ac:dyDescent="0.25">
      <c r="B1402" s="24">
        <f t="shared" si="43"/>
        <v>139100000</v>
      </c>
      <c r="C1402" s="27">
        <f t="shared" si="42"/>
        <v>1.1286557906956041</v>
      </c>
    </row>
    <row r="1403" spans="2:3" x14ac:dyDescent="0.25">
      <c r="B1403" s="24">
        <f t="shared" si="43"/>
        <v>139200000</v>
      </c>
      <c r="C1403" s="27">
        <f t="shared" si="42"/>
        <v>1.1288781491110238</v>
      </c>
    </row>
    <row r="1404" spans="2:3" x14ac:dyDescent="0.25">
      <c r="B1404" s="24">
        <f t="shared" si="43"/>
        <v>139300000</v>
      </c>
      <c r="C1404" s="27">
        <f t="shared" si="42"/>
        <v>1.1291007989393176</v>
      </c>
    </row>
    <row r="1405" spans="2:3" x14ac:dyDescent="0.25">
      <c r="B1405" s="24">
        <f t="shared" si="43"/>
        <v>139400000</v>
      </c>
      <c r="C1405" s="27">
        <f t="shared" si="42"/>
        <v>1.1293237405941692</v>
      </c>
    </row>
    <row r="1406" spans="2:3" x14ac:dyDescent="0.25">
      <c r="B1406" s="24">
        <f t="shared" si="43"/>
        <v>139500000</v>
      </c>
      <c r="C1406" s="27">
        <f t="shared" si="42"/>
        <v>1.1295469744902076</v>
      </c>
    </row>
    <row r="1407" spans="2:3" x14ac:dyDescent="0.25">
      <c r="B1407" s="24">
        <f t="shared" si="43"/>
        <v>139600000</v>
      </c>
      <c r="C1407" s="27">
        <f t="shared" si="42"/>
        <v>1.1297705010430077</v>
      </c>
    </row>
    <row r="1408" spans="2:3" x14ac:dyDescent="0.25">
      <c r="B1408" s="24">
        <f t="shared" si="43"/>
        <v>139700000</v>
      </c>
      <c r="C1408" s="27">
        <f t="shared" si="42"/>
        <v>1.1299943206690941</v>
      </c>
    </row>
    <row r="1409" spans="2:3" x14ac:dyDescent="0.25">
      <c r="B1409" s="24">
        <f t="shared" si="43"/>
        <v>139800000</v>
      </c>
      <c r="C1409" s="27">
        <f t="shared" si="42"/>
        <v>1.1302184337859436</v>
      </c>
    </row>
    <row r="1410" spans="2:3" x14ac:dyDescent="0.25">
      <c r="B1410" s="24">
        <f t="shared" si="43"/>
        <v>139900000</v>
      </c>
      <c r="C1410" s="27">
        <f t="shared" si="42"/>
        <v>1.1304428408119873</v>
      </c>
    </row>
    <row r="1411" spans="2:3" x14ac:dyDescent="0.25">
      <c r="B1411" s="24">
        <f t="shared" si="43"/>
        <v>140000000</v>
      </c>
      <c r="C1411" s="27">
        <f t="shared" si="42"/>
        <v>1.1306675421666137</v>
      </c>
    </row>
    <row r="1412" spans="2:3" x14ac:dyDescent="0.25">
      <c r="B1412" s="24">
        <f t="shared" si="43"/>
        <v>140100000</v>
      </c>
      <c r="C1412" s="27">
        <f t="shared" si="42"/>
        <v>1.1308925382701709</v>
      </c>
    </row>
    <row r="1413" spans="2:3" x14ac:dyDescent="0.25">
      <c r="B1413" s="24">
        <f t="shared" si="43"/>
        <v>140200000</v>
      </c>
      <c r="C1413" s="27">
        <f t="shared" si="42"/>
        <v>1.1311178295439703</v>
      </c>
    </row>
    <row r="1414" spans="2:3" x14ac:dyDescent="0.25">
      <c r="B1414" s="24">
        <f t="shared" si="43"/>
        <v>140300000</v>
      </c>
      <c r="C1414" s="27">
        <f t="shared" si="42"/>
        <v>1.131343416410288</v>
      </c>
    </row>
    <row r="1415" spans="2:3" x14ac:dyDescent="0.25">
      <c r="B1415" s="24">
        <f t="shared" si="43"/>
        <v>140400000</v>
      </c>
      <c r="C1415" s="27">
        <f t="shared" si="42"/>
        <v>1.1315692992923687</v>
      </c>
    </row>
    <row r="1416" spans="2:3" x14ac:dyDescent="0.25">
      <c r="B1416" s="24">
        <f t="shared" si="43"/>
        <v>140500000</v>
      </c>
      <c r="C1416" s="27">
        <f t="shared" si="42"/>
        <v>1.1317954786144273</v>
      </c>
    </row>
    <row r="1417" spans="2:3" x14ac:dyDescent="0.25">
      <c r="B1417" s="24">
        <f t="shared" si="43"/>
        <v>140600000</v>
      </c>
      <c r="C1417" s="27">
        <f t="shared" si="42"/>
        <v>1.1320219548016519</v>
      </c>
    </row>
    <row r="1418" spans="2:3" x14ac:dyDescent="0.25">
      <c r="B1418" s="24">
        <f t="shared" si="43"/>
        <v>140700000</v>
      </c>
      <c r="C1418" s="27">
        <f t="shared" si="42"/>
        <v>1.1322487282802076</v>
      </c>
    </row>
    <row r="1419" spans="2:3" x14ac:dyDescent="0.25">
      <c r="B1419" s="24">
        <f t="shared" si="43"/>
        <v>140800000</v>
      </c>
      <c r="C1419" s="27">
        <f t="shared" si="42"/>
        <v>1.1324757994772379</v>
      </c>
    </row>
    <row r="1420" spans="2:3" x14ac:dyDescent="0.25">
      <c r="B1420" s="24">
        <f t="shared" si="43"/>
        <v>140900000</v>
      </c>
      <c r="C1420" s="27">
        <f t="shared" si="42"/>
        <v>1.1327031688208673</v>
      </c>
    </row>
    <row r="1421" spans="2:3" x14ac:dyDescent="0.25">
      <c r="B1421" s="24">
        <f t="shared" si="43"/>
        <v>141000000</v>
      </c>
      <c r="C1421" s="27">
        <f t="shared" ref="C1421:C1484" si="44">1/(POWER(1-((B1421*B1421)/($C$3*$C$3)),0.5))</f>
        <v>1.1329308367402058</v>
      </c>
    </row>
    <row r="1422" spans="2:3" x14ac:dyDescent="0.25">
      <c r="B1422" s="24">
        <f t="shared" ref="B1422:B1485" si="45">B1421+$C$5</f>
        <v>141100000</v>
      </c>
      <c r="C1422" s="27">
        <f t="shared" si="44"/>
        <v>1.1331588036653499</v>
      </c>
    </row>
    <row r="1423" spans="2:3" x14ac:dyDescent="0.25">
      <c r="B1423" s="24">
        <f t="shared" si="45"/>
        <v>141200000</v>
      </c>
      <c r="C1423" s="27">
        <f t="shared" si="44"/>
        <v>1.133387070027386</v>
      </c>
    </row>
    <row r="1424" spans="2:3" x14ac:dyDescent="0.25">
      <c r="B1424" s="24">
        <f t="shared" si="45"/>
        <v>141300000</v>
      </c>
      <c r="C1424" s="27">
        <f t="shared" si="44"/>
        <v>1.1336156362583931</v>
      </c>
    </row>
    <row r="1425" spans="2:3" x14ac:dyDescent="0.25">
      <c r="B1425" s="24">
        <f t="shared" si="45"/>
        <v>141400000</v>
      </c>
      <c r="C1425" s="27">
        <f t="shared" si="44"/>
        <v>1.1338445027914459</v>
      </c>
    </row>
    <row r="1426" spans="2:3" x14ac:dyDescent="0.25">
      <c r="B1426" s="24">
        <f t="shared" si="45"/>
        <v>141500000</v>
      </c>
      <c r="C1426" s="27">
        <f t="shared" si="44"/>
        <v>1.1340736700606171</v>
      </c>
    </row>
    <row r="1427" spans="2:3" x14ac:dyDescent="0.25">
      <c r="B1427" s="24">
        <f t="shared" si="45"/>
        <v>141600000</v>
      </c>
      <c r="C1427" s="27">
        <f t="shared" si="44"/>
        <v>1.1343031385009807</v>
      </c>
    </row>
    <row r="1428" spans="2:3" x14ac:dyDescent="0.25">
      <c r="B1428" s="24">
        <f t="shared" si="45"/>
        <v>141700000</v>
      </c>
      <c r="C1428" s="27">
        <f t="shared" si="44"/>
        <v>1.1345329085486147</v>
      </c>
    </row>
    <row r="1429" spans="2:3" x14ac:dyDescent="0.25">
      <c r="B1429" s="24">
        <f t="shared" si="45"/>
        <v>141800000</v>
      </c>
      <c r="C1429" s="27">
        <f t="shared" si="44"/>
        <v>1.134762980640603</v>
      </c>
    </row>
    <row r="1430" spans="2:3" x14ac:dyDescent="0.25">
      <c r="B1430" s="24">
        <f t="shared" si="45"/>
        <v>141900000</v>
      </c>
      <c r="C1430" s="27">
        <f t="shared" si="44"/>
        <v>1.1349933552150402</v>
      </c>
    </row>
    <row r="1431" spans="2:3" x14ac:dyDescent="0.25">
      <c r="B1431" s="24">
        <f t="shared" si="45"/>
        <v>142000000</v>
      </c>
      <c r="C1431" s="27">
        <f t="shared" si="44"/>
        <v>1.1352240327110323</v>
      </c>
    </row>
    <row r="1432" spans="2:3" x14ac:dyDescent="0.25">
      <c r="B1432" s="24">
        <f t="shared" si="45"/>
        <v>142100000</v>
      </c>
      <c r="C1432" s="27">
        <f t="shared" si="44"/>
        <v>1.1354550135687014</v>
      </c>
    </row>
    <row r="1433" spans="2:3" x14ac:dyDescent="0.25">
      <c r="B1433" s="24">
        <f t="shared" si="45"/>
        <v>142200000</v>
      </c>
      <c r="C1433" s="27">
        <f t="shared" si="44"/>
        <v>1.1356862982291867</v>
      </c>
    </row>
    <row r="1434" spans="2:3" x14ac:dyDescent="0.25">
      <c r="B1434" s="24">
        <f t="shared" si="45"/>
        <v>142300000</v>
      </c>
      <c r="C1434" s="27">
        <f t="shared" si="44"/>
        <v>1.1359178871346494</v>
      </c>
    </row>
    <row r="1435" spans="2:3" x14ac:dyDescent="0.25">
      <c r="B1435" s="24">
        <f t="shared" si="45"/>
        <v>142400000</v>
      </c>
      <c r="C1435" s="27">
        <f t="shared" si="44"/>
        <v>1.1361497807282741</v>
      </c>
    </row>
    <row r="1436" spans="2:3" x14ac:dyDescent="0.25">
      <c r="B1436" s="24">
        <f t="shared" si="45"/>
        <v>142500000</v>
      </c>
      <c r="C1436" s="27">
        <f t="shared" si="44"/>
        <v>1.1363819794542722</v>
      </c>
    </row>
    <row r="1437" spans="2:3" x14ac:dyDescent="0.25">
      <c r="B1437" s="24">
        <f t="shared" si="45"/>
        <v>142600000</v>
      </c>
      <c r="C1437" s="27">
        <f t="shared" si="44"/>
        <v>1.1366144837578849</v>
      </c>
    </row>
    <row r="1438" spans="2:3" x14ac:dyDescent="0.25">
      <c r="B1438" s="24">
        <f t="shared" si="45"/>
        <v>142700000</v>
      </c>
      <c r="C1438" s="27">
        <f t="shared" si="44"/>
        <v>1.136847294085386</v>
      </c>
    </row>
    <row r="1439" spans="2:3" x14ac:dyDescent="0.25">
      <c r="B1439" s="24">
        <f t="shared" si="45"/>
        <v>142800000</v>
      </c>
      <c r="C1439" s="27">
        <f t="shared" si="44"/>
        <v>1.1370804108840842</v>
      </c>
    </row>
    <row r="1440" spans="2:3" x14ac:dyDescent="0.25">
      <c r="B1440" s="24">
        <f t="shared" si="45"/>
        <v>142900000</v>
      </c>
      <c r="C1440" s="27">
        <f t="shared" si="44"/>
        <v>1.1373138346023282</v>
      </c>
    </row>
    <row r="1441" spans="2:3" x14ac:dyDescent="0.25">
      <c r="B1441" s="24">
        <f t="shared" si="45"/>
        <v>143000000</v>
      </c>
      <c r="C1441" s="27">
        <f t="shared" si="44"/>
        <v>1.1375475656895064</v>
      </c>
    </row>
    <row r="1442" spans="2:3" x14ac:dyDescent="0.25">
      <c r="B1442" s="24">
        <f t="shared" si="45"/>
        <v>143100000</v>
      </c>
      <c r="C1442" s="27">
        <f t="shared" si="44"/>
        <v>1.1377816045960529</v>
      </c>
    </row>
    <row r="1443" spans="2:3" x14ac:dyDescent="0.25">
      <c r="B1443" s="24">
        <f t="shared" si="45"/>
        <v>143200000</v>
      </c>
      <c r="C1443" s="27">
        <f t="shared" si="44"/>
        <v>1.1380159517734483</v>
      </c>
    </row>
    <row r="1444" spans="2:3" x14ac:dyDescent="0.25">
      <c r="B1444" s="24">
        <f t="shared" si="45"/>
        <v>143300000</v>
      </c>
      <c r="C1444" s="27">
        <f t="shared" si="44"/>
        <v>1.1382506076742238</v>
      </c>
    </row>
    <row r="1445" spans="2:3" x14ac:dyDescent="0.25">
      <c r="B1445" s="24">
        <f t="shared" si="45"/>
        <v>143400000</v>
      </c>
      <c r="C1445" s="27">
        <f t="shared" si="44"/>
        <v>1.1384855727519643</v>
      </c>
    </row>
    <row r="1446" spans="2:3" x14ac:dyDescent="0.25">
      <c r="B1446" s="24">
        <f t="shared" si="45"/>
        <v>143500000</v>
      </c>
      <c r="C1446" s="27">
        <f t="shared" si="44"/>
        <v>1.1387208474613106</v>
      </c>
    </row>
    <row r="1447" spans="2:3" x14ac:dyDescent="0.25">
      <c r="B1447" s="24">
        <f t="shared" si="45"/>
        <v>143600000</v>
      </c>
      <c r="C1447" s="27">
        <f t="shared" si="44"/>
        <v>1.1389564322579628</v>
      </c>
    </row>
    <row r="1448" spans="2:3" x14ac:dyDescent="0.25">
      <c r="B1448" s="24">
        <f t="shared" si="45"/>
        <v>143700000</v>
      </c>
      <c r="C1448" s="27">
        <f t="shared" si="44"/>
        <v>1.1391923275986835</v>
      </c>
    </row>
    <row r="1449" spans="2:3" x14ac:dyDescent="0.25">
      <c r="B1449" s="24">
        <f t="shared" si="45"/>
        <v>143800000</v>
      </c>
      <c r="C1449" s="27">
        <f t="shared" si="44"/>
        <v>1.1394285339413008</v>
      </c>
    </row>
    <row r="1450" spans="2:3" x14ac:dyDescent="0.25">
      <c r="B1450" s="24">
        <f t="shared" si="45"/>
        <v>143900000</v>
      </c>
      <c r="C1450" s="27">
        <f t="shared" si="44"/>
        <v>1.1396650517447113</v>
      </c>
    </row>
    <row r="1451" spans="2:3" x14ac:dyDescent="0.25">
      <c r="B1451" s="24">
        <f t="shared" si="45"/>
        <v>144000000</v>
      </c>
      <c r="C1451" s="27">
        <f t="shared" si="44"/>
        <v>1.139901881468883</v>
      </c>
    </row>
    <row r="1452" spans="2:3" x14ac:dyDescent="0.25">
      <c r="B1452" s="24">
        <f t="shared" si="45"/>
        <v>144100000</v>
      </c>
      <c r="C1452" s="27">
        <f t="shared" si="44"/>
        <v>1.1401390235748583</v>
      </c>
    </row>
    <row r="1453" spans="2:3" x14ac:dyDescent="0.25">
      <c r="B1453" s="24">
        <f t="shared" si="45"/>
        <v>144200000</v>
      </c>
      <c r="C1453" s="27">
        <f t="shared" si="44"/>
        <v>1.140376478524757</v>
      </c>
    </row>
    <row r="1454" spans="2:3" x14ac:dyDescent="0.25">
      <c r="B1454" s="24">
        <f t="shared" si="45"/>
        <v>144300000</v>
      </c>
      <c r="C1454" s="27">
        <f t="shared" si="44"/>
        <v>1.1406142467817806</v>
      </c>
    </row>
    <row r="1455" spans="2:3" x14ac:dyDescent="0.25">
      <c r="B1455" s="24">
        <f t="shared" si="45"/>
        <v>144400000</v>
      </c>
      <c r="C1455" s="27">
        <f t="shared" si="44"/>
        <v>1.1408523288102133</v>
      </c>
    </row>
    <row r="1456" spans="2:3" x14ac:dyDescent="0.25">
      <c r="B1456" s="24">
        <f t="shared" si="45"/>
        <v>144500000</v>
      </c>
      <c r="C1456" s="27">
        <f t="shared" si="44"/>
        <v>1.1410907250754272</v>
      </c>
    </row>
    <row r="1457" spans="2:3" x14ac:dyDescent="0.25">
      <c r="B1457" s="24">
        <f t="shared" si="45"/>
        <v>144600000</v>
      </c>
      <c r="C1457" s="27">
        <f t="shared" si="44"/>
        <v>1.1413294360438839</v>
      </c>
    </row>
    <row r="1458" spans="2:3" x14ac:dyDescent="0.25">
      <c r="B1458" s="24">
        <f t="shared" si="45"/>
        <v>144700000</v>
      </c>
      <c r="C1458" s="27">
        <f t="shared" si="44"/>
        <v>1.1415684621831381</v>
      </c>
    </row>
    <row r="1459" spans="2:3" x14ac:dyDescent="0.25">
      <c r="B1459" s="24">
        <f t="shared" si="45"/>
        <v>144800000</v>
      </c>
      <c r="C1459" s="27">
        <f t="shared" si="44"/>
        <v>1.1418078039618416</v>
      </c>
    </row>
    <row r="1460" spans="2:3" x14ac:dyDescent="0.25">
      <c r="B1460" s="24">
        <f t="shared" si="45"/>
        <v>144900000</v>
      </c>
      <c r="C1460" s="27">
        <f t="shared" si="44"/>
        <v>1.1420474618497443</v>
      </c>
    </row>
    <row r="1461" spans="2:3" x14ac:dyDescent="0.25">
      <c r="B1461" s="24">
        <f t="shared" si="45"/>
        <v>145000000</v>
      </c>
      <c r="C1461" s="27">
        <f t="shared" si="44"/>
        <v>1.1422874363177002</v>
      </c>
    </row>
    <row r="1462" spans="2:3" x14ac:dyDescent="0.25">
      <c r="B1462" s="24">
        <f t="shared" si="45"/>
        <v>145100000</v>
      </c>
      <c r="C1462" s="27">
        <f t="shared" si="44"/>
        <v>1.1425277278376686</v>
      </c>
    </row>
    <row r="1463" spans="2:3" x14ac:dyDescent="0.25">
      <c r="B1463" s="24">
        <f t="shared" si="45"/>
        <v>145200000</v>
      </c>
      <c r="C1463" s="27">
        <f t="shared" si="44"/>
        <v>1.1427683368827175</v>
      </c>
    </row>
    <row r="1464" spans="2:3" x14ac:dyDescent="0.25">
      <c r="B1464" s="24">
        <f t="shared" si="45"/>
        <v>145300000</v>
      </c>
      <c r="C1464" s="27">
        <f t="shared" si="44"/>
        <v>1.1430092639270273</v>
      </c>
    </row>
    <row r="1465" spans="2:3" x14ac:dyDescent="0.25">
      <c r="B1465" s="24">
        <f t="shared" si="45"/>
        <v>145400000</v>
      </c>
      <c r="C1465" s="27">
        <f t="shared" si="44"/>
        <v>1.1432505094458945</v>
      </c>
    </row>
    <row r="1466" spans="2:3" x14ac:dyDescent="0.25">
      <c r="B1466" s="24">
        <f t="shared" si="45"/>
        <v>145500000</v>
      </c>
      <c r="C1466" s="27">
        <f t="shared" si="44"/>
        <v>1.1434920739157328</v>
      </c>
    </row>
    <row r="1467" spans="2:3" x14ac:dyDescent="0.25">
      <c r="B1467" s="24">
        <f t="shared" si="45"/>
        <v>145600000</v>
      </c>
      <c r="C1467" s="27">
        <f t="shared" si="44"/>
        <v>1.1437339578140793</v>
      </c>
    </row>
    <row r="1468" spans="2:3" x14ac:dyDescent="0.25">
      <c r="B1468" s="24">
        <f t="shared" si="45"/>
        <v>145700000</v>
      </c>
      <c r="C1468" s="27">
        <f t="shared" si="44"/>
        <v>1.1439761616195954</v>
      </c>
    </row>
    <row r="1469" spans="2:3" x14ac:dyDescent="0.25">
      <c r="B1469" s="24">
        <f t="shared" si="45"/>
        <v>145800000</v>
      </c>
      <c r="C1469" s="27">
        <f t="shared" si="44"/>
        <v>1.1442186858120711</v>
      </c>
    </row>
    <row r="1470" spans="2:3" x14ac:dyDescent="0.25">
      <c r="B1470" s="24">
        <f t="shared" si="45"/>
        <v>145900000</v>
      </c>
      <c r="C1470" s="27">
        <f t="shared" si="44"/>
        <v>1.1444615308724282</v>
      </c>
    </row>
    <row r="1471" spans="2:3" x14ac:dyDescent="0.25">
      <c r="B1471" s="24">
        <f t="shared" si="45"/>
        <v>146000000</v>
      </c>
      <c r="C1471" s="27">
        <f t="shared" si="44"/>
        <v>1.1447046972827233</v>
      </c>
    </row>
    <row r="1472" spans="2:3" x14ac:dyDescent="0.25">
      <c r="B1472" s="24">
        <f t="shared" si="45"/>
        <v>146100000</v>
      </c>
      <c r="C1472" s="27">
        <f t="shared" si="44"/>
        <v>1.144948185526151</v>
      </c>
    </row>
    <row r="1473" spans="2:3" x14ac:dyDescent="0.25">
      <c r="B1473" s="24">
        <f t="shared" si="45"/>
        <v>146200000</v>
      </c>
      <c r="C1473" s="27">
        <f t="shared" si="44"/>
        <v>1.1451919960870478</v>
      </c>
    </row>
    <row r="1474" spans="2:3" x14ac:dyDescent="0.25">
      <c r="B1474" s="24">
        <f t="shared" si="45"/>
        <v>146300000</v>
      </c>
      <c r="C1474" s="27">
        <f t="shared" si="44"/>
        <v>1.1454361294508955</v>
      </c>
    </row>
    <row r="1475" spans="2:3" x14ac:dyDescent="0.25">
      <c r="B1475" s="24">
        <f t="shared" si="45"/>
        <v>146400000</v>
      </c>
      <c r="C1475" s="27">
        <f t="shared" si="44"/>
        <v>1.1456805861043227</v>
      </c>
    </row>
    <row r="1476" spans="2:3" x14ac:dyDescent="0.25">
      <c r="B1476" s="24">
        <f t="shared" si="45"/>
        <v>146500000</v>
      </c>
      <c r="C1476" s="27">
        <f t="shared" si="44"/>
        <v>1.1459253665351108</v>
      </c>
    </row>
    <row r="1477" spans="2:3" x14ac:dyDescent="0.25">
      <c r="B1477" s="24">
        <f t="shared" si="45"/>
        <v>146600000</v>
      </c>
      <c r="C1477" s="27">
        <f t="shared" si="44"/>
        <v>1.1461704712321956</v>
      </c>
    </row>
    <row r="1478" spans="2:3" x14ac:dyDescent="0.25">
      <c r="B1478" s="24">
        <f t="shared" si="45"/>
        <v>146700000</v>
      </c>
      <c r="C1478" s="27">
        <f t="shared" si="44"/>
        <v>1.1464159006856716</v>
      </c>
    </row>
    <row r="1479" spans="2:3" x14ac:dyDescent="0.25">
      <c r="B1479" s="24">
        <f t="shared" si="45"/>
        <v>146800000</v>
      </c>
      <c r="C1479" s="27">
        <f t="shared" si="44"/>
        <v>1.1466616553867939</v>
      </c>
    </row>
    <row r="1480" spans="2:3" x14ac:dyDescent="0.25">
      <c r="B1480" s="24">
        <f t="shared" si="45"/>
        <v>146900000</v>
      </c>
      <c r="C1480" s="27">
        <f t="shared" si="44"/>
        <v>1.1469077358279836</v>
      </c>
    </row>
    <row r="1481" spans="2:3" x14ac:dyDescent="0.25">
      <c r="B1481" s="24">
        <f t="shared" si="45"/>
        <v>147000000</v>
      </c>
      <c r="C1481" s="27">
        <f t="shared" si="44"/>
        <v>1.1471541425028298</v>
      </c>
    </row>
    <row r="1482" spans="2:3" x14ac:dyDescent="0.25">
      <c r="B1482" s="24">
        <f t="shared" si="45"/>
        <v>147100000</v>
      </c>
      <c r="C1482" s="27">
        <f t="shared" si="44"/>
        <v>1.1474008759060936</v>
      </c>
    </row>
    <row r="1483" spans="2:3" x14ac:dyDescent="0.25">
      <c r="B1483" s="24">
        <f t="shared" si="45"/>
        <v>147200000</v>
      </c>
      <c r="C1483" s="27">
        <f t="shared" si="44"/>
        <v>1.1476479365337113</v>
      </c>
    </row>
    <row r="1484" spans="2:3" x14ac:dyDescent="0.25">
      <c r="B1484" s="24">
        <f t="shared" si="45"/>
        <v>147300000</v>
      </c>
      <c r="C1484" s="27">
        <f t="shared" si="44"/>
        <v>1.1478953248827977</v>
      </c>
    </row>
    <row r="1485" spans="2:3" x14ac:dyDescent="0.25">
      <c r="B1485" s="24">
        <f t="shared" si="45"/>
        <v>147400000</v>
      </c>
      <c r="C1485" s="27">
        <f t="shared" ref="C1485:C1548" si="46">1/(POWER(1-((B1485*B1485)/($C$3*$C$3)),0.5))</f>
        <v>1.14814304145165</v>
      </c>
    </row>
    <row r="1486" spans="2:3" x14ac:dyDescent="0.25">
      <c r="B1486" s="24">
        <f t="shared" ref="B1486:B1549" si="47">B1485+$C$5</f>
        <v>147500000</v>
      </c>
      <c r="C1486" s="27">
        <f t="shared" si="46"/>
        <v>1.1483910867397511</v>
      </c>
    </row>
    <row r="1487" spans="2:3" x14ac:dyDescent="0.25">
      <c r="B1487" s="24">
        <f t="shared" si="47"/>
        <v>147600000</v>
      </c>
      <c r="C1487" s="27">
        <f t="shared" si="46"/>
        <v>1.1486394612477722</v>
      </c>
    </row>
    <row r="1488" spans="2:3" x14ac:dyDescent="0.25">
      <c r="B1488" s="24">
        <f t="shared" si="47"/>
        <v>147700000</v>
      </c>
      <c r="C1488" s="27">
        <f t="shared" si="46"/>
        <v>1.1488881654775782</v>
      </c>
    </row>
    <row r="1489" spans="2:3" x14ac:dyDescent="0.25">
      <c r="B1489" s="24">
        <f t="shared" si="47"/>
        <v>147800000</v>
      </c>
      <c r="C1489" s="27">
        <f t="shared" si="46"/>
        <v>1.1491371999322295</v>
      </c>
    </row>
    <row r="1490" spans="2:3" x14ac:dyDescent="0.25">
      <c r="B1490" s="24">
        <f t="shared" si="47"/>
        <v>147900000</v>
      </c>
      <c r="C1490" s="27">
        <f t="shared" si="46"/>
        <v>1.149386565115986</v>
      </c>
    </row>
    <row r="1491" spans="2:3" x14ac:dyDescent="0.25">
      <c r="B1491" s="24">
        <f t="shared" si="47"/>
        <v>148000000</v>
      </c>
      <c r="C1491" s="27">
        <f t="shared" si="46"/>
        <v>1.149636261534311</v>
      </c>
    </row>
    <row r="1492" spans="2:3" x14ac:dyDescent="0.25">
      <c r="B1492" s="24">
        <f t="shared" si="47"/>
        <v>148100000</v>
      </c>
      <c r="C1492" s="27">
        <f t="shared" si="46"/>
        <v>1.149886289693874</v>
      </c>
    </row>
    <row r="1493" spans="2:3" x14ac:dyDescent="0.25">
      <c r="B1493" s="24">
        <f t="shared" si="47"/>
        <v>148200000</v>
      </c>
      <c r="C1493" s="27">
        <f t="shared" si="46"/>
        <v>1.1501366501025554</v>
      </c>
    </row>
    <row r="1494" spans="2:3" x14ac:dyDescent="0.25">
      <c r="B1494" s="24">
        <f t="shared" si="47"/>
        <v>148300000</v>
      </c>
      <c r="C1494" s="27">
        <f t="shared" si="46"/>
        <v>1.1503873432694489</v>
      </c>
    </row>
    <row r="1495" spans="2:3" x14ac:dyDescent="0.25">
      <c r="B1495" s="24">
        <f t="shared" si="47"/>
        <v>148400000</v>
      </c>
      <c r="C1495" s="27">
        <f t="shared" si="46"/>
        <v>1.1506383697048654</v>
      </c>
    </row>
    <row r="1496" spans="2:3" x14ac:dyDescent="0.25">
      <c r="B1496" s="24">
        <f t="shared" si="47"/>
        <v>148500000</v>
      </c>
      <c r="C1496" s="27">
        <f t="shared" si="46"/>
        <v>1.1508897299203376</v>
      </c>
    </row>
    <row r="1497" spans="2:3" x14ac:dyDescent="0.25">
      <c r="B1497" s="24">
        <f t="shared" si="47"/>
        <v>148600000</v>
      </c>
      <c r="C1497" s="27">
        <f t="shared" si="46"/>
        <v>1.1511414244286211</v>
      </c>
    </row>
    <row r="1498" spans="2:3" x14ac:dyDescent="0.25">
      <c r="B1498" s="24">
        <f t="shared" si="47"/>
        <v>148700000</v>
      </c>
      <c r="C1498" s="27">
        <f t="shared" si="46"/>
        <v>1.1513934537437021</v>
      </c>
    </row>
    <row r="1499" spans="2:3" x14ac:dyDescent="0.25">
      <c r="B1499" s="24">
        <f t="shared" si="47"/>
        <v>148800000</v>
      </c>
      <c r="C1499" s="27">
        <f t="shared" si="46"/>
        <v>1.151645818380796</v>
      </c>
    </row>
    <row r="1500" spans="2:3" x14ac:dyDescent="0.25">
      <c r="B1500" s="24">
        <f t="shared" si="47"/>
        <v>148900000</v>
      </c>
      <c r="C1500" s="27">
        <f t="shared" si="46"/>
        <v>1.1518985188563555</v>
      </c>
    </row>
    <row r="1501" spans="2:3" x14ac:dyDescent="0.25">
      <c r="B1501" s="24">
        <f t="shared" si="47"/>
        <v>149000000</v>
      </c>
      <c r="C1501" s="27">
        <f t="shared" si="46"/>
        <v>1.1521515556880715</v>
      </c>
    </row>
    <row r="1502" spans="2:3" x14ac:dyDescent="0.25">
      <c r="B1502" s="24">
        <f t="shared" si="47"/>
        <v>149100000</v>
      </c>
      <c r="C1502" s="27">
        <f t="shared" si="46"/>
        <v>1.1524049293948784</v>
      </c>
    </row>
    <row r="1503" spans="2:3" x14ac:dyDescent="0.25">
      <c r="B1503" s="24">
        <f t="shared" si="47"/>
        <v>149200000</v>
      </c>
      <c r="C1503" s="27">
        <f t="shared" si="46"/>
        <v>1.1526586404969559</v>
      </c>
    </row>
    <row r="1504" spans="2:3" x14ac:dyDescent="0.25">
      <c r="B1504" s="24">
        <f t="shared" si="47"/>
        <v>149300000</v>
      </c>
      <c r="C1504" s="27">
        <f t="shared" si="46"/>
        <v>1.1529126895157351</v>
      </c>
    </row>
    <row r="1505" spans="2:3" x14ac:dyDescent="0.25">
      <c r="B1505" s="24">
        <f t="shared" si="47"/>
        <v>149400000</v>
      </c>
      <c r="C1505" s="27">
        <f t="shared" si="46"/>
        <v>1.1531670769739</v>
      </c>
    </row>
    <row r="1506" spans="2:3" x14ac:dyDescent="0.25">
      <c r="B1506" s="24">
        <f t="shared" si="47"/>
        <v>149500000</v>
      </c>
      <c r="C1506" s="27">
        <f t="shared" si="46"/>
        <v>1.1534218033953931</v>
      </c>
    </row>
    <row r="1507" spans="2:3" x14ac:dyDescent="0.25">
      <c r="B1507" s="24">
        <f t="shared" si="47"/>
        <v>149600000</v>
      </c>
      <c r="C1507" s="27">
        <f t="shared" si="46"/>
        <v>1.1536768693054174</v>
      </c>
    </row>
    <row r="1508" spans="2:3" x14ac:dyDescent="0.25">
      <c r="B1508" s="24">
        <f t="shared" si="47"/>
        <v>149700000</v>
      </c>
      <c r="C1508" s="27">
        <f t="shared" si="46"/>
        <v>1.1539322752304415</v>
      </c>
    </row>
    <row r="1509" spans="2:3" x14ac:dyDescent="0.25">
      <c r="B1509" s="24">
        <f t="shared" si="47"/>
        <v>149800000</v>
      </c>
      <c r="C1509" s="27">
        <f t="shared" si="46"/>
        <v>1.1541880216982023</v>
      </c>
    </row>
    <row r="1510" spans="2:3" x14ac:dyDescent="0.25">
      <c r="B1510" s="24">
        <f t="shared" si="47"/>
        <v>149900000</v>
      </c>
      <c r="C1510" s="27">
        <f t="shared" si="46"/>
        <v>1.1544441092377105</v>
      </c>
    </row>
    <row r="1511" spans="2:3" x14ac:dyDescent="0.25">
      <c r="B1511" s="24">
        <f t="shared" si="47"/>
        <v>150000000</v>
      </c>
      <c r="C1511" s="27">
        <f t="shared" si="46"/>
        <v>1.1547005383792517</v>
      </c>
    </row>
    <row r="1512" spans="2:3" x14ac:dyDescent="0.25">
      <c r="B1512" s="24">
        <f t="shared" si="47"/>
        <v>150100000</v>
      </c>
      <c r="C1512" s="27">
        <f t="shared" si="46"/>
        <v>1.1549573096543926</v>
      </c>
    </row>
    <row r="1513" spans="2:3" x14ac:dyDescent="0.25">
      <c r="B1513" s="24">
        <f t="shared" si="47"/>
        <v>150200000</v>
      </c>
      <c r="C1513" s="27">
        <f t="shared" si="46"/>
        <v>1.1552144235959843</v>
      </c>
    </row>
    <row r="1514" spans="2:3" x14ac:dyDescent="0.25">
      <c r="B1514" s="24">
        <f t="shared" si="47"/>
        <v>150300000</v>
      </c>
      <c r="C1514" s="27">
        <f t="shared" si="46"/>
        <v>1.155471880738165</v>
      </c>
    </row>
    <row r="1515" spans="2:3" x14ac:dyDescent="0.25">
      <c r="B1515" s="24">
        <f t="shared" si="47"/>
        <v>150400000</v>
      </c>
      <c r="C1515" s="27">
        <f t="shared" si="46"/>
        <v>1.1557296816163647</v>
      </c>
    </row>
    <row r="1516" spans="2:3" x14ac:dyDescent="0.25">
      <c r="B1516" s="24">
        <f t="shared" si="47"/>
        <v>150500000</v>
      </c>
      <c r="C1516" s="27">
        <f t="shared" si="46"/>
        <v>1.1559878267673098</v>
      </c>
    </row>
    <row r="1517" spans="2:3" x14ac:dyDescent="0.25">
      <c r="B1517" s="24">
        <f t="shared" si="47"/>
        <v>150600000</v>
      </c>
      <c r="C1517" s="27">
        <f t="shared" si="46"/>
        <v>1.1562463167290256</v>
      </c>
    </row>
    <row r="1518" spans="2:3" x14ac:dyDescent="0.25">
      <c r="B1518" s="24">
        <f t="shared" si="47"/>
        <v>150700000</v>
      </c>
      <c r="C1518" s="27">
        <f t="shared" si="46"/>
        <v>1.1565051520408407</v>
      </c>
    </row>
    <row r="1519" spans="2:3" x14ac:dyDescent="0.25">
      <c r="B1519" s="24">
        <f t="shared" si="47"/>
        <v>150800000</v>
      </c>
      <c r="C1519" s="27">
        <f t="shared" si="46"/>
        <v>1.1567643332433912</v>
      </c>
    </row>
    <row r="1520" spans="2:3" x14ac:dyDescent="0.25">
      <c r="B1520" s="24">
        <f t="shared" si="47"/>
        <v>150900000</v>
      </c>
      <c r="C1520" s="27">
        <f t="shared" si="46"/>
        <v>1.1570238608786247</v>
      </c>
    </row>
    <row r="1521" spans="2:3" x14ac:dyDescent="0.25">
      <c r="B1521" s="24">
        <f t="shared" si="47"/>
        <v>151000000</v>
      </c>
      <c r="C1521" s="27">
        <f t="shared" si="46"/>
        <v>1.1572837354898029</v>
      </c>
    </row>
    <row r="1522" spans="2:3" x14ac:dyDescent="0.25">
      <c r="B1522" s="24">
        <f t="shared" si="47"/>
        <v>151100000</v>
      </c>
      <c r="C1522" s="27">
        <f t="shared" si="46"/>
        <v>1.1575439576215083</v>
      </c>
    </row>
    <row r="1523" spans="2:3" x14ac:dyDescent="0.25">
      <c r="B1523" s="24">
        <f t="shared" si="47"/>
        <v>151200000</v>
      </c>
      <c r="C1523" s="27">
        <f t="shared" si="46"/>
        <v>1.1578045278196447</v>
      </c>
    </row>
    <row r="1524" spans="2:3" x14ac:dyDescent="0.25">
      <c r="B1524" s="24">
        <f t="shared" si="47"/>
        <v>151300000</v>
      </c>
      <c r="C1524" s="27">
        <f t="shared" si="46"/>
        <v>1.1580654466314442</v>
      </c>
    </row>
    <row r="1525" spans="2:3" x14ac:dyDescent="0.25">
      <c r="B1525" s="24">
        <f t="shared" si="47"/>
        <v>151400000</v>
      </c>
      <c r="C1525" s="27">
        <f t="shared" si="46"/>
        <v>1.1583267146054692</v>
      </c>
    </row>
    <row r="1526" spans="2:3" x14ac:dyDescent="0.25">
      <c r="B1526" s="24">
        <f t="shared" si="47"/>
        <v>151500000</v>
      </c>
      <c r="C1526" s="27">
        <f t="shared" si="46"/>
        <v>1.158588332291618</v>
      </c>
    </row>
    <row r="1527" spans="2:3" x14ac:dyDescent="0.25">
      <c r="B1527" s="24">
        <f t="shared" si="47"/>
        <v>151600000</v>
      </c>
      <c r="C1527" s="27">
        <f t="shared" si="46"/>
        <v>1.158850300241127</v>
      </c>
    </row>
    <row r="1528" spans="2:3" x14ac:dyDescent="0.25">
      <c r="B1528" s="24">
        <f t="shared" si="47"/>
        <v>151700000</v>
      </c>
      <c r="C1528" s="27">
        <f t="shared" si="46"/>
        <v>1.1591126190065761</v>
      </c>
    </row>
    <row r="1529" spans="2:3" x14ac:dyDescent="0.25">
      <c r="B1529" s="24">
        <f t="shared" si="47"/>
        <v>151800000</v>
      </c>
      <c r="C1529" s="27">
        <f t="shared" si="46"/>
        <v>1.1593752891418929</v>
      </c>
    </row>
    <row r="1530" spans="2:3" x14ac:dyDescent="0.25">
      <c r="B1530" s="24">
        <f t="shared" si="47"/>
        <v>151900000</v>
      </c>
      <c r="C1530" s="27">
        <f t="shared" si="46"/>
        <v>1.1596383112023554</v>
      </c>
    </row>
    <row r="1531" spans="2:3" x14ac:dyDescent="0.25">
      <c r="B1531" s="24">
        <f t="shared" si="47"/>
        <v>152000000</v>
      </c>
      <c r="C1531" s="27">
        <f t="shared" si="46"/>
        <v>1.1599016857445976</v>
      </c>
    </row>
    <row r="1532" spans="2:3" x14ac:dyDescent="0.25">
      <c r="B1532" s="24">
        <f t="shared" si="47"/>
        <v>152100000</v>
      </c>
      <c r="C1532" s="27">
        <f t="shared" si="46"/>
        <v>1.1601654133266128</v>
      </c>
    </row>
    <row r="1533" spans="2:3" x14ac:dyDescent="0.25">
      <c r="B1533" s="24">
        <f t="shared" si="47"/>
        <v>152200000</v>
      </c>
      <c r="C1533" s="27">
        <f t="shared" si="46"/>
        <v>1.1604294945077576</v>
      </c>
    </row>
    <row r="1534" spans="2:3" x14ac:dyDescent="0.25">
      <c r="B1534" s="24">
        <f t="shared" si="47"/>
        <v>152300000</v>
      </c>
      <c r="C1534" s="27">
        <f t="shared" si="46"/>
        <v>1.1606939298487566</v>
      </c>
    </row>
    <row r="1535" spans="2:3" x14ac:dyDescent="0.25">
      <c r="B1535" s="24">
        <f t="shared" si="47"/>
        <v>152400000</v>
      </c>
      <c r="C1535" s="27">
        <f t="shared" si="46"/>
        <v>1.160958719911706</v>
      </c>
    </row>
    <row r="1536" spans="2:3" x14ac:dyDescent="0.25">
      <c r="B1536" s="24">
        <f t="shared" si="47"/>
        <v>152500000</v>
      </c>
      <c r="C1536" s="27">
        <f t="shared" si="46"/>
        <v>1.1612238652600777</v>
      </c>
    </row>
    <row r="1537" spans="2:3" x14ac:dyDescent="0.25">
      <c r="B1537" s="24">
        <f t="shared" si="47"/>
        <v>152600000</v>
      </c>
      <c r="C1537" s="27">
        <f t="shared" si="46"/>
        <v>1.1614893664587249</v>
      </c>
    </row>
    <row r="1538" spans="2:3" x14ac:dyDescent="0.25">
      <c r="B1538" s="24">
        <f t="shared" si="47"/>
        <v>152700000</v>
      </c>
      <c r="C1538" s="27">
        <f t="shared" si="46"/>
        <v>1.161755224073884</v>
      </c>
    </row>
    <row r="1539" spans="2:3" x14ac:dyDescent="0.25">
      <c r="B1539" s="24">
        <f t="shared" si="47"/>
        <v>152800000</v>
      </c>
      <c r="C1539" s="27">
        <f t="shared" si="46"/>
        <v>1.1620214386731806</v>
      </c>
    </row>
    <row r="1540" spans="2:3" x14ac:dyDescent="0.25">
      <c r="B1540" s="24">
        <f t="shared" si="47"/>
        <v>152900000</v>
      </c>
      <c r="C1540" s="27">
        <f t="shared" si="46"/>
        <v>1.162288010825633</v>
      </c>
    </row>
    <row r="1541" spans="2:3" x14ac:dyDescent="0.25">
      <c r="B1541" s="24">
        <f t="shared" si="47"/>
        <v>153000000</v>
      </c>
      <c r="C1541" s="27">
        <f t="shared" si="46"/>
        <v>1.1625549411016565</v>
      </c>
    </row>
    <row r="1542" spans="2:3" x14ac:dyDescent="0.25">
      <c r="B1542" s="24">
        <f t="shared" si="47"/>
        <v>153100000</v>
      </c>
      <c r="C1542" s="27">
        <f t="shared" si="46"/>
        <v>1.1628222300730675</v>
      </c>
    </row>
    <row r="1543" spans="2:3" x14ac:dyDescent="0.25">
      <c r="B1543" s="24">
        <f t="shared" si="47"/>
        <v>153200000</v>
      </c>
      <c r="C1543" s="27">
        <f t="shared" si="46"/>
        <v>1.1630898783130883</v>
      </c>
    </row>
    <row r="1544" spans="2:3" x14ac:dyDescent="0.25">
      <c r="B1544" s="24">
        <f t="shared" si="47"/>
        <v>153300000</v>
      </c>
      <c r="C1544" s="27">
        <f t="shared" si="46"/>
        <v>1.1633578863963512</v>
      </c>
    </row>
    <row r="1545" spans="2:3" x14ac:dyDescent="0.25">
      <c r="B1545" s="24">
        <f t="shared" si="47"/>
        <v>153400000</v>
      </c>
      <c r="C1545" s="27">
        <f t="shared" si="46"/>
        <v>1.1636262548989023</v>
      </c>
    </row>
    <row r="1546" spans="2:3" x14ac:dyDescent="0.25">
      <c r="B1546" s="24">
        <f t="shared" si="47"/>
        <v>153500000</v>
      </c>
      <c r="C1546" s="27">
        <f t="shared" si="46"/>
        <v>1.1638949843982065</v>
      </c>
    </row>
    <row r="1547" spans="2:3" x14ac:dyDescent="0.25">
      <c r="B1547" s="24">
        <f t="shared" si="47"/>
        <v>153600000</v>
      </c>
      <c r="C1547" s="27">
        <f t="shared" si="46"/>
        <v>1.1641640754731513</v>
      </c>
    </row>
    <row r="1548" spans="2:3" x14ac:dyDescent="0.25">
      <c r="B1548" s="24">
        <f t="shared" si="47"/>
        <v>153700000</v>
      </c>
      <c r="C1548" s="27">
        <f t="shared" si="46"/>
        <v>1.1644335287040515</v>
      </c>
    </row>
    <row r="1549" spans="2:3" x14ac:dyDescent="0.25">
      <c r="B1549" s="24">
        <f t="shared" si="47"/>
        <v>153800000</v>
      </c>
      <c r="C1549" s="27">
        <f t="shared" ref="C1549:C1612" si="48">1/(POWER(1-((B1549*B1549)/($C$3*$C$3)),0.5))</f>
        <v>1.1647033446726536</v>
      </c>
    </row>
    <row r="1550" spans="2:3" x14ac:dyDescent="0.25">
      <c r="B1550" s="24">
        <f t="shared" ref="B1550:B1613" si="49">B1549+$C$5</f>
        <v>153900000</v>
      </c>
      <c r="C1550" s="27">
        <f t="shared" si="48"/>
        <v>1.1649735239621399</v>
      </c>
    </row>
    <row r="1551" spans="2:3" x14ac:dyDescent="0.25">
      <c r="B1551" s="24">
        <f t="shared" si="49"/>
        <v>154000000</v>
      </c>
      <c r="C1551" s="27">
        <f t="shared" si="48"/>
        <v>1.1652440671571334</v>
      </c>
    </row>
    <row r="1552" spans="2:3" x14ac:dyDescent="0.25">
      <c r="B1552" s="24">
        <f t="shared" si="49"/>
        <v>154100000</v>
      </c>
      <c r="C1552" s="27">
        <f t="shared" si="48"/>
        <v>1.165514974843701</v>
      </c>
    </row>
    <row r="1553" spans="2:3" x14ac:dyDescent="0.25">
      <c r="B1553" s="24">
        <f t="shared" si="49"/>
        <v>154200000</v>
      </c>
      <c r="C1553" s="27">
        <f t="shared" si="48"/>
        <v>1.1657862476093601</v>
      </c>
    </row>
    <row r="1554" spans="2:3" x14ac:dyDescent="0.25">
      <c r="B1554" s="24">
        <f t="shared" si="49"/>
        <v>154300000</v>
      </c>
      <c r="C1554" s="27">
        <f t="shared" si="48"/>
        <v>1.1660578860430808</v>
      </c>
    </row>
    <row r="1555" spans="2:3" x14ac:dyDescent="0.25">
      <c r="B1555" s="24">
        <f t="shared" si="49"/>
        <v>154400000</v>
      </c>
      <c r="C1555" s="27">
        <f t="shared" si="48"/>
        <v>1.1663298907352915</v>
      </c>
    </row>
    <row r="1556" spans="2:3" x14ac:dyDescent="0.25">
      <c r="B1556" s="24">
        <f t="shared" si="49"/>
        <v>154500000</v>
      </c>
      <c r="C1556" s="27">
        <f t="shared" si="48"/>
        <v>1.1666022622778838</v>
      </c>
    </row>
    <row r="1557" spans="2:3" x14ac:dyDescent="0.25">
      <c r="B1557" s="24">
        <f t="shared" si="49"/>
        <v>154600000</v>
      </c>
      <c r="C1557" s="27">
        <f t="shared" si="48"/>
        <v>1.1668750012642157</v>
      </c>
    </row>
    <row r="1558" spans="2:3" x14ac:dyDescent="0.25">
      <c r="B1558" s="24">
        <f t="shared" si="49"/>
        <v>154700000</v>
      </c>
      <c r="C1558" s="27">
        <f t="shared" si="48"/>
        <v>1.1671481082891177</v>
      </c>
    </row>
    <row r="1559" spans="2:3" x14ac:dyDescent="0.25">
      <c r="B1559" s="24">
        <f t="shared" si="49"/>
        <v>154800000</v>
      </c>
      <c r="C1559" s="27">
        <f t="shared" si="48"/>
        <v>1.1674215839488957</v>
      </c>
    </row>
    <row r="1560" spans="2:3" x14ac:dyDescent="0.25">
      <c r="B1560" s="24">
        <f t="shared" si="49"/>
        <v>154900000</v>
      </c>
      <c r="C1560" s="27">
        <f t="shared" si="48"/>
        <v>1.1676954288413368</v>
      </c>
    </row>
    <row r="1561" spans="2:3" x14ac:dyDescent="0.25">
      <c r="B1561" s="24">
        <f t="shared" si="49"/>
        <v>155000000</v>
      </c>
      <c r="C1561" s="27">
        <f t="shared" si="48"/>
        <v>1.1679696435657134</v>
      </c>
    </row>
    <row r="1562" spans="2:3" x14ac:dyDescent="0.25">
      <c r="B1562" s="24">
        <f t="shared" si="49"/>
        <v>155100000</v>
      </c>
      <c r="C1562" s="27">
        <f t="shared" si="48"/>
        <v>1.1682442287227874</v>
      </c>
    </row>
    <row r="1563" spans="2:3" x14ac:dyDescent="0.25">
      <c r="B1563" s="24">
        <f t="shared" si="49"/>
        <v>155200000</v>
      </c>
      <c r="C1563" s="27">
        <f t="shared" si="48"/>
        <v>1.1685191849148164</v>
      </c>
    </row>
    <row r="1564" spans="2:3" x14ac:dyDescent="0.25">
      <c r="B1564" s="24">
        <f t="shared" si="49"/>
        <v>155300000</v>
      </c>
      <c r="C1564" s="27">
        <f t="shared" si="48"/>
        <v>1.1687945127455559</v>
      </c>
    </row>
    <row r="1565" spans="2:3" x14ac:dyDescent="0.25">
      <c r="B1565" s="24">
        <f t="shared" si="49"/>
        <v>155400000</v>
      </c>
      <c r="C1565" s="27">
        <f t="shared" si="48"/>
        <v>1.1690702128202659</v>
      </c>
    </row>
    <row r="1566" spans="2:3" x14ac:dyDescent="0.25">
      <c r="B1566" s="24">
        <f t="shared" si="49"/>
        <v>155500000</v>
      </c>
      <c r="C1566" s="27">
        <f t="shared" si="48"/>
        <v>1.1693462857457146</v>
      </c>
    </row>
    <row r="1567" spans="2:3" x14ac:dyDescent="0.25">
      <c r="B1567" s="24">
        <f t="shared" si="49"/>
        <v>155600000</v>
      </c>
      <c r="C1567" s="27">
        <f t="shared" si="48"/>
        <v>1.1696227321301838</v>
      </c>
    </row>
    <row r="1568" spans="2:3" x14ac:dyDescent="0.25">
      <c r="B1568" s="24">
        <f t="shared" si="49"/>
        <v>155700000</v>
      </c>
      <c r="C1568" s="27">
        <f t="shared" si="48"/>
        <v>1.1698995525834726</v>
      </c>
    </row>
    <row r="1569" spans="2:3" x14ac:dyDescent="0.25">
      <c r="B1569" s="24">
        <f t="shared" si="49"/>
        <v>155800000</v>
      </c>
      <c r="C1569" s="27">
        <f t="shared" si="48"/>
        <v>1.1701767477169029</v>
      </c>
    </row>
    <row r="1570" spans="2:3" x14ac:dyDescent="0.25">
      <c r="B1570" s="24">
        <f t="shared" si="49"/>
        <v>155900000</v>
      </c>
      <c r="C1570" s="27">
        <f t="shared" si="48"/>
        <v>1.1704543181433242</v>
      </c>
    </row>
    <row r="1571" spans="2:3" x14ac:dyDescent="0.25">
      <c r="B1571" s="24">
        <f t="shared" si="49"/>
        <v>156000000</v>
      </c>
      <c r="C1571" s="27">
        <f t="shared" si="48"/>
        <v>1.1707322644771174</v>
      </c>
    </row>
    <row r="1572" spans="2:3" x14ac:dyDescent="0.25">
      <c r="B1572" s="24">
        <f t="shared" si="49"/>
        <v>156100000</v>
      </c>
      <c r="C1572" s="27">
        <f t="shared" si="48"/>
        <v>1.1710105873342012</v>
      </c>
    </row>
    <row r="1573" spans="2:3" x14ac:dyDescent="0.25">
      <c r="B1573" s="24">
        <f t="shared" si="49"/>
        <v>156200000</v>
      </c>
      <c r="C1573" s="27">
        <f t="shared" si="48"/>
        <v>1.1712892873320349</v>
      </c>
    </row>
    <row r="1574" spans="2:3" x14ac:dyDescent="0.25">
      <c r="B1574" s="24">
        <f t="shared" si="49"/>
        <v>156300000</v>
      </c>
      <c r="C1574" s="27">
        <f t="shared" si="48"/>
        <v>1.1715683650896254</v>
      </c>
    </row>
    <row r="1575" spans="2:3" x14ac:dyDescent="0.25">
      <c r="B1575" s="24">
        <f t="shared" si="49"/>
        <v>156400000</v>
      </c>
      <c r="C1575" s="27">
        <f t="shared" si="48"/>
        <v>1.1718478212275294</v>
      </c>
    </row>
    <row r="1576" spans="2:3" x14ac:dyDescent="0.25">
      <c r="B1576" s="24">
        <f t="shared" si="49"/>
        <v>156500000</v>
      </c>
      <c r="C1576" s="27">
        <f t="shared" si="48"/>
        <v>1.1721276563678609</v>
      </c>
    </row>
    <row r="1577" spans="2:3" x14ac:dyDescent="0.25">
      <c r="B1577" s="24">
        <f t="shared" si="49"/>
        <v>156600000</v>
      </c>
      <c r="C1577" s="27">
        <f t="shared" si="48"/>
        <v>1.1724078711342945</v>
      </c>
    </row>
    <row r="1578" spans="2:3" x14ac:dyDescent="0.25">
      <c r="B1578" s="24">
        <f t="shared" si="49"/>
        <v>156700000</v>
      </c>
      <c r="C1578" s="27">
        <f t="shared" si="48"/>
        <v>1.1726884661520707</v>
      </c>
    </row>
    <row r="1579" spans="2:3" x14ac:dyDescent="0.25">
      <c r="B1579" s="24">
        <f t="shared" si="49"/>
        <v>156800000</v>
      </c>
      <c r="C1579" s="27">
        <f t="shared" si="48"/>
        <v>1.1729694420480004</v>
      </c>
    </row>
    <row r="1580" spans="2:3" x14ac:dyDescent="0.25">
      <c r="B1580" s="24">
        <f t="shared" si="49"/>
        <v>156900000</v>
      </c>
      <c r="C1580" s="27">
        <f t="shared" si="48"/>
        <v>1.1732507994504706</v>
      </c>
    </row>
    <row r="1581" spans="2:3" x14ac:dyDescent="0.25">
      <c r="B1581" s="24">
        <f t="shared" si="49"/>
        <v>157000000</v>
      </c>
      <c r="C1581" s="27">
        <f t="shared" si="48"/>
        <v>1.1735325389894491</v>
      </c>
    </row>
    <row r="1582" spans="2:3" x14ac:dyDescent="0.25">
      <c r="B1582" s="24">
        <f t="shared" si="49"/>
        <v>157100000</v>
      </c>
      <c r="C1582" s="27">
        <f t="shared" si="48"/>
        <v>1.1738146612964886</v>
      </c>
    </row>
    <row r="1583" spans="2:3" x14ac:dyDescent="0.25">
      <c r="B1583" s="24">
        <f t="shared" si="49"/>
        <v>157200000</v>
      </c>
      <c r="C1583" s="27">
        <f t="shared" si="48"/>
        <v>1.1740971670047327</v>
      </c>
    </row>
    <row r="1584" spans="2:3" x14ac:dyDescent="0.25">
      <c r="B1584" s="24">
        <f t="shared" si="49"/>
        <v>157300000</v>
      </c>
      <c r="C1584" s="27">
        <f t="shared" si="48"/>
        <v>1.1743800567489209</v>
      </c>
    </row>
    <row r="1585" spans="2:3" x14ac:dyDescent="0.25">
      <c r="B1585" s="24">
        <f t="shared" si="49"/>
        <v>157400000</v>
      </c>
      <c r="C1585" s="27">
        <f t="shared" si="48"/>
        <v>1.1746633311653927</v>
      </c>
    </row>
    <row r="1586" spans="2:3" x14ac:dyDescent="0.25">
      <c r="B1586" s="24">
        <f t="shared" si="49"/>
        <v>157500000</v>
      </c>
      <c r="C1586" s="27">
        <f t="shared" si="48"/>
        <v>1.1749469908920933</v>
      </c>
    </row>
    <row r="1587" spans="2:3" x14ac:dyDescent="0.25">
      <c r="B1587" s="24">
        <f t="shared" si="49"/>
        <v>157600000</v>
      </c>
      <c r="C1587" s="27">
        <f t="shared" si="48"/>
        <v>1.175231036568579</v>
      </c>
    </row>
    <row r="1588" spans="2:3" x14ac:dyDescent="0.25">
      <c r="B1588" s="24">
        <f t="shared" si="49"/>
        <v>157700000</v>
      </c>
      <c r="C1588" s="27">
        <f t="shared" si="48"/>
        <v>1.1755154688360214</v>
      </c>
    </row>
    <row r="1589" spans="2:3" x14ac:dyDescent="0.25">
      <c r="B1589" s="24">
        <f t="shared" si="49"/>
        <v>157800000</v>
      </c>
      <c r="C1589" s="27">
        <f t="shared" si="48"/>
        <v>1.175800288337213</v>
      </c>
    </row>
    <row r="1590" spans="2:3" x14ac:dyDescent="0.25">
      <c r="B1590" s="24">
        <f t="shared" si="49"/>
        <v>157900000</v>
      </c>
      <c r="C1590" s="27">
        <f t="shared" si="48"/>
        <v>1.1760854957165725</v>
      </c>
    </row>
    <row r="1591" spans="2:3" x14ac:dyDescent="0.25">
      <c r="B1591" s="24">
        <f t="shared" si="49"/>
        <v>158000000</v>
      </c>
      <c r="C1591" s="27">
        <f t="shared" si="48"/>
        <v>1.1763710916201493</v>
      </c>
    </row>
    <row r="1592" spans="2:3" x14ac:dyDescent="0.25">
      <c r="B1592" s="24">
        <f t="shared" si="49"/>
        <v>158100000</v>
      </c>
      <c r="C1592" s="27">
        <f t="shared" si="48"/>
        <v>1.1766570766956292</v>
      </c>
    </row>
    <row r="1593" spans="2:3" x14ac:dyDescent="0.25">
      <c r="B1593" s="24">
        <f t="shared" si="49"/>
        <v>158200000</v>
      </c>
      <c r="C1593" s="27">
        <f t="shared" si="48"/>
        <v>1.1769434515923394</v>
      </c>
    </row>
    <row r="1594" spans="2:3" x14ac:dyDescent="0.25">
      <c r="B1594" s="24">
        <f t="shared" si="49"/>
        <v>158300000</v>
      </c>
      <c r="C1594" s="27">
        <f t="shared" si="48"/>
        <v>1.1772302169612539</v>
      </c>
    </row>
    <row r="1595" spans="2:3" x14ac:dyDescent="0.25">
      <c r="B1595" s="24">
        <f t="shared" si="49"/>
        <v>158400000</v>
      </c>
      <c r="C1595" s="27">
        <f t="shared" si="48"/>
        <v>1.177517373454998</v>
      </c>
    </row>
    <row r="1596" spans="2:3" x14ac:dyDescent="0.25">
      <c r="B1596" s="24">
        <f t="shared" si="49"/>
        <v>158500000</v>
      </c>
      <c r="C1596" s="27">
        <f t="shared" si="48"/>
        <v>1.1778049217278546</v>
      </c>
    </row>
    <row r="1597" spans="2:3" x14ac:dyDescent="0.25">
      <c r="B1597" s="24">
        <f t="shared" si="49"/>
        <v>158600000</v>
      </c>
      <c r="C1597" s="27">
        <f t="shared" si="48"/>
        <v>1.1780928624357687</v>
      </c>
    </row>
    <row r="1598" spans="2:3" x14ac:dyDescent="0.25">
      <c r="B1598" s="24">
        <f t="shared" si="49"/>
        <v>158700000</v>
      </c>
      <c r="C1598" s="27">
        <f t="shared" si="48"/>
        <v>1.1783811962363526</v>
      </c>
    </row>
    <row r="1599" spans="2:3" x14ac:dyDescent="0.25">
      <c r="B1599" s="24">
        <f t="shared" si="49"/>
        <v>158800000</v>
      </c>
      <c r="C1599" s="27">
        <f t="shared" si="48"/>
        <v>1.178669923788892</v>
      </c>
    </row>
    <row r="1600" spans="2:3" x14ac:dyDescent="0.25">
      <c r="B1600" s="24">
        <f t="shared" si="49"/>
        <v>158900000</v>
      </c>
      <c r="C1600" s="27">
        <f t="shared" si="48"/>
        <v>1.1789590457543504</v>
      </c>
    </row>
    <row r="1601" spans="2:3" x14ac:dyDescent="0.25">
      <c r="B1601" s="24">
        <f t="shared" si="49"/>
        <v>159000000</v>
      </c>
      <c r="C1601" s="27">
        <f t="shared" si="48"/>
        <v>1.179248562795375</v>
      </c>
    </row>
    <row r="1602" spans="2:3" x14ac:dyDescent="0.25">
      <c r="B1602" s="24">
        <f t="shared" si="49"/>
        <v>159100000</v>
      </c>
      <c r="C1602" s="27">
        <f t="shared" si="48"/>
        <v>1.1795384755763019</v>
      </c>
    </row>
    <row r="1603" spans="2:3" x14ac:dyDescent="0.25">
      <c r="B1603" s="24">
        <f t="shared" si="49"/>
        <v>159200000</v>
      </c>
      <c r="C1603" s="27">
        <f t="shared" si="48"/>
        <v>1.1798287847631612</v>
      </c>
    </row>
    <row r="1604" spans="2:3" x14ac:dyDescent="0.25">
      <c r="B1604" s="24">
        <f t="shared" si="49"/>
        <v>159300000</v>
      </c>
      <c r="C1604" s="27">
        <f t="shared" si="48"/>
        <v>1.1801194910236827</v>
      </c>
    </row>
    <row r="1605" spans="2:3" x14ac:dyDescent="0.25">
      <c r="B1605" s="24">
        <f t="shared" si="49"/>
        <v>159400000</v>
      </c>
      <c r="C1605" s="27">
        <f t="shared" si="48"/>
        <v>1.1804105950273023</v>
      </c>
    </row>
    <row r="1606" spans="2:3" x14ac:dyDescent="0.25">
      <c r="B1606" s="24">
        <f t="shared" si="49"/>
        <v>159500000</v>
      </c>
      <c r="C1606" s="27">
        <f t="shared" si="48"/>
        <v>1.1807020974451647</v>
      </c>
    </row>
    <row r="1607" spans="2:3" x14ac:dyDescent="0.25">
      <c r="B1607" s="24">
        <f t="shared" si="49"/>
        <v>159600000</v>
      </c>
      <c r="C1607" s="27">
        <f t="shared" si="48"/>
        <v>1.1809939989501321</v>
      </c>
    </row>
    <row r="1608" spans="2:3" x14ac:dyDescent="0.25">
      <c r="B1608" s="24">
        <f t="shared" si="49"/>
        <v>159700000</v>
      </c>
      <c r="C1608" s="27">
        <f t="shared" si="48"/>
        <v>1.1812863002167877</v>
      </c>
    </row>
    <row r="1609" spans="2:3" x14ac:dyDescent="0.25">
      <c r="B1609" s="24">
        <f t="shared" si="49"/>
        <v>159800000</v>
      </c>
      <c r="C1609" s="27">
        <f t="shared" si="48"/>
        <v>1.1815790019214412</v>
      </c>
    </row>
    <row r="1610" spans="2:3" x14ac:dyDescent="0.25">
      <c r="B1610" s="24">
        <f t="shared" si="49"/>
        <v>159900000</v>
      </c>
      <c r="C1610" s="27">
        <f t="shared" si="48"/>
        <v>1.1818721047421352</v>
      </c>
    </row>
    <row r="1611" spans="2:3" x14ac:dyDescent="0.25">
      <c r="B1611" s="24">
        <f t="shared" si="49"/>
        <v>160000000</v>
      </c>
      <c r="C1611" s="27">
        <f t="shared" si="48"/>
        <v>1.182165609358651</v>
      </c>
    </row>
    <row r="1612" spans="2:3" x14ac:dyDescent="0.25">
      <c r="B1612" s="24">
        <f t="shared" si="49"/>
        <v>160100000</v>
      </c>
      <c r="C1612" s="27">
        <f t="shared" si="48"/>
        <v>1.1824595164525125</v>
      </c>
    </row>
    <row r="1613" spans="2:3" x14ac:dyDescent="0.25">
      <c r="B1613" s="24">
        <f t="shared" si="49"/>
        <v>160200000</v>
      </c>
      <c r="C1613" s="27">
        <f t="shared" ref="C1613:C1676" si="50">1/(POWER(1-((B1613*B1613)/($C$3*$C$3)),0.5))</f>
        <v>1.1827538267069932</v>
      </c>
    </row>
    <row r="1614" spans="2:3" x14ac:dyDescent="0.25">
      <c r="B1614" s="24">
        <f t="shared" ref="B1614:B1677" si="51">B1613+$C$5</f>
        <v>160300000</v>
      </c>
      <c r="C1614" s="27">
        <f t="shared" si="50"/>
        <v>1.1830485408071223</v>
      </c>
    </row>
    <row r="1615" spans="2:3" x14ac:dyDescent="0.25">
      <c r="B1615" s="24">
        <f t="shared" si="51"/>
        <v>160400000</v>
      </c>
      <c r="C1615" s="27">
        <f t="shared" si="50"/>
        <v>1.183343659439688</v>
      </c>
    </row>
    <row r="1616" spans="2:3" x14ac:dyDescent="0.25">
      <c r="B1616" s="24">
        <f t="shared" si="51"/>
        <v>160500000</v>
      </c>
      <c r="C1616" s="27">
        <f t="shared" si="50"/>
        <v>1.183639183293246</v>
      </c>
    </row>
    <row r="1617" spans="2:3" x14ac:dyDescent="0.25">
      <c r="B1617" s="24">
        <f t="shared" si="51"/>
        <v>160600000</v>
      </c>
      <c r="C1617" s="27">
        <f t="shared" si="50"/>
        <v>1.183935113058123</v>
      </c>
    </row>
    <row r="1618" spans="2:3" x14ac:dyDescent="0.25">
      <c r="B1618" s="24">
        <f t="shared" si="51"/>
        <v>160700000</v>
      </c>
      <c r="C1618" s="27">
        <f t="shared" si="50"/>
        <v>1.1842314494264241</v>
      </c>
    </row>
    <row r="1619" spans="2:3" x14ac:dyDescent="0.25">
      <c r="B1619" s="24">
        <f t="shared" si="51"/>
        <v>160800000</v>
      </c>
      <c r="C1619" s="27">
        <f t="shared" si="50"/>
        <v>1.1845281930920366</v>
      </c>
    </row>
    <row r="1620" spans="2:3" x14ac:dyDescent="0.25">
      <c r="B1620" s="24">
        <f t="shared" si="51"/>
        <v>160900000</v>
      </c>
      <c r="C1620" s="27">
        <f t="shared" si="50"/>
        <v>1.1848253447506378</v>
      </c>
    </row>
    <row r="1621" spans="2:3" x14ac:dyDescent="0.25">
      <c r="B1621" s="24">
        <f t="shared" si="51"/>
        <v>161000000</v>
      </c>
      <c r="C1621" s="27">
        <f t="shared" si="50"/>
        <v>1.1851229050996992</v>
      </c>
    </row>
    <row r="1622" spans="2:3" x14ac:dyDescent="0.25">
      <c r="B1622" s="24">
        <f t="shared" si="51"/>
        <v>161100000</v>
      </c>
      <c r="C1622" s="27">
        <f t="shared" si="50"/>
        <v>1.1854208748384933</v>
      </c>
    </row>
    <row r="1623" spans="2:3" x14ac:dyDescent="0.25">
      <c r="B1623" s="24">
        <f t="shared" si="51"/>
        <v>161200000</v>
      </c>
      <c r="C1623" s="27">
        <f t="shared" si="50"/>
        <v>1.185719254668099</v>
      </c>
    </row>
    <row r="1624" spans="2:3" x14ac:dyDescent="0.25">
      <c r="B1624" s="24">
        <f t="shared" si="51"/>
        <v>161300000</v>
      </c>
      <c r="C1624" s="27">
        <f t="shared" si="50"/>
        <v>1.1860180452914073</v>
      </c>
    </row>
    <row r="1625" spans="2:3" x14ac:dyDescent="0.25">
      <c r="B1625" s="24">
        <f t="shared" si="51"/>
        <v>161400000</v>
      </c>
      <c r="C1625" s="27">
        <f t="shared" si="50"/>
        <v>1.1863172474131276</v>
      </c>
    </row>
    <row r="1626" spans="2:3" x14ac:dyDescent="0.25">
      <c r="B1626" s="24">
        <f t="shared" si="51"/>
        <v>161500000</v>
      </c>
      <c r="C1626" s="27">
        <f t="shared" si="50"/>
        <v>1.1866168617397932</v>
      </c>
    </row>
    <row r="1627" spans="2:3" x14ac:dyDescent="0.25">
      <c r="B1627" s="24">
        <f t="shared" si="51"/>
        <v>161600000</v>
      </c>
      <c r="C1627" s="27">
        <f t="shared" si="50"/>
        <v>1.186916888979767</v>
      </c>
    </row>
    <row r="1628" spans="2:3" x14ac:dyDescent="0.25">
      <c r="B1628" s="24">
        <f t="shared" si="51"/>
        <v>161700000</v>
      </c>
      <c r="C1628" s="27">
        <f t="shared" si="50"/>
        <v>1.1872173298432482</v>
      </c>
    </row>
    <row r="1629" spans="2:3" x14ac:dyDescent="0.25">
      <c r="B1629" s="24">
        <f t="shared" si="51"/>
        <v>161800000</v>
      </c>
      <c r="C1629" s="27">
        <f t="shared" si="50"/>
        <v>1.1875181850422785</v>
      </c>
    </row>
    <row r="1630" spans="2:3" x14ac:dyDescent="0.25">
      <c r="B1630" s="24">
        <f t="shared" si="51"/>
        <v>161900000</v>
      </c>
      <c r="C1630" s="27">
        <f t="shared" si="50"/>
        <v>1.187819455290746</v>
      </c>
    </row>
    <row r="1631" spans="2:3" x14ac:dyDescent="0.25">
      <c r="B1631" s="24">
        <f t="shared" si="51"/>
        <v>162000000</v>
      </c>
      <c r="C1631" s="27">
        <f t="shared" si="50"/>
        <v>1.1881211413043937</v>
      </c>
    </row>
    <row r="1632" spans="2:3" x14ac:dyDescent="0.25">
      <c r="B1632" s="24">
        <f t="shared" si="51"/>
        <v>162100000</v>
      </c>
      <c r="C1632" s="27">
        <f t="shared" si="50"/>
        <v>1.1884232438008244</v>
      </c>
    </row>
    <row r="1633" spans="2:3" x14ac:dyDescent="0.25">
      <c r="B1633" s="24">
        <f t="shared" si="51"/>
        <v>162200000</v>
      </c>
      <c r="C1633" s="27">
        <f t="shared" si="50"/>
        <v>1.1887257634995063</v>
      </c>
    </row>
    <row r="1634" spans="2:3" x14ac:dyDescent="0.25">
      <c r="B1634" s="24">
        <f t="shared" si="51"/>
        <v>162300000</v>
      </c>
      <c r="C1634" s="27">
        <f t="shared" si="50"/>
        <v>1.1890287011217802</v>
      </c>
    </row>
    <row r="1635" spans="2:3" x14ac:dyDescent="0.25">
      <c r="B1635" s="24">
        <f t="shared" si="51"/>
        <v>162400000</v>
      </c>
      <c r="C1635" s="27">
        <f t="shared" si="50"/>
        <v>1.189332057390865</v>
      </c>
    </row>
    <row r="1636" spans="2:3" x14ac:dyDescent="0.25">
      <c r="B1636" s="24">
        <f t="shared" si="51"/>
        <v>162500000</v>
      </c>
      <c r="C1636" s="27">
        <f t="shared" si="50"/>
        <v>1.1896358330318633</v>
      </c>
    </row>
    <row r="1637" spans="2:3" x14ac:dyDescent="0.25">
      <c r="B1637" s="24">
        <f t="shared" si="51"/>
        <v>162600000</v>
      </c>
      <c r="C1637" s="27">
        <f t="shared" si="50"/>
        <v>1.1899400287717687</v>
      </c>
    </row>
    <row r="1638" spans="2:3" x14ac:dyDescent="0.25">
      <c r="B1638" s="24">
        <f t="shared" si="51"/>
        <v>162700000</v>
      </c>
      <c r="C1638" s="27">
        <f t="shared" si="50"/>
        <v>1.1902446453394715</v>
      </c>
    </row>
    <row r="1639" spans="2:3" x14ac:dyDescent="0.25">
      <c r="B1639" s="24">
        <f t="shared" si="51"/>
        <v>162800000</v>
      </c>
      <c r="C1639" s="27">
        <f t="shared" si="50"/>
        <v>1.1905496834657643</v>
      </c>
    </row>
    <row r="1640" spans="2:3" x14ac:dyDescent="0.25">
      <c r="B1640" s="24">
        <f t="shared" si="51"/>
        <v>162900000</v>
      </c>
      <c r="C1640" s="27">
        <f t="shared" si="50"/>
        <v>1.1908551438833488</v>
      </c>
    </row>
    <row r="1641" spans="2:3" x14ac:dyDescent="0.25">
      <c r="B1641" s="24">
        <f t="shared" si="51"/>
        <v>163000000</v>
      </c>
      <c r="C1641" s="27">
        <f t="shared" si="50"/>
        <v>1.1911610273268427</v>
      </c>
    </row>
    <row r="1642" spans="2:3" x14ac:dyDescent="0.25">
      <c r="B1642" s="24">
        <f t="shared" si="51"/>
        <v>163100000</v>
      </c>
      <c r="C1642" s="27">
        <f t="shared" si="50"/>
        <v>1.1914673345327844</v>
      </c>
    </row>
    <row r="1643" spans="2:3" x14ac:dyDescent="0.25">
      <c r="B1643" s="24">
        <f t="shared" si="51"/>
        <v>163200000</v>
      </c>
      <c r="C1643" s="27">
        <f t="shared" si="50"/>
        <v>1.1917740662396406</v>
      </c>
    </row>
    <row r="1644" spans="2:3" x14ac:dyDescent="0.25">
      <c r="B1644" s="24">
        <f t="shared" si="51"/>
        <v>163300000</v>
      </c>
      <c r="C1644" s="27">
        <f t="shared" si="50"/>
        <v>1.1920812231878122</v>
      </c>
    </row>
    <row r="1645" spans="2:3" x14ac:dyDescent="0.25">
      <c r="B1645" s="24">
        <f t="shared" si="51"/>
        <v>163400000</v>
      </c>
      <c r="C1645" s="27">
        <f t="shared" si="50"/>
        <v>1.1923888061196406</v>
      </c>
    </row>
    <row r="1646" spans="2:3" x14ac:dyDescent="0.25">
      <c r="B1646" s="24">
        <f t="shared" si="51"/>
        <v>163500000</v>
      </c>
      <c r="C1646" s="27">
        <f t="shared" si="50"/>
        <v>1.1926968157794144</v>
      </c>
    </row>
    <row r="1647" spans="2:3" x14ac:dyDescent="0.25">
      <c r="B1647" s="24">
        <f t="shared" si="51"/>
        <v>163600000</v>
      </c>
      <c r="C1647" s="27">
        <f t="shared" si="50"/>
        <v>1.1930052529133752</v>
      </c>
    </row>
    <row r="1648" spans="2:3" x14ac:dyDescent="0.25">
      <c r="B1648" s="24">
        <f t="shared" si="51"/>
        <v>163700000</v>
      </c>
      <c r="C1648" s="27">
        <f t="shared" si="50"/>
        <v>1.1933141182697249</v>
      </c>
    </row>
    <row r="1649" spans="2:3" x14ac:dyDescent="0.25">
      <c r="B1649" s="24">
        <f t="shared" si="51"/>
        <v>163800000</v>
      </c>
      <c r="C1649" s="27">
        <f t="shared" si="50"/>
        <v>1.1936234125986307</v>
      </c>
    </row>
    <row r="1650" spans="2:3" x14ac:dyDescent="0.25">
      <c r="B1650" s="24">
        <f t="shared" si="51"/>
        <v>163900000</v>
      </c>
      <c r="C1650" s="27">
        <f t="shared" si="50"/>
        <v>1.1939331366522337</v>
      </c>
    </row>
    <row r="1651" spans="2:3" x14ac:dyDescent="0.25">
      <c r="B1651" s="24">
        <f t="shared" si="51"/>
        <v>164000000</v>
      </c>
      <c r="C1651" s="27">
        <f t="shared" si="50"/>
        <v>1.1942432911846537</v>
      </c>
    </row>
    <row r="1652" spans="2:3" x14ac:dyDescent="0.25">
      <c r="B1652" s="24">
        <f t="shared" si="51"/>
        <v>164100000</v>
      </c>
      <c r="C1652" s="27">
        <f t="shared" si="50"/>
        <v>1.1945538769519966</v>
      </c>
    </row>
    <row r="1653" spans="2:3" x14ac:dyDescent="0.25">
      <c r="B1653" s="24">
        <f t="shared" si="51"/>
        <v>164200000</v>
      </c>
      <c r="C1653" s="27">
        <f t="shared" si="50"/>
        <v>1.1948648947123595</v>
      </c>
    </row>
    <row r="1654" spans="2:3" x14ac:dyDescent="0.25">
      <c r="B1654" s="24">
        <f t="shared" si="51"/>
        <v>164300000</v>
      </c>
      <c r="C1654" s="27">
        <f t="shared" si="50"/>
        <v>1.1951763452258402</v>
      </c>
    </row>
    <row r="1655" spans="2:3" x14ac:dyDescent="0.25">
      <c r="B1655" s="24">
        <f t="shared" si="51"/>
        <v>164400000</v>
      </c>
      <c r="C1655" s="27">
        <f t="shared" si="50"/>
        <v>1.1954882292545412</v>
      </c>
    </row>
    <row r="1656" spans="2:3" x14ac:dyDescent="0.25">
      <c r="B1656" s="24">
        <f t="shared" si="51"/>
        <v>164500000</v>
      </c>
      <c r="C1656" s="27">
        <f t="shared" si="50"/>
        <v>1.1958005475625773</v>
      </c>
    </row>
    <row r="1657" spans="2:3" x14ac:dyDescent="0.25">
      <c r="B1657" s="24">
        <f t="shared" si="51"/>
        <v>164600000</v>
      </c>
      <c r="C1657" s="27">
        <f t="shared" si="50"/>
        <v>1.1961133009160818</v>
      </c>
    </row>
    <row r="1658" spans="2:3" x14ac:dyDescent="0.25">
      <c r="B1658" s="24">
        <f t="shared" si="51"/>
        <v>164700000</v>
      </c>
      <c r="C1658" s="27">
        <f t="shared" si="50"/>
        <v>1.1964264900832144</v>
      </c>
    </row>
    <row r="1659" spans="2:3" x14ac:dyDescent="0.25">
      <c r="B1659" s="24">
        <f t="shared" si="51"/>
        <v>164800000</v>
      </c>
      <c r="C1659" s="27">
        <f t="shared" si="50"/>
        <v>1.1967401158341668</v>
      </c>
    </row>
    <row r="1660" spans="2:3" x14ac:dyDescent="0.25">
      <c r="B1660" s="24">
        <f t="shared" si="51"/>
        <v>164900000</v>
      </c>
      <c r="C1660" s="27">
        <f t="shared" si="50"/>
        <v>1.1970541789411697</v>
      </c>
    </row>
    <row r="1661" spans="2:3" x14ac:dyDescent="0.25">
      <c r="B1661" s="24">
        <f t="shared" si="51"/>
        <v>165000000</v>
      </c>
      <c r="C1661" s="27">
        <f t="shared" si="50"/>
        <v>1.1973686801784993</v>
      </c>
    </row>
    <row r="1662" spans="2:3" x14ac:dyDescent="0.25">
      <c r="B1662" s="24">
        <f t="shared" si="51"/>
        <v>165100000</v>
      </c>
      <c r="C1662" s="27">
        <f t="shared" si="50"/>
        <v>1.1976836203224854</v>
      </c>
    </row>
    <row r="1663" spans="2:3" x14ac:dyDescent="0.25">
      <c r="B1663" s="24">
        <f t="shared" si="51"/>
        <v>165200000</v>
      </c>
      <c r="C1663" s="27">
        <f t="shared" si="50"/>
        <v>1.1979990001515166</v>
      </c>
    </row>
    <row r="1664" spans="2:3" x14ac:dyDescent="0.25">
      <c r="B1664" s="24">
        <f t="shared" si="51"/>
        <v>165300000</v>
      </c>
      <c r="C1664" s="27">
        <f t="shared" si="50"/>
        <v>1.1983148204460483</v>
      </c>
    </row>
    <row r="1665" spans="2:3" x14ac:dyDescent="0.25">
      <c r="B1665" s="24">
        <f t="shared" si="51"/>
        <v>165400000</v>
      </c>
      <c r="C1665" s="27">
        <f t="shared" si="50"/>
        <v>1.1986310819886083</v>
      </c>
    </row>
    <row r="1666" spans="2:3" x14ac:dyDescent="0.25">
      <c r="B1666" s="24">
        <f t="shared" si="51"/>
        <v>165500000</v>
      </c>
      <c r="C1666" s="27">
        <f t="shared" si="50"/>
        <v>1.1989477855638067</v>
      </c>
    </row>
    <row r="1667" spans="2:3" x14ac:dyDescent="0.25">
      <c r="B1667" s="24">
        <f t="shared" si="51"/>
        <v>165600000</v>
      </c>
      <c r="C1667" s="27">
        <f t="shared" si="50"/>
        <v>1.1992649319583379</v>
      </c>
    </row>
    <row r="1668" spans="2:3" x14ac:dyDescent="0.25">
      <c r="B1668" s="24">
        <f t="shared" si="51"/>
        <v>165700000</v>
      </c>
      <c r="C1668" s="27">
        <f t="shared" si="50"/>
        <v>1.1995825219609928</v>
      </c>
    </row>
    <row r="1669" spans="2:3" x14ac:dyDescent="0.25">
      <c r="B1669" s="24">
        <f t="shared" si="51"/>
        <v>165800000</v>
      </c>
      <c r="C1669" s="27">
        <f t="shared" si="50"/>
        <v>1.1999005563626624</v>
      </c>
    </row>
    <row r="1670" spans="2:3" x14ac:dyDescent="0.25">
      <c r="B1670" s="24">
        <f t="shared" si="51"/>
        <v>165900000</v>
      </c>
      <c r="C1670" s="27">
        <f t="shared" si="50"/>
        <v>1.2002190359563458</v>
      </c>
    </row>
    <row r="1671" spans="2:3" x14ac:dyDescent="0.25">
      <c r="B1671" s="24">
        <f t="shared" si="51"/>
        <v>166000000</v>
      </c>
      <c r="C1671" s="27">
        <f t="shared" si="50"/>
        <v>1.2005379615371576</v>
      </c>
    </row>
    <row r="1672" spans="2:3" x14ac:dyDescent="0.25">
      <c r="B1672" s="24">
        <f t="shared" si="51"/>
        <v>166100000</v>
      </c>
      <c r="C1672" s="27">
        <f t="shared" si="50"/>
        <v>1.2008573339023354</v>
      </c>
    </row>
    <row r="1673" spans="2:3" x14ac:dyDescent="0.25">
      <c r="B1673" s="24">
        <f t="shared" si="51"/>
        <v>166200000</v>
      </c>
      <c r="C1673" s="27">
        <f t="shared" si="50"/>
        <v>1.2011771538512452</v>
      </c>
    </row>
    <row r="1674" spans="2:3" x14ac:dyDescent="0.25">
      <c r="B1674" s="24">
        <f t="shared" si="51"/>
        <v>166300000</v>
      </c>
      <c r="C1674" s="27">
        <f t="shared" si="50"/>
        <v>1.2014974221853902</v>
      </c>
    </row>
    <row r="1675" spans="2:3" x14ac:dyDescent="0.25">
      <c r="B1675" s="24">
        <f t="shared" si="51"/>
        <v>166400000</v>
      </c>
      <c r="C1675" s="27">
        <f t="shared" si="50"/>
        <v>1.2018181397084173</v>
      </c>
    </row>
    <row r="1676" spans="2:3" x14ac:dyDescent="0.25">
      <c r="B1676" s="24">
        <f t="shared" si="51"/>
        <v>166500000</v>
      </c>
      <c r="C1676" s="27">
        <f t="shared" si="50"/>
        <v>1.2021393072261244</v>
      </c>
    </row>
    <row r="1677" spans="2:3" x14ac:dyDescent="0.25">
      <c r="B1677" s="24">
        <f t="shared" si="51"/>
        <v>166600000</v>
      </c>
      <c r="C1677" s="27">
        <f t="shared" ref="C1677:C1740" si="52">1/(POWER(1-((B1677*B1677)/($C$3*$C$3)),0.5))</f>
        <v>1.2024609255464678</v>
      </c>
    </row>
    <row r="1678" spans="2:3" x14ac:dyDescent="0.25">
      <c r="B1678" s="24">
        <f t="shared" ref="B1678:B1741" si="53">B1677+$C$5</f>
        <v>166700000</v>
      </c>
      <c r="C1678" s="27">
        <f t="shared" si="52"/>
        <v>1.202782995479569</v>
      </c>
    </row>
    <row r="1679" spans="2:3" x14ac:dyDescent="0.25">
      <c r="B1679" s="24">
        <f t="shared" si="53"/>
        <v>166800000</v>
      </c>
      <c r="C1679" s="27">
        <f t="shared" si="52"/>
        <v>1.2031055178377232</v>
      </c>
    </row>
    <row r="1680" spans="2:3" x14ac:dyDescent="0.25">
      <c r="B1680" s="24">
        <f t="shared" si="53"/>
        <v>166900000</v>
      </c>
      <c r="C1680" s="27">
        <f t="shared" si="52"/>
        <v>1.2034284934354047</v>
      </c>
    </row>
    <row r="1681" spans="2:3" x14ac:dyDescent="0.25">
      <c r="B1681" s="24">
        <f t="shared" si="53"/>
        <v>167000000</v>
      </c>
      <c r="C1681" s="27">
        <f t="shared" si="52"/>
        <v>1.2037519230892764</v>
      </c>
    </row>
    <row r="1682" spans="2:3" x14ac:dyDescent="0.25">
      <c r="B1682" s="24">
        <f t="shared" si="53"/>
        <v>167100000</v>
      </c>
      <c r="C1682" s="27">
        <f t="shared" si="52"/>
        <v>1.2040758076181954</v>
      </c>
    </row>
    <row r="1683" spans="2:3" x14ac:dyDescent="0.25">
      <c r="B1683" s="24">
        <f t="shared" si="53"/>
        <v>167200000</v>
      </c>
      <c r="C1683" s="27">
        <f t="shared" si="52"/>
        <v>1.2044001478432214</v>
      </c>
    </row>
    <row r="1684" spans="2:3" x14ac:dyDescent="0.25">
      <c r="B1684" s="24">
        <f t="shared" si="53"/>
        <v>167300000</v>
      </c>
      <c r="C1684" s="27">
        <f t="shared" si="52"/>
        <v>1.2047249445876236</v>
      </c>
    </row>
    <row r="1685" spans="2:3" x14ac:dyDescent="0.25">
      <c r="B1685" s="24">
        <f t="shared" si="53"/>
        <v>167400000</v>
      </c>
      <c r="C1685" s="27">
        <f t="shared" si="52"/>
        <v>1.2050501986768896</v>
      </c>
    </row>
    <row r="1686" spans="2:3" x14ac:dyDescent="0.25">
      <c r="B1686" s="24">
        <f t="shared" si="53"/>
        <v>167500000</v>
      </c>
      <c r="C1686" s="27">
        <f t="shared" si="52"/>
        <v>1.205375910938731</v>
      </c>
    </row>
    <row r="1687" spans="2:3" x14ac:dyDescent="0.25">
      <c r="B1687" s="24">
        <f t="shared" si="53"/>
        <v>167600000</v>
      </c>
      <c r="C1687" s="27">
        <f t="shared" si="52"/>
        <v>1.2057020822030913</v>
      </c>
    </row>
    <row r="1688" spans="2:3" x14ac:dyDescent="0.25">
      <c r="B1688" s="24">
        <f t="shared" si="53"/>
        <v>167700000</v>
      </c>
      <c r="C1688" s="27">
        <f t="shared" si="52"/>
        <v>1.2060287133021554</v>
      </c>
    </row>
    <row r="1689" spans="2:3" x14ac:dyDescent="0.25">
      <c r="B1689" s="24">
        <f t="shared" si="53"/>
        <v>167800000</v>
      </c>
      <c r="C1689" s="27">
        <f t="shared" si="52"/>
        <v>1.2063558050703547</v>
      </c>
    </row>
    <row r="1690" spans="2:3" x14ac:dyDescent="0.25">
      <c r="B1690" s="24">
        <f t="shared" si="53"/>
        <v>167900000</v>
      </c>
      <c r="C1690" s="27">
        <f t="shared" si="52"/>
        <v>1.2066833583443757</v>
      </c>
    </row>
    <row r="1691" spans="2:3" x14ac:dyDescent="0.25">
      <c r="B1691" s="24">
        <f t="shared" si="53"/>
        <v>168000000</v>
      </c>
      <c r="C1691" s="27">
        <f t="shared" si="52"/>
        <v>1.2070113739631689</v>
      </c>
    </row>
    <row r="1692" spans="2:3" x14ac:dyDescent="0.25">
      <c r="B1692" s="24">
        <f t="shared" si="53"/>
        <v>168100000</v>
      </c>
      <c r="C1692" s="27">
        <f t="shared" si="52"/>
        <v>1.2073398527679544</v>
      </c>
    </row>
    <row r="1693" spans="2:3" x14ac:dyDescent="0.25">
      <c r="B1693" s="24">
        <f t="shared" si="53"/>
        <v>168200000</v>
      </c>
      <c r="C1693" s="27">
        <f t="shared" si="52"/>
        <v>1.2076687956022314</v>
      </c>
    </row>
    <row r="1694" spans="2:3" x14ac:dyDescent="0.25">
      <c r="B1694" s="24">
        <f t="shared" si="53"/>
        <v>168300000</v>
      </c>
      <c r="C1694" s="27">
        <f t="shared" si="52"/>
        <v>1.2079982033117844</v>
      </c>
    </row>
    <row r="1695" spans="2:3" x14ac:dyDescent="0.25">
      <c r="B1695" s="24">
        <f t="shared" si="53"/>
        <v>168400000</v>
      </c>
      <c r="C1695" s="27">
        <f t="shared" si="52"/>
        <v>1.2083280767446924</v>
      </c>
    </row>
    <row r="1696" spans="2:3" x14ac:dyDescent="0.25">
      <c r="B1696" s="24">
        <f t="shared" si="53"/>
        <v>168500000</v>
      </c>
      <c r="C1696" s="27">
        <f t="shared" si="52"/>
        <v>1.2086584167513368</v>
      </c>
    </row>
    <row r="1697" spans="2:3" x14ac:dyDescent="0.25">
      <c r="B1697" s="24">
        <f t="shared" si="53"/>
        <v>168600000</v>
      </c>
      <c r="C1697" s="27">
        <f t="shared" si="52"/>
        <v>1.2089892241844071</v>
      </c>
    </row>
    <row r="1698" spans="2:3" x14ac:dyDescent="0.25">
      <c r="B1698" s="24">
        <f t="shared" si="53"/>
        <v>168700000</v>
      </c>
      <c r="C1698" s="27">
        <f t="shared" si="52"/>
        <v>1.2093204998989115</v>
      </c>
    </row>
    <row r="1699" spans="2:3" x14ac:dyDescent="0.25">
      <c r="B1699" s="24">
        <f t="shared" si="53"/>
        <v>168800000</v>
      </c>
      <c r="C1699" s="27">
        <f t="shared" si="52"/>
        <v>1.2096522447521834</v>
      </c>
    </row>
    <row r="1700" spans="2:3" x14ac:dyDescent="0.25">
      <c r="B1700" s="24">
        <f t="shared" si="53"/>
        <v>168900000</v>
      </c>
      <c r="C1700" s="27">
        <f t="shared" si="52"/>
        <v>1.2099844596038902</v>
      </c>
    </row>
    <row r="1701" spans="2:3" x14ac:dyDescent="0.25">
      <c r="B1701" s="24">
        <f t="shared" si="53"/>
        <v>169000000</v>
      </c>
      <c r="C1701" s="27">
        <f t="shared" si="52"/>
        <v>1.2103171453160397</v>
      </c>
    </row>
    <row r="1702" spans="2:3" x14ac:dyDescent="0.25">
      <c r="B1702" s="24">
        <f t="shared" si="53"/>
        <v>169100000</v>
      </c>
      <c r="C1702" s="27">
        <f t="shared" si="52"/>
        <v>1.21065030275299</v>
      </c>
    </row>
    <row r="1703" spans="2:3" x14ac:dyDescent="0.25">
      <c r="B1703" s="24">
        <f t="shared" si="53"/>
        <v>169200000</v>
      </c>
      <c r="C1703" s="27">
        <f t="shared" si="52"/>
        <v>1.2109839327814569</v>
      </c>
    </row>
    <row r="1704" spans="2:3" x14ac:dyDescent="0.25">
      <c r="B1704" s="24">
        <f t="shared" si="53"/>
        <v>169300000</v>
      </c>
      <c r="C1704" s="27">
        <f t="shared" si="52"/>
        <v>1.2113180362705211</v>
      </c>
    </row>
    <row r="1705" spans="2:3" x14ac:dyDescent="0.25">
      <c r="B1705" s="24">
        <f t="shared" si="53"/>
        <v>169400000</v>
      </c>
      <c r="C1705" s="27">
        <f t="shared" si="52"/>
        <v>1.2116526140916382</v>
      </c>
    </row>
    <row r="1706" spans="2:3" x14ac:dyDescent="0.25">
      <c r="B1706" s="24">
        <f t="shared" si="53"/>
        <v>169500000</v>
      </c>
      <c r="C1706" s="27">
        <f t="shared" si="52"/>
        <v>1.2119876671186451</v>
      </c>
    </row>
    <row r="1707" spans="2:3" x14ac:dyDescent="0.25">
      <c r="B1707" s="24">
        <f t="shared" si="53"/>
        <v>169600000</v>
      </c>
      <c r="C1707" s="27">
        <f t="shared" si="52"/>
        <v>1.212323196227769</v>
      </c>
    </row>
    <row r="1708" spans="2:3" x14ac:dyDescent="0.25">
      <c r="B1708" s="24">
        <f t="shared" si="53"/>
        <v>169700000</v>
      </c>
      <c r="C1708" s="27">
        <f t="shared" si="52"/>
        <v>1.2126592022976357</v>
      </c>
    </row>
    <row r="1709" spans="2:3" x14ac:dyDescent="0.25">
      <c r="B1709" s="24">
        <f t="shared" si="53"/>
        <v>169800000</v>
      </c>
      <c r="C1709" s="27">
        <f t="shared" si="52"/>
        <v>1.2129956862092779</v>
      </c>
    </row>
    <row r="1710" spans="2:3" x14ac:dyDescent="0.25">
      <c r="B1710" s="24">
        <f t="shared" si="53"/>
        <v>169900000</v>
      </c>
      <c r="C1710" s="27">
        <f t="shared" si="52"/>
        <v>1.2133326488461431</v>
      </c>
    </row>
    <row r="1711" spans="2:3" x14ac:dyDescent="0.25">
      <c r="B1711" s="24">
        <f t="shared" si="53"/>
        <v>170000000</v>
      </c>
      <c r="C1711" s="27">
        <f t="shared" si="52"/>
        <v>1.2136700910941023</v>
      </c>
    </row>
    <row r="1712" spans="2:3" x14ac:dyDescent="0.25">
      <c r="B1712" s="24">
        <f t="shared" si="53"/>
        <v>170100000</v>
      </c>
      <c r="C1712" s="27">
        <f t="shared" si="52"/>
        <v>1.2140080138414586</v>
      </c>
    </row>
    <row r="1713" spans="2:3" x14ac:dyDescent="0.25">
      <c r="B1713" s="24">
        <f t="shared" si="53"/>
        <v>170200000</v>
      </c>
      <c r="C1713" s="27">
        <f t="shared" si="52"/>
        <v>1.2143464179789549</v>
      </c>
    </row>
    <row r="1714" spans="2:3" x14ac:dyDescent="0.25">
      <c r="B1714" s="24">
        <f t="shared" si="53"/>
        <v>170300000</v>
      </c>
      <c r="C1714" s="27">
        <f t="shared" si="52"/>
        <v>1.2146853043997832</v>
      </c>
    </row>
    <row r="1715" spans="2:3" x14ac:dyDescent="0.25">
      <c r="B1715" s="24">
        <f t="shared" si="53"/>
        <v>170400000</v>
      </c>
      <c r="C1715" s="27">
        <f t="shared" si="52"/>
        <v>1.2150246739995922</v>
      </c>
    </row>
    <row r="1716" spans="2:3" x14ac:dyDescent="0.25">
      <c r="B1716" s="24">
        <f t="shared" si="53"/>
        <v>170500000</v>
      </c>
      <c r="C1716" s="27">
        <f t="shared" si="52"/>
        <v>1.2153645276764968</v>
      </c>
    </row>
    <row r="1717" spans="2:3" x14ac:dyDescent="0.25">
      <c r="B1717" s="24">
        <f t="shared" si="53"/>
        <v>170600000</v>
      </c>
      <c r="C1717" s="27">
        <f t="shared" si="52"/>
        <v>1.2157048663310861</v>
      </c>
    </row>
    <row r="1718" spans="2:3" x14ac:dyDescent="0.25">
      <c r="B1718" s="24">
        <f t="shared" si="53"/>
        <v>170700000</v>
      </c>
      <c r="C1718" s="27">
        <f t="shared" si="52"/>
        <v>1.2160456908664317</v>
      </c>
    </row>
    <row r="1719" spans="2:3" x14ac:dyDescent="0.25">
      <c r="B1719" s="24">
        <f t="shared" si="53"/>
        <v>170800000</v>
      </c>
      <c r="C1719" s="27">
        <f t="shared" si="52"/>
        <v>1.2163870021880969</v>
      </c>
    </row>
    <row r="1720" spans="2:3" x14ac:dyDescent="0.25">
      <c r="B1720" s="24">
        <f t="shared" si="53"/>
        <v>170900000</v>
      </c>
      <c r="C1720" s="27">
        <f t="shared" si="52"/>
        <v>1.2167288012041457</v>
      </c>
    </row>
    <row r="1721" spans="2:3" x14ac:dyDescent="0.25">
      <c r="B1721" s="24">
        <f t="shared" si="53"/>
        <v>171000000</v>
      </c>
      <c r="C1721" s="27">
        <f t="shared" si="52"/>
        <v>1.2170710888251501</v>
      </c>
    </row>
    <row r="1722" spans="2:3" x14ac:dyDescent="0.25">
      <c r="B1722" s="24">
        <f t="shared" si="53"/>
        <v>171100000</v>
      </c>
      <c r="C1722" s="27">
        <f t="shared" si="52"/>
        <v>1.2174138659642006</v>
      </c>
    </row>
    <row r="1723" spans="2:3" x14ac:dyDescent="0.25">
      <c r="B1723" s="24">
        <f t="shared" si="53"/>
        <v>171200000</v>
      </c>
      <c r="C1723" s="27">
        <f t="shared" si="52"/>
        <v>1.2177571335369137</v>
      </c>
    </row>
    <row r="1724" spans="2:3" x14ac:dyDescent="0.25">
      <c r="B1724" s="24">
        <f t="shared" si="53"/>
        <v>171300000</v>
      </c>
      <c r="C1724" s="27">
        <f t="shared" si="52"/>
        <v>1.2181008924614416</v>
      </c>
    </row>
    <row r="1725" spans="2:3" x14ac:dyDescent="0.25">
      <c r="B1725" s="24">
        <f t="shared" si="53"/>
        <v>171400000</v>
      </c>
      <c r="C1725" s="27">
        <f t="shared" si="52"/>
        <v>1.2184451436584798</v>
      </c>
    </row>
    <row r="1726" spans="2:3" x14ac:dyDescent="0.25">
      <c r="B1726" s="24">
        <f t="shared" si="53"/>
        <v>171500000</v>
      </c>
      <c r="C1726" s="27">
        <f t="shared" si="52"/>
        <v>1.2187898880512777</v>
      </c>
    </row>
    <row r="1727" spans="2:3" x14ac:dyDescent="0.25">
      <c r="B1727" s="24">
        <f t="shared" si="53"/>
        <v>171600000</v>
      </c>
      <c r="C1727" s="27">
        <f t="shared" si="52"/>
        <v>1.2191351265656463</v>
      </c>
    </row>
    <row r="1728" spans="2:3" x14ac:dyDescent="0.25">
      <c r="B1728" s="24">
        <f t="shared" si="53"/>
        <v>171700000</v>
      </c>
      <c r="C1728" s="27">
        <f t="shared" si="52"/>
        <v>1.219480860129968</v>
      </c>
    </row>
    <row r="1729" spans="2:3" x14ac:dyDescent="0.25">
      <c r="B1729" s="24">
        <f t="shared" si="53"/>
        <v>171800000</v>
      </c>
      <c r="C1729" s="27">
        <f t="shared" si="52"/>
        <v>1.2198270896752044</v>
      </c>
    </row>
    <row r="1730" spans="2:3" x14ac:dyDescent="0.25">
      <c r="B1730" s="24">
        <f t="shared" si="53"/>
        <v>171900000</v>
      </c>
      <c r="C1730" s="27">
        <f t="shared" si="52"/>
        <v>1.2201738161349063</v>
      </c>
    </row>
    <row r="1731" spans="2:3" x14ac:dyDescent="0.25">
      <c r="B1731" s="24">
        <f t="shared" si="53"/>
        <v>172000000</v>
      </c>
      <c r="C1731" s="27">
        <f t="shared" si="52"/>
        <v>1.2205210404452238</v>
      </c>
    </row>
    <row r="1732" spans="2:3" x14ac:dyDescent="0.25">
      <c r="B1732" s="24">
        <f t="shared" si="53"/>
        <v>172100000</v>
      </c>
      <c r="C1732" s="27">
        <f t="shared" si="52"/>
        <v>1.2208687635449125</v>
      </c>
    </row>
    <row r="1733" spans="2:3" x14ac:dyDescent="0.25">
      <c r="B1733" s="24">
        <f t="shared" si="53"/>
        <v>172200000</v>
      </c>
      <c r="C1733" s="27">
        <f t="shared" si="52"/>
        <v>1.2212169863753457</v>
      </c>
    </row>
    <row r="1734" spans="2:3" x14ac:dyDescent="0.25">
      <c r="B1734" s="24">
        <f t="shared" si="53"/>
        <v>172300000</v>
      </c>
      <c r="C1734" s="27">
        <f t="shared" si="52"/>
        <v>1.2215657098805219</v>
      </c>
    </row>
    <row r="1735" spans="2:3" x14ac:dyDescent="0.25">
      <c r="B1735" s="24">
        <f t="shared" si="53"/>
        <v>172400000</v>
      </c>
      <c r="C1735" s="27">
        <f t="shared" si="52"/>
        <v>1.2219149350070748</v>
      </c>
    </row>
    <row r="1736" spans="2:3" x14ac:dyDescent="0.25">
      <c r="B1736" s="24">
        <f t="shared" si="53"/>
        <v>172500000</v>
      </c>
      <c r="C1736" s="27">
        <f t="shared" si="52"/>
        <v>1.2222646627042817</v>
      </c>
    </row>
    <row r="1737" spans="2:3" x14ac:dyDescent="0.25">
      <c r="B1737" s="24">
        <f t="shared" si="53"/>
        <v>172600000</v>
      </c>
      <c r="C1737" s="27">
        <f t="shared" si="52"/>
        <v>1.222614893924074</v>
      </c>
    </row>
    <row r="1738" spans="2:3" x14ac:dyDescent="0.25">
      <c r="B1738" s="24">
        <f t="shared" si="53"/>
        <v>172700000</v>
      </c>
      <c r="C1738" s="27">
        <f t="shared" si="52"/>
        <v>1.2229656296210456</v>
      </c>
    </row>
    <row r="1739" spans="2:3" x14ac:dyDescent="0.25">
      <c r="B1739" s="24">
        <f t="shared" si="53"/>
        <v>172800000</v>
      </c>
      <c r="C1739" s="27">
        <f t="shared" si="52"/>
        <v>1.2233168707524633</v>
      </c>
    </row>
    <row r="1740" spans="2:3" x14ac:dyDescent="0.25">
      <c r="B1740" s="24">
        <f t="shared" si="53"/>
        <v>172900000</v>
      </c>
      <c r="C1740" s="27">
        <f t="shared" si="52"/>
        <v>1.223668618278275</v>
      </c>
    </row>
    <row r="1741" spans="2:3" x14ac:dyDescent="0.25">
      <c r="B1741" s="24">
        <f t="shared" si="53"/>
        <v>173000000</v>
      </c>
      <c r="C1741" s="27">
        <f t="shared" ref="C1741:C1804" si="54">1/(POWER(1-((B1741*B1741)/($C$3*$C$3)),0.5))</f>
        <v>1.2240208731611202</v>
      </c>
    </row>
    <row r="1742" spans="2:3" x14ac:dyDescent="0.25">
      <c r="B1742" s="24">
        <f t="shared" ref="B1742:B1805" si="55">B1741+$C$5</f>
        <v>173100000</v>
      </c>
      <c r="C1742" s="27">
        <f t="shared" si="54"/>
        <v>1.2243736363663396</v>
      </c>
    </row>
    <row r="1743" spans="2:3" x14ac:dyDescent="0.25">
      <c r="B1743" s="24">
        <f t="shared" si="55"/>
        <v>173200000</v>
      </c>
      <c r="C1743" s="27">
        <f t="shared" si="54"/>
        <v>1.2247269088619832</v>
      </c>
    </row>
    <row r="1744" spans="2:3" x14ac:dyDescent="0.25">
      <c r="B1744" s="24">
        <f t="shared" si="55"/>
        <v>173300000</v>
      </c>
      <c r="C1744" s="27">
        <f t="shared" si="54"/>
        <v>1.2250806916188224</v>
      </c>
    </row>
    <row r="1745" spans="2:3" x14ac:dyDescent="0.25">
      <c r="B1745" s="24">
        <f t="shared" si="55"/>
        <v>173400000</v>
      </c>
      <c r="C1745" s="27">
        <f t="shared" si="54"/>
        <v>1.2254349856103572</v>
      </c>
    </row>
    <row r="1746" spans="2:3" x14ac:dyDescent="0.25">
      <c r="B1746" s="24">
        <f t="shared" si="55"/>
        <v>173500000</v>
      </c>
      <c r="C1746" s="27">
        <f t="shared" si="54"/>
        <v>1.2257897918128275</v>
      </c>
    </row>
    <row r="1747" spans="2:3" x14ac:dyDescent="0.25">
      <c r="B1747" s="24">
        <f t="shared" si="55"/>
        <v>173600000</v>
      </c>
      <c r="C1747" s="27">
        <f t="shared" si="54"/>
        <v>1.2261451112052222</v>
      </c>
    </row>
    <row r="1748" spans="2:3" x14ac:dyDescent="0.25">
      <c r="B1748" s="24">
        <f t="shared" si="55"/>
        <v>173700000</v>
      </c>
      <c r="C1748" s="27">
        <f t="shared" si="54"/>
        <v>1.2265009447692889</v>
      </c>
    </row>
    <row r="1749" spans="2:3" x14ac:dyDescent="0.25">
      <c r="B1749" s="24">
        <f t="shared" si="55"/>
        <v>173800000</v>
      </c>
      <c r="C1749" s="27">
        <f t="shared" si="54"/>
        <v>1.2268572934895445</v>
      </c>
    </row>
    <row r="1750" spans="2:3" x14ac:dyDescent="0.25">
      <c r="B1750" s="24">
        <f t="shared" si="55"/>
        <v>173900000</v>
      </c>
      <c r="C1750" s="27">
        <f t="shared" si="54"/>
        <v>1.2272141583532838</v>
      </c>
    </row>
    <row r="1751" spans="2:3" x14ac:dyDescent="0.25">
      <c r="B1751" s="24">
        <f t="shared" si="55"/>
        <v>174000000</v>
      </c>
      <c r="C1751" s="27">
        <f t="shared" si="54"/>
        <v>1.2275715403505907</v>
      </c>
    </row>
    <row r="1752" spans="2:3" x14ac:dyDescent="0.25">
      <c r="B1752" s="24">
        <f t="shared" si="55"/>
        <v>174100000</v>
      </c>
      <c r="C1752" s="27">
        <f t="shared" si="54"/>
        <v>1.2279294404743475</v>
      </c>
    </row>
    <row r="1753" spans="2:3" x14ac:dyDescent="0.25">
      <c r="B1753" s="24">
        <f t="shared" si="55"/>
        <v>174200000</v>
      </c>
      <c r="C1753" s="27">
        <f t="shared" si="54"/>
        <v>1.2282878597202449</v>
      </c>
    </row>
    <row r="1754" spans="2:3" x14ac:dyDescent="0.25">
      <c r="B1754" s="24">
        <f t="shared" si="55"/>
        <v>174300000</v>
      </c>
      <c r="C1754" s="27">
        <f t="shared" si="54"/>
        <v>1.2286467990867924</v>
      </c>
    </row>
    <row r="1755" spans="2:3" x14ac:dyDescent="0.25">
      <c r="B1755" s="24">
        <f t="shared" si="55"/>
        <v>174400000</v>
      </c>
      <c r="C1755" s="27">
        <f t="shared" si="54"/>
        <v>1.2290062595753277</v>
      </c>
    </row>
    <row r="1756" spans="2:3" x14ac:dyDescent="0.25">
      <c r="B1756" s="24">
        <f t="shared" si="55"/>
        <v>174500000</v>
      </c>
      <c r="C1756" s="27">
        <f t="shared" si="54"/>
        <v>1.2293662421900275</v>
      </c>
    </row>
    <row r="1757" spans="2:3" x14ac:dyDescent="0.25">
      <c r="B1757" s="24">
        <f t="shared" si="55"/>
        <v>174600000</v>
      </c>
      <c r="C1757" s="27">
        <f t="shared" si="54"/>
        <v>1.2297267479379177</v>
      </c>
    </row>
    <row r="1758" spans="2:3" x14ac:dyDescent="0.25">
      <c r="B1758" s="24">
        <f t="shared" si="55"/>
        <v>174700000</v>
      </c>
      <c r="C1758" s="27">
        <f t="shared" si="54"/>
        <v>1.230087777828883</v>
      </c>
    </row>
    <row r="1759" spans="2:3" x14ac:dyDescent="0.25">
      <c r="B1759" s="24">
        <f t="shared" si="55"/>
        <v>174800000</v>
      </c>
      <c r="C1759" s="27">
        <f t="shared" si="54"/>
        <v>1.2304493328756785</v>
      </c>
    </row>
    <row r="1760" spans="2:3" x14ac:dyDescent="0.25">
      <c r="B1760" s="24">
        <f t="shared" si="55"/>
        <v>174900000</v>
      </c>
      <c r="C1760" s="27">
        <f t="shared" si="54"/>
        <v>1.2308114140939375</v>
      </c>
    </row>
    <row r="1761" spans="2:3" x14ac:dyDescent="0.25">
      <c r="B1761" s="24">
        <f t="shared" si="55"/>
        <v>175000000</v>
      </c>
      <c r="C1761" s="27">
        <f t="shared" si="54"/>
        <v>1.231174022502185</v>
      </c>
    </row>
    <row r="1762" spans="2:3" x14ac:dyDescent="0.25">
      <c r="B1762" s="24">
        <f t="shared" si="55"/>
        <v>175100000</v>
      </c>
      <c r="C1762" s="27">
        <f t="shared" si="54"/>
        <v>1.2315371591218456</v>
      </c>
    </row>
    <row r="1763" spans="2:3" x14ac:dyDescent="0.25">
      <c r="B1763" s="24">
        <f t="shared" si="55"/>
        <v>175200000</v>
      </c>
      <c r="C1763" s="27">
        <f t="shared" si="54"/>
        <v>1.2319008249772554</v>
      </c>
    </row>
    <row r="1764" spans="2:3" x14ac:dyDescent="0.25">
      <c r="B1764" s="24">
        <f t="shared" si="55"/>
        <v>175300000</v>
      </c>
      <c r="C1764" s="27">
        <f t="shared" si="54"/>
        <v>1.232265021095672</v>
      </c>
    </row>
    <row r="1765" spans="2:3" x14ac:dyDescent="0.25">
      <c r="B1765" s="24">
        <f t="shared" si="55"/>
        <v>175400000</v>
      </c>
      <c r="C1765" s="27">
        <f t="shared" si="54"/>
        <v>1.2326297485072848</v>
      </c>
    </row>
    <row r="1766" spans="2:3" x14ac:dyDescent="0.25">
      <c r="B1766" s="24">
        <f t="shared" si="55"/>
        <v>175500000</v>
      </c>
      <c r="C1766" s="27">
        <f t="shared" si="54"/>
        <v>1.2329950082452261</v>
      </c>
    </row>
    <row r="1767" spans="2:3" x14ac:dyDescent="0.25">
      <c r="B1767" s="24">
        <f t="shared" si="55"/>
        <v>175600000</v>
      </c>
      <c r="C1767" s="27">
        <f t="shared" si="54"/>
        <v>1.2333608013455815</v>
      </c>
    </row>
    <row r="1768" spans="2:3" x14ac:dyDescent="0.25">
      <c r="B1768" s="24">
        <f t="shared" si="55"/>
        <v>175700000</v>
      </c>
      <c r="C1768" s="27">
        <f t="shared" si="54"/>
        <v>1.2337271288474001</v>
      </c>
    </row>
    <row r="1769" spans="2:3" x14ac:dyDescent="0.25">
      <c r="B1769" s="24">
        <f t="shared" si="55"/>
        <v>175800000</v>
      </c>
      <c r="C1769" s="27">
        <f t="shared" si="54"/>
        <v>1.2340939917927067</v>
      </c>
    </row>
    <row r="1770" spans="2:3" x14ac:dyDescent="0.25">
      <c r="B1770" s="24">
        <f t="shared" si="55"/>
        <v>175900000</v>
      </c>
      <c r="C1770" s="27">
        <f t="shared" si="54"/>
        <v>1.234461391226511</v>
      </c>
    </row>
    <row r="1771" spans="2:3" x14ac:dyDescent="0.25">
      <c r="B1771" s="24">
        <f t="shared" si="55"/>
        <v>176000000</v>
      </c>
      <c r="C1771" s="27">
        <f t="shared" si="54"/>
        <v>1.2348293281968188</v>
      </c>
    </row>
    <row r="1772" spans="2:3" x14ac:dyDescent="0.25">
      <c r="B1772" s="24">
        <f t="shared" si="55"/>
        <v>176100000</v>
      </c>
      <c r="C1772" s="27">
        <f t="shared" si="54"/>
        <v>1.2351978037546438</v>
      </c>
    </row>
    <row r="1773" spans="2:3" x14ac:dyDescent="0.25">
      <c r="B1773" s="24">
        <f t="shared" si="55"/>
        <v>176200000</v>
      </c>
      <c r="C1773" s="27">
        <f t="shared" si="54"/>
        <v>1.2355668189540174</v>
      </c>
    </row>
    <row r="1774" spans="2:3" x14ac:dyDescent="0.25">
      <c r="B1774" s="24">
        <f t="shared" si="55"/>
        <v>176300000</v>
      </c>
      <c r="C1774" s="27">
        <f t="shared" si="54"/>
        <v>1.235936374852</v>
      </c>
    </row>
    <row r="1775" spans="2:3" x14ac:dyDescent="0.25">
      <c r="B1775" s="24">
        <f t="shared" si="55"/>
        <v>176400000</v>
      </c>
      <c r="C1775" s="27">
        <f t="shared" si="54"/>
        <v>1.236306472508693</v>
      </c>
    </row>
    <row r="1776" spans="2:3" x14ac:dyDescent="0.25">
      <c r="B1776" s="24">
        <f t="shared" si="55"/>
        <v>176500000</v>
      </c>
      <c r="C1776" s="27">
        <f t="shared" si="54"/>
        <v>1.2366771129872478</v>
      </c>
    </row>
    <row r="1777" spans="2:3" x14ac:dyDescent="0.25">
      <c r="B1777" s="24">
        <f t="shared" si="55"/>
        <v>176600000</v>
      </c>
      <c r="C1777" s="27">
        <f t="shared" si="54"/>
        <v>1.2370482973538794</v>
      </c>
    </row>
    <row r="1778" spans="2:3" x14ac:dyDescent="0.25">
      <c r="B1778" s="24">
        <f t="shared" si="55"/>
        <v>176700000</v>
      </c>
      <c r="C1778" s="27">
        <f t="shared" si="54"/>
        <v>1.2374200266778754</v>
      </c>
    </row>
    <row r="1779" spans="2:3" x14ac:dyDescent="0.25">
      <c r="B1779" s="24">
        <f t="shared" si="55"/>
        <v>176800000</v>
      </c>
      <c r="C1779" s="27">
        <f t="shared" si="54"/>
        <v>1.2377923020316086</v>
      </c>
    </row>
    <row r="1780" spans="2:3" x14ac:dyDescent="0.25">
      <c r="B1780" s="24">
        <f t="shared" si="55"/>
        <v>176900000</v>
      </c>
      <c r="C1780" s="27">
        <f t="shared" si="54"/>
        <v>1.2381651244905478</v>
      </c>
    </row>
    <row r="1781" spans="2:3" x14ac:dyDescent="0.25">
      <c r="B1781" s="24">
        <f t="shared" si="55"/>
        <v>177000000</v>
      </c>
      <c r="C1781" s="27">
        <f t="shared" si="54"/>
        <v>1.2385384951332692</v>
      </c>
    </row>
    <row r="1782" spans="2:3" x14ac:dyDescent="0.25">
      <c r="B1782" s="24">
        <f t="shared" si="55"/>
        <v>177100000</v>
      </c>
      <c r="C1782" s="27">
        <f t="shared" si="54"/>
        <v>1.2389124150414672</v>
      </c>
    </row>
    <row r="1783" spans="2:3" x14ac:dyDescent="0.25">
      <c r="B1783" s="24">
        <f t="shared" si="55"/>
        <v>177200000</v>
      </c>
      <c r="C1783" s="27">
        <f t="shared" si="54"/>
        <v>1.2392868852999672</v>
      </c>
    </row>
    <row r="1784" spans="2:3" x14ac:dyDescent="0.25">
      <c r="B1784" s="24">
        <f t="shared" si="55"/>
        <v>177300000</v>
      </c>
      <c r="C1784" s="27">
        <f t="shared" si="54"/>
        <v>1.2396619069967358</v>
      </c>
    </row>
    <row r="1785" spans="2:3" x14ac:dyDescent="0.25">
      <c r="B1785" s="24">
        <f t="shared" si="55"/>
        <v>177400000</v>
      </c>
      <c r="C1785" s="27">
        <f t="shared" si="54"/>
        <v>1.2400374812228927</v>
      </c>
    </row>
    <row r="1786" spans="2:3" x14ac:dyDescent="0.25">
      <c r="B1786" s="24">
        <f t="shared" si="55"/>
        <v>177500000</v>
      </c>
      <c r="C1786" s="27">
        <f t="shared" si="54"/>
        <v>1.2404136090727229</v>
      </c>
    </row>
    <row r="1787" spans="2:3" x14ac:dyDescent="0.25">
      <c r="B1787" s="24">
        <f t="shared" si="55"/>
        <v>177600000</v>
      </c>
      <c r="C1787" s="27">
        <f t="shared" si="54"/>
        <v>1.2407902916436868</v>
      </c>
    </row>
    <row r="1788" spans="2:3" x14ac:dyDescent="0.25">
      <c r="B1788" s="24">
        <f t="shared" si="55"/>
        <v>177700000</v>
      </c>
      <c r="C1788" s="27">
        <f t="shared" si="54"/>
        <v>1.241167530036434</v>
      </c>
    </row>
    <row r="1789" spans="2:3" x14ac:dyDescent="0.25">
      <c r="B1789" s="24">
        <f t="shared" si="55"/>
        <v>177800000</v>
      </c>
      <c r="C1789" s="27">
        <f t="shared" si="54"/>
        <v>1.2415453253548128</v>
      </c>
    </row>
    <row r="1790" spans="2:3" x14ac:dyDescent="0.25">
      <c r="B1790" s="24">
        <f t="shared" si="55"/>
        <v>177900000</v>
      </c>
      <c r="C1790" s="27">
        <f t="shared" si="54"/>
        <v>1.241923678705884</v>
      </c>
    </row>
    <row r="1791" spans="2:3" x14ac:dyDescent="0.25">
      <c r="B1791" s="24">
        <f t="shared" si="55"/>
        <v>178000000</v>
      </c>
      <c r="C1791" s="27">
        <f t="shared" si="54"/>
        <v>1.2423025911999317</v>
      </c>
    </row>
    <row r="1792" spans="2:3" x14ac:dyDescent="0.25">
      <c r="B1792" s="24">
        <f t="shared" si="55"/>
        <v>178100000</v>
      </c>
      <c r="C1792" s="27">
        <f t="shared" si="54"/>
        <v>1.242682063950475</v>
      </c>
    </row>
    <row r="1793" spans="2:3" x14ac:dyDescent="0.25">
      <c r="B1793" s="24">
        <f t="shared" si="55"/>
        <v>178200000</v>
      </c>
      <c r="C1793" s="27">
        <f t="shared" si="54"/>
        <v>1.2430620980742804</v>
      </c>
    </row>
    <row r="1794" spans="2:3" x14ac:dyDescent="0.25">
      <c r="B1794" s="24">
        <f t="shared" si="55"/>
        <v>178300000</v>
      </c>
      <c r="C1794" s="27">
        <f t="shared" si="54"/>
        <v>1.2434426946913741</v>
      </c>
    </row>
    <row r="1795" spans="2:3" x14ac:dyDescent="0.25">
      <c r="B1795" s="24">
        <f t="shared" si="55"/>
        <v>178400000</v>
      </c>
      <c r="C1795" s="27">
        <f t="shared" si="54"/>
        <v>1.2438238549250531</v>
      </c>
    </row>
    <row r="1796" spans="2:3" x14ac:dyDescent="0.25">
      <c r="B1796" s="24">
        <f t="shared" si="55"/>
        <v>178500000</v>
      </c>
      <c r="C1796" s="27">
        <f t="shared" si="54"/>
        <v>1.2442055799018985</v>
      </c>
    </row>
    <row r="1797" spans="2:3" x14ac:dyDescent="0.25">
      <c r="B1797" s="24">
        <f t="shared" si="55"/>
        <v>178600000</v>
      </c>
      <c r="C1797" s="27">
        <f t="shared" si="54"/>
        <v>1.2445878707517863</v>
      </c>
    </row>
    <row r="1798" spans="2:3" x14ac:dyDescent="0.25">
      <c r="B1798" s="24">
        <f t="shared" si="55"/>
        <v>178700000</v>
      </c>
      <c r="C1798" s="27">
        <f t="shared" si="54"/>
        <v>1.2449707286079015</v>
      </c>
    </row>
    <row r="1799" spans="2:3" x14ac:dyDescent="0.25">
      <c r="B1799" s="24">
        <f t="shared" si="55"/>
        <v>178800000</v>
      </c>
      <c r="C1799" s="27">
        <f t="shared" si="54"/>
        <v>1.2453541546067477</v>
      </c>
    </row>
    <row r="1800" spans="2:3" x14ac:dyDescent="0.25">
      <c r="B1800" s="24">
        <f t="shared" si="55"/>
        <v>178900000</v>
      </c>
      <c r="C1800" s="27">
        <f t="shared" si="54"/>
        <v>1.245738149888163</v>
      </c>
    </row>
    <row r="1801" spans="2:3" x14ac:dyDescent="0.25">
      <c r="B1801" s="24">
        <f t="shared" si="55"/>
        <v>179000000</v>
      </c>
      <c r="C1801" s="27">
        <f t="shared" si="54"/>
        <v>1.2461227155953287</v>
      </c>
    </row>
    <row r="1802" spans="2:3" x14ac:dyDescent="0.25">
      <c r="B1802" s="24">
        <f t="shared" si="55"/>
        <v>179100000</v>
      </c>
      <c r="C1802" s="27">
        <f t="shared" si="54"/>
        <v>1.2465078528747842</v>
      </c>
    </row>
    <row r="1803" spans="2:3" x14ac:dyDescent="0.25">
      <c r="B1803" s="24">
        <f t="shared" si="55"/>
        <v>179200000</v>
      </c>
      <c r="C1803" s="27">
        <f t="shared" si="54"/>
        <v>1.2468935628764386</v>
      </c>
    </row>
    <row r="1804" spans="2:3" x14ac:dyDescent="0.25">
      <c r="B1804" s="24">
        <f t="shared" si="55"/>
        <v>179300000</v>
      </c>
      <c r="C1804" s="27">
        <f t="shared" si="54"/>
        <v>1.2472798467535837</v>
      </c>
    </row>
    <row r="1805" spans="2:3" x14ac:dyDescent="0.25">
      <c r="B1805" s="24">
        <f t="shared" si="55"/>
        <v>179400000</v>
      </c>
      <c r="C1805" s="27">
        <f t="shared" ref="C1805:C1868" si="56">1/(POWER(1-((B1805*B1805)/($C$3*$C$3)),0.5))</f>
        <v>1.2476667056629061</v>
      </c>
    </row>
    <row r="1806" spans="2:3" x14ac:dyDescent="0.25">
      <c r="B1806" s="24">
        <f t="shared" ref="B1806:B1869" si="57">B1805+$C$5</f>
        <v>179500000</v>
      </c>
      <c r="C1806" s="27">
        <f t="shared" si="56"/>
        <v>1.2480541407645001</v>
      </c>
    </row>
    <row r="1807" spans="2:3" x14ac:dyDescent="0.25">
      <c r="B1807" s="24">
        <f t="shared" si="57"/>
        <v>179600000</v>
      </c>
      <c r="C1807" s="27">
        <f t="shared" si="56"/>
        <v>1.2484421532218806</v>
      </c>
    </row>
    <row r="1808" spans="2:3" x14ac:dyDescent="0.25">
      <c r="B1808" s="24">
        <f t="shared" si="57"/>
        <v>179700000</v>
      </c>
      <c r="C1808" s="27">
        <f t="shared" si="56"/>
        <v>1.2488307442019957</v>
      </c>
    </row>
    <row r="1809" spans="2:3" x14ac:dyDescent="0.25">
      <c r="B1809" s="24">
        <f t="shared" si="57"/>
        <v>179800000</v>
      </c>
      <c r="C1809" s="27">
        <f t="shared" si="56"/>
        <v>1.2492199148752399</v>
      </c>
    </row>
    <row r="1810" spans="2:3" x14ac:dyDescent="0.25">
      <c r="B1810" s="24">
        <f t="shared" si="57"/>
        <v>179900000</v>
      </c>
      <c r="C1810" s="27">
        <f t="shared" si="56"/>
        <v>1.2496096664154661</v>
      </c>
    </row>
    <row r="1811" spans="2:3" x14ac:dyDescent="0.25">
      <c r="B1811" s="24">
        <f t="shared" si="57"/>
        <v>180000000</v>
      </c>
      <c r="C1811" s="27">
        <f t="shared" si="56"/>
        <v>1.25</v>
      </c>
    </row>
    <row r="1812" spans="2:3" x14ac:dyDescent="0.25">
      <c r="B1812" s="24">
        <f t="shared" si="57"/>
        <v>180100000</v>
      </c>
      <c r="C1812" s="27">
        <f t="shared" si="56"/>
        <v>1.2503909168096516</v>
      </c>
    </row>
    <row r="1813" spans="2:3" x14ac:dyDescent="0.25">
      <c r="B1813" s="24">
        <f t="shared" si="57"/>
        <v>180200000</v>
      </c>
      <c r="C1813" s="27">
        <f t="shared" si="56"/>
        <v>1.2507824180287299</v>
      </c>
    </row>
    <row r="1814" spans="2:3" x14ac:dyDescent="0.25">
      <c r="B1814" s="24">
        <f t="shared" si="57"/>
        <v>180300000</v>
      </c>
      <c r="C1814" s="27">
        <f t="shared" si="56"/>
        <v>1.2511745048450544</v>
      </c>
    </row>
    <row r="1815" spans="2:3" x14ac:dyDescent="0.25">
      <c r="B1815" s="24">
        <f t="shared" si="57"/>
        <v>180400000</v>
      </c>
      <c r="C1815" s="27">
        <f t="shared" si="56"/>
        <v>1.2515671784499691</v>
      </c>
    </row>
    <row r="1816" spans="2:3" x14ac:dyDescent="0.25">
      <c r="B1816" s="24">
        <f t="shared" si="57"/>
        <v>180500000</v>
      </c>
      <c r="C1816" s="27">
        <f t="shared" si="56"/>
        <v>1.2519604400383566</v>
      </c>
    </row>
    <row r="1817" spans="2:3" x14ac:dyDescent="0.25">
      <c r="B1817" s="24">
        <f t="shared" si="57"/>
        <v>180600000</v>
      </c>
      <c r="C1817" s="27">
        <f t="shared" si="56"/>
        <v>1.2523542908086498</v>
      </c>
    </row>
    <row r="1818" spans="2:3" x14ac:dyDescent="0.25">
      <c r="B1818" s="24">
        <f t="shared" si="57"/>
        <v>180700000</v>
      </c>
      <c r="C1818" s="27">
        <f t="shared" si="56"/>
        <v>1.2527487319628465</v>
      </c>
    </row>
    <row r="1819" spans="2:3" x14ac:dyDescent="0.25">
      <c r="B1819" s="24">
        <f t="shared" si="57"/>
        <v>180800000</v>
      </c>
      <c r="C1819" s="27">
        <f t="shared" si="56"/>
        <v>1.2531437647065227</v>
      </c>
    </row>
    <row r="1820" spans="2:3" x14ac:dyDescent="0.25">
      <c r="B1820" s="24">
        <f t="shared" si="57"/>
        <v>180900000</v>
      </c>
      <c r="C1820" s="27">
        <f t="shared" si="56"/>
        <v>1.2535393902488452</v>
      </c>
    </row>
    <row r="1821" spans="2:3" x14ac:dyDescent="0.25">
      <c r="B1821" s="24">
        <f t="shared" si="57"/>
        <v>181000000</v>
      </c>
      <c r="C1821" s="27">
        <f t="shared" si="56"/>
        <v>1.2539356098025862</v>
      </c>
    </row>
    <row r="1822" spans="2:3" x14ac:dyDescent="0.25">
      <c r="B1822" s="24">
        <f t="shared" si="57"/>
        <v>181100000</v>
      </c>
      <c r="C1822" s="27">
        <f t="shared" si="56"/>
        <v>1.2543324245841374</v>
      </c>
    </row>
    <row r="1823" spans="2:3" x14ac:dyDescent="0.25">
      <c r="B1823" s="24">
        <f t="shared" si="57"/>
        <v>181200000</v>
      </c>
      <c r="C1823" s="27">
        <f t="shared" si="56"/>
        <v>1.2547298358135215</v>
      </c>
    </row>
    <row r="1824" spans="2:3" x14ac:dyDescent="0.25">
      <c r="B1824" s="24">
        <f t="shared" si="57"/>
        <v>181300000</v>
      </c>
      <c r="C1824" s="27">
        <f t="shared" si="56"/>
        <v>1.2551278447144085</v>
      </c>
    </row>
    <row r="1825" spans="2:3" x14ac:dyDescent="0.25">
      <c r="B1825" s="24">
        <f t="shared" si="57"/>
        <v>181400000</v>
      </c>
      <c r="C1825" s="27">
        <f t="shared" si="56"/>
        <v>1.2555264525141283</v>
      </c>
    </row>
    <row r="1826" spans="2:3" x14ac:dyDescent="0.25">
      <c r="B1826" s="24">
        <f t="shared" si="57"/>
        <v>181500000</v>
      </c>
      <c r="C1826" s="27">
        <f t="shared" si="56"/>
        <v>1.2559256604436848</v>
      </c>
    </row>
    <row r="1827" spans="2:3" x14ac:dyDescent="0.25">
      <c r="B1827" s="24">
        <f t="shared" si="57"/>
        <v>181600000</v>
      </c>
      <c r="C1827" s="27">
        <f t="shared" si="56"/>
        <v>1.2563254697377688</v>
      </c>
    </row>
    <row r="1828" spans="2:3" x14ac:dyDescent="0.25">
      <c r="B1828" s="24">
        <f t="shared" si="57"/>
        <v>181700000</v>
      </c>
      <c r="C1828" s="27">
        <f t="shared" si="56"/>
        <v>1.2567258816347746</v>
      </c>
    </row>
    <row r="1829" spans="2:3" x14ac:dyDescent="0.25">
      <c r="B1829" s="24">
        <f t="shared" si="57"/>
        <v>181800000</v>
      </c>
      <c r="C1829" s="27">
        <f t="shared" si="56"/>
        <v>1.2571268973768117</v>
      </c>
    </row>
    <row r="1830" spans="2:3" x14ac:dyDescent="0.25">
      <c r="B1830" s="24">
        <f t="shared" si="57"/>
        <v>181900000</v>
      </c>
      <c r="C1830" s="27">
        <f t="shared" si="56"/>
        <v>1.25752851820972</v>
      </c>
    </row>
    <row r="1831" spans="2:3" x14ac:dyDescent="0.25">
      <c r="B1831" s="24">
        <f t="shared" si="57"/>
        <v>182000000</v>
      </c>
      <c r="C1831" s="27">
        <f t="shared" si="56"/>
        <v>1.2579307453830837</v>
      </c>
    </row>
    <row r="1832" spans="2:3" x14ac:dyDescent="0.25">
      <c r="B1832" s="24">
        <f t="shared" si="57"/>
        <v>182100000</v>
      </c>
      <c r="C1832" s="27">
        <f t="shared" si="56"/>
        <v>1.2583335801502462</v>
      </c>
    </row>
    <row r="1833" spans="2:3" x14ac:dyDescent="0.25">
      <c r="B1833" s="24">
        <f t="shared" si="57"/>
        <v>182200000</v>
      </c>
      <c r="C1833" s="27">
        <f t="shared" si="56"/>
        <v>1.2587370237683235</v>
      </c>
    </row>
    <row r="1834" spans="2:3" x14ac:dyDescent="0.25">
      <c r="B1834" s="24">
        <f t="shared" si="57"/>
        <v>182300000</v>
      </c>
      <c r="C1834" s="27">
        <f t="shared" si="56"/>
        <v>1.2591410774982195</v>
      </c>
    </row>
    <row r="1835" spans="2:3" x14ac:dyDescent="0.25">
      <c r="B1835" s="24">
        <f t="shared" si="57"/>
        <v>182400000</v>
      </c>
      <c r="C1835" s="27">
        <f t="shared" si="56"/>
        <v>1.2595457426046399</v>
      </c>
    </row>
    <row r="1836" spans="2:3" x14ac:dyDescent="0.25">
      <c r="B1836" s="24">
        <f t="shared" si="57"/>
        <v>182500000</v>
      </c>
      <c r="C1836" s="27">
        <f t="shared" si="56"/>
        <v>1.2599510203561068</v>
      </c>
    </row>
    <row r="1837" spans="2:3" x14ac:dyDescent="0.25">
      <c r="B1837" s="24">
        <f t="shared" si="57"/>
        <v>182600000</v>
      </c>
      <c r="C1837" s="27">
        <f t="shared" si="56"/>
        <v>1.2603569120249747</v>
      </c>
    </row>
    <row r="1838" spans="2:3" x14ac:dyDescent="0.25">
      <c r="B1838" s="24">
        <f t="shared" si="57"/>
        <v>182700000</v>
      </c>
      <c r="C1838" s="27">
        <f t="shared" si="56"/>
        <v>1.2607634188874428</v>
      </c>
    </row>
    <row r="1839" spans="2:3" x14ac:dyDescent="0.25">
      <c r="B1839" s="24">
        <f t="shared" si="57"/>
        <v>182800000</v>
      </c>
      <c r="C1839" s="27">
        <f t="shared" si="56"/>
        <v>1.2611705422235711</v>
      </c>
    </row>
    <row r="1840" spans="2:3" x14ac:dyDescent="0.25">
      <c r="B1840" s="24">
        <f t="shared" si="57"/>
        <v>182900000</v>
      </c>
      <c r="C1840" s="27">
        <f t="shared" si="56"/>
        <v>1.2615782833172962</v>
      </c>
    </row>
    <row r="1841" spans="2:3" x14ac:dyDescent="0.25">
      <c r="B1841" s="24">
        <f t="shared" si="57"/>
        <v>183000000</v>
      </c>
      <c r="C1841" s="27">
        <f t="shared" si="56"/>
        <v>1.2619866434564442</v>
      </c>
    </row>
    <row r="1842" spans="2:3" x14ac:dyDescent="0.25">
      <c r="B1842" s="24">
        <f t="shared" si="57"/>
        <v>183100000</v>
      </c>
      <c r="C1842" s="27">
        <f t="shared" si="56"/>
        <v>1.2623956239327467</v>
      </c>
    </row>
    <row r="1843" spans="2:3" x14ac:dyDescent="0.25">
      <c r="B1843" s="24">
        <f t="shared" si="57"/>
        <v>183200000</v>
      </c>
      <c r="C1843" s="27">
        <f t="shared" si="56"/>
        <v>1.2628052260418567</v>
      </c>
    </row>
    <row r="1844" spans="2:3" x14ac:dyDescent="0.25">
      <c r="B1844" s="24">
        <f t="shared" si="57"/>
        <v>183300000</v>
      </c>
      <c r="C1844" s="27">
        <f t="shared" si="56"/>
        <v>1.2632154510833618</v>
      </c>
    </row>
    <row r="1845" spans="2:3" x14ac:dyDescent="0.25">
      <c r="B1845" s="24">
        <f t="shared" si="57"/>
        <v>183400000</v>
      </c>
      <c r="C1845" s="27">
        <f t="shared" si="56"/>
        <v>1.263626300360801</v>
      </c>
    </row>
    <row r="1846" spans="2:3" x14ac:dyDescent="0.25">
      <c r="B1846" s="24">
        <f t="shared" si="57"/>
        <v>183500000</v>
      </c>
      <c r="C1846" s="27">
        <f t="shared" si="56"/>
        <v>1.2640377751816794</v>
      </c>
    </row>
    <row r="1847" spans="2:3" x14ac:dyDescent="0.25">
      <c r="B1847" s="24">
        <f t="shared" si="57"/>
        <v>183600000</v>
      </c>
      <c r="C1847" s="27">
        <f t="shared" si="56"/>
        <v>1.2644498768574832</v>
      </c>
    </row>
    <row r="1848" spans="2:3" x14ac:dyDescent="0.25">
      <c r="B1848" s="24">
        <f t="shared" si="57"/>
        <v>183700000</v>
      </c>
      <c r="C1848" s="27">
        <f t="shared" si="56"/>
        <v>1.2648626067036959</v>
      </c>
    </row>
    <row r="1849" spans="2:3" x14ac:dyDescent="0.25">
      <c r="B1849" s="24">
        <f t="shared" si="57"/>
        <v>183800000</v>
      </c>
      <c r="C1849" s="27">
        <f t="shared" si="56"/>
        <v>1.2652759660398132</v>
      </c>
    </row>
    <row r="1850" spans="2:3" x14ac:dyDescent="0.25">
      <c r="B1850" s="24">
        <f t="shared" si="57"/>
        <v>183900000</v>
      </c>
      <c r="C1850" s="27">
        <f t="shared" si="56"/>
        <v>1.2656899561893586</v>
      </c>
    </row>
    <row r="1851" spans="2:3" x14ac:dyDescent="0.25">
      <c r="B1851" s="24">
        <f t="shared" si="57"/>
        <v>184000000</v>
      </c>
      <c r="C1851" s="27">
        <f t="shared" si="56"/>
        <v>1.266104578479899</v>
      </c>
    </row>
    <row r="1852" spans="2:3" x14ac:dyDescent="0.25">
      <c r="B1852" s="24">
        <f t="shared" si="57"/>
        <v>184100000</v>
      </c>
      <c r="C1852" s="27">
        <f t="shared" si="56"/>
        <v>1.2665198342430612</v>
      </c>
    </row>
    <row r="1853" spans="2:3" x14ac:dyDescent="0.25">
      <c r="B1853" s="24">
        <f t="shared" si="57"/>
        <v>184200000</v>
      </c>
      <c r="C1853" s="27">
        <f t="shared" si="56"/>
        <v>1.2669357248145461</v>
      </c>
    </row>
    <row r="1854" spans="2:3" x14ac:dyDescent="0.25">
      <c r="B1854" s="24">
        <f t="shared" si="57"/>
        <v>184300000</v>
      </c>
      <c r="C1854" s="27">
        <f t="shared" si="56"/>
        <v>1.2673522515341462</v>
      </c>
    </row>
    <row r="1855" spans="2:3" x14ac:dyDescent="0.25">
      <c r="B1855" s="24">
        <f t="shared" si="57"/>
        <v>184400000</v>
      </c>
      <c r="C1855" s="27">
        <f t="shared" si="56"/>
        <v>1.2677694157457606</v>
      </c>
    </row>
    <row r="1856" spans="2:3" x14ac:dyDescent="0.25">
      <c r="B1856" s="24">
        <f t="shared" si="57"/>
        <v>184500000</v>
      </c>
      <c r="C1856" s="27">
        <f t="shared" si="56"/>
        <v>1.2681872187974113</v>
      </c>
    </row>
    <row r="1857" spans="2:3" x14ac:dyDescent="0.25">
      <c r="B1857" s="24">
        <f t="shared" si="57"/>
        <v>184600000</v>
      </c>
      <c r="C1857" s="27">
        <f t="shared" si="56"/>
        <v>1.2686056620412587</v>
      </c>
    </row>
    <row r="1858" spans="2:3" x14ac:dyDescent="0.25">
      <c r="B1858" s="24">
        <f t="shared" si="57"/>
        <v>184700000</v>
      </c>
      <c r="C1858" s="27">
        <f t="shared" si="56"/>
        <v>1.2690247468336195</v>
      </c>
    </row>
    <row r="1859" spans="2:3" x14ac:dyDescent="0.25">
      <c r="B1859" s="24">
        <f t="shared" si="57"/>
        <v>184800000</v>
      </c>
      <c r="C1859" s="27">
        <f t="shared" si="56"/>
        <v>1.2694444745349804</v>
      </c>
    </row>
    <row r="1860" spans="2:3" x14ac:dyDescent="0.25">
      <c r="B1860" s="24">
        <f t="shared" si="57"/>
        <v>184900000</v>
      </c>
      <c r="C1860" s="27">
        <f t="shared" si="56"/>
        <v>1.2698648465100166</v>
      </c>
    </row>
    <row r="1861" spans="2:3" x14ac:dyDescent="0.25">
      <c r="B1861" s="24">
        <f t="shared" si="57"/>
        <v>185000000</v>
      </c>
      <c r="C1861" s="27">
        <f t="shared" si="56"/>
        <v>1.2702858641276065</v>
      </c>
    </row>
    <row r="1862" spans="2:3" x14ac:dyDescent="0.25">
      <c r="B1862" s="24">
        <f t="shared" si="57"/>
        <v>185100000</v>
      </c>
      <c r="C1862" s="27">
        <f t="shared" si="56"/>
        <v>1.2707075287608502</v>
      </c>
    </row>
    <row r="1863" spans="2:3" x14ac:dyDescent="0.25">
      <c r="B1863" s="24">
        <f t="shared" si="57"/>
        <v>185200000</v>
      </c>
      <c r="C1863" s="27">
        <f t="shared" si="56"/>
        <v>1.271129841787084</v>
      </c>
    </row>
    <row r="1864" spans="2:3" x14ac:dyDescent="0.25">
      <c r="B1864" s="24">
        <f t="shared" si="57"/>
        <v>185300000</v>
      </c>
      <c r="C1864" s="27">
        <f t="shared" si="56"/>
        <v>1.2715528045878977</v>
      </c>
    </row>
    <row r="1865" spans="2:3" x14ac:dyDescent="0.25">
      <c r="B1865" s="24">
        <f t="shared" si="57"/>
        <v>185400000</v>
      </c>
      <c r="C1865" s="27">
        <f t="shared" si="56"/>
        <v>1.2719764185491524</v>
      </c>
    </row>
    <row r="1866" spans="2:3" x14ac:dyDescent="0.25">
      <c r="B1866" s="24">
        <f t="shared" si="57"/>
        <v>185500000</v>
      </c>
      <c r="C1866" s="27">
        <f t="shared" si="56"/>
        <v>1.2724006850609959</v>
      </c>
    </row>
    <row r="1867" spans="2:3" x14ac:dyDescent="0.25">
      <c r="B1867" s="24">
        <f t="shared" si="57"/>
        <v>185600000</v>
      </c>
      <c r="C1867" s="27">
        <f t="shared" si="56"/>
        <v>1.2728256055178799</v>
      </c>
    </row>
    <row r="1868" spans="2:3" x14ac:dyDescent="0.25">
      <c r="B1868" s="24">
        <f t="shared" si="57"/>
        <v>185700000</v>
      </c>
      <c r="C1868" s="27">
        <f t="shared" si="56"/>
        <v>1.2732511813185774</v>
      </c>
    </row>
    <row r="1869" spans="2:3" x14ac:dyDescent="0.25">
      <c r="B1869" s="24">
        <f t="shared" si="57"/>
        <v>185800000</v>
      </c>
      <c r="C1869" s="27">
        <f t="shared" ref="C1869:C1932" si="58">1/(POWER(1-((B1869*B1869)/($C$3*$C$3)),0.5))</f>
        <v>1.2736774138661995</v>
      </c>
    </row>
    <row r="1870" spans="2:3" x14ac:dyDescent="0.25">
      <c r="B1870" s="24">
        <f t="shared" ref="B1870:B1933" si="59">B1869+$C$5</f>
        <v>185900000</v>
      </c>
      <c r="C1870" s="27">
        <f t="shared" si="58"/>
        <v>1.2741043045682123</v>
      </c>
    </row>
    <row r="1871" spans="2:3" x14ac:dyDescent="0.25">
      <c r="B1871" s="24">
        <f t="shared" si="59"/>
        <v>186000000</v>
      </c>
      <c r="C1871" s="27">
        <f t="shared" si="58"/>
        <v>1.2745318548364544</v>
      </c>
    </row>
    <row r="1872" spans="2:3" x14ac:dyDescent="0.25">
      <c r="B1872" s="24">
        <f t="shared" si="59"/>
        <v>186100000</v>
      </c>
      <c r="C1872" s="27">
        <f t="shared" si="58"/>
        <v>1.2749600660871541</v>
      </c>
    </row>
    <row r="1873" spans="2:3" x14ac:dyDescent="0.25">
      <c r="B1873" s="24">
        <f t="shared" si="59"/>
        <v>186200000</v>
      </c>
      <c r="C1873" s="27">
        <f t="shared" si="58"/>
        <v>1.2753889397409468</v>
      </c>
    </row>
    <row r="1874" spans="2:3" x14ac:dyDescent="0.25">
      <c r="B1874" s="24">
        <f t="shared" si="59"/>
        <v>186300000</v>
      </c>
      <c r="C1874" s="27">
        <f t="shared" si="58"/>
        <v>1.2758184772228922</v>
      </c>
    </row>
    <row r="1875" spans="2:3" x14ac:dyDescent="0.25">
      <c r="B1875" s="24">
        <f t="shared" si="59"/>
        <v>186400000</v>
      </c>
      <c r="C1875" s="27">
        <f t="shared" si="58"/>
        <v>1.2762486799624926</v>
      </c>
    </row>
    <row r="1876" spans="2:3" x14ac:dyDescent="0.25">
      <c r="B1876" s="24">
        <f t="shared" si="59"/>
        <v>186500000</v>
      </c>
      <c r="C1876" s="27">
        <f t="shared" si="58"/>
        <v>1.2766795493937089</v>
      </c>
    </row>
    <row r="1877" spans="2:3" x14ac:dyDescent="0.25">
      <c r="B1877" s="24">
        <f t="shared" si="59"/>
        <v>186600000</v>
      </c>
      <c r="C1877" s="27">
        <f t="shared" si="58"/>
        <v>1.2771110869549809</v>
      </c>
    </row>
    <row r="1878" spans="2:3" x14ac:dyDescent="0.25">
      <c r="B1878" s="24">
        <f t="shared" si="59"/>
        <v>186700000</v>
      </c>
      <c r="C1878" s="27">
        <f t="shared" si="58"/>
        <v>1.2775432940892419</v>
      </c>
    </row>
    <row r="1879" spans="2:3" x14ac:dyDescent="0.25">
      <c r="B1879" s="24">
        <f t="shared" si="59"/>
        <v>186800000</v>
      </c>
      <c r="C1879" s="27">
        <f t="shared" si="58"/>
        <v>1.2779761722439398</v>
      </c>
    </row>
    <row r="1880" spans="2:3" x14ac:dyDescent="0.25">
      <c r="B1880" s="24">
        <f t="shared" si="59"/>
        <v>186900000</v>
      </c>
      <c r="C1880" s="27">
        <f t="shared" si="58"/>
        <v>1.2784097228710523</v>
      </c>
    </row>
    <row r="1881" spans="2:3" x14ac:dyDescent="0.25">
      <c r="B1881" s="24">
        <f t="shared" si="59"/>
        <v>187000000</v>
      </c>
      <c r="C1881" s="27">
        <f t="shared" si="58"/>
        <v>1.2788439474271072</v>
      </c>
    </row>
    <row r="1882" spans="2:3" x14ac:dyDescent="0.25">
      <c r="B1882" s="24">
        <f t="shared" si="59"/>
        <v>187100000</v>
      </c>
      <c r="C1882" s="27">
        <f t="shared" si="58"/>
        <v>1.2792788473731984</v>
      </c>
    </row>
    <row r="1883" spans="2:3" x14ac:dyDescent="0.25">
      <c r="B1883" s="24">
        <f t="shared" si="59"/>
        <v>187200000</v>
      </c>
      <c r="C1883" s="27">
        <f t="shared" si="58"/>
        <v>1.2797144241750062</v>
      </c>
    </row>
    <row r="1884" spans="2:3" x14ac:dyDescent="0.25">
      <c r="B1884" s="24">
        <f t="shared" si="59"/>
        <v>187300000</v>
      </c>
      <c r="C1884" s="27">
        <f t="shared" si="58"/>
        <v>1.2801506793028146</v>
      </c>
    </row>
    <row r="1885" spans="2:3" x14ac:dyDescent="0.25">
      <c r="B1885" s="24">
        <f t="shared" si="59"/>
        <v>187400000</v>
      </c>
      <c r="C1885" s="27">
        <f t="shared" si="58"/>
        <v>1.2805876142315293</v>
      </c>
    </row>
    <row r="1886" spans="2:3" x14ac:dyDescent="0.25">
      <c r="B1886" s="24">
        <f t="shared" si="59"/>
        <v>187500000</v>
      </c>
      <c r="C1886" s="27">
        <f t="shared" si="58"/>
        <v>1.281025230440697</v>
      </c>
    </row>
    <row r="1887" spans="2:3" x14ac:dyDescent="0.25">
      <c r="B1887" s="24">
        <f t="shared" si="59"/>
        <v>187600000</v>
      </c>
      <c r="C1887" s="27">
        <f t="shared" si="58"/>
        <v>1.2814635294145238</v>
      </c>
    </row>
    <row r="1888" spans="2:3" x14ac:dyDescent="0.25">
      <c r="B1888" s="24">
        <f t="shared" si="59"/>
        <v>187700000</v>
      </c>
      <c r="C1888" s="27">
        <f t="shared" si="58"/>
        <v>1.2819025126418937</v>
      </c>
    </row>
    <row r="1889" spans="2:3" x14ac:dyDescent="0.25">
      <c r="B1889" s="24">
        <f t="shared" si="59"/>
        <v>187800000</v>
      </c>
      <c r="C1889" s="27">
        <f t="shared" si="58"/>
        <v>1.2823421816163871</v>
      </c>
    </row>
    <row r="1890" spans="2:3" x14ac:dyDescent="0.25">
      <c r="B1890" s="24">
        <f t="shared" si="59"/>
        <v>187900000</v>
      </c>
      <c r="C1890" s="27">
        <f t="shared" si="58"/>
        <v>1.2827825378363007</v>
      </c>
    </row>
    <row r="1891" spans="2:3" x14ac:dyDescent="0.25">
      <c r="B1891" s="24">
        <f t="shared" si="59"/>
        <v>188000000</v>
      </c>
      <c r="C1891" s="27">
        <f t="shared" si="58"/>
        <v>1.2832235828046654</v>
      </c>
    </row>
    <row r="1892" spans="2:3" x14ac:dyDescent="0.25">
      <c r="B1892" s="24">
        <f t="shared" si="59"/>
        <v>188100000</v>
      </c>
      <c r="C1892" s="27">
        <f t="shared" si="58"/>
        <v>1.2836653180292656</v>
      </c>
    </row>
    <row r="1893" spans="2:3" x14ac:dyDescent="0.25">
      <c r="B1893" s="24">
        <f t="shared" si="59"/>
        <v>188200000</v>
      </c>
      <c r="C1893" s="27">
        <f t="shared" si="58"/>
        <v>1.2841077450226588</v>
      </c>
    </row>
    <row r="1894" spans="2:3" x14ac:dyDescent="0.25">
      <c r="B1894" s="24">
        <f t="shared" si="59"/>
        <v>188300000</v>
      </c>
      <c r="C1894" s="27">
        <f t="shared" si="58"/>
        <v>1.2845508653021946</v>
      </c>
    </row>
    <row r="1895" spans="2:3" x14ac:dyDescent="0.25">
      <c r="B1895" s="24">
        <f t="shared" si="59"/>
        <v>188400000</v>
      </c>
      <c r="C1895" s="27">
        <f t="shared" si="58"/>
        <v>1.2849946803900334</v>
      </c>
    </row>
    <row r="1896" spans="2:3" x14ac:dyDescent="0.25">
      <c r="B1896" s="24">
        <f t="shared" si="59"/>
        <v>188500000</v>
      </c>
      <c r="C1896" s="27">
        <f t="shared" si="58"/>
        <v>1.2854391918131667</v>
      </c>
    </row>
    <row r="1897" spans="2:3" x14ac:dyDescent="0.25">
      <c r="B1897" s="24">
        <f t="shared" si="59"/>
        <v>188600000</v>
      </c>
      <c r="C1897" s="27">
        <f t="shared" si="58"/>
        <v>1.2858844011034369</v>
      </c>
    </row>
    <row r="1898" spans="2:3" x14ac:dyDescent="0.25">
      <c r="B1898" s="24">
        <f t="shared" si="59"/>
        <v>188700000</v>
      </c>
      <c r="C1898" s="27">
        <f t="shared" si="58"/>
        <v>1.2863303097975556</v>
      </c>
    </row>
    <row r="1899" spans="2:3" x14ac:dyDescent="0.25">
      <c r="B1899" s="24">
        <f t="shared" si="59"/>
        <v>188800000</v>
      </c>
      <c r="C1899" s="27">
        <f t="shared" si="58"/>
        <v>1.2867769194371244</v>
      </c>
    </row>
    <row r="1900" spans="2:3" x14ac:dyDescent="0.25">
      <c r="B1900" s="24">
        <f t="shared" si="59"/>
        <v>188900000</v>
      </c>
      <c r="C1900" s="27">
        <f t="shared" si="58"/>
        <v>1.2872242315686546</v>
      </c>
    </row>
    <row r="1901" spans="2:3" x14ac:dyDescent="0.25">
      <c r="B1901" s="24">
        <f t="shared" si="59"/>
        <v>189000000</v>
      </c>
      <c r="C1901" s="27">
        <f t="shared" si="58"/>
        <v>1.2876722477435865</v>
      </c>
    </row>
    <row r="1902" spans="2:3" x14ac:dyDescent="0.25">
      <c r="B1902" s="24">
        <f t="shared" si="59"/>
        <v>189100000</v>
      </c>
      <c r="C1902" s="27">
        <f t="shared" si="58"/>
        <v>1.28812096951831</v>
      </c>
    </row>
    <row r="1903" spans="2:3" x14ac:dyDescent="0.25">
      <c r="B1903" s="24">
        <f t="shared" si="59"/>
        <v>189200000</v>
      </c>
      <c r="C1903" s="27">
        <f t="shared" si="58"/>
        <v>1.2885703984541852</v>
      </c>
    </row>
    <row r="1904" spans="2:3" x14ac:dyDescent="0.25">
      <c r="B1904" s="24">
        <f t="shared" si="59"/>
        <v>189300000</v>
      </c>
      <c r="C1904" s="27">
        <f t="shared" si="58"/>
        <v>1.2890205361175608</v>
      </c>
    </row>
    <row r="1905" spans="2:3" x14ac:dyDescent="0.25">
      <c r="B1905" s="24">
        <f t="shared" si="59"/>
        <v>189400000</v>
      </c>
      <c r="C1905" s="27">
        <f t="shared" si="58"/>
        <v>1.2894713840797964</v>
      </c>
    </row>
    <row r="1906" spans="2:3" x14ac:dyDescent="0.25">
      <c r="B1906" s="24">
        <f t="shared" si="59"/>
        <v>189500000</v>
      </c>
      <c r="C1906" s="27">
        <f t="shared" si="58"/>
        <v>1.2899229439172823</v>
      </c>
    </row>
    <row r="1907" spans="2:3" x14ac:dyDescent="0.25">
      <c r="B1907" s="24">
        <f t="shared" si="59"/>
        <v>189600000</v>
      </c>
      <c r="C1907" s="27">
        <f t="shared" si="58"/>
        <v>1.2903752172114593</v>
      </c>
    </row>
    <row r="1908" spans="2:3" x14ac:dyDescent="0.25">
      <c r="B1908" s="24">
        <f t="shared" si="59"/>
        <v>189700000</v>
      </c>
      <c r="C1908" s="27">
        <f t="shared" si="58"/>
        <v>1.29082820554884</v>
      </c>
    </row>
    <row r="1909" spans="2:3" x14ac:dyDescent="0.25">
      <c r="B1909" s="24">
        <f t="shared" si="59"/>
        <v>189800000</v>
      </c>
      <c r="C1909" s="27">
        <f t="shared" si="58"/>
        <v>1.29128191052103</v>
      </c>
    </row>
    <row r="1910" spans="2:3" x14ac:dyDescent="0.25">
      <c r="B1910" s="24">
        <f t="shared" si="59"/>
        <v>189900000</v>
      </c>
      <c r="C1910" s="27">
        <f t="shared" si="58"/>
        <v>1.2917363337247472</v>
      </c>
    </row>
    <row r="1911" spans="2:3" x14ac:dyDescent="0.25">
      <c r="B1911" s="24">
        <f t="shared" si="59"/>
        <v>190000000</v>
      </c>
      <c r="C1911" s="27">
        <f t="shared" si="58"/>
        <v>1.2921914767618441</v>
      </c>
    </row>
    <row r="1912" spans="2:3" x14ac:dyDescent="0.25">
      <c r="B1912" s="24">
        <f t="shared" si="59"/>
        <v>190100000</v>
      </c>
      <c r="C1912" s="27">
        <f t="shared" si="58"/>
        <v>1.2926473412393287</v>
      </c>
    </row>
    <row r="1913" spans="2:3" x14ac:dyDescent="0.25">
      <c r="B1913" s="24">
        <f t="shared" si="59"/>
        <v>190200000</v>
      </c>
      <c r="C1913" s="27">
        <f t="shared" si="58"/>
        <v>1.2931039287693851</v>
      </c>
    </row>
    <row r="1914" spans="2:3" x14ac:dyDescent="0.25">
      <c r="B1914" s="24">
        <f t="shared" si="59"/>
        <v>190300000</v>
      </c>
      <c r="C1914" s="27">
        <f t="shared" si="58"/>
        <v>1.2935612409693948</v>
      </c>
    </row>
    <row r="1915" spans="2:3" x14ac:dyDescent="0.25">
      <c r="B1915" s="24">
        <f t="shared" si="59"/>
        <v>190400000</v>
      </c>
      <c r="C1915" s="27">
        <f t="shared" si="58"/>
        <v>1.2940192794619587</v>
      </c>
    </row>
    <row r="1916" spans="2:3" x14ac:dyDescent="0.25">
      <c r="B1916" s="24">
        <f t="shared" si="59"/>
        <v>190500000</v>
      </c>
      <c r="C1916" s="27">
        <f t="shared" si="58"/>
        <v>1.2944780458749181</v>
      </c>
    </row>
    <row r="1917" spans="2:3" x14ac:dyDescent="0.25">
      <c r="B1917" s="24">
        <f t="shared" si="59"/>
        <v>190600000</v>
      </c>
      <c r="C1917" s="27">
        <f t="shared" si="58"/>
        <v>1.2949375418413762</v>
      </c>
    </row>
    <row r="1918" spans="2:3" x14ac:dyDescent="0.25">
      <c r="B1918" s="24">
        <f t="shared" si="59"/>
        <v>190700000</v>
      </c>
      <c r="C1918" s="27">
        <f t="shared" si="58"/>
        <v>1.2953977689997196</v>
      </c>
    </row>
    <row r="1919" spans="2:3" x14ac:dyDescent="0.25">
      <c r="B1919" s="24">
        <f t="shared" si="59"/>
        <v>190800000</v>
      </c>
      <c r="C1919" s="27">
        <f t="shared" si="58"/>
        <v>1.2958587289936407</v>
      </c>
    </row>
    <row r="1920" spans="2:3" x14ac:dyDescent="0.25">
      <c r="B1920" s="24">
        <f t="shared" si="59"/>
        <v>190900000</v>
      </c>
      <c r="C1920" s="27">
        <f t="shared" si="58"/>
        <v>1.2963204234721597</v>
      </c>
    </row>
    <row r="1921" spans="2:3" x14ac:dyDescent="0.25">
      <c r="B1921" s="24">
        <f t="shared" si="59"/>
        <v>191000000</v>
      </c>
      <c r="C1921" s="27">
        <f t="shared" si="58"/>
        <v>1.2967828540896456</v>
      </c>
    </row>
    <row r="1922" spans="2:3" x14ac:dyDescent="0.25">
      <c r="B1922" s="24">
        <f t="shared" si="59"/>
        <v>191100000</v>
      </c>
      <c r="C1922" s="27">
        <f t="shared" si="58"/>
        <v>1.2972460225058391</v>
      </c>
    </row>
    <row r="1923" spans="2:3" x14ac:dyDescent="0.25">
      <c r="B1923" s="24">
        <f t="shared" si="59"/>
        <v>191200000</v>
      </c>
      <c r="C1923" s="27">
        <f t="shared" si="58"/>
        <v>1.2977099303858746</v>
      </c>
    </row>
    <row r="1924" spans="2:3" x14ac:dyDescent="0.25">
      <c r="B1924" s="24">
        <f t="shared" si="59"/>
        <v>191300000</v>
      </c>
      <c r="C1924" s="27">
        <f t="shared" si="58"/>
        <v>1.2981745794003032</v>
      </c>
    </row>
    <row r="1925" spans="2:3" x14ac:dyDescent="0.25">
      <c r="B1925" s="24">
        <f t="shared" si="59"/>
        <v>191400000</v>
      </c>
      <c r="C1925" s="27">
        <f t="shared" si="58"/>
        <v>1.2986399712251138</v>
      </c>
    </row>
    <row r="1926" spans="2:3" x14ac:dyDescent="0.25">
      <c r="B1926" s="24">
        <f t="shared" si="59"/>
        <v>191500000</v>
      </c>
      <c r="C1926" s="27">
        <f t="shared" si="58"/>
        <v>1.2991061075417576</v>
      </c>
    </row>
    <row r="1927" spans="2:3" x14ac:dyDescent="0.25">
      <c r="B1927" s="24">
        <f t="shared" si="59"/>
        <v>191600000</v>
      </c>
      <c r="C1927" s="27">
        <f t="shared" si="58"/>
        <v>1.299572990037168</v>
      </c>
    </row>
    <row r="1928" spans="2:3" x14ac:dyDescent="0.25">
      <c r="B1928" s="24">
        <f t="shared" si="59"/>
        <v>191700000</v>
      </c>
      <c r="C1928" s="27">
        <f t="shared" si="58"/>
        <v>1.3000406204037867</v>
      </c>
    </row>
    <row r="1929" spans="2:3" x14ac:dyDescent="0.25">
      <c r="B1929" s="24">
        <f t="shared" si="59"/>
        <v>191800000</v>
      </c>
      <c r="C1929" s="27">
        <f t="shared" si="58"/>
        <v>1.3005090003395841</v>
      </c>
    </row>
    <row r="1930" spans="2:3" x14ac:dyDescent="0.25">
      <c r="B1930" s="24">
        <f t="shared" si="59"/>
        <v>191900000</v>
      </c>
      <c r="C1930" s="27">
        <f t="shared" si="58"/>
        <v>1.3009781315480833</v>
      </c>
    </row>
    <row r="1931" spans="2:3" x14ac:dyDescent="0.25">
      <c r="B1931" s="24">
        <f t="shared" si="59"/>
        <v>192000000</v>
      </c>
      <c r="C1931" s="27">
        <f t="shared" si="58"/>
        <v>1.3014480157383839</v>
      </c>
    </row>
    <row r="1932" spans="2:3" x14ac:dyDescent="0.25">
      <c r="B1932" s="24">
        <f t="shared" si="59"/>
        <v>192100000</v>
      </c>
      <c r="C1932" s="27">
        <f t="shared" si="58"/>
        <v>1.3019186546251837</v>
      </c>
    </row>
    <row r="1933" spans="2:3" x14ac:dyDescent="0.25">
      <c r="B1933" s="24">
        <f t="shared" si="59"/>
        <v>192200000</v>
      </c>
      <c r="C1933" s="27">
        <f t="shared" ref="C1933:C1996" si="60">1/(POWER(1-((B1933*B1933)/($C$3*$C$3)),0.5))</f>
        <v>1.3023900499288033</v>
      </c>
    </row>
    <row r="1934" spans="2:3" x14ac:dyDescent="0.25">
      <c r="B1934" s="24">
        <f t="shared" ref="B1934:B1997" si="61">B1933+$C$5</f>
        <v>192300000</v>
      </c>
      <c r="C1934" s="27">
        <f t="shared" si="60"/>
        <v>1.3028622033752097</v>
      </c>
    </row>
    <row r="1935" spans="2:3" x14ac:dyDescent="0.25">
      <c r="B1935" s="24">
        <f t="shared" si="61"/>
        <v>192400000</v>
      </c>
      <c r="C1935" s="27">
        <f t="shared" si="60"/>
        <v>1.3033351166960387</v>
      </c>
    </row>
    <row r="1936" spans="2:3" x14ac:dyDescent="0.25">
      <c r="B1936" s="24">
        <f t="shared" si="61"/>
        <v>192500000</v>
      </c>
      <c r="C1936" s="27">
        <f t="shared" si="60"/>
        <v>1.3038087916286205</v>
      </c>
    </row>
    <row r="1937" spans="2:3" x14ac:dyDescent="0.25">
      <c r="B1937" s="24">
        <f t="shared" si="61"/>
        <v>192600000</v>
      </c>
      <c r="C1937" s="27">
        <f t="shared" si="60"/>
        <v>1.3042832299160021</v>
      </c>
    </row>
    <row r="1938" spans="2:3" x14ac:dyDescent="0.25">
      <c r="B1938" s="24">
        <f t="shared" si="61"/>
        <v>192700000</v>
      </c>
      <c r="C1938" s="27">
        <f t="shared" si="60"/>
        <v>1.3047584333069711</v>
      </c>
    </row>
    <row r="1939" spans="2:3" x14ac:dyDescent="0.25">
      <c r="B1939" s="24">
        <f t="shared" si="61"/>
        <v>192800000</v>
      </c>
      <c r="C1939" s="27">
        <f t="shared" si="60"/>
        <v>1.3052344035560819</v>
      </c>
    </row>
    <row r="1940" spans="2:3" x14ac:dyDescent="0.25">
      <c r="B1940" s="24">
        <f t="shared" si="61"/>
        <v>192900000</v>
      </c>
      <c r="C1940" s="27">
        <f t="shared" si="60"/>
        <v>1.3057111424236769</v>
      </c>
    </row>
    <row r="1941" spans="2:3" x14ac:dyDescent="0.25">
      <c r="B1941" s="24">
        <f t="shared" si="61"/>
        <v>193000000</v>
      </c>
      <c r="C1941" s="27">
        <f t="shared" si="60"/>
        <v>1.3061886516759142</v>
      </c>
    </row>
    <row r="1942" spans="2:3" x14ac:dyDescent="0.25">
      <c r="B1942" s="24">
        <f t="shared" si="61"/>
        <v>193100000</v>
      </c>
      <c r="C1942" s="27">
        <f t="shared" si="60"/>
        <v>1.3066669330847893</v>
      </c>
    </row>
    <row r="1943" spans="2:3" x14ac:dyDescent="0.25">
      <c r="B1943" s="24">
        <f t="shared" si="61"/>
        <v>193200000</v>
      </c>
      <c r="C1943" s="27">
        <f t="shared" si="60"/>
        <v>1.3071459884281613</v>
      </c>
    </row>
    <row r="1944" spans="2:3" x14ac:dyDescent="0.25">
      <c r="B1944" s="24">
        <f t="shared" si="61"/>
        <v>193300000</v>
      </c>
      <c r="C1944" s="27">
        <f t="shared" si="60"/>
        <v>1.3076258194897767</v>
      </c>
    </row>
    <row r="1945" spans="2:3" x14ac:dyDescent="0.25">
      <c r="B1945" s="24">
        <f t="shared" si="61"/>
        <v>193400000</v>
      </c>
      <c r="C1945" s="27">
        <f t="shared" si="60"/>
        <v>1.3081064280592958</v>
      </c>
    </row>
    <row r="1946" spans="2:3" x14ac:dyDescent="0.25">
      <c r="B1946" s="24">
        <f t="shared" si="61"/>
        <v>193500000</v>
      </c>
      <c r="C1946" s="27">
        <f t="shared" si="60"/>
        <v>1.3085878159323152</v>
      </c>
    </row>
    <row r="1947" spans="2:3" x14ac:dyDescent="0.25">
      <c r="B1947" s="24">
        <f t="shared" si="61"/>
        <v>193600000</v>
      </c>
      <c r="C1947" s="27">
        <f t="shared" si="60"/>
        <v>1.3090699849103962</v>
      </c>
    </row>
    <row r="1948" spans="2:3" x14ac:dyDescent="0.25">
      <c r="B1948" s="24">
        <f t="shared" si="61"/>
        <v>193700000</v>
      </c>
      <c r="C1948" s="27">
        <f t="shared" si="60"/>
        <v>1.309552936801087</v>
      </c>
    </row>
    <row r="1949" spans="2:3" x14ac:dyDescent="0.25">
      <c r="B1949" s="24">
        <f t="shared" si="61"/>
        <v>193800000</v>
      </c>
      <c r="C1949" s="27">
        <f t="shared" si="60"/>
        <v>1.3100366734179496</v>
      </c>
    </row>
    <row r="1950" spans="2:3" x14ac:dyDescent="0.25">
      <c r="B1950" s="24">
        <f t="shared" si="61"/>
        <v>193900000</v>
      </c>
      <c r="C1950" s="27">
        <f t="shared" si="60"/>
        <v>1.3105211965805859</v>
      </c>
    </row>
    <row r="1951" spans="2:3" x14ac:dyDescent="0.25">
      <c r="B1951" s="24">
        <f t="shared" si="61"/>
        <v>194000000</v>
      </c>
      <c r="C1951" s="27">
        <f t="shared" si="60"/>
        <v>1.3110065081146614</v>
      </c>
    </row>
    <row r="1952" spans="2:3" x14ac:dyDescent="0.25">
      <c r="B1952" s="24">
        <f t="shared" si="61"/>
        <v>194100000</v>
      </c>
      <c r="C1952" s="27">
        <f t="shared" si="60"/>
        <v>1.3114926098519333</v>
      </c>
    </row>
    <row r="1953" spans="2:3" x14ac:dyDescent="0.25">
      <c r="B1953" s="24">
        <f t="shared" si="61"/>
        <v>194200000</v>
      </c>
      <c r="C1953" s="27">
        <f t="shared" si="60"/>
        <v>1.3119795036302748</v>
      </c>
    </row>
    <row r="1954" spans="2:3" x14ac:dyDescent="0.25">
      <c r="B1954" s="24">
        <f t="shared" si="61"/>
        <v>194300000</v>
      </c>
      <c r="C1954" s="27">
        <f t="shared" si="60"/>
        <v>1.3124671912937018</v>
      </c>
    </row>
    <row r="1955" spans="2:3" x14ac:dyDescent="0.25">
      <c r="B1955" s="24">
        <f t="shared" si="61"/>
        <v>194400000</v>
      </c>
      <c r="C1955" s="27">
        <f t="shared" si="60"/>
        <v>1.3129556746923989</v>
      </c>
    </row>
    <row r="1956" spans="2:3" x14ac:dyDescent="0.25">
      <c r="B1956" s="24">
        <f t="shared" si="61"/>
        <v>194500000</v>
      </c>
      <c r="C1956" s="27">
        <f t="shared" si="60"/>
        <v>1.3134449556827463</v>
      </c>
    </row>
    <row r="1957" spans="2:3" x14ac:dyDescent="0.25">
      <c r="B1957" s="24">
        <f t="shared" si="61"/>
        <v>194600000</v>
      </c>
      <c r="C1957" s="27">
        <f t="shared" si="60"/>
        <v>1.313935036127345</v>
      </c>
    </row>
    <row r="1958" spans="2:3" x14ac:dyDescent="0.25">
      <c r="B1958" s="24">
        <f t="shared" si="61"/>
        <v>194700000</v>
      </c>
      <c r="C1958" s="27">
        <f t="shared" si="60"/>
        <v>1.3144259178950453</v>
      </c>
    </row>
    <row r="1959" spans="2:3" x14ac:dyDescent="0.25">
      <c r="B1959" s="24">
        <f t="shared" si="61"/>
        <v>194800000</v>
      </c>
      <c r="C1959" s="27">
        <f t="shared" si="60"/>
        <v>1.3149176028609715</v>
      </c>
    </row>
    <row r="1960" spans="2:3" x14ac:dyDescent="0.25">
      <c r="B1960" s="24">
        <f t="shared" si="61"/>
        <v>194900000</v>
      </c>
      <c r="C1960" s="27">
        <f t="shared" si="60"/>
        <v>1.3154100929065506</v>
      </c>
    </row>
    <row r="1961" spans="2:3" x14ac:dyDescent="0.25">
      <c r="B1961" s="24">
        <f t="shared" si="61"/>
        <v>195000000</v>
      </c>
      <c r="C1961" s="27">
        <f t="shared" si="60"/>
        <v>1.315903389919538</v>
      </c>
    </row>
    <row r="1962" spans="2:3" x14ac:dyDescent="0.25">
      <c r="B1962" s="24">
        <f t="shared" si="61"/>
        <v>195100000</v>
      </c>
      <c r="C1962" s="27">
        <f t="shared" si="60"/>
        <v>1.3163974957940454</v>
      </c>
    </row>
    <row r="1963" spans="2:3" x14ac:dyDescent="0.25">
      <c r="B1963" s="24">
        <f t="shared" si="61"/>
        <v>195200000</v>
      </c>
      <c r="C1963" s="27">
        <f t="shared" si="60"/>
        <v>1.3168924124305683</v>
      </c>
    </row>
    <row r="1964" spans="2:3" x14ac:dyDescent="0.25">
      <c r="B1964" s="24">
        <f t="shared" si="61"/>
        <v>195300000</v>
      </c>
      <c r="C1964" s="27">
        <f t="shared" si="60"/>
        <v>1.3173881417360125</v>
      </c>
    </row>
    <row r="1965" spans="2:3" x14ac:dyDescent="0.25">
      <c r="B1965" s="24">
        <f t="shared" si="61"/>
        <v>195400000</v>
      </c>
      <c r="C1965" s="27">
        <f t="shared" si="60"/>
        <v>1.317884685623723</v>
      </c>
    </row>
    <row r="1966" spans="2:3" x14ac:dyDescent="0.25">
      <c r="B1966" s="24">
        <f t="shared" si="61"/>
        <v>195500000</v>
      </c>
      <c r="C1966" s="27">
        <f t="shared" si="60"/>
        <v>1.3183820460135101</v>
      </c>
    </row>
    <row r="1967" spans="2:3" x14ac:dyDescent="0.25">
      <c r="B1967" s="24">
        <f t="shared" si="61"/>
        <v>195600000</v>
      </c>
      <c r="C1967" s="27">
        <f t="shared" si="60"/>
        <v>1.3188802248316791</v>
      </c>
    </row>
    <row r="1968" spans="2:3" x14ac:dyDescent="0.25">
      <c r="B1968" s="24">
        <f t="shared" si="61"/>
        <v>195700000</v>
      </c>
      <c r="C1968" s="27">
        <f t="shared" si="60"/>
        <v>1.3193792240110578</v>
      </c>
    </row>
    <row r="1969" spans="2:3" x14ac:dyDescent="0.25">
      <c r="B1969" s="24">
        <f t="shared" si="61"/>
        <v>195800000</v>
      </c>
      <c r="C1969" s="27">
        <f t="shared" si="60"/>
        <v>1.3198790454910236</v>
      </c>
    </row>
    <row r="1970" spans="2:3" x14ac:dyDescent="0.25">
      <c r="B1970" s="24">
        <f t="shared" si="61"/>
        <v>195900000</v>
      </c>
      <c r="C1970" s="27">
        <f t="shared" si="60"/>
        <v>1.3203796912175334</v>
      </c>
    </row>
    <row r="1971" spans="2:3" x14ac:dyDescent="0.25">
      <c r="B1971" s="24">
        <f t="shared" si="61"/>
        <v>196000000</v>
      </c>
      <c r="C1971" s="27">
        <f t="shared" si="60"/>
        <v>1.3208811631431505</v>
      </c>
    </row>
    <row r="1972" spans="2:3" x14ac:dyDescent="0.25">
      <c r="B1972" s="24">
        <f t="shared" si="61"/>
        <v>196100000</v>
      </c>
      <c r="C1972" s="27">
        <f t="shared" si="60"/>
        <v>1.3213834632270749</v>
      </c>
    </row>
    <row r="1973" spans="2:3" x14ac:dyDescent="0.25">
      <c r="B1973" s="24">
        <f t="shared" si="61"/>
        <v>196200000</v>
      </c>
      <c r="C1973" s="27">
        <f t="shared" si="60"/>
        <v>1.3218865934351713</v>
      </c>
    </row>
    <row r="1974" spans="2:3" x14ac:dyDescent="0.25">
      <c r="B1974" s="24">
        <f t="shared" si="61"/>
        <v>196300000</v>
      </c>
      <c r="C1974" s="27">
        <f t="shared" si="60"/>
        <v>1.3223905557399982</v>
      </c>
    </row>
    <row r="1975" spans="2:3" x14ac:dyDescent="0.25">
      <c r="B1975" s="24">
        <f t="shared" si="61"/>
        <v>196400000</v>
      </c>
      <c r="C1975" s="27">
        <f t="shared" si="60"/>
        <v>1.322895352120836</v>
      </c>
    </row>
    <row r="1976" spans="2:3" x14ac:dyDescent="0.25">
      <c r="B1976" s="24">
        <f t="shared" si="61"/>
        <v>196500000</v>
      </c>
      <c r="C1976" s="27">
        <f t="shared" si="60"/>
        <v>1.323400984563718</v>
      </c>
    </row>
    <row r="1977" spans="2:3" x14ac:dyDescent="0.25">
      <c r="B1977" s="24">
        <f t="shared" si="61"/>
        <v>196600000</v>
      </c>
      <c r="C1977" s="27">
        <f t="shared" si="60"/>
        <v>1.3239074550614591</v>
      </c>
    </row>
    <row r="1978" spans="2:3" x14ac:dyDescent="0.25">
      <c r="B1978" s="24">
        <f t="shared" si="61"/>
        <v>196700000</v>
      </c>
      <c r="C1978" s="27">
        <f t="shared" si="60"/>
        <v>1.3244147656136847</v>
      </c>
    </row>
    <row r="1979" spans="2:3" x14ac:dyDescent="0.25">
      <c r="B1979" s="24">
        <f t="shared" si="61"/>
        <v>196800000</v>
      </c>
      <c r="C1979" s="27">
        <f t="shared" si="60"/>
        <v>1.3249229182268611</v>
      </c>
    </row>
    <row r="1980" spans="2:3" x14ac:dyDescent="0.25">
      <c r="B1980" s="24">
        <f t="shared" si="61"/>
        <v>196900000</v>
      </c>
      <c r="C1980" s="27">
        <f t="shared" si="60"/>
        <v>1.3254319149143259</v>
      </c>
    </row>
    <row r="1981" spans="2:3" x14ac:dyDescent="0.25">
      <c r="B1981" s="24">
        <f t="shared" si="61"/>
        <v>197000000</v>
      </c>
      <c r="C1981" s="27">
        <f t="shared" si="60"/>
        <v>1.3259417576963166</v>
      </c>
    </row>
    <row r="1982" spans="2:3" x14ac:dyDescent="0.25">
      <c r="B1982" s="24">
        <f t="shared" si="61"/>
        <v>197100000</v>
      </c>
      <c r="C1982" s="27">
        <f t="shared" si="60"/>
        <v>1.326452448600002</v>
      </c>
    </row>
    <row r="1983" spans="2:3" x14ac:dyDescent="0.25">
      <c r="B1983" s="24">
        <f t="shared" si="61"/>
        <v>197200000</v>
      </c>
      <c r="C1983" s="27">
        <f t="shared" si="60"/>
        <v>1.3269639896595127</v>
      </c>
    </row>
    <row r="1984" spans="2:3" x14ac:dyDescent="0.25">
      <c r="B1984" s="24">
        <f t="shared" si="61"/>
        <v>197300000</v>
      </c>
      <c r="C1984" s="27">
        <f t="shared" si="60"/>
        <v>1.3274763829159706</v>
      </c>
    </row>
    <row r="1985" spans="2:3" x14ac:dyDescent="0.25">
      <c r="B1985" s="24">
        <f t="shared" si="61"/>
        <v>197400000</v>
      </c>
      <c r="C1985" s="27">
        <f t="shared" si="60"/>
        <v>1.3279896304175205</v>
      </c>
    </row>
    <row r="1986" spans="2:3" x14ac:dyDescent="0.25">
      <c r="B1986" s="24">
        <f t="shared" si="61"/>
        <v>197500000</v>
      </c>
      <c r="C1986" s="27">
        <f t="shared" si="60"/>
        <v>1.32850373421936</v>
      </c>
    </row>
    <row r="1987" spans="2:3" x14ac:dyDescent="0.25">
      <c r="B1987" s="24">
        <f t="shared" si="61"/>
        <v>197600000</v>
      </c>
      <c r="C1987" s="27">
        <f t="shared" si="60"/>
        <v>1.3290186963837718</v>
      </c>
    </row>
    <row r="1988" spans="2:3" x14ac:dyDescent="0.25">
      <c r="B1988" s="24">
        <f t="shared" si="61"/>
        <v>197700000</v>
      </c>
      <c r="C1988" s="27">
        <f t="shared" si="60"/>
        <v>1.3295345189801546</v>
      </c>
    </row>
    <row r="1989" spans="2:3" x14ac:dyDescent="0.25">
      <c r="B1989" s="24">
        <f t="shared" si="61"/>
        <v>197800000</v>
      </c>
      <c r="C1989" s="27">
        <f t="shared" si="60"/>
        <v>1.3300512040850536</v>
      </c>
    </row>
    <row r="1990" spans="2:3" x14ac:dyDescent="0.25">
      <c r="B1990" s="24">
        <f t="shared" si="61"/>
        <v>197900000</v>
      </c>
      <c r="C1990" s="27">
        <f t="shared" si="60"/>
        <v>1.3305687537821924</v>
      </c>
    </row>
    <row r="1991" spans="2:3" x14ac:dyDescent="0.25">
      <c r="B1991" s="24">
        <f t="shared" si="61"/>
        <v>198000000</v>
      </c>
      <c r="C1991" s="27">
        <f t="shared" si="60"/>
        <v>1.3310871701625051</v>
      </c>
    </row>
    <row r="1992" spans="2:3" x14ac:dyDescent="0.25">
      <c r="B1992" s="24">
        <f t="shared" si="61"/>
        <v>198100000</v>
      </c>
      <c r="C1992" s="27">
        <f t="shared" si="60"/>
        <v>1.3316064553241687</v>
      </c>
    </row>
    <row r="1993" spans="2:3" x14ac:dyDescent="0.25">
      <c r="B1993" s="24">
        <f t="shared" si="61"/>
        <v>198200000</v>
      </c>
      <c r="C1993" s="27">
        <f t="shared" si="60"/>
        <v>1.3321266113726333</v>
      </c>
    </row>
    <row r="1994" spans="2:3" x14ac:dyDescent="0.25">
      <c r="B1994" s="24">
        <f t="shared" si="61"/>
        <v>198300000</v>
      </c>
      <c r="C1994" s="27">
        <f t="shared" si="60"/>
        <v>1.3326476404206562</v>
      </c>
    </row>
    <row r="1995" spans="2:3" x14ac:dyDescent="0.25">
      <c r="B1995" s="24">
        <f t="shared" si="61"/>
        <v>198400000</v>
      </c>
      <c r="C1995" s="27">
        <f t="shared" si="60"/>
        <v>1.3331695445883334</v>
      </c>
    </row>
    <row r="1996" spans="2:3" x14ac:dyDescent="0.25">
      <c r="B1996" s="24">
        <f t="shared" si="61"/>
        <v>198500000</v>
      </c>
      <c r="C1996" s="27">
        <f t="shared" si="60"/>
        <v>1.3336923260031317</v>
      </c>
    </row>
    <row r="1997" spans="2:3" x14ac:dyDescent="0.25">
      <c r="B1997" s="24">
        <f t="shared" si="61"/>
        <v>198600000</v>
      </c>
      <c r="C1997" s="27">
        <f t="shared" ref="C1997:C2060" si="62">1/(POWER(1-((B1997*B1997)/($C$3*$C$3)),0.5))</f>
        <v>1.3342159867999237</v>
      </c>
    </row>
    <row r="1998" spans="2:3" x14ac:dyDescent="0.25">
      <c r="B1998" s="24">
        <f t="shared" ref="B1998:B2061" si="63">B1997+$C$5</f>
        <v>198700000</v>
      </c>
      <c r="C1998" s="27">
        <f t="shared" si="62"/>
        <v>1.3347405291210173</v>
      </c>
    </row>
    <row r="1999" spans="2:3" x14ac:dyDescent="0.25">
      <c r="B1999" s="24">
        <f t="shared" si="63"/>
        <v>198800000</v>
      </c>
      <c r="C1999" s="27">
        <f t="shared" si="62"/>
        <v>1.3352659551161916</v>
      </c>
    </row>
    <row r="2000" spans="2:3" x14ac:dyDescent="0.25">
      <c r="B2000" s="24">
        <f t="shared" si="63"/>
        <v>198900000</v>
      </c>
      <c r="C2000" s="27">
        <f t="shared" si="62"/>
        <v>1.3357922669427289</v>
      </c>
    </row>
    <row r="2001" spans="2:3" x14ac:dyDescent="0.25">
      <c r="B2001" s="24">
        <f t="shared" si="63"/>
        <v>199000000</v>
      </c>
      <c r="C2001" s="27">
        <f t="shared" si="62"/>
        <v>1.3363194667654494</v>
      </c>
    </row>
    <row r="2002" spans="2:3" x14ac:dyDescent="0.25">
      <c r="B2002" s="24">
        <f t="shared" si="63"/>
        <v>199100000</v>
      </c>
      <c r="C2002" s="27">
        <f t="shared" si="62"/>
        <v>1.3368475567567424</v>
      </c>
    </row>
    <row r="2003" spans="2:3" x14ac:dyDescent="0.25">
      <c r="B2003" s="24">
        <f t="shared" si="63"/>
        <v>199200000</v>
      </c>
      <c r="C2003" s="27">
        <f t="shared" si="62"/>
        <v>1.3373765390966028</v>
      </c>
    </row>
    <row r="2004" spans="2:3" x14ac:dyDescent="0.25">
      <c r="B2004" s="24">
        <f t="shared" si="63"/>
        <v>199300000</v>
      </c>
      <c r="C2004" s="27">
        <f t="shared" si="62"/>
        <v>1.3379064159726639</v>
      </c>
    </row>
    <row r="2005" spans="2:3" x14ac:dyDescent="0.25">
      <c r="B2005" s="24">
        <f t="shared" si="63"/>
        <v>199400000</v>
      </c>
      <c r="C2005" s="27">
        <f t="shared" si="62"/>
        <v>1.3384371895802312</v>
      </c>
    </row>
    <row r="2006" spans="2:3" x14ac:dyDescent="0.25">
      <c r="B2006" s="24">
        <f t="shared" si="63"/>
        <v>199500000</v>
      </c>
      <c r="C2006" s="27">
        <f t="shared" si="62"/>
        <v>1.3389688621223184</v>
      </c>
    </row>
    <row r="2007" spans="2:3" x14ac:dyDescent="0.25">
      <c r="B2007" s="24">
        <f t="shared" si="63"/>
        <v>199600000</v>
      </c>
      <c r="C2007" s="27">
        <f t="shared" si="62"/>
        <v>1.3395014358096795</v>
      </c>
    </row>
    <row r="2008" spans="2:3" x14ac:dyDescent="0.25">
      <c r="B2008" s="24">
        <f t="shared" si="63"/>
        <v>199700000</v>
      </c>
      <c r="C2008" s="27">
        <f t="shared" si="62"/>
        <v>1.3400349128608462</v>
      </c>
    </row>
    <row r="2009" spans="2:3" x14ac:dyDescent="0.25">
      <c r="B2009" s="24">
        <f t="shared" si="63"/>
        <v>199800000</v>
      </c>
      <c r="C2009" s="27">
        <f t="shared" si="62"/>
        <v>1.3405692955021609</v>
      </c>
    </row>
    <row r="2010" spans="2:3" x14ac:dyDescent="0.25">
      <c r="B2010" s="24">
        <f t="shared" si="63"/>
        <v>199900000</v>
      </c>
      <c r="C2010" s="27">
        <f t="shared" si="62"/>
        <v>1.3411045859678128</v>
      </c>
    </row>
    <row r="2011" spans="2:3" x14ac:dyDescent="0.25">
      <c r="B2011" s="24">
        <f t="shared" si="63"/>
        <v>200000000</v>
      </c>
      <c r="C2011" s="27">
        <f t="shared" si="62"/>
        <v>1.3416407864998738</v>
      </c>
    </row>
    <row r="2012" spans="2:3" x14ac:dyDescent="0.25">
      <c r="B2012" s="24">
        <f t="shared" si="63"/>
        <v>200100000</v>
      </c>
      <c r="C2012" s="27">
        <f t="shared" si="62"/>
        <v>1.3421778993483322</v>
      </c>
    </row>
    <row r="2013" spans="2:3" x14ac:dyDescent="0.25">
      <c r="B2013" s="24">
        <f t="shared" si="63"/>
        <v>200200000</v>
      </c>
      <c r="C2013" s="27">
        <f t="shared" si="62"/>
        <v>1.3427159267711304</v>
      </c>
    </row>
    <row r="2014" spans="2:3" x14ac:dyDescent="0.25">
      <c r="B2014" s="24">
        <f t="shared" si="63"/>
        <v>200300000</v>
      </c>
      <c r="C2014" s="27">
        <f t="shared" si="62"/>
        <v>1.3432548710341996</v>
      </c>
    </row>
    <row r="2015" spans="2:3" x14ac:dyDescent="0.25">
      <c r="B2015" s="24">
        <f t="shared" si="63"/>
        <v>200400000</v>
      </c>
      <c r="C2015" s="27">
        <f t="shared" si="62"/>
        <v>1.3437947344114967</v>
      </c>
    </row>
    <row r="2016" spans="2:3" x14ac:dyDescent="0.25">
      <c r="B2016" s="24">
        <f t="shared" si="63"/>
        <v>200500000</v>
      </c>
      <c r="C2016" s="27">
        <f t="shared" si="62"/>
        <v>1.3443355191850399</v>
      </c>
    </row>
    <row r="2017" spans="2:3" x14ac:dyDescent="0.25">
      <c r="B2017" s="24">
        <f t="shared" si="63"/>
        <v>200600000</v>
      </c>
      <c r="C2017" s="27">
        <f t="shared" si="62"/>
        <v>1.3448772276449459</v>
      </c>
    </row>
    <row r="2018" spans="2:3" x14ac:dyDescent="0.25">
      <c r="B2018" s="24">
        <f t="shared" si="63"/>
        <v>200700000</v>
      </c>
      <c r="C2018" s="27">
        <f t="shared" si="62"/>
        <v>1.3454198620894666</v>
      </c>
    </row>
    <row r="2019" spans="2:3" x14ac:dyDescent="0.25">
      <c r="B2019" s="24">
        <f t="shared" si="63"/>
        <v>200800000</v>
      </c>
      <c r="C2019" s="27">
        <f t="shared" si="62"/>
        <v>1.3459634248250254</v>
      </c>
    </row>
    <row r="2020" spans="2:3" x14ac:dyDescent="0.25">
      <c r="B2020" s="24">
        <f t="shared" si="63"/>
        <v>200900000</v>
      </c>
      <c r="C2020" s="27">
        <f t="shared" si="62"/>
        <v>1.3465079181662549</v>
      </c>
    </row>
    <row r="2021" spans="2:3" x14ac:dyDescent="0.25">
      <c r="B2021" s="24">
        <f t="shared" si="63"/>
        <v>201000000</v>
      </c>
      <c r="C2021" s="27">
        <f t="shared" si="62"/>
        <v>1.3470533444360344</v>
      </c>
    </row>
    <row r="2022" spans="2:3" x14ac:dyDescent="0.25">
      <c r="B2022" s="24">
        <f t="shared" si="63"/>
        <v>201100000</v>
      </c>
      <c r="C2022" s="27">
        <f t="shared" si="62"/>
        <v>1.3475997059655274</v>
      </c>
    </row>
    <row r="2023" spans="2:3" x14ac:dyDescent="0.25">
      <c r="B2023" s="24">
        <f t="shared" si="63"/>
        <v>201200000</v>
      </c>
      <c r="C2023" s="27">
        <f t="shared" si="62"/>
        <v>1.3481470050942186</v>
      </c>
    </row>
    <row r="2024" spans="2:3" x14ac:dyDescent="0.25">
      <c r="B2024" s="24">
        <f t="shared" si="63"/>
        <v>201300000</v>
      </c>
      <c r="C2024" s="27">
        <f t="shared" si="62"/>
        <v>1.3486952441699529</v>
      </c>
    </row>
    <row r="2025" spans="2:3" x14ac:dyDescent="0.25">
      <c r="B2025" s="24">
        <f t="shared" si="63"/>
        <v>201400000</v>
      </c>
      <c r="C2025" s="27">
        <f t="shared" si="62"/>
        <v>1.3492444255489733</v>
      </c>
    </row>
    <row r="2026" spans="2:3" x14ac:dyDescent="0.25">
      <c r="B2026" s="24">
        <f t="shared" si="63"/>
        <v>201500000</v>
      </c>
      <c r="C2026" s="27">
        <f t="shared" si="62"/>
        <v>1.3497945515959591</v>
      </c>
    </row>
    <row r="2027" spans="2:3" x14ac:dyDescent="0.25">
      <c r="B2027" s="24">
        <f t="shared" si="63"/>
        <v>201600000</v>
      </c>
      <c r="C2027" s="27">
        <f t="shared" si="62"/>
        <v>1.3503456246840642</v>
      </c>
    </row>
    <row r="2028" spans="2:3" x14ac:dyDescent="0.25">
      <c r="B2028" s="24">
        <f t="shared" si="63"/>
        <v>201700000</v>
      </c>
      <c r="C2028" s="27">
        <f t="shared" si="62"/>
        <v>1.3508976471949579</v>
      </c>
    </row>
    <row r="2029" spans="2:3" x14ac:dyDescent="0.25">
      <c r="B2029" s="24">
        <f t="shared" si="63"/>
        <v>201800000</v>
      </c>
      <c r="C2029" s="27">
        <f t="shared" si="62"/>
        <v>1.35145062151886</v>
      </c>
    </row>
    <row r="2030" spans="2:3" x14ac:dyDescent="0.25">
      <c r="B2030" s="24">
        <f t="shared" si="63"/>
        <v>201900000</v>
      </c>
      <c r="C2030" s="27">
        <f t="shared" si="62"/>
        <v>1.3520045500545852</v>
      </c>
    </row>
    <row r="2031" spans="2:3" x14ac:dyDescent="0.25">
      <c r="B2031" s="24">
        <f t="shared" si="63"/>
        <v>202000000</v>
      </c>
      <c r="C2031" s="27">
        <f t="shared" si="62"/>
        <v>1.3525594352095782</v>
      </c>
    </row>
    <row r="2032" spans="2:3" x14ac:dyDescent="0.25">
      <c r="B2032" s="24">
        <f t="shared" si="63"/>
        <v>202100000</v>
      </c>
      <c r="C2032" s="27">
        <f t="shared" si="62"/>
        <v>1.3531152793999559</v>
      </c>
    </row>
    <row r="2033" spans="2:3" x14ac:dyDescent="0.25">
      <c r="B2033" s="24">
        <f t="shared" si="63"/>
        <v>202200000</v>
      </c>
      <c r="C2033" s="27">
        <f t="shared" si="62"/>
        <v>1.3536720850505464</v>
      </c>
    </row>
    <row r="2034" spans="2:3" x14ac:dyDescent="0.25">
      <c r="B2034" s="24">
        <f t="shared" si="63"/>
        <v>202300000</v>
      </c>
      <c r="C2034" s="27">
        <f t="shared" si="62"/>
        <v>1.3542298545949296</v>
      </c>
    </row>
    <row r="2035" spans="2:3" x14ac:dyDescent="0.25">
      <c r="B2035" s="24">
        <f t="shared" si="63"/>
        <v>202400000</v>
      </c>
      <c r="C2035" s="27">
        <f t="shared" si="62"/>
        <v>1.3547885904754775</v>
      </c>
    </row>
    <row r="2036" spans="2:3" x14ac:dyDescent="0.25">
      <c r="B2036" s="24">
        <f t="shared" si="63"/>
        <v>202500000</v>
      </c>
      <c r="C2036" s="27">
        <f t="shared" si="62"/>
        <v>1.3553482951433944</v>
      </c>
    </row>
    <row r="2037" spans="2:3" x14ac:dyDescent="0.25">
      <c r="B2037" s="24">
        <f t="shared" si="63"/>
        <v>202600000</v>
      </c>
      <c r="C2037" s="27">
        <f t="shared" si="62"/>
        <v>1.3559089710587582</v>
      </c>
    </row>
    <row r="2038" spans="2:3" x14ac:dyDescent="0.25">
      <c r="B2038" s="24">
        <f t="shared" si="63"/>
        <v>202700000</v>
      </c>
      <c r="C2038" s="27">
        <f t="shared" si="62"/>
        <v>1.3564706206905621</v>
      </c>
    </row>
    <row r="2039" spans="2:3" x14ac:dyDescent="0.25">
      <c r="B2039" s="24">
        <f t="shared" si="63"/>
        <v>202800000</v>
      </c>
      <c r="C2039" s="27">
        <f t="shared" si="62"/>
        <v>1.3570332465167543</v>
      </c>
    </row>
    <row r="2040" spans="2:3" x14ac:dyDescent="0.25">
      <c r="B2040" s="24">
        <f t="shared" si="63"/>
        <v>202900000</v>
      </c>
      <c r="C2040" s="27">
        <f t="shared" si="62"/>
        <v>1.3575968510242808</v>
      </c>
    </row>
    <row r="2041" spans="2:3" x14ac:dyDescent="0.25">
      <c r="B2041" s="24">
        <f t="shared" si="63"/>
        <v>203000000</v>
      </c>
      <c r="C2041" s="27">
        <f t="shared" si="62"/>
        <v>1.3581614367091273</v>
      </c>
    </row>
    <row r="2042" spans="2:3" x14ac:dyDescent="0.25">
      <c r="B2042" s="24">
        <f t="shared" si="63"/>
        <v>203100000</v>
      </c>
      <c r="C2042" s="27">
        <f t="shared" si="62"/>
        <v>1.3587270060763603</v>
      </c>
    </row>
    <row r="2043" spans="2:3" x14ac:dyDescent="0.25">
      <c r="B2043" s="24">
        <f t="shared" si="63"/>
        <v>203200000</v>
      </c>
      <c r="C2043" s="27">
        <f t="shared" si="62"/>
        <v>1.3592935616401705</v>
      </c>
    </row>
    <row r="2044" spans="2:3" x14ac:dyDescent="0.25">
      <c r="B2044" s="24">
        <f t="shared" si="63"/>
        <v>203300000</v>
      </c>
      <c r="C2044" s="27">
        <f t="shared" si="62"/>
        <v>1.3598611059239138</v>
      </c>
    </row>
    <row r="2045" spans="2:3" x14ac:dyDescent="0.25">
      <c r="B2045" s="24">
        <f t="shared" si="63"/>
        <v>203400000</v>
      </c>
      <c r="C2045" s="27">
        <f t="shared" si="62"/>
        <v>1.3604296414601562</v>
      </c>
    </row>
    <row r="2046" spans="2:3" x14ac:dyDescent="0.25">
      <c r="B2046" s="24">
        <f t="shared" si="63"/>
        <v>203500000</v>
      </c>
      <c r="C2046" s="27">
        <f t="shared" si="62"/>
        <v>1.3609991707907148</v>
      </c>
    </row>
    <row r="2047" spans="2:3" x14ac:dyDescent="0.25">
      <c r="B2047" s="24">
        <f t="shared" si="63"/>
        <v>203600000</v>
      </c>
      <c r="C2047" s="27">
        <f t="shared" si="62"/>
        <v>1.3615696964667017</v>
      </c>
    </row>
    <row r="2048" spans="2:3" x14ac:dyDescent="0.25">
      <c r="B2048" s="24">
        <f t="shared" si="63"/>
        <v>203700000</v>
      </c>
      <c r="C2048" s="27">
        <f t="shared" si="62"/>
        <v>1.3621412210485679</v>
      </c>
    </row>
    <row r="2049" spans="2:3" x14ac:dyDescent="0.25">
      <c r="B2049" s="24">
        <f t="shared" si="63"/>
        <v>203800000</v>
      </c>
      <c r="C2049" s="27">
        <f t="shared" si="62"/>
        <v>1.3627137471061468</v>
      </c>
    </row>
    <row r="2050" spans="2:3" x14ac:dyDescent="0.25">
      <c r="B2050" s="24">
        <f t="shared" si="63"/>
        <v>203900000</v>
      </c>
      <c r="C2050" s="27">
        <f t="shared" si="62"/>
        <v>1.3632872772186981</v>
      </c>
    </row>
    <row r="2051" spans="2:3" x14ac:dyDescent="0.25">
      <c r="B2051" s="24">
        <f t="shared" si="63"/>
        <v>204000000</v>
      </c>
      <c r="C2051" s="27">
        <f t="shared" si="62"/>
        <v>1.3638618139749521</v>
      </c>
    </row>
    <row r="2052" spans="2:3" x14ac:dyDescent="0.25">
      <c r="B2052" s="24">
        <f t="shared" si="63"/>
        <v>204100000</v>
      </c>
      <c r="C2052" s="27">
        <f t="shared" si="62"/>
        <v>1.3644373599731547</v>
      </c>
    </row>
    <row r="2053" spans="2:3" x14ac:dyDescent="0.25">
      <c r="B2053" s="24">
        <f t="shared" si="63"/>
        <v>204200000</v>
      </c>
      <c r="C2053" s="27">
        <f t="shared" si="62"/>
        <v>1.3650139178211105</v>
      </c>
    </row>
    <row r="2054" spans="2:3" x14ac:dyDescent="0.25">
      <c r="B2054" s="24">
        <f t="shared" si="63"/>
        <v>204300000</v>
      </c>
      <c r="C2054" s="27">
        <f t="shared" si="62"/>
        <v>1.3655914901362298</v>
      </c>
    </row>
    <row r="2055" spans="2:3" x14ac:dyDescent="0.25">
      <c r="B2055" s="24">
        <f t="shared" si="63"/>
        <v>204400000</v>
      </c>
      <c r="C2055" s="27">
        <f t="shared" si="62"/>
        <v>1.3661700795455733</v>
      </c>
    </row>
    <row r="2056" spans="2:3" x14ac:dyDescent="0.25">
      <c r="B2056" s="24">
        <f t="shared" si="63"/>
        <v>204500000</v>
      </c>
      <c r="C2056" s="27">
        <f t="shared" si="62"/>
        <v>1.3667496886858963</v>
      </c>
    </row>
    <row r="2057" spans="2:3" x14ac:dyDescent="0.25">
      <c r="B2057" s="24">
        <f t="shared" si="63"/>
        <v>204600000</v>
      </c>
      <c r="C2057" s="27">
        <f t="shared" si="62"/>
        <v>1.3673303202036968</v>
      </c>
    </row>
    <row r="2058" spans="2:3" x14ac:dyDescent="0.25">
      <c r="B2058" s="24">
        <f t="shared" si="63"/>
        <v>204700000</v>
      </c>
      <c r="C2058" s="27">
        <f t="shared" si="62"/>
        <v>1.3679119767552594</v>
      </c>
    </row>
    <row r="2059" spans="2:3" x14ac:dyDescent="0.25">
      <c r="B2059" s="24">
        <f t="shared" si="63"/>
        <v>204800000</v>
      </c>
      <c r="C2059" s="27">
        <f t="shared" si="62"/>
        <v>1.3684946610067033</v>
      </c>
    </row>
    <row r="2060" spans="2:3" x14ac:dyDescent="0.25">
      <c r="B2060" s="24">
        <f t="shared" si="63"/>
        <v>204900000</v>
      </c>
      <c r="C2060" s="27">
        <f t="shared" si="62"/>
        <v>1.3690783756340272</v>
      </c>
    </row>
    <row r="2061" spans="2:3" x14ac:dyDescent="0.25">
      <c r="B2061" s="24">
        <f t="shared" si="63"/>
        <v>205000000</v>
      </c>
      <c r="C2061" s="27">
        <f t="shared" ref="C2061:C2124" si="64">1/(POWER(1-((B2061*B2061)/($C$3*$C$3)),0.5))</f>
        <v>1.3696631233231584</v>
      </c>
    </row>
    <row r="2062" spans="2:3" x14ac:dyDescent="0.25">
      <c r="B2062" s="24">
        <f t="shared" ref="B2062:B2125" si="65">B2061+$C$5</f>
        <v>205100000</v>
      </c>
      <c r="C2062" s="27">
        <f t="shared" si="64"/>
        <v>1.3702489067699979</v>
      </c>
    </row>
    <row r="2063" spans="2:3" x14ac:dyDescent="0.25">
      <c r="B2063" s="24">
        <f t="shared" si="65"/>
        <v>205200000</v>
      </c>
      <c r="C2063" s="27">
        <f t="shared" si="64"/>
        <v>1.3708357286804682</v>
      </c>
    </row>
    <row r="2064" spans="2:3" x14ac:dyDescent="0.25">
      <c r="B2064" s="24">
        <f t="shared" si="65"/>
        <v>205300000</v>
      </c>
      <c r="C2064" s="27">
        <f t="shared" si="64"/>
        <v>1.3714235917705619</v>
      </c>
    </row>
    <row r="2065" spans="2:3" x14ac:dyDescent="0.25">
      <c r="B2065" s="24">
        <f t="shared" si="65"/>
        <v>205400000</v>
      </c>
      <c r="C2065" s="27">
        <f t="shared" si="64"/>
        <v>1.3720124987663895</v>
      </c>
    </row>
    <row r="2066" spans="2:3" x14ac:dyDescent="0.25">
      <c r="B2066" s="24">
        <f t="shared" si="65"/>
        <v>205500000</v>
      </c>
      <c r="C2066" s="27">
        <f t="shared" si="64"/>
        <v>1.3726024524042268</v>
      </c>
    </row>
    <row r="2067" spans="2:3" x14ac:dyDescent="0.25">
      <c r="B2067" s="24">
        <f t="shared" si="65"/>
        <v>205600000</v>
      </c>
      <c r="C2067" s="27">
        <f t="shared" si="64"/>
        <v>1.3731934554305634</v>
      </c>
    </row>
    <row r="2068" spans="2:3" x14ac:dyDescent="0.25">
      <c r="B2068" s="24">
        <f t="shared" si="65"/>
        <v>205700000</v>
      </c>
      <c r="C2068" s="27">
        <f t="shared" si="64"/>
        <v>1.373785510602153</v>
      </c>
    </row>
    <row r="2069" spans="2:3" x14ac:dyDescent="0.25">
      <c r="B2069" s="24">
        <f t="shared" si="65"/>
        <v>205800000</v>
      </c>
      <c r="C2069" s="27">
        <f t="shared" si="64"/>
        <v>1.3743786206860611</v>
      </c>
    </row>
    <row r="2070" spans="2:3" x14ac:dyDescent="0.25">
      <c r="B2070" s="24">
        <f t="shared" si="65"/>
        <v>205900000</v>
      </c>
      <c r="C2070" s="27">
        <f t="shared" si="64"/>
        <v>1.3749727884597145</v>
      </c>
    </row>
    <row r="2071" spans="2:3" x14ac:dyDescent="0.25">
      <c r="B2071" s="24">
        <f t="shared" si="65"/>
        <v>206000000</v>
      </c>
      <c r="C2071" s="27">
        <f t="shared" si="64"/>
        <v>1.375568016710951</v>
      </c>
    </row>
    <row r="2072" spans="2:3" x14ac:dyDescent="0.25">
      <c r="B2072" s="24">
        <f t="shared" si="65"/>
        <v>206100000</v>
      </c>
      <c r="C2072" s="27">
        <f t="shared" si="64"/>
        <v>1.3761643082380712</v>
      </c>
    </row>
    <row r="2073" spans="2:3" x14ac:dyDescent="0.25">
      <c r="B2073" s="24">
        <f t="shared" si="65"/>
        <v>206200000</v>
      </c>
      <c r="C2073" s="27">
        <f t="shared" si="64"/>
        <v>1.3767616658498851</v>
      </c>
    </row>
    <row r="2074" spans="2:3" x14ac:dyDescent="0.25">
      <c r="B2074" s="24">
        <f t="shared" si="65"/>
        <v>206300000</v>
      </c>
      <c r="C2074" s="27">
        <f t="shared" si="64"/>
        <v>1.3773600923657665</v>
      </c>
    </row>
    <row r="2075" spans="2:3" x14ac:dyDescent="0.25">
      <c r="B2075" s="24">
        <f t="shared" si="65"/>
        <v>206400000</v>
      </c>
      <c r="C2075" s="27">
        <f t="shared" si="64"/>
        <v>1.3779595906157007</v>
      </c>
    </row>
    <row r="2076" spans="2:3" x14ac:dyDescent="0.25">
      <c r="B2076" s="24">
        <f t="shared" si="65"/>
        <v>206500000</v>
      </c>
      <c r="C2076" s="27">
        <f t="shared" si="64"/>
        <v>1.3785601634403379</v>
      </c>
    </row>
    <row r="2077" spans="2:3" x14ac:dyDescent="0.25">
      <c r="B2077" s="24">
        <f t="shared" si="65"/>
        <v>206600000</v>
      </c>
      <c r="C2077" s="27">
        <f t="shared" si="64"/>
        <v>1.3791618136910437</v>
      </c>
    </row>
    <row r="2078" spans="2:3" x14ac:dyDescent="0.25">
      <c r="B2078" s="24">
        <f t="shared" si="65"/>
        <v>206700000</v>
      </c>
      <c r="C2078" s="27">
        <f t="shared" si="64"/>
        <v>1.3797645442299504</v>
      </c>
    </row>
    <row r="2079" spans="2:3" x14ac:dyDescent="0.25">
      <c r="B2079" s="24">
        <f t="shared" si="65"/>
        <v>206800000</v>
      </c>
      <c r="C2079" s="27">
        <f t="shared" si="64"/>
        <v>1.3803683579300103</v>
      </c>
    </row>
    <row r="2080" spans="2:3" x14ac:dyDescent="0.25">
      <c r="B2080" s="24">
        <f t="shared" si="65"/>
        <v>206900000</v>
      </c>
      <c r="C2080" s="27">
        <f t="shared" si="64"/>
        <v>1.3809732576750462</v>
      </c>
    </row>
    <row r="2081" spans="2:3" x14ac:dyDescent="0.25">
      <c r="B2081" s="24">
        <f t="shared" si="65"/>
        <v>207000000</v>
      </c>
      <c r="C2081" s="27">
        <f t="shared" si="64"/>
        <v>1.3815792463598069</v>
      </c>
    </row>
    <row r="2082" spans="2:3" x14ac:dyDescent="0.25">
      <c r="B2082" s="24">
        <f t="shared" si="65"/>
        <v>207100000</v>
      </c>
      <c r="C2082" s="27">
        <f t="shared" si="64"/>
        <v>1.3821863268900172</v>
      </c>
    </row>
    <row r="2083" spans="2:3" x14ac:dyDescent="0.25">
      <c r="B2083" s="24">
        <f t="shared" si="65"/>
        <v>207200000</v>
      </c>
      <c r="C2083" s="27">
        <f t="shared" si="64"/>
        <v>1.3827945021824333</v>
      </c>
    </row>
    <row r="2084" spans="2:3" x14ac:dyDescent="0.25">
      <c r="B2084" s="24">
        <f t="shared" si="65"/>
        <v>207300000</v>
      </c>
      <c r="C2084" s="27">
        <f t="shared" si="64"/>
        <v>1.3834037751648951</v>
      </c>
    </row>
    <row r="2085" spans="2:3" x14ac:dyDescent="0.25">
      <c r="B2085" s="24">
        <f t="shared" si="65"/>
        <v>207400000</v>
      </c>
      <c r="C2085" s="27">
        <f t="shared" si="64"/>
        <v>1.3840141487763804</v>
      </c>
    </row>
    <row r="2086" spans="2:3" x14ac:dyDescent="0.25">
      <c r="B2086" s="24">
        <f t="shared" si="65"/>
        <v>207500000</v>
      </c>
      <c r="C2086" s="27">
        <f t="shared" si="64"/>
        <v>1.3846256259670611</v>
      </c>
    </row>
    <row r="2087" spans="2:3" x14ac:dyDescent="0.25">
      <c r="B2087" s="24">
        <f t="shared" si="65"/>
        <v>207600000</v>
      </c>
      <c r="C2087" s="27">
        <f t="shared" si="64"/>
        <v>1.3852382096983544</v>
      </c>
    </row>
    <row r="2088" spans="2:3" x14ac:dyDescent="0.25">
      <c r="B2088" s="24">
        <f t="shared" si="65"/>
        <v>207700000</v>
      </c>
      <c r="C2088" s="27">
        <f t="shared" si="64"/>
        <v>1.3858519029429799</v>
      </c>
    </row>
    <row r="2089" spans="2:3" x14ac:dyDescent="0.25">
      <c r="B2089" s="24">
        <f t="shared" si="65"/>
        <v>207800000</v>
      </c>
      <c r="C2089" s="27">
        <f t="shared" si="64"/>
        <v>1.3864667086850151</v>
      </c>
    </row>
    <row r="2090" spans="2:3" x14ac:dyDescent="0.25">
      <c r="B2090" s="24">
        <f t="shared" si="65"/>
        <v>207900000</v>
      </c>
      <c r="C2090" s="27">
        <f t="shared" si="64"/>
        <v>1.387082629919949</v>
      </c>
    </row>
    <row r="2091" spans="2:3" x14ac:dyDescent="0.25">
      <c r="B2091" s="24">
        <f t="shared" si="65"/>
        <v>208000000</v>
      </c>
      <c r="C2091" s="27">
        <f t="shared" si="64"/>
        <v>1.3876996696547408</v>
      </c>
    </row>
    <row r="2092" spans="2:3" x14ac:dyDescent="0.25">
      <c r="B2092" s="24">
        <f t="shared" si="65"/>
        <v>208100000</v>
      </c>
      <c r="C2092" s="27">
        <f t="shared" si="64"/>
        <v>1.388317830907873</v>
      </c>
    </row>
    <row r="2093" spans="2:3" x14ac:dyDescent="0.25">
      <c r="B2093" s="24">
        <f t="shared" si="65"/>
        <v>208200000</v>
      </c>
      <c r="C2093" s="27">
        <f t="shared" si="64"/>
        <v>1.3889371167094109</v>
      </c>
    </row>
    <row r="2094" spans="2:3" x14ac:dyDescent="0.25">
      <c r="B2094" s="24">
        <f t="shared" si="65"/>
        <v>208300000</v>
      </c>
      <c r="C2094" s="27">
        <f t="shared" si="64"/>
        <v>1.3895575301010574</v>
      </c>
    </row>
    <row r="2095" spans="2:3" x14ac:dyDescent="0.25">
      <c r="B2095" s="24">
        <f t="shared" si="65"/>
        <v>208400000</v>
      </c>
      <c r="C2095" s="27">
        <f t="shared" si="64"/>
        <v>1.3901790741362112</v>
      </c>
    </row>
    <row r="2096" spans="2:3" x14ac:dyDescent="0.25">
      <c r="B2096" s="24">
        <f t="shared" si="65"/>
        <v>208500000</v>
      </c>
      <c r="C2096" s="27">
        <f t="shared" si="64"/>
        <v>1.3908017518800244</v>
      </c>
    </row>
    <row r="2097" spans="2:3" x14ac:dyDescent="0.25">
      <c r="B2097" s="24">
        <f t="shared" si="65"/>
        <v>208600000</v>
      </c>
      <c r="C2097" s="27">
        <f t="shared" si="64"/>
        <v>1.3914255664094601</v>
      </c>
    </row>
    <row r="2098" spans="2:3" x14ac:dyDescent="0.25">
      <c r="B2098" s="24">
        <f t="shared" si="65"/>
        <v>208700000</v>
      </c>
      <c r="C2098" s="27">
        <f t="shared" si="64"/>
        <v>1.3920505208133509</v>
      </c>
    </row>
    <row r="2099" spans="2:3" x14ac:dyDescent="0.25">
      <c r="B2099" s="24">
        <f t="shared" si="65"/>
        <v>208800000</v>
      </c>
      <c r="C2099" s="27">
        <f t="shared" si="64"/>
        <v>1.3926766181924575</v>
      </c>
    </row>
    <row r="2100" spans="2:3" x14ac:dyDescent="0.25">
      <c r="B2100" s="24">
        <f t="shared" si="65"/>
        <v>208900000</v>
      </c>
      <c r="C2100" s="27">
        <f t="shared" si="64"/>
        <v>1.3933038616595281</v>
      </c>
    </row>
    <row r="2101" spans="2:3" x14ac:dyDescent="0.25">
      <c r="B2101" s="24">
        <f t="shared" si="65"/>
        <v>209000000</v>
      </c>
      <c r="C2101" s="27">
        <f t="shared" si="64"/>
        <v>1.3939322543393569</v>
      </c>
    </row>
    <row r="2102" spans="2:3" x14ac:dyDescent="0.25">
      <c r="B2102" s="24">
        <f t="shared" si="65"/>
        <v>209100000</v>
      </c>
      <c r="C2102" s="27">
        <f t="shared" si="64"/>
        <v>1.3945617993688442</v>
      </c>
    </row>
    <row r="2103" spans="2:3" x14ac:dyDescent="0.25">
      <c r="B2103" s="24">
        <f t="shared" si="65"/>
        <v>209200000</v>
      </c>
      <c r="C2103" s="27">
        <f t="shared" si="64"/>
        <v>1.3951924998970575</v>
      </c>
    </row>
    <row r="2104" spans="2:3" x14ac:dyDescent="0.25">
      <c r="B2104" s="24">
        <f t="shared" si="65"/>
        <v>209300000</v>
      </c>
      <c r="C2104" s="27">
        <f t="shared" si="64"/>
        <v>1.3958243590852903</v>
      </c>
    </row>
    <row r="2105" spans="2:3" x14ac:dyDescent="0.25">
      <c r="B2105" s="24">
        <f t="shared" si="65"/>
        <v>209400000</v>
      </c>
      <c r="C2105" s="27">
        <f t="shared" si="64"/>
        <v>1.3964573801071234</v>
      </c>
    </row>
    <row r="2106" spans="2:3" x14ac:dyDescent="0.25">
      <c r="B2106" s="24">
        <f t="shared" si="65"/>
        <v>209500000</v>
      </c>
      <c r="C2106" s="27">
        <f t="shared" si="64"/>
        <v>1.3970915661484873</v>
      </c>
    </row>
    <row r="2107" spans="2:3" x14ac:dyDescent="0.25">
      <c r="B2107" s="24">
        <f t="shared" si="65"/>
        <v>209600000</v>
      </c>
      <c r="C2107" s="27">
        <f t="shared" si="64"/>
        <v>1.3977269204077216</v>
      </c>
    </row>
    <row r="2108" spans="2:3" x14ac:dyDescent="0.25">
      <c r="B2108" s="24">
        <f t="shared" si="65"/>
        <v>209700000</v>
      </c>
      <c r="C2108" s="27">
        <f t="shared" si="64"/>
        <v>1.3983634460956391</v>
      </c>
    </row>
    <row r="2109" spans="2:3" x14ac:dyDescent="0.25">
      <c r="B2109" s="24">
        <f t="shared" si="65"/>
        <v>209800000</v>
      </c>
      <c r="C2109" s="27">
        <f t="shared" si="64"/>
        <v>1.3990011464355867</v>
      </c>
    </row>
    <row r="2110" spans="2:3" x14ac:dyDescent="0.25">
      <c r="B2110" s="24">
        <f t="shared" si="65"/>
        <v>209900000</v>
      </c>
      <c r="C2110" s="27">
        <f t="shared" si="64"/>
        <v>1.3996400246635088</v>
      </c>
    </row>
    <row r="2111" spans="2:3" x14ac:dyDescent="0.25">
      <c r="B2111" s="24">
        <f t="shared" si="65"/>
        <v>210000000</v>
      </c>
      <c r="C2111" s="27">
        <f t="shared" si="64"/>
        <v>1.4002800840280099</v>
      </c>
    </row>
    <row r="2112" spans="2:3" x14ac:dyDescent="0.25">
      <c r="B2112" s="24">
        <f t="shared" si="65"/>
        <v>210100000</v>
      </c>
      <c r="C2112" s="27">
        <f t="shared" si="64"/>
        <v>1.400921327790418</v>
      </c>
    </row>
    <row r="2113" spans="2:3" x14ac:dyDescent="0.25">
      <c r="B2113" s="24">
        <f t="shared" si="65"/>
        <v>210200000</v>
      </c>
      <c r="C2113" s="27">
        <f t="shared" si="64"/>
        <v>1.4015637592248491</v>
      </c>
    </row>
    <row r="2114" spans="2:3" x14ac:dyDescent="0.25">
      <c r="B2114" s="24">
        <f t="shared" si="65"/>
        <v>210300000</v>
      </c>
      <c r="C2114" s="27">
        <f t="shared" si="64"/>
        <v>1.4022073816182712</v>
      </c>
    </row>
    <row r="2115" spans="2:3" x14ac:dyDescent="0.25">
      <c r="B2115" s="24">
        <f t="shared" si="65"/>
        <v>210400000</v>
      </c>
      <c r="C2115" s="27">
        <f t="shared" si="64"/>
        <v>1.4028521982705684</v>
      </c>
    </row>
    <row r="2116" spans="2:3" x14ac:dyDescent="0.25">
      <c r="B2116" s="24">
        <f t="shared" si="65"/>
        <v>210500000</v>
      </c>
      <c r="C2116" s="27">
        <f t="shared" si="64"/>
        <v>1.4034982124946063</v>
      </c>
    </row>
    <row r="2117" spans="2:3" x14ac:dyDescent="0.25">
      <c r="B2117" s="24">
        <f t="shared" si="65"/>
        <v>210600000</v>
      </c>
      <c r="C2117" s="27">
        <f t="shared" si="64"/>
        <v>1.4041454276162979</v>
      </c>
    </row>
    <row r="2118" spans="2:3" x14ac:dyDescent="0.25">
      <c r="B2118" s="24">
        <f t="shared" si="65"/>
        <v>210700000</v>
      </c>
      <c r="C2118" s="27">
        <f t="shared" si="64"/>
        <v>1.4047938469746688</v>
      </c>
    </row>
    <row r="2119" spans="2:3" x14ac:dyDescent="0.25">
      <c r="B2119" s="24">
        <f t="shared" si="65"/>
        <v>210800000</v>
      </c>
      <c r="C2119" s="27">
        <f t="shared" si="64"/>
        <v>1.4054434739219233</v>
      </c>
    </row>
    <row r="2120" spans="2:3" x14ac:dyDescent="0.25">
      <c r="B2120" s="24">
        <f t="shared" si="65"/>
        <v>210900000</v>
      </c>
      <c r="C2120" s="27">
        <f t="shared" si="64"/>
        <v>1.4060943118235116</v>
      </c>
    </row>
    <row r="2121" spans="2:3" x14ac:dyDescent="0.25">
      <c r="B2121" s="24">
        <f t="shared" si="65"/>
        <v>211000000</v>
      </c>
      <c r="C2121" s="27">
        <f t="shared" si="64"/>
        <v>1.4067463640581974</v>
      </c>
    </row>
    <row r="2122" spans="2:3" x14ac:dyDescent="0.25">
      <c r="B2122" s="24">
        <f t="shared" si="65"/>
        <v>211100000</v>
      </c>
      <c r="C2122" s="27">
        <f t="shared" si="64"/>
        <v>1.4073996340181234</v>
      </c>
    </row>
    <row r="2123" spans="2:3" x14ac:dyDescent="0.25">
      <c r="B2123" s="24">
        <f t="shared" si="65"/>
        <v>211200000</v>
      </c>
      <c r="C2123" s="27">
        <f t="shared" si="64"/>
        <v>1.4080541251088814</v>
      </c>
    </row>
    <row r="2124" spans="2:3" x14ac:dyDescent="0.25">
      <c r="B2124" s="24">
        <f t="shared" si="65"/>
        <v>211300000</v>
      </c>
      <c r="C2124" s="27">
        <f t="shared" si="64"/>
        <v>1.4087098407495793</v>
      </c>
    </row>
    <row r="2125" spans="2:3" x14ac:dyDescent="0.25">
      <c r="B2125" s="24">
        <f t="shared" si="65"/>
        <v>211400000</v>
      </c>
      <c r="C2125" s="27">
        <f t="shared" ref="C2125:C2188" si="66">1/(POWER(1-((B2125*B2125)/($C$3*$C$3)),0.5))</f>
        <v>1.4093667843729101</v>
      </c>
    </row>
    <row r="2126" spans="2:3" x14ac:dyDescent="0.25">
      <c r="B2126" s="24">
        <f t="shared" ref="B2126:B2189" si="67">B2125+$C$5</f>
        <v>211500000</v>
      </c>
      <c r="C2126" s="27">
        <f t="shared" si="66"/>
        <v>1.4100249594252214</v>
      </c>
    </row>
    <row r="2127" spans="2:3" x14ac:dyDescent="0.25">
      <c r="B2127" s="24">
        <f t="shared" si="67"/>
        <v>211600000</v>
      </c>
      <c r="C2127" s="27">
        <f t="shared" si="66"/>
        <v>1.4106843693665851</v>
      </c>
    </row>
    <row r="2128" spans="2:3" x14ac:dyDescent="0.25">
      <c r="B2128" s="24">
        <f t="shared" si="67"/>
        <v>211700000</v>
      </c>
      <c r="C2128" s="27">
        <f t="shared" si="66"/>
        <v>1.4113450176708664</v>
      </c>
    </row>
    <row r="2129" spans="2:3" x14ac:dyDescent="0.25">
      <c r="B2129" s="24">
        <f t="shared" si="67"/>
        <v>211800000</v>
      </c>
      <c r="C2129" s="27">
        <f t="shared" si="66"/>
        <v>1.4120069078257957</v>
      </c>
    </row>
    <row r="2130" spans="2:3" x14ac:dyDescent="0.25">
      <c r="B2130" s="24">
        <f t="shared" si="67"/>
        <v>211900000</v>
      </c>
      <c r="C2130" s="27">
        <f t="shared" si="66"/>
        <v>1.4126700433330384</v>
      </c>
    </row>
    <row r="2131" spans="2:3" x14ac:dyDescent="0.25">
      <c r="B2131" s="24">
        <f t="shared" si="67"/>
        <v>212000000</v>
      </c>
      <c r="C2131" s="27">
        <f t="shared" si="66"/>
        <v>1.4133344277082667</v>
      </c>
    </row>
    <row r="2132" spans="2:3" x14ac:dyDescent="0.25">
      <c r="B2132" s="24">
        <f t="shared" si="67"/>
        <v>212100000</v>
      </c>
      <c r="C2132" s="27">
        <f t="shared" si="66"/>
        <v>1.4140000644812323</v>
      </c>
    </row>
    <row r="2133" spans="2:3" x14ac:dyDescent="0.25">
      <c r="B2133" s="24">
        <f t="shared" si="67"/>
        <v>212200000</v>
      </c>
      <c r="C2133" s="27">
        <f t="shared" si="66"/>
        <v>1.4146669571958366</v>
      </c>
    </row>
    <row r="2134" spans="2:3" x14ac:dyDescent="0.25">
      <c r="B2134" s="24">
        <f t="shared" si="67"/>
        <v>212300000</v>
      </c>
      <c r="C2134" s="27">
        <f t="shared" si="66"/>
        <v>1.4153351094102047</v>
      </c>
    </row>
    <row r="2135" spans="2:3" x14ac:dyDescent="0.25">
      <c r="B2135" s="24">
        <f t="shared" si="67"/>
        <v>212400000</v>
      </c>
      <c r="C2135" s="27">
        <f t="shared" si="66"/>
        <v>1.4160045246967594</v>
      </c>
    </row>
    <row r="2136" spans="2:3" x14ac:dyDescent="0.25">
      <c r="B2136" s="24">
        <f t="shared" si="67"/>
        <v>212500000</v>
      </c>
      <c r="C2136" s="27">
        <f t="shared" si="66"/>
        <v>1.4166752066422927</v>
      </c>
    </row>
    <row r="2137" spans="2:3" x14ac:dyDescent="0.25">
      <c r="B2137" s="24">
        <f t="shared" si="67"/>
        <v>212600000</v>
      </c>
      <c r="C2137" s="27">
        <f t="shared" si="66"/>
        <v>1.417347158848042</v>
      </c>
    </row>
    <row r="2138" spans="2:3" x14ac:dyDescent="0.25">
      <c r="B2138" s="24">
        <f t="shared" si="67"/>
        <v>212700000</v>
      </c>
      <c r="C2138" s="27">
        <f t="shared" si="66"/>
        <v>1.418020384929763</v>
      </c>
    </row>
    <row r="2139" spans="2:3" x14ac:dyDescent="0.25">
      <c r="B2139" s="24">
        <f t="shared" si="67"/>
        <v>212800000</v>
      </c>
      <c r="C2139" s="27">
        <f t="shared" si="66"/>
        <v>1.4186948885178063</v>
      </c>
    </row>
    <row r="2140" spans="2:3" x14ac:dyDescent="0.25">
      <c r="B2140" s="24">
        <f t="shared" si="67"/>
        <v>212900000</v>
      </c>
      <c r="C2140" s="27">
        <f t="shared" si="66"/>
        <v>1.4193706732571914</v>
      </c>
    </row>
    <row r="2141" spans="2:3" x14ac:dyDescent="0.25">
      <c r="B2141" s="24">
        <f t="shared" si="67"/>
        <v>213000000</v>
      </c>
      <c r="C2141" s="27">
        <f t="shared" si="66"/>
        <v>1.4200477428076832</v>
      </c>
    </row>
    <row r="2142" spans="2:3" x14ac:dyDescent="0.25">
      <c r="B2142" s="24">
        <f t="shared" si="67"/>
        <v>213100000</v>
      </c>
      <c r="C2142" s="27">
        <f t="shared" si="66"/>
        <v>1.4207261008438694</v>
      </c>
    </row>
    <row r="2143" spans="2:3" x14ac:dyDescent="0.25">
      <c r="B2143" s="24">
        <f t="shared" si="67"/>
        <v>213200000</v>
      </c>
      <c r="C2143" s="27">
        <f t="shared" si="66"/>
        <v>1.4214057510552363</v>
      </c>
    </row>
    <row r="2144" spans="2:3" x14ac:dyDescent="0.25">
      <c r="B2144" s="24">
        <f t="shared" si="67"/>
        <v>213300000</v>
      </c>
      <c r="C2144" s="27">
        <f t="shared" si="66"/>
        <v>1.4220866971462462</v>
      </c>
    </row>
    <row r="2145" spans="2:3" x14ac:dyDescent="0.25">
      <c r="B2145" s="24">
        <f t="shared" si="67"/>
        <v>213400000</v>
      </c>
      <c r="C2145" s="27">
        <f t="shared" si="66"/>
        <v>1.4227689428364165</v>
      </c>
    </row>
    <row r="2146" spans="2:3" x14ac:dyDescent="0.25">
      <c r="B2146" s="24">
        <f t="shared" si="67"/>
        <v>213500000</v>
      </c>
      <c r="C2146" s="27">
        <f t="shared" si="66"/>
        <v>1.4234524918603968</v>
      </c>
    </row>
    <row r="2147" spans="2:3" x14ac:dyDescent="0.25">
      <c r="B2147" s="24">
        <f t="shared" si="67"/>
        <v>213600000</v>
      </c>
      <c r="C2147" s="27">
        <f t="shared" si="66"/>
        <v>1.4241373479680484</v>
      </c>
    </row>
    <row r="2148" spans="2:3" x14ac:dyDescent="0.25">
      <c r="B2148" s="24">
        <f t="shared" si="67"/>
        <v>213700000</v>
      </c>
      <c r="C2148" s="27">
        <f t="shared" si="66"/>
        <v>1.4248235149245241</v>
      </c>
    </row>
    <row r="2149" spans="2:3" x14ac:dyDescent="0.25">
      <c r="B2149" s="24">
        <f t="shared" si="67"/>
        <v>213800000</v>
      </c>
      <c r="C2149" s="27">
        <f t="shared" si="66"/>
        <v>1.4255109965103476</v>
      </c>
    </row>
    <row r="2150" spans="2:3" x14ac:dyDescent="0.25">
      <c r="B2150" s="24">
        <f t="shared" si="67"/>
        <v>213900000</v>
      </c>
      <c r="C2150" s="27">
        <f t="shared" si="66"/>
        <v>1.4261997965214939</v>
      </c>
    </row>
    <row r="2151" spans="2:3" x14ac:dyDescent="0.25">
      <c r="B2151" s="24">
        <f t="shared" si="67"/>
        <v>214000000</v>
      </c>
      <c r="C2151" s="27">
        <f t="shared" si="66"/>
        <v>1.4268899187694708</v>
      </c>
    </row>
    <row r="2152" spans="2:3" x14ac:dyDescent="0.25">
      <c r="B2152" s="24">
        <f t="shared" si="67"/>
        <v>214100000</v>
      </c>
      <c r="C2152" s="27">
        <f t="shared" si="66"/>
        <v>1.4275813670813999</v>
      </c>
    </row>
    <row r="2153" spans="2:3" x14ac:dyDescent="0.25">
      <c r="B2153" s="24">
        <f t="shared" si="67"/>
        <v>214200000</v>
      </c>
      <c r="C2153" s="27">
        <f t="shared" si="66"/>
        <v>1.4282741453000991</v>
      </c>
    </row>
    <row r="2154" spans="2:3" x14ac:dyDescent="0.25">
      <c r="B2154" s="24">
        <f t="shared" si="67"/>
        <v>214300000</v>
      </c>
      <c r="C2154" s="27">
        <f t="shared" si="66"/>
        <v>1.4289682572841642</v>
      </c>
    </row>
    <row r="2155" spans="2:3" x14ac:dyDescent="0.25">
      <c r="B2155" s="24">
        <f t="shared" si="67"/>
        <v>214400000</v>
      </c>
      <c r="C2155" s="27">
        <f t="shared" si="66"/>
        <v>1.4296637069080529</v>
      </c>
    </row>
    <row r="2156" spans="2:3" x14ac:dyDescent="0.25">
      <c r="B2156" s="24">
        <f t="shared" si="67"/>
        <v>214500000</v>
      </c>
      <c r="C2156" s="27">
        <f t="shared" si="66"/>
        <v>1.4303604980621683</v>
      </c>
    </row>
    <row r="2157" spans="2:3" x14ac:dyDescent="0.25">
      <c r="B2157" s="24">
        <f t="shared" si="67"/>
        <v>214600000</v>
      </c>
      <c r="C2157" s="27">
        <f t="shared" si="66"/>
        <v>1.4310586346529424</v>
      </c>
    </row>
    <row r="2158" spans="2:3" x14ac:dyDescent="0.25">
      <c r="B2158" s="24">
        <f t="shared" si="67"/>
        <v>214700000</v>
      </c>
      <c r="C2158" s="27">
        <f t="shared" si="66"/>
        <v>1.4317581206029213</v>
      </c>
    </row>
    <row r="2159" spans="2:3" x14ac:dyDescent="0.25">
      <c r="B2159" s="24">
        <f t="shared" si="67"/>
        <v>214800000</v>
      </c>
      <c r="C2159" s="27">
        <f t="shared" si="66"/>
        <v>1.4324589598508508</v>
      </c>
    </row>
    <row r="2160" spans="2:3" x14ac:dyDescent="0.25">
      <c r="B2160" s="24">
        <f t="shared" si="67"/>
        <v>214900000</v>
      </c>
      <c r="C2160" s="27">
        <f t="shared" si="66"/>
        <v>1.433161156351761</v>
      </c>
    </row>
    <row r="2161" spans="2:3" x14ac:dyDescent="0.25">
      <c r="B2161" s="24">
        <f t="shared" si="67"/>
        <v>215000000</v>
      </c>
      <c r="C2161" s="27">
        <f t="shared" si="66"/>
        <v>1.4338647140770537</v>
      </c>
    </row>
    <row r="2162" spans="2:3" x14ac:dyDescent="0.25">
      <c r="B2162" s="24">
        <f t="shared" si="67"/>
        <v>215100000</v>
      </c>
      <c r="C2162" s="27">
        <f t="shared" si="66"/>
        <v>1.4345696370145891</v>
      </c>
    </row>
    <row r="2163" spans="2:3" x14ac:dyDescent="0.25">
      <c r="B2163" s="24">
        <f t="shared" si="67"/>
        <v>215200000</v>
      </c>
      <c r="C2163" s="27">
        <f t="shared" si="66"/>
        <v>1.4352759291687724</v>
      </c>
    </row>
    <row r="2164" spans="2:3" x14ac:dyDescent="0.25">
      <c r="B2164" s="24">
        <f t="shared" si="67"/>
        <v>215300000</v>
      </c>
      <c r="C2164" s="27">
        <f t="shared" si="66"/>
        <v>1.4359835945606436</v>
      </c>
    </row>
    <row r="2165" spans="2:3" x14ac:dyDescent="0.25">
      <c r="B2165" s="24">
        <f t="shared" si="67"/>
        <v>215400000</v>
      </c>
      <c r="C2165" s="27">
        <f t="shared" si="66"/>
        <v>1.4366926372279638</v>
      </c>
    </row>
    <row r="2166" spans="2:3" x14ac:dyDescent="0.25">
      <c r="B2166" s="24">
        <f t="shared" si="67"/>
        <v>215500000</v>
      </c>
      <c r="C2166" s="27">
        <f t="shared" si="66"/>
        <v>1.4374030612253068</v>
      </c>
    </row>
    <row r="2167" spans="2:3" x14ac:dyDescent="0.25">
      <c r="B2167" s="24">
        <f t="shared" si="67"/>
        <v>215600000</v>
      </c>
      <c r="C2167" s="27">
        <f t="shared" si="66"/>
        <v>1.4381148706241467</v>
      </c>
    </row>
    <row r="2168" spans="2:3" x14ac:dyDescent="0.25">
      <c r="B2168" s="24">
        <f t="shared" si="67"/>
        <v>215700000</v>
      </c>
      <c r="C2168" s="27">
        <f t="shared" si="66"/>
        <v>1.4388280695129498</v>
      </c>
    </row>
    <row r="2169" spans="2:3" x14ac:dyDescent="0.25">
      <c r="B2169" s="24">
        <f t="shared" si="67"/>
        <v>215800000</v>
      </c>
      <c r="C2169" s="27">
        <f t="shared" si="66"/>
        <v>1.4395426619972649</v>
      </c>
    </row>
    <row r="2170" spans="2:3" x14ac:dyDescent="0.25">
      <c r="B2170" s="24">
        <f t="shared" si="67"/>
        <v>215900000</v>
      </c>
      <c r="C2170" s="27">
        <f t="shared" si="66"/>
        <v>1.4402586521998144</v>
      </c>
    </row>
    <row r="2171" spans="2:3" x14ac:dyDescent="0.25">
      <c r="B2171" s="24">
        <f t="shared" si="67"/>
        <v>216000000</v>
      </c>
      <c r="C2171" s="27">
        <f t="shared" si="66"/>
        <v>1.4409760442605875</v>
      </c>
    </row>
    <row r="2172" spans="2:3" x14ac:dyDescent="0.25">
      <c r="B2172" s="24">
        <f t="shared" si="67"/>
        <v>216100000</v>
      </c>
      <c r="C2172" s="27">
        <f t="shared" si="66"/>
        <v>1.441694842336932</v>
      </c>
    </row>
    <row r="2173" spans="2:3" x14ac:dyDescent="0.25">
      <c r="B2173" s="24">
        <f t="shared" si="67"/>
        <v>216200000</v>
      </c>
      <c r="C2173" s="27">
        <f t="shared" si="66"/>
        <v>1.4424150506036479</v>
      </c>
    </row>
    <row r="2174" spans="2:3" x14ac:dyDescent="0.25">
      <c r="B2174" s="24">
        <f t="shared" si="67"/>
        <v>216300000</v>
      </c>
      <c r="C2174" s="27">
        <f t="shared" si="66"/>
        <v>1.4431366732530824</v>
      </c>
    </row>
    <row r="2175" spans="2:3" x14ac:dyDescent="0.25">
      <c r="B2175" s="24">
        <f t="shared" si="67"/>
        <v>216400000</v>
      </c>
      <c r="C2175" s="27">
        <f t="shared" si="66"/>
        <v>1.4438597144952223</v>
      </c>
    </row>
    <row r="2176" spans="2:3" x14ac:dyDescent="0.25">
      <c r="B2176" s="24">
        <f t="shared" si="67"/>
        <v>216500000</v>
      </c>
      <c r="C2176" s="27">
        <f t="shared" si="66"/>
        <v>1.4445841785577909</v>
      </c>
    </row>
    <row r="2177" spans="2:3" x14ac:dyDescent="0.25">
      <c r="B2177" s="24">
        <f t="shared" si="67"/>
        <v>216600000</v>
      </c>
      <c r="C2177" s="27">
        <f t="shared" si="66"/>
        <v>1.4453100696863439</v>
      </c>
    </row>
    <row r="2178" spans="2:3" x14ac:dyDescent="0.25">
      <c r="B2178" s="24">
        <f t="shared" si="67"/>
        <v>216700000</v>
      </c>
      <c r="C2178" s="27">
        <f t="shared" si="66"/>
        <v>1.4460373921443643</v>
      </c>
    </row>
    <row r="2179" spans="2:3" x14ac:dyDescent="0.25">
      <c r="B2179" s="24">
        <f t="shared" si="67"/>
        <v>216800000</v>
      </c>
      <c r="C2179" s="27">
        <f t="shared" si="66"/>
        <v>1.4467661502133617</v>
      </c>
    </row>
    <row r="2180" spans="2:3" x14ac:dyDescent="0.25">
      <c r="B2180" s="24">
        <f t="shared" si="67"/>
        <v>216900000</v>
      </c>
      <c r="C2180" s="27">
        <f t="shared" si="66"/>
        <v>1.4474963481929679</v>
      </c>
    </row>
    <row r="2181" spans="2:3" x14ac:dyDescent="0.25">
      <c r="B2181" s="24">
        <f t="shared" si="67"/>
        <v>217000000</v>
      </c>
      <c r="C2181" s="27">
        <f t="shared" si="66"/>
        <v>1.4482279904010369</v>
      </c>
    </row>
    <row r="2182" spans="2:3" x14ac:dyDescent="0.25">
      <c r="B2182" s="24">
        <f t="shared" si="67"/>
        <v>217100000</v>
      </c>
      <c r="C2182" s="27">
        <f t="shared" si="66"/>
        <v>1.4489610811737432</v>
      </c>
    </row>
    <row r="2183" spans="2:3" x14ac:dyDescent="0.25">
      <c r="B2183" s="24">
        <f t="shared" si="67"/>
        <v>217200000</v>
      </c>
      <c r="C2183" s="27">
        <f t="shared" si="66"/>
        <v>1.4496956248656816</v>
      </c>
    </row>
    <row r="2184" spans="2:3" x14ac:dyDescent="0.25">
      <c r="B2184" s="24">
        <f t="shared" si="67"/>
        <v>217300000</v>
      </c>
      <c r="C2184" s="27">
        <f t="shared" si="66"/>
        <v>1.4504316258499677</v>
      </c>
    </row>
    <row r="2185" spans="2:3" x14ac:dyDescent="0.25">
      <c r="B2185" s="24">
        <f t="shared" si="67"/>
        <v>217400000</v>
      </c>
      <c r="C2185" s="27">
        <f t="shared" si="66"/>
        <v>1.4511690885183388</v>
      </c>
    </row>
    <row r="2186" spans="2:3" x14ac:dyDescent="0.25">
      <c r="B2186" s="24">
        <f t="shared" si="67"/>
        <v>217500000</v>
      </c>
      <c r="C2186" s="27">
        <f t="shared" si="66"/>
        <v>1.4519080172812553</v>
      </c>
    </row>
    <row r="2187" spans="2:3" x14ac:dyDescent="0.25">
      <c r="B2187" s="24">
        <f t="shared" si="67"/>
        <v>217600000</v>
      </c>
      <c r="C2187" s="27">
        <f t="shared" si="66"/>
        <v>1.4526484165680047</v>
      </c>
    </row>
    <row r="2188" spans="2:3" x14ac:dyDescent="0.25">
      <c r="B2188" s="24">
        <f t="shared" si="67"/>
        <v>217700000</v>
      </c>
      <c r="C2188" s="27">
        <f t="shared" si="66"/>
        <v>1.4533902908268015</v>
      </c>
    </row>
    <row r="2189" spans="2:3" x14ac:dyDescent="0.25">
      <c r="B2189" s="24">
        <f t="shared" si="67"/>
        <v>217800000</v>
      </c>
      <c r="C2189" s="27">
        <f t="shared" ref="C2189:C2252" si="68">1/(POWER(1-((B2189*B2189)/($C$3*$C$3)),0.5))</f>
        <v>1.4541336445248947</v>
      </c>
    </row>
    <row r="2190" spans="2:3" x14ac:dyDescent="0.25">
      <c r="B2190" s="24">
        <f t="shared" ref="B2190:B2253" si="69">B2189+$C$5</f>
        <v>217900000</v>
      </c>
      <c r="C2190" s="27">
        <f t="shared" si="68"/>
        <v>1.4548784821486695</v>
      </c>
    </row>
    <row r="2191" spans="2:3" x14ac:dyDescent="0.25">
      <c r="B2191" s="24">
        <f t="shared" si="69"/>
        <v>218000000</v>
      </c>
      <c r="C2191" s="27">
        <f t="shared" si="68"/>
        <v>1.4556248082037542</v>
      </c>
    </row>
    <row r="2192" spans="2:3" x14ac:dyDescent="0.25">
      <c r="B2192" s="24">
        <f t="shared" si="69"/>
        <v>218100000</v>
      </c>
      <c r="C2192" s="27">
        <f t="shared" si="68"/>
        <v>1.4563726272151247</v>
      </c>
    </row>
    <row r="2193" spans="2:3" x14ac:dyDescent="0.25">
      <c r="B2193" s="24">
        <f t="shared" si="69"/>
        <v>218200000</v>
      </c>
      <c r="C2193" s="27">
        <f t="shared" si="68"/>
        <v>1.4571219437272116</v>
      </c>
    </row>
    <row r="2194" spans="2:3" x14ac:dyDescent="0.25">
      <c r="B2194" s="24">
        <f t="shared" si="69"/>
        <v>218300000</v>
      </c>
      <c r="C2194" s="27">
        <f t="shared" si="68"/>
        <v>1.4578727623040078</v>
      </c>
    </row>
    <row r="2195" spans="2:3" x14ac:dyDescent="0.25">
      <c r="B2195" s="24">
        <f t="shared" si="69"/>
        <v>218400000</v>
      </c>
      <c r="C2195" s="27">
        <f t="shared" si="68"/>
        <v>1.4586250875291769</v>
      </c>
    </row>
    <row r="2196" spans="2:3" x14ac:dyDescent="0.25">
      <c r="B2196" s="24">
        <f t="shared" si="69"/>
        <v>218500000</v>
      </c>
      <c r="C2196" s="27">
        <f t="shared" si="68"/>
        <v>1.4593789240061608</v>
      </c>
    </row>
    <row r="2197" spans="2:3" x14ac:dyDescent="0.25">
      <c r="B2197" s="24">
        <f t="shared" si="69"/>
        <v>218600000</v>
      </c>
      <c r="C2197" s="27">
        <f t="shared" si="68"/>
        <v>1.4601342763582901</v>
      </c>
    </row>
    <row r="2198" spans="2:3" x14ac:dyDescent="0.25">
      <c r="B2198" s="24">
        <f t="shared" si="69"/>
        <v>218700000</v>
      </c>
      <c r="C2198" s="27">
        <f t="shared" si="68"/>
        <v>1.4608911492288936</v>
      </c>
    </row>
    <row r="2199" spans="2:3" x14ac:dyDescent="0.25">
      <c r="B2199" s="24">
        <f t="shared" si="69"/>
        <v>218800000</v>
      </c>
      <c r="C2199" s="27">
        <f t="shared" si="68"/>
        <v>1.4616495472814102</v>
      </c>
    </row>
    <row r="2200" spans="2:3" x14ac:dyDescent="0.25">
      <c r="B2200" s="24">
        <f t="shared" si="69"/>
        <v>218900000</v>
      </c>
      <c r="C2200" s="27">
        <f t="shared" si="68"/>
        <v>1.4624094751995</v>
      </c>
    </row>
    <row r="2201" spans="2:3" x14ac:dyDescent="0.25">
      <c r="B2201" s="24">
        <f t="shared" si="69"/>
        <v>219000000</v>
      </c>
      <c r="C2201" s="27">
        <f t="shared" si="68"/>
        <v>1.4631709376871571</v>
      </c>
    </row>
    <row r="2202" spans="2:3" x14ac:dyDescent="0.25">
      <c r="B2202" s="24">
        <f t="shared" si="69"/>
        <v>219100000</v>
      </c>
      <c r="C2202" s="27">
        <f t="shared" si="68"/>
        <v>1.4639339394688222</v>
      </c>
    </row>
    <row r="2203" spans="2:3" x14ac:dyDescent="0.25">
      <c r="B2203" s="24">
        <f t="shared" si="69"/>
        <v>219200000</v>
      </c>
      <c r="C2203" s="27">
        <f t="shared" si="68"/>
        <v>1.4646984852894978</v>
      </c>
    </row>
    <row r="2204" spans="2:3" x14ac:dyDescent="0.25">
      <c r="B2204" s="24">
        <f t="shared" si="69"/>
        <v>219300000</v>
      </c>
      <c r="C2204" s="27">
        <f t="shared" si="68"/>
        <v>1.4654645799148616</v>
      </c>
    </row>
    <row r="2205" spans="2:3" x14ac:dyDescent="0.25">
      <c r="B2205" s="24">
        <f t="shared" si="69"/>
        <v>219400000</v>
      </c>
      <c r="C2205" s="27">
        <f t="shared" si="68"/>
        <v>1.4662322281313842</v>
      </c>
    </row>
    <row r="2206" spans="2:3" x14ac:dyDescent="0.25">
      <c r="B2206" s="24">
        <f t="shared" si="69"/>
        <v>219500000</v>
      </c>
      <c r="C2206" s="27">
        <f t="shared" si="68"/>
        <v>1.4670014347464424</v>
      </c>
    </row>
    <row r="2207" spans="2:3" x14ac:dyDescent="0.25">
      <c r="B2207" s="24">
        <f t="shared" si="69"/>
        <v>219600000</v>
      </c>
      <c r="C2207" s="27">
        <f t="shared" si="68"/>
        <v>1.4677722045884394</v>
      </c>
    </row>
    <row r="2208" spans="2:3" x14ac:dyDescent="0.25">
      <c r="B2208" s="24">
        <f t="shared" si="69"/>
        <v>219700000</v>
      </c>
      <c r="C2208" s="27">
        <f t="shared" si="68"/>
        <v>1.468544542506921</v>
      </c>
    </row>
    <row r="2209" spans="2:3" x14ac:dyDescent="0.25">
      <c r="B2209" s="24">
        <f t="shared" si="69"/>
        <v>219800000</v>
      </c>
      <c r="C2209" s="27">
        <f t="shared" si="68"/>
        <v>1.4693184533726951</v>
      </c>
    </row>
    <row r="2210" spans="2:3" x14ac:dyDescent="0.25">
      <c r="B2210" s="24">
        <f t="shared" si="69"/>
        <v>219900000</v>
      </c>
      <c r="C2210" s="27">
        <f t="shared" si="68"/>
        <v>1.4700939420779511</v>
      </c>
    </row>
    <row r="2211" spans="2:3" x14ac:dyDescent="0.25">
      <c r="B2211" s="24">
        <f t="shared" si="69"/>
        <v>220000000</v>
      </c>
      <c r="C2211" s="27">
        <f t="shared" si="68"/>
        <v>1.4708710135363803</v>
      </c>
    </row>
    <row r="2212" spans="2:3" x14ac:dyDescent="0.25">
      <c r="B2212" s="24">
        <f t="shared" si="69"/>
        <v>220100000</v>
      </c>
      <c r="C2212" s="27">
        <f t="shared" si="68"/>
        <v>1.471649672683297</v>
      </c>
    </row>
    <row r="2213" spans="2:3" x14ac:dyDescent="0.25">
      <c r="B2213" s="24">
        <f t="shared" si="69"/>
        <v>220200000</v>
      </c>
      <c r="C2213" s="27">
        <f t="shared" si="68"/>
        <v>1.4724299244757615</v>
      </c>
    </row>
    <row r="2214" spans="2:3" x14ac:dyDescent="0.25">
      <c r="B2214" s="24">
        <f t="shared" si="69"/>
        <v>220300000</v>
      </c>
      <c r="C2214" s="27">
        <f t="shared" si="68"/>
        <v>1.4732117738927015</v>
      </c>
    </row>
    <row r="2215" spans="2:3" x14ac:dyDescent="0.25">
      <c r="B2215" s="24">
        <f t="shared" si="69"/>
        <v>220400000</v>
      </c>
      <c r="C2215" s="27">
        <f t="shared" si="68"/>
        <v>1.4739952259350375</v>
      </c>
    </row>
    <row r="2216" spans="2:3" x14ac:dyDescent="0.25">
      <c r="B2216" s="24">
        <f t="shared" si="69"/>
        <v>220500000</v>
      </c>
      <c r="C2216" s="27">
        <f t="shared" si="68"/>
        <v>1.4747802856258061</v>
      </c>
    </row>
    <row r="2217" spans="2:3" x14ac:dyDescent="0.25">
      <c r="B2217" s="24">
        <f t="shared" si="69"/>
        <v>220600000</v>
      </c>
      <c r="C2217" s="27">
        <f t="shared" si="68"/>
        <v>1.475566958010287</v>
      </c>
    </row>
    <row r="2218" spans="2:3" x14ac:dyDescent="0.25">
      <c r="B2218" s="24">
        <f t="shared" si="69"/>
        <v>220700000</v>
      </c>
      <c r="C2218" s="27">
        <f t="shared" si="68"/>
        <v>1.4763552481561277</v>
      </c>
    </row>
    <row r="2219" spans="2:3" x14ac:dyDescent="0.25">
      <c r="B2219" s="24">
        <f t="shared" si="69"/>
        <v>220800000</v>
      </c>
      <c r="C2219" s="27">
        <f t="shared" si="68"/>
        <v>1.4771451611534723</v>
      </c>
    </row>
    <row r="2220" spans="2:3" x14ac:dyDescent="0.25">
      <c r="B2220" s="24">
        <f t="shared" si="69"/>
        <v>220900000</v>
      </c>
      <c r="C2220" s="27">
        <f t="shared" si="68"/>
        <v>1.4779367021150882</v>
      </c>
    </row>
    <row r="2221" spans="2:3" x14ac:dyDescent="0.25">
      <c r="B2221" s="24">
        <f t="shared" si="69"/>
        <v>221000000</v>
      </c>
      <c r="C2221" s="27">
        <f t="shared" si="68"/>
        <v>1.4787298761764962</v>
      </c>
    </row>
    <row r="2222" spans="2:3" x14ac:dyDescent="0.25">
      <c r="B2222" s="24">
        <f t="shared" si="69"/>
        <v>221100000</v>
      </c>
      <c r="C2222" s="27">
        <f t="shared" si="68"/>
        <v>1.4795246884961004</v>
      </c>
    </row>
    <row r="2223" spans="2:3" x14ac:dyDescent="0.25">
      <c r="B2223" s="24">
        <f t="shared" si="69"/>
        <v>221200000</v>
      </c>
      <c r="C2223" s="27">
        <f t="shared" si="68"/>
        <v>1.480321144255319</v>
      </c>
    </row>
    <row r="2224" spans="2:3" x14ac:dyDescent="0.25">
      <c r="B2224" s="24">
        <f t="shared" si="69"/>
        <v>221300000</v>
      </c>
      <c r="C2224" s="27">
        <f t="shared" si="68"/>
        <v>1.4811192486587152</v>
      </c>
    </row>
    <row r="2225" spans="2:3" x14ac:dyDescent="0.25">
      <c r="B2225" s="24">
        <f t="shared" si="69"/>
        <v>221400000</v>
      </c>
      <c r="C2225" s="27">
        <f t="shared" si="68"/>
        <v>1.4819190069341313</v>
      </c>
    </row>
    <row r="2226" spans="2:3" x14ac:dyDescent="0.25">
      <c r="B2226" s="24">
        <f t="shared" si="69"/>
        <v>221500000</v>
      </c>
      <c r="C2226" s="27">
        <f t="shared" si="68"/>
        <v>1.4827204243328207</v>
      </c>
    </row>
    <row r="2227" spans="2:3" x14ac:dyDescent="0.25">
      <c r="B2227" s="24">
        <f t="shared" si="69"/>
        <v>221600000</v>
      </c>
      <c r="C2227" s="27">
        <f t="shared" si="68"/>
        <v>1.4835235061295839</v>
      </c>
    </row>
    <row r="2228" spans="2:3" x14ac:dyDescent="0.25">
      <c r="B2228" s="24">
        <f t="shared" si="69"/>
        <v>221700000</v>
      </c>
      <c r="C2228" s="27">
        <f t="shared" si="68"/>
        <v>1.4843282576229038</v>
      </c>
    </row>
    <row r="2229" spans="2:3" x14ac:dyDescent="0.25">
      <c r="B2229" s="24">
        <f t="shared" si="69"/>
        <v>221800000</v>
      </c>
      <c r="C2229" s="27">
        <f t="shared" si="68"/>
        <v>1.4851346841350812</v>
      </c>
    </row>
    <row r="2230" spans="2:3" x14ac:dyDescent="0.25">
      <c r="B2230" s="24">
        <f t="shared" si="69"/>
        <v>221900000</v>
      </c>
      <c r="C2230" s="27">
        <f t="shared" si="68"/>
        <v>1.4859427910123733</v>
      </c>
    </row>
    <row r="2231" spans="2:3" x14ac:dyDescent="0.25">
      <c r="B2231" s="24">
        <f t="shared" si="69"/>
        <v>222000000</v>
      </c>
      <c r="C2231" s="27">
        <f t="shared" si="68"/>
        <v>1.4867525836251314</v>
      </c>
    </row>
    <row r="2232" spans="2:3" x14ac:dyDescent="0.25">
      <c r="B2232" s="24">
        <f t="shared" si="69"/>
        <v>222100000</v>
      </c>
      <c r="C2232" s="27">
        <f t="shared" si="68"/>
        <v>1.4875640673679409</v>
      </c>
    </row>
    <row r="2233" spans="2:3" x14ac:dyDescent="0.25">
      <c r="B2233" s="24">
        <f t="shared" si="69"/>
        <v>222200000</v>
      </c>
      <c r="C2233" s="27">
        <f t="shared" si="68"/>
        <v>1.4883772476597605</v>
      </c>
    </row>
    <row r="2234" spans="2:3" x14ac:dyDescent="0.25">
      <c r="B2234" s="24">
        <f t="shared" si="69"/>
        <v>222300000</v>
      </c>
      <c r="C2234" s="27">
        <f t="shared" si="68"/>
        <v>1.4891921299440651</v>
      </c>
    </row>
    <row r="2235" spans="2:3" x14ac:dyDescent="0.25">
      <c r="B2235" s="24">
        <f t="shared" si="69"/>
        <v>222400000</v>
      </c>
      <c r="C2235" s="27">
        <f t="shared" si="68"/>
        <v>1.4900087196889871</v>
      </c>
    </row>
    <row r="2236" spans="2:3" x14ac:dyDescent="0.25">
      <c r="B2236" s="24">
        <f t="shared" si="69"/>
        <v>222500000</v>
      </c>
      <c r="C2236" s="27">
        <f t="shared" si="68"/>
        <v>1.4908270223874602</v>
      </c>
    </row>
    <row r="2237" spans="2:3" x14ac:dyDescent="0.25">
      <c r="B2237" s="24">
        <f t="shared" si="69"/>
        <v>222600000</v>
      </c>
      <c r="C2237" s="27">
        <f t="shared" si="68"/>
        <v>1.4916470435573634</v>
      </c>
    </row>
    <row r="2238" spans="2:3" x14ac:dyDescent="0.25">
      <c r="B2238" s="24">
        <f t="shared" si="69"/>
        <v>222700000</v>
      </c>
      <c r="C2238" s="27">
        <f t="shared" si="68"/>
        <v>1.4924687887416668</v>
      </c>
    </row>
    <row r="2239" spans="2:3" x14ac:dyDescent="0.25">
      <c r="B2239" s="24">
        <f t="shared" si="69"/>
        <v>222800000</v>
      </c>
      <c r="C2239" s="27">
        <f t="shared" si="68"/>
        <v>1.4932922635085777</v>
      </c>
    </row>
    <row r="2240" spans="2:3" x14ac:dyDescent="0.25">
      <c r="B2240" s="24">
        <f t="shared" si="69"/>
        <v>222900000</v>
      </c>
      <c r="C2240" s="27">
        <f t="shared" si="68"/>
        <v>1.4941174734516893</v>
      </c>
    </row>
    <row r="2241" spans="2:3" x14ac:dyDescent="0.25">
      <c r="B2241" s="24">
        <f t="shared" si="69"/>
        <v>223000000</v>
      </c>
      <c r="C2241" s="27">
        <f t="shared" si="68"/>
        <v>1.4949444241901264</v>
      </c>
    </row>
    <row r="2242" spans="2:3" x14ac:dyDescent="0.25">
      <c r="B2242" s="24">
        <f t="shared" si="69"/>
        <v>223100000</v>
      </c>
      <c r="C2242" s="27">
        <f t="shared" si="68"/>
        <v>1.4957731213686989</v>
      </c>
    </row>
    <row r="2243" spans="2:3" x14ac:dyDescent="0.25">
      <c r="B2243" s="24">
        <f t="shared" si="69"/>
        <v>223200000</v>
      </c>
      <c r="C2243" s="27">
        <f t="shared" si="68"/>
        <v>1.4966035706580492</v>
      </c>
    </row>
    <row r="2244" spans="2:3" x14ac:dyDescent="0.25">
      <c r="B2244" s="24">
        <f t="shared" si="69"/>
        <v>223300000</v>
      </c>
      <c r="C2244" s="27">
        <f t="shared" si="68"/>
        <v>1.4974357777548053</v>
      </c>
    </row>
    <row r="2245" spans="2:3" x14ac:dyDescent="0.25">
      <c r="B2245" s="24">
        <f t="shared" si="69"/>
        <v>223400000</v>
      </c>
      <c r="C2245" s="27">
        <f t="shared" si="68"/>
        <v>1.4982697483817344</v>
      </c>
    </row>
    <row r="2246" spans="2:3" x14ac:dyDescent="0.25">
      <c r="B2246" s="24">
        <f t="shared" si="69"/>
        <v>223500000</v>
      </c>
      <c r="C2246" s="27">
        <f t="shared" si="68"/>
        <v>1.4991054882878949</v>
      </c>
    </row>
    <row r="2247" spans="2:3" x14ac:dyDescent="0.25">
      <c r="B2247" s="24">
        <f t="shared" si="69"/>
        <v>223600000</v>
      </c>
      <c r="C2247" s="27">
        <f t="shared" si="68"/>
        <v>1.4999430032487941</v>
      </c>
    </row>
    <row r="2248" spans="2:3" x14ac:dyDescent="0.25">
      <c r="B2248" s="24">
        <f t="shared" si="69"/>
        <v>223700000</v>
      </c>
      <c r="C2248" s="27">
        <f t="shared" si="68"/>
        <v>1.5007822990665418</v>
      </c>
    </row>
    <row r="2249" spans="2:3" x14ac:dyDescent="0.25">
      <c r="B2249" s="24">
        <f t="shared" si="69"/>
        <v>223800000</v>
      </c>
      <c r="C2249" s="27">
        <f t="shared" si="68"/>
        <v>1.5016233815700089</v>
      </c>
    </row>
    <row r="2250" spans="2:3" x14ac:dyDescent="0.25">
      <c r="B2250" s="24">
        <f t="shared" si="69"/>
        <v>223900000</v>
      </c>
      <c r="C2250" s="27">
        <f t="shared" si="68"/>
        <v>1.5024662566149856</v>
      </c>
    </row>
    <row r="2251" spans="2:3" x14ac:dyDescent="0.25">
      <c r="B2251" s="24">
        <f t="shared" si="69"/>
        <v>224000000</v>
      </c>
      <c r="C2251" s="27">
        <f t="shared" si="68"/>
        <v>1.5033109300843417</v>
      </c>
    </row>
    <row r="2252" spans="2:3" x14ac:dyDescent="0.25">
      <c r="B2252" s="24">
        <f t="shared" si="69"/>
        <v>224100000</v>
      </c>
      <c r="C2252" s="27">
        <f t="shared" si="68"/>
        <v>1.5041574078881863</v>
      </c>
    </row>
    <row r="2253" spans="2:3" x14ac:dyDescent="0.25">
      <c r="B2253" s="24">
        <f t="shared" si="69"/>
        <v>224200000</v>
      </c>
      <c r="C2253" s="27">
        <f t="shared" ref="C2253:C2316" si="70">1/(POWER(1-((B2253*B2253)/($C$3*$C$3)),0.5))</f>
        <v>1.5050056959640306</v>
      </c>
    </row>
    <row r="2254" spans="2:3" x14ac:dyDescent="0.25">
      <c r="B2254" s="24">
        <f t="shared" ref="B2254:B2317" si="71">B2253+$C$5</f>
        <v>224300000</v>
      </c>
      <c r="C2254" s="27">
        <f t="shared" si="70"/>
        <v>1.5058558002769498</v>
      </c>
    </row>
    <row r="2255" spans="2:3" x14ac:dyDescent="0.25">
      <c r="B2255" s="24">
        <f t="shared" si="71"/>
        <v>224400000</v>
      </c>
      <c r="C2255" s="27">
        <f t="shared" si="70"/>
        <v>1.5067077268197486</v>
      </c>
    </row>
    <row r="2256" spans="2:3" x14ac:dyDescent="0.25">
      <c r="B2256" s="24">
        <f t="shared" si="71"/>
        <v>224500000</v>
      </c>
      <c r="C2256" s="27">
        <f t="shared" si="70"/>
        <v>1.5075614816131266</v>
      </c>
    </row>
    <row r="2257" spans="2:3" x14ac:dyDescent="0.25">
      <c r="B2257" s="24">
        <f t="shared" si="71"/>
        <v>224600000</v>
      </c>
      <c r="C2257" s="27">
        <f t="shared" si="70"/>
        <v>1.5084170707058449</v>
      </c>
    </row>
    <row r="2258" spans="2:3" x14ac:dyDescent="0.25">
      <c r="B2258" s="24">
        <f t="shared" si="71"/>
        <v>224700000</v>
      </c>
      <c r="C2258" s="27">
        <f t="shared" si="70"/>
        <v>1.509274500174892</v>
      </c>
    </row>
    <row r="2259" spans="2:3" x14ac:dyDescent="0.25">
      <c r="B2259" s="24">
        <f t="shared" si="71"/>
        <v>224800000</v>
      </c>
      <c r="C2259" s="27">
        <f t="shared" si="70"/>
        <v>1.5101337761256575</v>
      </c>
    </row>
    <row r="2260" spans="2:3" x14ac:dyDescent="0.25">
      <c r="B2260" s="24">
        <f t="shared" si="71"/>
        <v>224900000</v>
      </c>
      <c r="C2260" s="27">
        <f t="shared" si="70"/>
        <v>1.5109949046920972</v>
      </c>
    </row>
    <row r="2261" spans="2:3" x14ac:dyDescent="0.25">
      <c r="B2261" s="24">
        <f t="shared" si="71"/>
        <v>225000000</v>
      </c>
      <c r="C2261" s="27">
        <f t="shared" si="70"/>
        <v>1.5118578920369088</v>
      </c>
    </row>
    <row r="2262" spans="2:3" x14ac:dyDescent="0.25">
      <c r="B2262" s="24">
        <f t="shared" si="71"/>
        <v>225100000</v>
      </c>
      <c r="C2262" s="27">
        <f t="shared" si="70"/>
        <v>1.5127227443517031</v>
      </c>
    </row>
    <row r="2263" spans="2:3" x14ac:dyDescent="0.25">
      <c r="B2263" s="24">
        <f t="shared" si="71"/>
        <v>225200000</v>
      </c>
      <c r="C2263" s="27">
        <f t="shared" si="70"/>
        <v>1.5135894678571775</v>
      </c>
    </row>
    <row r="2264" spans="2:3" x14ac:dyDescent="0.25">
      <c r="B2264" s="24">
        <f t="shared" si="71"/>
        <v>225300000</v>
      </c>
      <c r="C2264" s="27">
        <f t="shared" si="70"/>
        <v>1.5144580688032929</v>
      </c>
    </row>
    <row r="2265" spans="2:3" x14ac:dyDescent="0.25">
      <c r="B2265" s="24">
        <f t="shared" si="71"/>
        <v>225400000</v>
      </c>
      <c r="C2265" s="27">
        <f t="shared" si="70"/>
        <v>1.5153285534694503</v>
      </c>
    </row>
    <row r="2266" spans="2:3" x14ac:dyDescent="0.25">
      <c r="B2266" s="24">
        <f t="shared" si="71"/>
        <v>225500000</v>
      </c>
      <c r="C2266" s="27">
        <f t="shared" si="70"/>
        <v>1.5162009281646671</v>
      </c>
    </row>
    <row r="2267" spans="2:3" x14ac:dyDescent="0.25">
      <c r="B2267" s="24">
        <f t="shared" si="71"/>
        <v>225600000</v>
      </c>
      <c r="C2267" s="27">
        <f t="shared" si="70"/>
        <v>1.5170751992277594</v>
      </c>
    </row>
    <row r="2268" spans="2:3" x14ac:dyDescent="0.25">
      <c r="B2268" s="24">
        <f t="shared" si="71"/>
        <v>225700000</v>
      </c>
      <c r="C2268" s="27">
        <f t="shared" si="70"/>
        <v>1.5179513730275196</v>
      </c>
    </row>
    <row r="2269" spans="2:3" x14ac:dyDescent="0.25">
      <c r="B2269" s="24">
        <f t="shared" si="71"/>
        <v>225800000</v>
      </c>
      <c r="C2269" s="27">
        <f t="shared" si="70"/>
        <v>1.518829455962901</v>
      </c>
    </row>
    <row r="2270" spans="2:3" x14ac:dyDescent="0.25">
      <c r="B2270" s="24">
        <f t="shared" si="71"/>
        <v>225900000</v>
      </c>
      <c r="C2270" s="27">
        <f t="shared" si="70"/>
        <v>1.5197094544631995</v>
      </c>
    </row>
    <row r="2271" spans="2:3" x14ac:dyDescent="0.25">
      <c r="B2271" s="24">
        <f t="shared" si="71"/>
        <v>226000000</v>
      </c>
      <c r="C2271" s="27">
        <f t="shared" si="70"/>
        <v>1.5205913749882392</v>
      </c>
    </row>
    <row r="2272" spans="2:3" x14ac:dyDescent="0.25">
      <c r="B2272" s="24">
        <f t="shared" si="71"/>
        <v>226100000</v>
      </c>
      <c r="C2272" s="27">
        <f t="shared" si="70"/>
        <v>1.5214752240285583</v>
      </c>
    </row>
    <row r="2273" spans="2:3" x14ac:dyDescent="0.25">
      <c r="B2273" s="24">
        <f t="shared" si="71"/>
        <v>226200000</v>
      </c>
      <c r="C2273" s="27">
        <f t="shared" si="70"/>
        <v>1.5223610081055963</v>
      </c>
    </row>
    <row r="2274" spans="2:3" x14ac:dyDescent="0.25">
      <c r="B2274" s="24">
        <f t="shared" si="71"/>
        <v>226300000</v>
      </c>
      <c r="C2274" s="27">
        <f t="shared" si="70"/>
        <v>1.5232487337718839</v>
      </c>
    </row>
    <row r="2275" spans="2:3" x14ac:dyDescent="0.25">
      <c r="B2275" s="24">
        <f t="shared" si="71"/>
        <v>226400000</v>
      </c>
      <c r="C2275" s="27">
        <f t="shared" si="70"/>
        <v>1.5241384076112321</v>
      </c>
    </row>
    <row r="2276" spans="2:3" x14ac:dyDescent="0.25">
      <c r="B2276" s="24">
        <f t="shared" si="71"/>
        <v>226500000</v>
      </c>
      <c r="C2276" s="27">
        <f t="shared" si="70"/>
        <v>1.5250300362389251</v>
      </c>
    </row>
    <row r="2277" spans="2:3" x14ac:dyDescent="0.25">
      <c r="B2277" s="24">
        <f t="shared" si="71"/>
        <v>226600000</v>
      </c>
      <c r="C2277" s="27">
        <f t="shared" si="70"/>
        <v>1.5259236263019125</v>
      </c>
    </row>
    <row r="2278" spans="2:3" x14ac:dyDescent="0.25">
      <c r="B2278" s="24">
        <f t="shared" si="71"/>
        <v>226700000</v>
      </c>
      <c r="C2278" s="27">
        <f t="shared" si="70"/>
        <v>1.5268191844790044</v>
      </c>
    </row>
    <row r="2279" spans="2:3" x14ac:dyDescent="0.25">
      <c r="B2279" s="24">
        <f t="shared" si="71"/>
        <v>226800000</v>
      </c>
      <c r="C2279" s="27">
        <f t="shared" si="70"/>
        <v>1.5277167174810684</v>
      </c>
    </row>
    <row r="2280" spans="2:3" x14ac:dyDescent="0.25">
      <c r="B2280" s="24">
        <f t="shared" si="71"/>
        <v>226900000</v>
      </c>
      <c r="C2280" s="27">
        <f t="shared" si="70"/>
        <v>1.5286162320512249</v>
      </c>
    </row>
    <row r="2281" spans="2:3" x14ac:dyDescent="0.25">
      <c r="B2281" s="24">
        <f t="shared" si="71"/>
        <v>227000000</v>
      </c>
      <c r="C2281" s="27">
        <f t="shared" si="70"/>
        <v>1.5295177349650488</v>
      </c>
    </row>
    <row r="2282" spans="2:3" x14ac:dyDescent="0.25">
      <c r="B2282" s="24">
        <f t="shared" si="71"/>
        <v>227100000</v>
      </c>
      <c r="C2282" s="27">
        <f t="shared" si="70"/>
        <v>1.5304212330307683</v>
      </c>
    </row>
    <row r="2283" spans="2:3" x14ac:dyDescent="0.25">
      <c r="B2283" s="24">
        <f t="shared" si="71"/>
        <v>227200000</v>
      </c>
      <c r="C2283" s="27">
        <f t="shared" si="70"/>
        <v>1.5313267330894678</v>
      </c>
    </row>
    <row r="2284" spans="2:3" x14ac:dyDescent="0.25">
      <c r="B2284" s="24">
        <f t="shared" si="71"/>
        <v>227300000</v>
      </c>
      <c r="C2284" s="27">
        <f t="shared" si="70"/>
        <v>1.532234242015291</v>
      </c>
    </row>
    <row r="2285" spans="2:3" x14ac:dyDescent="0.25">
      <c r="B2285" s="24">
        <f t="shared" si="71"/>
        <v>227400000</v>
      </c>
      <c r="C2285" s="27">
        <f t="shared" si="70"/>
        <v>1.5331437667156471</v>
      </c>
    </row>
    <row r="2286" spans="2:3" x14ac:dyDescent="0.25">
      <c r="B2286" s="24">
        <f t="shared" si="71"/>
        <v>227500000</v>
      </c>
      <c r="C2286" s="27">
        <f t="shared" si="70"/>
        <v>1.5340553141314164</v>
      </c>
    </row>
    <row r="2287" spans="2:3" x14ac:dyDescent="0.25">
      <c r="B2287" s="24">
        <f t="shared" si="71"/>
        <v>227600000</v>
      </c>
      <c r="C2287" s="27">
        <f t="shared" si="70"/>
        <v>1.5349688912371593</v>
      </c>
    </row>
    <row r="2288" spans="2:3" x14ac:dyDescent="0.25">
      <c r="B2288" s="24">
        <f t="shared" si="71"/>
        <v>227700000</v>
      </c>
      <c r="C2288" s="27">
        <f t="shared" si="70"/>
        <v>1.5358845050413248</v>
      </c>
    </row>
    <row r="2289" spans="2:3" x14ac:dyDescent="0.25">
      <c r="B2289" s="24">
        <f t="shared" si="71"/>
        <v>227800000</v>
      </c>
      <c r="C2289" s="27">
        <f t="shared" si="70"/>
        <v>1.5368021625864647</v>
      </c>
    </row>
    <row r="2290" spans="2:3" x14ac:dyDescent="0.25">
      <c r="B2290" s="24">
        <f t="shared" si="71"/>
        <v>227900000</v>
      </c>
      <c r="C2290" s="27">
        <f t="shared" si="70"/>
        <v>1.5377218709494447</v>
      </c>
    </row>
    <row r="2291" spans="2:3" x14ac:dyDescent="0.25">
      <c r="B2291" s="24">
        <f t="shared" si="71"/>
        <v>228000000</v>
      </c>
      <c r="C2291" s="27">
        <f t="shared" si="70"/>
        <v>1.538643637241659</v>
      </c>
    </row>
    <row r="2292" spans="2:3" x14ac:dyDescent="0.25">
      <c r="B2292" s="24">
        <f t="shared" si="71"/>
        <v>228100000</v>
      </c>
      <c r="C2292" s="27">
        <f t="shared" si="70"/>
        <v>1.539567468609248</v>
      </c>
    </row>
    <row r="2293" spans="2:3" x14ac:dyDescent="0.25">
      <c r="B2293" s="24">
        <f t="shared" si="71"/>
        <v>228200000</v>
      </c>
      <c r="C2293" s="27">
        <f t="shared" si="70"/>
        <v>1.540493372233315</v>
      </c>
    </row>
    <row r="2294" spans="2:3" x14ac:dyDescent="0.25">
      <c r="B2294" s="24">
        <f t="shared" si="71"/>
        <v>228300000</v>
      </c>
      <c r="C2294" s="27">
        <f t="shared" si="70"/>
        <v>1.5414213553301466</v>
      </c>
    </row>
    <row r="2295" spans="2:3" x14ac:dyDescent="0.25">
      <c r="B2295" s="24">
        <f t="shared" si="71"/>
        <v>228400000</v>
      </c>
      <c r="C2295" s="27">
        <f t="shared" si="70"/>
        <v>1.5423514251514343</v>
      </c>
    </row>
    <row r="2296" spans="2:3" x14ac:dyDescent="0.25">
      <c r="B2296" s="24">
        <f t="shared" si="71"/>
        <v>228500000</v>
      </c>
      <c r="C2296" s="27">
        <f t="shared" si="70"/>
        <v>1.5432835889844976</v>
      </c>
    </row>
    <row r="2297" spans="2:3" x14ac:dyDescent="0.25">
      <c r="B2297" s="24">
        <f t="shared" si="71"/>
        <v>228600000</v>
      </c>
      <c r="C2297" s="27">
        <f t="shared" si="70"/>
        <v>1.5442178541525078</v>
      </c>
    </row>
    <row r="2298" spans="2:3" x14ac:dyDescent="0.25">
      <c r="B2298" s="24">
        <f t="shared" si="71"/>
        <v>228700000</v>
      </c>
      <c r="C2298" s="27">
        <f t="shared" si="70"/>
        <v>1.5451542280147155</v>
      </c>
    </row>
    <row r="2299" spans="2:3" x14ac:dyDescent="0.25">
      <c r="B2299" s="24">
        <f t="shared" si="71"/>
        <v>228800000</v>
      </c>
      <c r="C2299" s="27">
        <f t="shared" si="70"/>
        <v>1.546092717966679</v>
      </c>
    </row>
    <row r="2300" spans="2:3" x14ac:dyDescent="0.25">
      <c r="B2300" s="24">
        <f t="shared" si="71"/>
        <v>228900000</v>
      </c>
      <c r="C2300" s="27">
        <f t="shared" si="70"/>
        <v>1.5470333314404943</v>
      </c>
    </row>
    <row r="2301" spans="2:3" x14ac:dyDescent="0.25">
      <c r="B2301" s="24">
        <f t="shared" si="71"/>
        <v>229000000</v>
      </c>
      <c r="C2301" s="27">
        <f t="shared" si="70"/>
        <v>1.5479760759050261</v>
      </c>
    </row>
    <row r="2302" spans="2:3" x14ac:dyDescent="0.25">
      <c r="B2302" s="24">
        <f t="shared" si="71"/>
        <v>229100000</v>
      </c>
      <c r="C2302" s="27">
        <f t="shared" si="70"/>
        <v>1.5489209588661428</v>
      </c>
    </row>
    <row r="2303" spans="2:3" x14ac:dyDescent="0.25">
      <c r="B2303" s="24">
        <f t="shared" si="71"/>
        <v>229200000</v>
      </c>
      <c r="C2303" s="27">
        <f t="shared" si="70"/>
        <v>1.5498679878669508</v>
      </c>
    </row>
    <row r="2304" spans="2:3" x14ac:dyDescent="0.25">
      <c r="B2304" s="24">
        <f t="shared" si="71"/>
        <v>229300000</v>
      </c>
      <c r="C2304" s="27">
        <f t="shared" si="70"/>
        <v>1.5508171704880329</v>
      </c>
    </row>
    <row r="2305" spans="2:3" x14ac:dyDescent="0.25">
      <c r="B2305" s="24">
        <f t="shared" si="71"/>
        <v>229400000</v>
      </c>
      <c r="C2305" s="27">
        <f t="shared" si="70"/>
        <v>1.551768514347686</v>
      </c>
    </row>
    <row r="2306" spans="2:3" x14ac:dyDescent="0.25">
      <c r="B2306" s="24">
        <f t="shared" si="71"/>
        <v>229500000</v>
      </c>
      <c r="C2306" s="27">
        <f t="shared" si="70"/>
        <v>1.5527220271021647</v>
      </c>
    </row>
    <row r="2307" spans="2:3" x14ac:dyDescent="0.25">
      <c r="B2307" s="24">
        <f t="shared" si="71"/>
        <v>229600000</v>
      </c>
      <c r="C2307" s="27">
        <f t="shared" si="70"/>
        <v>1.5536777164459201</v>
      </c>
    </row>
    <row r="2308" spans="2:3" x14ac:dyDescent="0.25">
      <c r="B2308" s="24">
        <f t="shared" si="71"/>
        <v>229700000</v>
      </c>
      <c r="C2308" s="27">
        <f t="shared" si="70"/>
        <v>1.5546355901118498</v>
      </c>
    </row>
    <row r="2309" spans="2:3" x14ac:dyDescent="0.25">
      <c r="B2309" s="24">
        <f t="shared" si="71"/>
        <v>229800000</v>
      </c>
      <c r="C2309" s="27">
        <f t="shared" si="70"/>
        <v>1.5555956558715398</v>
      </c>
    </row>
    <row r="2310" spans="2:3" x14ac:dyDescent="0.25">
      <c r="B2310" s="24">
        <f t="shared" si="71"/>
        <v>229900000</v>
      </c>
      <c r="C2310" s="27">
        <f t="shared" si="70"/>
        <v>1.5565579215355163</v>
      </c>
    </row>
    <row r="2311" spans="2:3" x14ac:dyDescent="0.25">
      <c r="B2311" s="24">
        <f t="shared" si="71"/>
        <v>230000000</v>
      </c>
      <c r="C2311" s="27">
        <f t="shared" si="70"/>
        <v>1.5575223949534949</v>
      </c>
    </row>
    <row r="2312" spans="2:3" x14ac:dyDescent="0.25">
      <c r="B2312" s="24">
        <f t="shared" si="71"/>
        <v>230100000</v>
      </c>
      <c r="C2312" s="27">
        <f t="shared" si="70"/>
        <v>1.5584890840146342</v>
      </c>
    </row>
    <row r="2313" spans="2:3" x14ac:dyDescent="0.25">
      <c r="B2313" s="24">
        <f t="shared" si="71"/>
        <v>230200000</v>
      </c>
      <c r="C2313" s="27">
        <f t="shared" si="70"/>
        <v>1.5594579966477895</v>
      </c>
    </row>
    <row r="2314" spans="2:3" x14ac:dyDescent="0.25">
      <c r="B2314" s="24">
        <f t="shared" si="71"/>
        <v>230300000</v>
      </c>
      <c r="C2314" s="27">
        <f t="shared" si="70"/>
        <v>1.5604291408217692</v>
      </c>
    </row>
    <row r="2315" spans="2:3" x14ac:dyDescent="0.25">
      <c r="B2315" s="24">
        <f t="shared" si="71"/>
        <v>230400000</v>
      </c>
      <c r="C2315" s="27">
        <f t="shared" si="70"/>
        <v>1.5614025245455949</v>
      </c>
    </row>
    <row r="2316" spans="2:3" x14ac:dyDescent="0.25">
      <c r="B2316" s="24">
        <f t="shared" si="71"/>
        <v>230500000</v>
      </c>
      <c r="C2316" s="27">
        <f t="shared" si="70"/>
        <v>1.5623781558687604</v>
      </c>
    </row>
    <row r="2317" spans="2:3" x14ac:dyDescent="0.25">
      <c r="B2317" s="24">
        <f t="shared" si="71"/>
        <v>230600000</v>
      </c>
      <c r="C2317" s="27">
        <f t="shared" ref="C2317:C2380" si="72">1/(POWER(1-((B2317*B2317)/($C$3*$C$3)),0.5))</f>
        <v>1.5633560428814959</v>
      </c>
    </row>
    <row r="2318" spans="2:3" x14ac:dyDescent="0.25">
      <c r="B2318" s="24">
        <f t="shared" ref="B2318:B2381" si="73">B2317+$C$5</f>
        <v>230700000</v>
      </c>
      <c r="C2318" s="27">
        <f t="shared" si="72"/>
        <v>1.564336193715032</v>
      </c>
    </row>
    <row r="2319" spans="2:3" x14ac:dyDescent="0.25">
      <c r="B2319" s="24">
        <f t="shared" si="73"/>
        <v>230800000</v>
      </c>
      <c r="C2319" s="27">
        <f t="shared" si="72"/>
        <v>1.5653186165418662</v>
      </c>
    </row>
    <row r="2320" spans="2:3" x14ac:dyDescent="0.25">
      <c r="B2320" s="24">
        <f t="shared" si="73"/>
        <v>230900000</v>
      </c>
      <c r="C2320" s="27">
        <f t="shared" si="72"/>
        <v>1.566303319576033</v>
      </c>
    </row>
    <row r="2321" spans="2:3" x14ac:dyDescent="0.25">
      <c r="B2321" s="24">
        <f t="shared" si="73"/>
        <v>231000000</v>
      </c>
      <c r="C2321" s="27">
        <f t="shared" si="72"/>
        <v>1.5672903110733745</v>
      </c>
    </row>
    <row r="2322" spans="2:3" x14ac:dyDescent="0.25">
      <c r="B2322" s="24">
        <f t="shared" si="73"/>
        <v>231100000</v>
      </c>
      <c r="C2322" s="27">
        <f t="shared" si="72"/>
        <v>1.568279599331815</v>
      </c>
    </row>
    <row r="2323" spans="2:3" x14ac:dyDescent="0.25">
      <c r="B2323" s="24">
        <f t="shared" si="73"/>
        <v>231200000</v>
      </c>
      <c r="C2323" s="27">
        <f t="shared" si="72"/>
        <v>1.5692711926916341</v>
      </c>
    </row>
    <row r="2324" spans="2:3" x14ac:dyDescent="0.25">
      <c r="B2324" s="24">
        <f t="shared" si="73"/>
        <v>231300000</v>
      </c>
      <c r="C2324" s="27">
        <f t="shared" si="72"/>
        <v>1.5702650995357468</v>
      </c>
    </row>
    <row r="2325" spans="2:3" x14ac:dyDescent="0.25">
      <c r="B2325" s="24">
        <f t="shared" si="73"/>
        <v>231400000</v>
      </c>
      <c r="C2325" s="27">
        <f t="shared" si="72"/>
        <v>1.5712613282899823</v>
      </c>
    </row>
    <row r="2326" spans="2:3" x14ac:dyDescent="0.25">
      <c r="B2326" s="24">
        <f t="shared" si="73"/>
        <v>231500000</v>
      </c>
      <c r="C2326" s="27">
        <f t="shared" si="72"/>
        <v>1.5722598874233669</v>
      </c>
    </row>
    <row r="2327" spans="2:3" x14ac:dyDescent="0.25">
      <c r="B2327" s="24">
        <f t="shared" si="73"/>
        <v>231600000</v>
      </c>
      <c r="C2327" s="27">
        <f t="shared" si="72"/>
        <v>1.5732607854484078</v>
      </c>
    </row>
    <row r="2328" spans="2:3" x14ac:dyDescent="0.25">
      <c r="B2328" s="24">
        <f t="shared" si="73"/>
        <v>231700000</v>
      </c>
      <c r="C2328" s="27">
        <f t="shared" si="72"/>
        <v>1.5742640309213811</v>
      </c>
    </row>
    <row r="2329" spans="2:3" x14ac:dyDescent="0.25">
      <c r="B2329" s="24">
        <f t="shared" si="73"/>
        <v>231800000</v>
      </c>
      <c r="C2329" s="27">
        <f t="shared" si="72"/>
        <v>1.5752696324426194</v>
      </c>
    </row>
    <row r="2330" spans="2:3" x14ac:dyDescent="0.25">
      <c r="B2330" s="24">
        <f t="shared" si="73"/>
        <v>231900000</v>
      </c>
      <c r="C2330" s="27">
        <f t="shared" si="72"/>
        <v>1.5762775986568043</v>
      </c>
    </row>
    <row r="2331" spans="2:3" x14ac:dyDescent="0.25">
      <c r="B2331" s="24">
        <f t="shared" si="73"/>
        <v>232000000</v>
      </c>
      <c r="C2331" s="27">
        <f t="shared" si="72"/>
        <v>1.5772879382532607</v>
      </c>
    </row>
    <row r="2332" spans="2:3" x14ac:dyDescent="0.25">
      <c r="B2332" s="24">
        <f t="shared" si="73"/>
        <v>232100000</v>
      </c>
      <c r="C2332" s="27">
        <f t="shared" si="72"/>
        <v>1.5783006599662512</v>
      </c>
    </row>
    <row r="2333" spans="2:3" x14ac:dyDescent="0.25">
      <c r="B2333" s="24">
        <f t="shared" si="73"/>
        <v>232200000</v>
      </c>
      <c r="C2333" s="27">
        <f t="shared" si="72"/>
        <v>1.5793157725752769</v>
      </c>
    </row>
    <row r="2334" spans="2:3" x14ac:dyDescent="0.25">
      <c r="B2334" s="24">
        <f t="shared" si="73"/>
        <v>232300000</v>
      </c>
      <c r="C2334" s="27">
        <f t="shared" si="72"/>
        <v>1.5803332849053766</v>
      </c>
    </row>
    <row r="2335" spans="2:3" x14ac:dyDescent="0.25">
      <c r="B2335" s="24">
        <f t="shared" si="73"/>
        <v>232400000</v>
      </c>
      <c r="C2335" s="27">
        <f t="shared" si="72"/>
        <v>1.5813532058274316</v>
      </c>
    </row>
    <row r="2336" spans="2:3" x14ac:dyDescent="0.25">
      <c r="B2336" s="24">
        <f t="shared" si="73"/>
        <v>232500000</v>
      </c>
      <c r="C2336" s="27">
        <f t="shared" si="72"/>
        <v>1.582375544258471</v>
      </c>
    </row>
    <row r="2337" spans="2:3" x14ac:dyDescent="0.25">
      <c r="B2337" s="24">
        <f t="shared" si="73"/>
        <v>232600000</v>
      </c>
      <c r="C2337" s="27">
        <f t="shared" si="72"/>
        <v>1.5834003091619806</v>
      </c>
    </row>
    <row r="2338" spans="2:3" x14ac:dyDescent="0.25">
      <c r="B2338" s="24">
        <f t="shared" si="73"/>
        <v>232700000</v>
      </c>
      <c r="C2338" s="27">
        <f t="shared" si="72"/>
        <v>1.5844275095482132</v>
      </c>
    </row>
    <row r="2339" spans="2:3" x14ac:dyDescent="0.25">
      <c r="B2339" s="24">
        <f t="shared" si="73"/>
        <v>232800000</v>
      </c>
      <c r="C2339" s="27">
        <f t="shared" si="72"/>
        <v>1.5854571544745033</v>
      </c>
    </row>
    <row r="2340" spans="2:3" x14ac:dyDescent="0.25">
      <c r="B2340" s="24">
        <f t="shared" si="73"/>
        <v>232900000</v>
      </c>
      <c r="C2340" s="27">
        <f t="shared" si="72"/>
        <v>1.5864892530455812</v>
      </c>
    </row>
    <row r="2341" spans="2:3" x14ac:dyDescent="0.25">
      <c r="B2341" s="24">
        <f t="shared" si="73"/>
        <v>233000000</v>
      </c>
      <c r="C2341" s="27">
        <f t="shared" si="72"/>
        <v>1.5875238144138948</v>
      </c>
    </row>
    <row r="2342" spans="2:3" x14ac:dyDescent="0.25">
      <c r="B2342" s="24">
        <f t="shared" si="73"/>
        <v>233100000</v>
      </c>
      <c r="C2342" s="27">
        <f t="shared" si="72"/>
        <v>1.5885608477799278</v>
      </c>
    </row>
    <row r="2343" spans="2:3" x14ac:dyDescent="0.25">
      <c r="B2343" s="24">
        <f t="shared" si="73"/>
        <v>233200000</v>
      </c>
      <c r="C2343" s="27">
        <f t="shared" si="72"/>
        <v>1.5896003623925257</v>
      </c>
    </row>
    <row r="2344" spans="2:3" x14ac:dyDescent="0.25">
      <c r="B2344" s="24">
        <f t="shared" si="73"/>
        <v>233300000</v>
      </c>
      <c r="C2344" s="27">
        <f t="shared" si="72"/>
        <v>1.5906423675492214</v>
      </c>
    </row>
    <row r="2345" spans="2:3" x14ac:dyDescent="0.25">
      <c r="B2345" s="24">
        <f t="shared" si="73"/>
        <v>233400000</v>
      </c>
      <c r="C2345" s="27">
        <f t="shared" si="72"/>
        <v>1.5916868725965652</v>
      </c>
    </row>
    <row r="2346" spans="2:3" x14ac:dyDescent="0.25">
      <c r="B2346" s="24">
        <f t="shared" si="73"/>
        <v>233500000</v>
      </c>
      <c r="C2346" s="27">
        <f t="shared" si="72"/>
        <v>1.5927338869304568</v>
      </c>
    </row>
    <row r="2347" spans="2:3" x14ac:dyDescent="0.25">
      <c r="B2347" s="24">
        <f t="shared" si="73"/>
        <v>233600000</v>
      </c>
      <c r="C2347" s="27">
        <f t="shared" si="72"/>
        <v>1.5937834199964793</v>
      </c>
    </row>
    <row r="2348" spans="2:3" x14ac:dyDescent="0.25">
      <c r="B2348" s="24">
        <f t="shared" si="73"/>
        <v>233700000</v>
      </c>
      <c r="C2348" s="27">
        <f t="shared" si="72"/>
        <v>1.5948354812902388</v>
      </c>
    </row>
    <row r="2349" spans="2:3" x14ac:dyDescent="0.25">
      <c r="B2349" s="24">
        <f t="shared" si="73"/>
        <v>233800000</v>
      </c>
      <c r="C2349" s="27">
        <f t="shared" si="72"/>
        <v>1.5958900803577023</v>
      </c>
    </row>
    <row r="2350" spans="2:3" x14ac:dyDescent="0.25">
      <c r="B2350" s="24">
        <f t="shared" si="73"/>
        <v>233900000</v>
      </c>
      <c r="C2350" s="27">
        <f t="shared" si="72"/>
        <v>1.596947226795542</v>
      </c>
    </row>
    <row r="2351" spans="2:3" x14ac:dyDescent="0.25">
      <c r="B2351" s="24">
        <f t="shared" si="73"/>
        <v>234000000</v>
      </c>
      <c r="C2351" s="27">
        <f t="shared" si="72"/>
        <v>1.5980069302514828</v>
      </c>
    </row>
    <row r="2352" spans="2:3" x14ac:dyDescent="0.25">
      <c r="B2352" s="24">
        <f t="shared" si="73"/>
        <v>234100000</v>
      </c>
      <c r="C2352" s="27">
        <f t="shared" si="72"/>
        <v>1.599069200424649</v>
      </c>
    </row>
    <row r="2353" spans="2:3" x14ac:dyDescent="0.25">
      <c r="B2353" s="24">
        <f t="shared" si="73"/>
        <v>234200000</v>
      </c>
      <c r="C2353" s="27">
        <f t="shared" si="72"/>
        <v>1.6001340470659182</v>
      </c>
    </row>
    <row r="2354" spans="2:3" x14ac:dyDescent="0.25">
      <c r="B2354" s="24">
        <f t="shared" si="73"/>
        <v>234300000</v>
      </c>
      <c r="C2354" s="27">
        <f t="shared" si="72"/>
        <v>1.6012014799782741</v>
      </c>
    </row>
    <row r="2355" spans="2:3" x14ac:dyDescent="0.25">
      <c r="B2355" s="24">
        <f t="shared" si="73"/>
        <v>234400000</v>
      </c>
      <c r="C2355" s="27">
        <f t="shared" si="72"/>
        <v>1.6022715090171671</v>
      </c>
    </row>
    <row r="2356" spans="2:3" x14ac:dyDescent="0.25">
      <c r="B2356" s="24">
        <f t="shared" si="73"/>
        <v>234500000</v>
      </c>
      <c r="C2356" s="27">
        <f t="shared" si="72"/>
        <v>1.603344144090872</v>
      </c>
    </row>
    <row r="2357" spans="2:3" x14ac:dyDescent="0.25">
      <c r="B2357" s="24">
        <f t="shared" si="73"/>
        <v>234600000</v>
      </c>
      <c r="C2357" s="27">
        <f t="shared" si="72"/>
        <v>1.604419395160855</v>
      </c>
    </row>
    <row r="2358" spans="2:3" x14ac:dyDescent="0.25">
      <c r="B2358" s="24">
        <f t="shared" si="73"/>
        <v>234700000</v>
      </c>
      <c r="C2358" s="27">
        <f t="shared" si="72"/>
        <v>1.6054972722421377</v>
      </c>
    </row>
    <row r="2359" spans="2:3" x14ac:dyDescent="0.25">
      <c r="B2359" s="24">
        <f t="shared" si="73"/>
        <v>234800000</v>
      </c>
      <c r="C2359" s="27">
        <f t="shared" si="72"/>
        <v>1.6065777854036698</v>
      </c>
    </row>
    <row r="2360" spans="2:3" x14ac:dyDescent="0.25">
      <c r="B2360" s="24">
        <f t="shared" si="73"/>
        <v>234900000</v>
      </c>
      <c r="C2360" s="27">
        <f t="shared" si="72"/>
        <v>1.6076609447687007</v>
      </c>
    </row>
    <row r="2361" spans="2:3" x14ac:dyDescent="0.25">
      <c r="B2361" s="24">
        <f t="shared" si="73"/>
        <v>235000000</v>
      </c>
      <c r="C2361" s="27">
        <f t="shared" si="72"/>
        <v>1.608746760515156</v>
      </c>
    </row>
    <row r="2362" spans="2:3" x14ac:dyDescent="0.25">
      <c r="B2362" s="24">
        <f t="shared" si="73"/>
        <v>235100000</v>
      </c>
      <c r="C2362" s="27">
        <f t="shared" si="72"/>
        <v>1.6098352428760176</v>
      </c>
    </row>
    <row r="2363" spans="2:3" x14ac:dyDescent="0.25">
      <c r="B2363" s="24">
        <f t="shared" si="73"/>
        <v>235200000</v>
      </c>
      <c r="C2363" s="27">
        <f t="shared" si="72"/>
        <v>1.6109264021397063</v>
      </c>
    </row>
    <row r="2364" spans="2:3" x14ac:dyDescent="0.25">
      <c r="B2364" s="24">
        <f t="shared" si="73"/>
        <v>235300000</v>
      </c>
      <c r="C2364" s="27">
        <f t="shared" si="72"/>
        <v>1.6120202486504673</v>
      </c>
    </row>
    <row r="2365" spans="2:3" x14ac:dyDescent="0.25">
      <c r="B2365" s="24">
        <f t="shared" si="73"/>
        <v>235400000</v>
      </c>
      <c r="C2365" s="27">
        <f t="shared" si="72"/>
        <v>1.6131167928087604</v>
      </c>
    </row>
    <row r="2366" spans="2:3" x14ac:dyDescent="0.25">
      <c r="B2366" s="24">
        <f t="shared" si="73"/>
        <v>235500000</v>
      </c>
      <c r="C2366" s="27">
        <f t="shared" si="72"/>
        <v>1.6142160450716516</v>
      </c>
    </row>
    <row r="2367" spans="2:3" x14ac:dyDescent="0.25">
      <c r="B2367" s="24">
        <f t="shared" si="73"/>
        <v>235600000</v>
      </c>
      <c r="C2367" s="27">
        <f t="shared" si="72"/>
        <v>1.6153180159532099</v>
      </c>
    </row>
    <row r="2368" spans="2:3" x14ac:dyDescent="0.25">
      <c r="B2368" s="24">
        <f t="shared" si="73"/>
        <v>235700000</v>
      </c>
      <c r="C2368" s="27">
        <f t="shared" si="72"/>
        <v>1.6164227160249065</v>
      </c>
    </row>
    <row r="2369" spans="2:3" x14ac:dyDescent="0.25">
      <c r="B2369" s="24">
        <f t="shared" si="73"/>
        <v>235800000</v>
      </c>
      <c r="C2369" s="27">
        <f t="shared" si="72"/>
        <v>1.6175301559160171</v>
      </c>
    </row>
    <row r="2370" spans="2:3" x14ac:dyDescent="0.25">
      <c r="B2370" s="24">
        <f t="shared" si="73"/>
        <v>235900000</v>
      </c>
      <c r="C2370" s="27">
        <f t="shared" si="72"/>
        <v>1.6186403463140289</v>
      </c>
    </row>
    <row r="2371" spans="2:3" x14ac:dyDescent="0.25">
      <c r="B2371" s="24">
        <f t="shared" si="73"/>
        <v>236000000</v>
      </c>
      <c r="C2371" s="27">
        <f t="shared" si="72"/>
        <v>1.6197532979650502</v>
      </c>
    </row>
    <row r="2372" spans="2:3" x14ac:dyDescent="0.25">
      <c r="B2372" s="24">
        <f t="shared" si="73"/>
        <v>236100000</v>
      </c>
      <c r="C2372" s="27">
        <f t="shared" si="72"/>
        <v>1.620869021674223</v>
      </c>
    </row>
    <row r="2373" spans="2:3" x14ac:dyDescent="0.25">
      <c r="B2373" s="24">
        <f t="shared" si="73"/>
        <v>236200000</v>
      </c>
      <c r="C2373" s="27">
        <f t="shared" si="72"/>
        <v>1.6219875283061402</v>
      </c>
    </row>
    <row r="2374" spans="2:3" x14ac:dyDescent="0.25">
      <c r="B2374" s="24">
        <f t="shared" si="73"/>
        <v>236300000</v>
      </c>
      <c r="C2374" s="27">
        <f t="shared" si="72"/>
        <v>1.6231088287852673</v>
      </c>
    </row>
    <row r="2375" spans="2:3" x14ac:dyDescent="0.25">
      <c r="B2375" s="24">
        <f t="shared" si="73"/>
        <v>236400000</v>
      </c>
      <c r="C2375" s="27">
        <f t="shared" si="72"/>
        <v>1.6242329340963642</v>
      </c>
    </row>
    <row r="2376" spans="2:3" x14ac:dyDescent="0.25">
      <c r="B2376" s="24">
        <f t="shared" si="73"/>
        <v>236500000</v>
      </c>
      <c r="C2376" s="27">
        <f t="shared" si="72"/>
        <v>1.6253598552849142</v>
      </c>
    </row>
    <row r="2377" spans="2:3" x14ac:dyDescent="0.25">
      <c r="B2377" s="24">
        <f t="shared" si="73"/>
        <v>236600000</v>
      </c>
      <c r="C2377" s="27">
        <f t="shared" si="72"/>
        <v>1.6264896034575562</v>
      </c>
    </row>
    <row r="2378" spans="2:3" x14ac:dyDescent="0.25">
      <c r="B2378" s="24">
        <f t="shared" si="73"/>
        <v>236700000</v>
      </c>
      <c r="C2378" s="27">
        <f t="shared" si="72"/>
        <v>1.6276221897825183</v>
      </c>
    </row>
    <row r="2379" spans="2:3" x14ac:dyDescent="0.25">
      <c r="B2379" s="24">
        <f t="shared" si="73"/>
        <v>236800000</v>
      </c>
      <c r="C2379" s="27">
        <f t="shared" si="72"/>
        <v>1.6287576254900582</v>
      </c>
    </row>
    <row r="2380" spans="2:3" x14ac:dyDescent="0.25">
      <c r="B2380" s="24">
        <f t="shared" si="73"/>
        <v>236900000</v>
      </c>
      <c r="C2380" s="27">
        <f t="shared" si="72"/>
        <v>1.6298959218729052</v>
      </c>
    </row>
    <row r="2381" spans="2:3" x14ac:dyDescent="0.25">
      <c r="B2381" s="24">
        <f t="shared" si="73"/>
        <v>237000000</v>
      </c>
      <c r="C2381" s="27">
        <f t="shared" ref="C2381:C2444" si="74">1/(POWER(1-((B2381*B2381)/($C$3*$C$3)),0.5))</f>
        <v>1.6310370902867071</v>
      </c>
    </row>
    <row r="2382" spans="2:3" x14ac:dyDescent="0.25">
      <c r="B2382" s="24">
        <f t="shared" ref="B2382:B2445" si="75">B2381+$C$5</f>
        <v>237100000</v>
      </c>
      <c r="C2382" s="27">
        <f t="shared" si="74"/>
        <v>1.6321811421504815</v>
      </c>
    </row>
    <row r="2383" spans="2:3" x14ac:dyDescent="0.25">
      <c r="B2383" s="24">
        <f t="shared" si="75"/>
        <v>237200000</v>
      </c>
      <c r="C2383" s="27">
        <f t="shared" si="74"/>
        <v>1.6333280889470694</v>
      </c>
    </row>
    <row r="2384" spans="2:3" x14ac:dyDescent="0.25">
      <c r="B2384" s="24">
        <f t="shared" si="75"/>
        <v>237300000</v>
      </c>
      <c r="C2384" s="27">
        <f t="shared" si="74"/>
        <v>1.6344779422235935</v>
      </c>
    </row>
    <row r="2385" spans="2:3" x14ac:dyDescent="0.25">
      <c r="B2385" s="24">
        <f t="shared" si="75"/>
        <v>237400000</v>
      </c>
      <c r="C2385" s="27">
        <f t="shared" si="74"/>
        <v>1.6356307135919224</v>
      </c>
    </row>
    <row r="2386" spans="2:3" x14ac:dyDescent="0.25">
      <c r="B2386" s="24">
        <f t="shared" si="75"/>
        <v>237500000</v>
      </c>
      <c r="C2386" s="27">
        <f t="shared" si="74"/>
        <v>1.6367864147291367</v>
      </c>
    </row>
    <row r="2387" spans="2:3" x14ac:dyDescent="0.25">
      <c r="B2387" s="24">
        <f t="shared" si="75"/>
        <v>237600000</v>
      </c>
      <c r="C2387" s="27">
        <f t="shared" si="74"/>
        <v>1.6379450573779974</v>
      </c>
    </row>
    <row r="2388" spans="2:3" x14ac:dyDescent="0.25">
      <c r="B2388" s="24">
        <f t="shared" si="75"/>
        <v>237700000</v>
      </c>
      <c r="C2388" s="27">
        <f t="shared" si="74"/>
        <v>1.639106653347425</v>
      </c>
    </row>
    <row r="2389" spans="2:3" x14ac:dyDescent="0.25">
      <c r="B2389" s="24">
        <f t="shared" si="75"/>
        <v>237800000</v>
      </c>
      <c r="C2389" s="27">
        <f t="shared" si="74"/>
        <v>1.6402712145129754</v>
      </c>
    </row>
    <row r="2390" spans="2:3" x14ac:dyDescent="0.25">
      <c r="B2390" s="24">
        <f t="shared" si="75"/>
        <v>237900000</v>
      </c>
      <c r="C2390" s="27">
        <f t="shared" si="74"/>
        <v>1.6414387528173244</v>
      </c>
    </row>
    <row r="2391" spans="2:3" x14ac:dyDescent="0.25">
      <c r="B2391" s="24">
        <f t="shared" si="75"/>
        <v>238000000</v>
      </c>
      <c r="C2391" s="27">
        <f t="shared" si="74"/>
        <v>1.6426092802707559</v>
      </c>
    </row>
    <row r="2392" spans="2:3" x14ac:dyDescent="0.25">
      <c r="B2392" s="24">
        <f t="shared" si="75"/>
        <v>238100000</v>
      </c>
      <c r="C2392" s="27">
        <f t="shared" si="74"/>
        <v>1.6437828089516526</v>
      </c>
    </row>
    <row r="2393" spans="2:3" x14ac:dyDescent="0.25">
      <c r="B2393" s="24">
        <f t="shared" si="75"/>
        <v>238200000</v>
      </c>
      <c r="C2393" s="27">
        <f t="shared" si="74"/>
        <v>1.6449593510069933</v>
      </c>
    </row>
    <row r="2394" spans="2:3" x14ac:dyDescent="0.25">
      <c r="B2394" s="24">
        <f t="shared" si="75"/>
        <v>238300000</v>
      </c>
      <c r="C2394" s="27">
        <f t="shared" si="74"/>
        <v>1.6461389186528541</v>
      </c>
    </row>
    <row r="2395" spans="2:3" x14ac:dyDescent="0.25">
      <c r="B2395" s="24">
        <f t="shared" si="75"/>
        <v>238400000</v>
      </c>
      <c r="C2395" s="27">
        <f t="shared" si="74"/>
        <v>1.6473215241749126</v>
      </c>
    </row>
    <row r="2396" spans="2:3" x14ac:dyDescent="0.25">
      <c r="B2396" s="24">
        <f t="shared" si="75"/>
        <v>238500000</v>
      </c>
      <c r="C2396" s="27">
        <f t="shared" si="74"/>
        <v>1.6485071799289586</v>
      </c>
    </row>
    <row r="2397" spans="2:3" x14ac:dyDescent="0.25">
      <c r="B2397" s="24">
        <f t="shared" si="75"/>
        <v>238600000</v>
      </c>
      <c r="C2397" s="27">
        <f t="shared" si="74"/>
        <v>1.6496958983414085</v>
      </c>
    </row>
    <row r="2398" spans="2:3" x14ac:dyDescent="0.25">
      <c r="B2398" s="24">
        <f t="shared" si="75"/>
        <v>238700000</v>
      </c>
      <c r="C2398" s="27">
        <f t="shared" si="74"/>
        <v>1.650887691909823</v>
      </c>
    </row>
    <row r="2399" spans="2:3" x14ac:dyDescent="0.25">
      <c r="B2399" s="24">
        <f t="shared" si="75"/>
        <v>238800000</v>
      </c>
      <c r="C2399" s="27">
        <f t="shared" si="74"/>
        <v>1.6520825732034323</v>
      </c>
    </row>
    <row r="2400" spans="2:3" x14ac:dyDescent="0.25">
      <c r="B2400" s="24">
        <f t="shared" si="75"/>
        <v>238900000</v>
      </c>
      <c r="C2400" s="27">
        <f t="shared" si="74"/>
        <v>1.6532805548636647</v>
      </c>
    </row>
    <row r="2401" spans="2:3" x14ac:dyDescent="0.25">
      <c r="B2401" s="24">
        <f t="shared" si="75"/>
        <v>239000000</v>
      </c>
      <c r="C2401" s="27">
        <f t="shared" si="74"/>
        <v>1.6544816496046775</v>
      </c>
    </row>
    <row r="2402" spans="2:3" x14ac:dyDescent="0.25">
      <c r="B2402" s="24">
        <f t="shared" si="75"/>
        <v>239100000</v>
      </c>
      <c r="C2402" s="27">
        <f t="shared" si="74"/>
        <v>1.6556858702138979</v>
      </c>
    </row>
    <row r="2403" spans="2:3" x14ac:dyDescent="0.25">
      <c r="B2403" s="24">
        <f t="shared" si="75"/>
        <v>239200000</v>
      </c>
      <c r="C2403" s="27">
        <f t="shared" si="74"/>
        <v>1.6568932295525634</v>
      </c>
    </row>
    <row r="2404" spans="2:3" x14ac:dyDescent="0.25">
      <c r="B2404" s="24">
        <f t="shared" si="75"/>
        <v>239300000</v>
      </c>
      <c r="C2404" s="27">
        <f t="shared" si="74"/>
        <v>1.6581037405562709</v>
      </c>
    </row>
    <row r="2405" spans="2:3" x14ac:dyDescent="0.25">
      <c r="B2405" s="24">
        <f t="shared" si="75"/>
        <v>239400000</v>
      </c>
      <c r="C2405" s="27">
        <f t="shared" si="74"/>
        <v>1.6593174162355293</v>
      </c>
    </row>
    <row r="2406" spans="2:3" x14ac:dyDescent="0.25">
      <c r="B2406" s="24">
        <f t="shared" si="75"/>
        <v>239500000</v>
      </c>
      <c r="C2406" s="27">
        <f t="shared" si="74"/>
        <v>1.6605342696763172</v>
      </c>
    </row>
    <row r="2407" spans="2:3" x14ac:dyDescent="0.25">
      <c r="B2407" s="24">
        <f t="shared" si="75"/>
        <v>239600000</v>
      </c>
      <c r="C2407" s="27">
        <f t="shared" si="74"/>
        <v>1.6617543140406454</v>
      </c>
    </row>
    <row r="2408" spans="2:3" x14ac:dyDescent="0.25">
      <c r="B2408" s="24">
        <f t="shared" si="75"/>
        <v>239700000</v>
      </c>
      <c r="C2408" s="27">
        <f t="shared" si="74"/>
        <v>1.6629775625671253</v>
      </c>
    </row>
    <row r="2409" spans="2:3" x14ac:dyDescent="0.25">
      <c r="B2409" s="24">
        <f t="shared" si="75"/>
        <v>239800000</v>
      </c>
      <c r="C2409" s="27">
        <f t="shared" si="74"/>
        <v>1.6642040285715414</v>
      </c>
    </row>
    <row r="2410" spans="2:3" x14ac:dyDescent="0.25">
      <c r="B2410" s="24">
        <f t="shared" si="75"/>
        <v>239900000</v>
      </c>
      <c r="C2410" s="27">
        <f t="shared" si="74"/>
        <v>1.6654337254474312</v>
      </c>
    </row>
    <row r="2411" spans="2:3" x14ac:dyDescent="0.25">
      <c r="B2411" s="24">
        <f t="shared" si="75"/>
        <v>240000000</v>
      </c>
      <c r="C2411" s="27">
        <f t="shared" si="74"/>
        <v>1.6666666666666667</v>
      </c>
    </row>
    <row r="2412" spans="2:3" x14ac:dyDescent="0.25">
      <c r="B2412" s="24">
        <f t="shared" si="75"/>
        <v>240100000</v>
      </c>
      <c r="C2412" s="27">
        <f t="shared" si="74"/>
        <v>1.6679028657800461</v>
      </c>
    </row>
    <row r="2413" spans="2:3" x14ac:dyDescent="0.25">
      <c r="B2413" s="24">
        <f t="shared" si="75"/>
        <v>240200000</v>
      </c>
      <c r="C2413" s="27">
        <f t="shared" si="74"/>
        <v>1.6691423364178861</v>
      </c>
    </row>
    <row r="2414" spans="2:3" x14ac:dyDescent="0.25">
      <c r="B2414" s="24">
        <f t="shared" si="75"/>
        <v>240300000</v>
      </c>
      <c r="C2414" s="27">
        <f t="shared" si="74"/>
        <v>1.6703850922906232</v>
      </c>
    </row>
    <row r="2415" spans="2:3" x14ac:dyDescent="0.25">
      <c r="B2415" s="24">
        <f t="shared" si="75"/>
        <v>240400000</v>
      </c>
      <c r="C2415" s="27">
        <f t="shared" si="74"/>
        <v>1.6716311471894185</v>
      </c>
    </row>
    <row r="2416" spans="2:3" x14ac:dyDescent="0.25">
      <c r="B2416" s="24">
        <f t="shared" si="75"/>
        <v>240500000</v>
      </c>
      <c r="C2416" s="27">
        <f t="shared" si="74"/>
        <v>1.6728805149867694</v>
      </c>
    </row>
    <row r="2417" spans="2:3" x14ac:dyDescent="0.25">
      <c r="B2417" s="24">
        <f t="shared" si="75"/>
        <v>240600000</v>
      </c>
      <c r="C2417" s="27">
        <f t="shared" si="74"/>
        <v>1.6741332096371262</v>
      </c>
    </row>
    <row r="2418" spans="2:3" x14ac:dyDescent="0.25">
      <c r="B2418" s="24">
        <f t="shared" si="75"/>
        <v>240700000</v>
      </c>
      <c r="C2418" s="27">
        <f t="shared" si="74"/>
        <v>1.6753892451775143</v>
      </c>
    </row>
    <row r="2419" spans="2:3" x14ac:dyDescent="0.25">
      <c r="B2419" s="24">
        <f t="shared" si="75"/>
        <v>240800000</v>
      </c>
      <c r="C2419" s="27">
        <f t="shared" si="74"/>
        <v>1.6766486357281627</v>
      </c>
    </row>
    <row r="2420" spans="2:3" x14ac:dyDescent="0.25">
      <c r="B2420" s="24">
        <f t="shared" si="75"/>
        <v>240900000</v>
      </c>
      <c r="C2420" s="27">
        <f t="shared" si="74"/>
        <v>1.6779113954931386</v>
      </c>
    </row>
    <row r="2421" spans="2:3" x14ac:dyDescent="0.25">
      <c r="B2421" s="24">
        <f t="shared" si="75"/>
        <v>241000000</v>
      </c>
      <c r="C2421" s="27">
        <f t="shared" si="74"/>
        <v>1.6791775387609875</v>
      </c>
    </row>
    <row r="2422" spans="2:3" x14ac:dyDescent="0.25">
      <c r="B2422" s="24">
        <f t="shared" si="75"/>
        <v>241100000</v>
      </c>
      <c r="C2422" s="27">
        <f t="shared" si="74"/>
        <v>1.6804470799053774</v>
      </c>
    </row>
    <row r="2423" spans="2:3" x14ac:dyDescent="0.25">
      <c r="B2423" s="24">
        <f t="shared" si="75"/>
        <v>241200000</v>
      </c>
      <c r="C2423" s="27">
        <f t="shared" si="74"/>
        <v>1.681720033385754</v>
      </c>
    </row>
    <row r="2424" spans="2:3" x14ac:dyDescent="0.25">
      <c r="B2424" s="24">
        <f t="shared" si="75"/>
        <v>241300000</v>
      </c>
      <c r="C2424" s="27">
        <f t="shared" si="74"/>
        <v>1.682996413747996</v>
      </c>
    </row>
    <row r="2425" spans="2:3" x14ac:dyDescent="0.25">
      <c r="B2425" s="24">
        <f t="shared" si="75"/>
        <v>241400000</v>
      </c>
      <c r="C2425" s="27">
        <f t="shared" si="74"/>
        <v>1.6842762356250824</v>
      </c>
    </row>
    <row r="2426" spans="2:3" x14ac:dyDescent="0.25">
      <c r="B2426" s="24">
        <f t="shared" si="75"/>
        <v>241500000</v>
      </c>
      <c r="C2426" s="27">
        <f t="shared" si="74"/>
        <v>1.6855595137377593</v>
      </c>
    </row>
    <row r="2427" spans="2:3" x14ac:dyDescent="0.25">
      <c r="B2427" s="24">
        <f t="shared" si="75"/>
        <v>241600000</v>
      </c>
      <c r="C2427" s="27">
        <f t="shared" si="74"/>
        <v>1.6868462628952208</v>
      </c>
    </row>
    <row r="2428" spans="2:3" x14ac:dyDescent="0.25">
      <c r="B2428" s="24">
        <f t="shared" si="75"/>
        <v>241700000</v>
      </c>
      <c r="C2428" s="27">
        <f t="shared" si="74"/>
        <v>1.6881364979957905</v>
      </c>
    </row>
    <row r="2429" spans="2:3" x14ac:dyDescent="0.25">
      <c r="B2429" s="24">
        <f t="shared" si="75"/>
        <v>241800000</v>
      </c>
      <c r="C2429" s="27">
        <f t="shared" si="74"/>
        <v>1.6894302340276099</v>
      </c>
    </row>
    <row r="2430" spans="2:3" x14ac:dyDescent="0.25">
      <c r="B2430" s="24">
        <f t="shared" si="75"/>
        <v>241900000</v>
      </c>
      <c r="C2430" s="27">
        <f t="shared" si="74"/>
        <v>1.6907274860693384</v>
      </c>
    </row>
    <row r="2431" spans="2:3" x14ac:dyDescent="0.25">
      <c r="B2431" s="24">
        <f t="shared" si="75"/>
        <v>242000000</v>
      </c>
      <c r="C2431" s="27">
        <f t="shared" si="74"/>
        <v>1.692028269290853</v>
      </c>
    </row>
    <row r="2432" spans="2:3" x14ac:dyDescent="0.25">
      <c r="B2432" s="24">
        <f t="shared" si="75"/>
        <v>242100000</v>
      </c>
      <c r="C2432" s="27">
        <f t="shared" si="74"/>
        <v>1.6933325989539592</v>
      </c>
    </row>
    <row r="2433" spans="2:3" x14ac:dyDescent="0.25">
      <c r="B2433" s="24">
        <f t="shared" si="75"/>
        <v>242200000</v>
      </c>
      <c r="C2433" s="27">
        <f t="shared" si="74"/>
        <v>1.6946404904131074</v>
      </c>
    </row>
    <row r="2434" spans="2:3" x14ac:dyDescent="0.25">
      <c r="B2434" s="24">
        <f t="shared" si="75"/>
        <v>242300000</v>
      </c>
      <c r="C2434" s="27">
        <f t="shared" si="74"/>
        <v>1.6959519591161156</v>
      </c>
    </row>
    <row r="2435" spans="2:3" x14ac:dyDescent="0.25">
      <c r="B2435" s="24">
        <f t="shared" si="75"/>
        <v>242400000</v>
      </c>
      <c r="C2435" s="27">
        <f t="shared" si="74"/>
        <v>1.6972670206049012</v>
      </c>
    </row>
    <row r="2436" spans="2:3" x14ac:dyDescent="0.25">
      <c r="B2436" s="24">
        <f t="shared" si="75"/>
        <v>242500000</v>
      </c>
      <c r="C2436" s="27">
        <f t="shared" si="74"/>
        <v>1.6985856905162153</v>
      </c>
    </row>
    <row r="2437" spans="2:3" x14ac:dyDescent="0.25">
      <c r="B2437" s="24">
        <f t="shared" si="75"/>
        <v>242600000</v>
      </c>
      <c r="C2437" s="27">
        <f t="shared" si="74"/>
        <v>1.6999079845823888</v>
      </c>
    </row>
    <row r="2438" spans="2:3" x14ac:dyDescent="0.25">
      <c r="B2438" s="24">
        <f t="shared" si="75"/>
        <v>242700000</v>
      </c>
      <c r="C2438" s="27">
        <f t="shared" si="74"/>
        <v>1.7012339186320844</v>
      </c>
    </row>
    <row r="2439" spans="2:3" x14ac:dyDescent="0.25">
      <c r="B2439" s="24">
        <f t="shared" si="75"/>
        <v>242800000</v>
      </c>
      <c r="C2439" s="27">
        <f t="shared" si="74"/>
        <v>1.7025635085910527</v>
      </c>
    </row>
    <row r="2440" spans="2:3" x14ac:dyDescent="0.25">
      <c r="B2440" s="24">
        <f t="shared" si="75"/>
        <v>242900000</v>
      </c>
      <c r="C2440" s="27">
        <f t="shared" si="74"/>
        <v>1.7038967704829009</v>
      </c>
    </row>
    <row r="2441" spans="2:3" x14ac:dyDescent="0.25">
      <c r="B2441" s="24">
        <f t="shared" si="75"/>
        <v>243000000</v>
      </c>
      <c r="C2441" s="27">
        <f t="shared" si="74"/>
        <v>1.7052337204298631</v>
      </c>
    </row>
    <row r="2442" spans="2:3" x14ac:dyDescent="0.25">
      <c r="B2442" s="24">
        <f t="shared" si="75"/>
        <v>243100000</v>
      </c>
      <c r="C2442" s="27">
        <f t="shared" si="74"/>
        <v>1.7065743746535842</v>
      </c>
    </row>
    <row r="2443" spans="2:3" x14ac:dyDescent="0.25">
      <c r="B2443" s="24">
        <f t="shared" si="75"/>
        <v>243200000</v>
      </c>
      <c r="C2443" s="27">
        <f t="shared" si="74"/>
        <v>1.7079187494759058</v>
      </c>
    </row>
    <row r="2444" spans="2:3" x14ac:dyDescent="0.25">
      <c r="B2444" s="24">
        <f t="shared" si="75"/>
        <v>243300000</v>
      </c>
      <c r="C2444" s="27">
        <f t="shared" si="74"/>
        <v>1.7092668613196631</v>
      </c>
    </row>
    <row r="2445" spans="2:3" x14ac:dyDescent="0.25">
      <c r="B2445" s="24">
        <f t="shared" si="75"/>
        <v>243400000</v>
      </c>
      <c r="C2445" s="27">
        <f t="shared" ref="C2445:C2508" si="76">1/(POWER(1-((B2445*B2445)/($C$3*$C$3)),0.5))</f>
        <v>1.7106187267094879</v>
      </c>
    </row>
    <row r="2446" spans="2:3" x14ac:dyDescent="0.25">
      <c r="B2446" s="24">
        <f t="shared" ref="B2446:B2509" si="77">B2445+$C$5</f>
        <v>243500000</v>
      </c>
      <c r="C2446" s="27">
        <f t="shared" si="76"/>
        <v>1.7119743622726218</v>
      </c>
    </row>
    <row r="2447" spans="2:3" x14ac:dyDescent="0.25">
      <c r="B2447" s="24">
        <f t="shared" si="77"/>
        <v>243600000</v>
      </c>
      <c r="C2447" s="27">
        <f t="shared" si="76"/>
        <v>1.7133337847397341</v>
      </c>
    </row>
    <row r="2448" spans="2:3" x14ac:dyDescent="0.25">
      <c r="B2448" s="24">
        <f t="shared" si="77"/>
        <v>243700000</v>
      </c>
      <c r="C2448" s="27">
        <f t="shared" si="76"/>
        <v>1.7146970109457489</v>
      </c>
    </row>
    <row r="2449" spans="2:3" x14ac:dyDescent="0.25">
      <c r="B2449" s="24">
        <f t="shared" si="77"/>
        <v>243800000</v>
      </c>
      <c r="C2449" s="27">
        <f t="shared" si="76"/>
        <v>1.7160640578306825</v>
      </c>
    </row>
    <row r="2450" spans="2:3" x14ac:dyDescent="0.25">
      <c r="B2450" s="24">
        <f t="shared" si="77"/>
        <v>243900000</v>
      </c>
      <c r="C2450" s="27">
        <f t="shared" si="76"/>
        <v>1.7174349424404858</v>
      </c>
    </row>
    <row r="2451" spans="2:3" x14ac:dyDescent="0.25">
      <c r="B2451" s="24">
        <f t="shared" si="77"/>
        <v>244000000</v>
      </c>
      <c r="C2451" s="27">
        <f t="shared" si="76"/>
        <v>1.7188096819278962</v>
      </c>
    </row>
    <row r="2452" spans="2:3" x14ac:dyDescent="0.25">
      <c r="B2452" s="24">
        <f t="shared" si="77"/>
        <v>244100000</v>
      </c>
      <c r="C2452" s="27">
        <f t="shared" si="76"/>
        <v>1.7201882935532988</v>
      </c>
    </row>
    <row r="2453" spans="2:3" x14ac:dyDescent="0.25">
      <c r="B2453" s="24">
        <f t="shared" si="77"/>
        <v>244200000</v>
      </c>
      <c r="C2453" s="27">
        <f t="shared" si="76"/>
        <v>1.7215707946855949</v>
      </c>
    </row>
    <row r="2454" spans="2:3" x14ac:dyDescent="0.25">
      <c r="B2454" s="24">
        <f t="shared" si="77"/>
        <v>244300000</v>
      </c>
      <c r="C2454" s="27">
        <f t="shared" si="76"/>
        <v>1.7229572028030795</v>
      </c>
    </row>
    <row r="2455" spans="2:3" x14ac:dyDescent="0.25">
      <c r="B2455" s="24">
        <f t="shared" si="77"/>
        <v>244400000</v>
      </c>
      <c r="C2455" s="27">
        <f t="shared" si="76"/>
        <v>1.7243475354943278</v>
      </c>
    </row>
    <row r="2456" spans="2:3" x14ac:dyDescent="0.25">
      <c r="B2456" s="24">
        <f t="shared" si="77"/>
        <v>244500000</v>
      </c>
      <c r="C2456" s="27">
        <f t="shared" si="76"/>
        <v>1.7257418104590891</v>
      </c>
    </row>
    <row r="2457" spans="2:3" x14ac:dyDescent="0.25">
      <c r="B2457" s="24">
        <f t="shared" si="77"/>
        <v>244600000</v>
      </c>
      <c r="C2457" s="27">
        <f t="shared" si="76"/>
        <v>1.7271400455091923</v>
      </c>
    </row>
    <row r="2458" spans="2:3" x14ac:dyDescent="0.25">
      <c r="B2458" s="24">
        <f t="shared" si="77"/>
        <v>244700000</v>
      </c>
      <c r="C2458" s="27">
        <f t="shared" si="76"/>
        <v>1.7285422585694572</v>
      </c>
    </row>
    <row r="2459" spans="2:3" x14ac:dyDescent="0.25">
      <c r="B2459" s="24">
        <f t="shared" si="77"/>
        <v>244800000</v>
      </c>
      <c r="C2459" s="27">
        <f t="shared" si="76"/>
        <v>1.7299484676786174</v>
      </c>
    </row>
    <row r="2460" spans="2:3" x14ac:dyDescent="0.25">
      <c r="B2460" s="24">
        <f t="shared" si="77"/>
        <v>244900000</v>
      </c>
      <c r="C2460" s="27">
        <f t="shared" si="76"/>
        <v>1.7313586909902516</v>
      </c>
    </row>
    <row r="2461" spans="2:3" x14ac:dyDescent="0.25">
      <c r="B2461" s="24">
        <f t="shared" si="77"/>
        <v>245000000</v>
      </c>
      <c r="C2461" s="27">
        <f t="shared" si="76"/>
        <v>1.7327729467737232</v>
      </c>
    </row>
    <row r="2462" spans="2:3" x14ac:dyDescent="0.25">
      <c r="B2462" s="24">
        <f t="shared" si="77"/>
        <v>245100000</v>
      </c>
      <c r="C2462" s="27">
        <f t="shared" si="76"/>
        <v>1.7341912534151303</v>
      </c>
    </row>
    <row r="2463" spans="2:3" x14ac:dyDescent="0.25">
      <c r="B2463" s="24">
        <f t="shared" si="77"/>
        <v>245200000</v>
      </c>
      <c r="C2463" s="27">
        <f t="shared" si="76"/>
        <v>1.735613629418266</v>
      </c>
    </row>
    <row r="2464" spans="2:3" x14ac:dyDescent="0.25">
      <c r="B2464" s="24">
        <f t="shared" si="77"/>
        <v>245300000</v>
      </c>
      <c r="C2464" s="27">
        <f t="shared" si="76"/>
        <v>1.7370400934055867</v>
      </c>
    </row>
    <row r="2465" spans="2:3" x14ac:dyDescent="0.25">
      <c r="B2465" s="24">
        <f t="shared" si="77"/>
        <v>245400000</v>
      </c>
      <c r="C2465" s="27">
        <f t="shared" si="76"/>
        <v>1.7384706641191916</v>
      </c>
    </row>
    <row r="2466" spans="2:3" x14ac:dyDescent="0.25">
      <c r="B2466" s="24">
        <f t="shared" si="77"/>
        <v>245500000</v>
      </c>
      <c r="C2466" s="27">
        <f t="shared" si="76"/>
        <v>1.7399053604218098</v>
      </c>
    </row>
    <row r="2467" spans="2:3" x14ac:dyDescent="0.25">
      <c r="B2467" s="24">
        <f t="shared" si="77"/>
        <v>245600000</v>
      </c>
      <c r="C2467" s="27">
        <f t="shared" si="76"/>
        <v>1.741344201297802</v>
      </c>
    </row>
    <row r="2468" spans="2:3" x14ac:dyDescent="0.25">
      <c r="B2468" s="24">
        <f t="shared" si="77"/>
        <v>245700000</v>
      </c>
      <c r="C2468" s="27">
        <f t="shared" si="76"/>
        <v>1.7427872058541662</v>
      </c>
    </row>
    <row r="2469" spans="2:3" x14ac:dyDescent="0.25">
      <c r="B2469" s="24">
        <f t="shared" si="77"/>
        <v>245800000</v>
      </c>
      <c r="C2469" s="27">
        <f t="shared" si="76"/>
        <v>1.7442343933215587</v>
      </c>
    </row>
    <row r="2470" spans="2:3" x14ac:dyDescent="0.25">
      <c r="B2470" s="24">
        <f t="shared" si="77"/>
        <v>245900000</v>
      </c>
      <c r="C2470" s="27">
        <f t="shared" si="76"/>
        <v>1.7456857830553232</v>
      </c>
    </row>
    <row r="2471" spans="2:3" x14ac:dyDescent="0.25">
      <c r="B2471" s="24">
        <f t="shared" si="77"/>
        <v>246000000</v>
      </c>
      <c r="C2471" s="27">
        <f t="shared" si="76"/>
        <v>1.7471413945365304</v>
      </c>
    </row>
    <row r="2472" spans="2:3" x14ac:dyDescent="0.25">
      <c r="B2472" s="24">
        <f t="shared" si="77"/>
        <v>246100000</v>
      </c>
      <c r="C2472" s="27">
        <f t="shared" si="76"/>
        <v>1.748601247373029</v>
      </c>
    </row>
    <row r="2473" spans="2:3" x14ac:dyDescent="0.25">
      <c r="B2473" s="24">
        <f t="shared" si="77"/>
        <v>246200000</v>
      </c>
      <c r="C2473" s="27">
        <f t="shared" si="76"/>
        <v>1.7500653613005059</v>
      </c>
    </row>
    <row r="2474" spans="2:3" x14ac:dyDescent="0.25">
      <c r="B2474" s="24">
        <f t="shared" si="77"/>
        <v>246300000</v>
      </c>
      <c r="C2474" s="27">
        <f t="shared" si="76"/>
        <v>1.7515337561835609</v>
      </c>
    </row>
    <row r="2475" spans="2:3" x14ac:dyDescent="0.25">
      <c r="B2475" s="24">
        <f t="shared" si="77"/>
        <v>246400000</v>
      </c>
      <c r="C2475" s="27">
        <f t="shared" si="76"/>
        <v>1.7530064520167865</v>
      </c>
    </row>
    <row r="2476" spans="2:3" x14ac:dyDescent="0.25">
      <c r="B2476" s="24">
        <f t="shared" si="77"/>
        <v>246500000</v>
      </c>
      <c r="C2476" s="27">
        <f t="shared" si="76"/>
        <v>1.754483468925865</v>
      </c>
    </row>
    <row r="2477" spans="2:3" x14ac:dyDescent="0.25">
      <c r="B2477" s="24">
        <f t="shared" si="77"/>
        <v>246600000</v>
      </c>
      <c r="C2477" s="27">
        <f t="shared" si="76"/>
        <v>1.7559648271686723</v>
      </c>
    </row>
    <row r="2478" spans="2:3" x14ac:dyDescent="0.25">
      <c r="B2478" s="24">
        <f t="shared" si="77"/>
        <v>246700000</v>
      </c>
      <c r="C2478" s="27">
        <f t="shared" si="76"/>
        <v>1.757450547136397</v>
      </c>
    </row>
    <row r="2479" spans="2:3" x14ac:dyDescent="0.25">
      <c r="B2479" s="24">
        <f t="shared" si="77"/>
        <v>246800000</v>
      </c>
      <c r="C2479" s="27">
        <f t="shared" si="76"/>
        <v>1.7589406493546658</v>
      </c>
    </row>
    <row r="2480" spans="2:3" x14ac:dyDescent="0.25">
      <c r="B2480" s="24">
        <f t="shared" si="77"/>
        <v>246900000</v>
      </c>
      <c r="C2480" s="27">
        <f t="shared" si="76"/>
        <v>1.7604351544846877</v>
      </c>
    </row>
    <row r="2481" spans="2:3" x14ac:dyDescent="0.25">
      <c r="B2481" s="24">
        <f t="shared" si="77"/>
        <v>247000000</v>
      </c>
      <c r="C2481" s="27">
        <f t="shared" si="76"/>
        <v>1.7619340833244022</v>
      </c>
    </row>
    <row r="2482" spans="2:3" x14ac:dyDescent="0.25">
      <c r="B2482" s="24">
        <f t="shared" si="77"/>
        <v>247100000</v>
      </c>
      <c r="C2482" s="27">
        <f t="shared" si="76"/>
        <v>1.763437456809646</v>
      </c>
    </row>
    <row r="2483" spans="2:3" x14ac:dyDescent="0.25">
      <c r="B2483" s="24">
        <f t="shared" si="77"/>
        <v>247200000</v>
      </c>
      <c r="C2483" s="27">
        <f t="shared" si="76"/>
        <v>1.7649452960153282</v>
      </c>
    </row>
    <row r="2484" spans="2:3" x14ac:dyDescent="0.25">
      <c r="B2484" s="24">
        <f t="shared" si="77"/>
        <v>247300000</v>
      </c>
      <c r="C2484" s="27">
        <f t="shared" si="76"/>
        <v>1.7664576221566199</v>
      </c>
    </row>
    <row r="2485" spans="2:3" x14ac:dyDescent="0.25">
      <c r="B2485" s="24">
        <f t="shared" si="77"/>
        <v>247400000</v>
      </c>
      <c r="C2485" s="27">
        <f t="shared" si="76"/>
        <v>1.7679744565901525</v>
      </c>
    </row>
    <row r="2486" spans="2:3" x14ac:dyDescent="0.25">
      <c r="B2486" s="24">
        <f t="shared" si="77"/>
        <v>247500000</v>
      </c>
      <c r="C2486" s="27">
        <f t="shared" si="76"/>
        <v>1.7694958208152354</v>
      </c>
    </row>
    <row r="2487" spans="2:3" x14ac:dyDescent="0.25">
      <c r="B2487" s="24">
        <f t="shared" si="77"/>
        <v>247600000</v>
      </c>
      <c r="C2487" s="27">
        <f t="shared" si="76"/>
        <v>1.7710217364750769</v>
      </c>
    </row>
    <row r="2488" spans="2:3" x14ac:dyDescent="0.25">
      <c r="B2488" s="24">
        <f t="shared" si="77"/>
        <v>247700000</v>
      </c>
      <c r="C2488" s="27">
        <f t="shared" si="76"/>
        <v>1.7725522253580286</v>
      </c>
    </row>
    <row r="2489" spans="2:3" x14ac:dyDescent="0.25">
      <c r="B2489" s="24">
        <f t="shared" si="77"/>
        <v>247800000</v>
      </c>
      <c r="C2489" s="27">
        <f t="shared" si="76"/>
        <v>1.7740873093988339</v>
      </c>
    </row>
    <row r="2490" spans="2:3" x14ac:dyDescent="0.25">
      <c r="B2490" s="24">
        <f t="shared" si="77"/>
        <v>247900000</v>
      </c>
      <c r="C2490" s="27">
        <f t="shared" si="76"/>
        <v>1.7756270106798959</v>
      </c>
    </row>
    <row r="2491" spans="2:3" x14ac:dyDescent="0.25">
      <c r="B2491" s="24">
        <f t="shared" si="77"/>
        <v>248000000</v>
      </c>
      <c r="C2491" s="27">
        <f t="shared" si="76"/>
        <v>1.7771713514325542</v>
      </c>
    </row>
    <row r="2492" spans="2:3" x14ac:dyDescent="0.25">
      <c r="B2492" s="24">
        <f t="shared" si="77"/>
        <v>248100000</v>
      </c>
      <c r="C2492" s="27">
        <f t="shared" si="76"/>
        <v>1.7787203540383785</v>
      </c>
    </row>
    <row r="2493" spans="2:3" x14ac:dyDescent="0.25">
      <c r="B2493" s="24">
        <f t="shared" si="77"/>
        <v>248200000</v>
      </c>
      <c r="C2493" s="27">
        <f t="shared" si="76"/>
        <v>1.7802740410304752</v>
      </c>
    </row>
    <row r="2494" spans="2:3" x14ac:dyDescent="0.25">
      <c r="B2494" s="24">
        <f t="shared" si="77"/>
        <v>248300000</v>
      </c>
      <c r="C2494" s="27">
        <f t="shared" si="76"/>
        <v>1.7818324350948054</v>
      </c>
    </row>
    <row r="2495" spans="2:3" x14ac:dyDescent="0.25">
      <c r="B2495" s="24">
        <f t="shared" si="77"/>
        <v>248400000</v>
      </c>
      <c r="C2495" s="27">
        <f t="shared" si="76"/>
        <v>1.7833955590715214</v>
      </c>
    </row>
    <row r="2496" spans="2:3" x14ac:dyDescent="0.25">
      <c r="B2496" s="24">
        <f t="shared" si="77"/>
        <v>248500000</v>
      </c>
      <c r="C2496" s="27">
        <f t="shared" si="76"/>
        <v>1.7849634359563129</v>
      </c>
    </row>
    <row r="2497" spans="2:3" x14ac:dyDescent="0.25">
      <c r="B2497" s="24">
        <f t="shared" si="77"/>
        <v>248600000</v>
      </c>
      <c r="C2497" s="27">
        <f t="shared" si="76"/>
        <v>1.7865360889017718</v>
      </c>
    </row>
    <row r="2498" spans="2:3" x14ac:dyDescent="0.25">
      <c r="B2498" s="24">
        <f t="shared" si="77"/>
        <v>248700000</v>
      </c>
      <c r="C2498" s="27">
        <f t="shared" si="76"/>
        <v>1.7881135412187681</v>
      </c>
    </row>
    <row r="2499" spans="2:3" x14ac:dyDescent="0.25">
      <c r="B2499" s="24">
        <f t="shared" si="77"/>
        <v>248800000</v>
      </c>
      <c r="C2499" s="27">
        <f t="shared" si="76"/>
        <v>1.7896958163778416</v>
      </c>
    </row>
    <row r="2500" spans="2:3" x14ac:dyDescent="0.25">
      <c r="B2500" s="24">
        <f t="shared" si="77"/>
        <v>248900000</v>
      </c>
      <c r="C2500" s="27">
        <f t="shared" si="76"/>
        <v>1.7912829380106119</v>
      </c>
    </row>
    <row r="2501" spans="2:3" x14ac:dyDescent="0.25">
      <c r="B2501" s="24">
        <f t="shared" si="77"/>
        <v>249000000</v>
      </c>
      <c r="C2501" s="27">
        <f t="shared" si="76"/>
        <v>1.7928749299111977</v>
      </c>
    </row>
    <row r="2502" spans="2:3" x14ac:dyDescent="0.25">
      <c r="B2502" s="24">
        <f t="shared" si="77"/>
        <v>249100000</v>
      </c>
      <c r="C2502" s="27">
        <f t="shared" si="76"/>
        <v>1.7944718160376556</v>
      </c>
    </row>
    <row r="2503" spans="2:3" x14ac:dyDescent="0.25">
      <c r="B2503" s="24">
        <f t="shared" si="77"/>
        <v>249200000</v>
      </c>
      <c r="C2503" s="27">
        <f t="shared" si="76"/>
        <v>1.7960736205134344</v>
      </c>
    </row>
    <row r="2504" spans="2:3" x14ac:dyDescent="0.25">
      <c r="B2504" s="24">
        <f t="shared" si="77"/>
        <v>249300000</v>
      </c>
      <c r="C2504" s="27">
        <f t="shared" si="76"/>
        <v>1.7976803676288424</v>
      </c>
    </row>
    <row r="2505" spans="2:3" x14ac:dyDescent="0.25">
      <c r="B2505" s="24">
        <f t="shared" si="77"/>
        <v>249400000</v>
      </c>
      <c r="C2505" s="27">
        <f t="shared" si="76"/>
        <v>1.799292081842534</v>
      </c>
    </row>
    <row r="2506" spans="2:3" x14ac:dyDescent="0.25">
      <c r="B2506" s="24">
        <f t="shared" si="77"/>
        <v>249500000</v>
      </c>
      <c r="C2506" s="27">
        <f t="shared" si="76"/>
        <v>1.8009087877830103</v>
      </c>
    </row>
    <row r="2507" spans="2:3" x14ac:dyDescent="0.25">
      <c r="B2507" s="24">
        <f t="shared" si="77"/>
        <v>249600000</v>
      </c>
      <c r="C2507" s="27">
        <f t="shared" si="76"/>
        <v>1.8025305102501361</v>
      </c>
    </row>
    <row r="2508" spans="2:3" x14ac:dyDescent="0.25">
      <c r="B2508" s="24">
        <f t="shared" si="77"/>
        <v>249700000</v>
      </c>
      <c r="C2508" s="27">
        <f t="shared" si="76"/>
        <v>1.8041572742166754</v>
      </c>
    </row>
    <row r="2509" spans="2:3" x14ac:dyDescent="0.25">
      <c r="B2509" s="24">
        <f t="shared" si="77"/>
        <v>249800000</v>
      </c>
      <c r="C2509" s="27">
        <f t="shared" ref="C2509:C2572" si="78">1/(POWER(1-((B2509*B2509)/($C$3*$C$3)),0.5))</f>
        <v>1.8057891048298418</v>
      </c>
    </row>
    <row r="2510" spans="2:3" x14ac:dyDescent="0.25">
      <c r="B2510" s="24">
        <f t="shared" ref="B2510:B2573" si="79">B2509+$C$5</f>
        <v>249900000</v>
      </c>
      <c r="C2510" s="27">
        <f t="shared" si="78"/>
        <v>1.8074260274128655</v>
      </c>
    </row>
    <row r="2511" spans="2:3" x14ac:dyDescent="0.25">
      <c r="B2511" s="24">
        <f t="shared" si="79"/>
        <v>250000000</v>
      </c>
      <c r="C2511" s="27">
        <f t="shared" si="78"/>
        <v>1.8090680674665816</v>
      </c>
    </row>
    <row r="2512" spans="2:3" x14ac:dyDescent="0.25">
      <c r="B2512" s="24">
        <f t="shared" si="79"/>
        <v>250100000</v>
      </c>
      <c r="C2512" s="27">
        <f t="shared" si="78"/>
        <v>1.8107152506710291</v>
      </c>
    </row>
    <row r="2513" spans="2:3" x14ac:dyDescent="0.25">
      <c r="B2513" s="24">
        <f t="shared" si="79"/>
        <v>250200000</v>
      </c>
      <c r="C2513" s="27">
        <f t="shared" si="78"/>
        <v>1.8123676028870741</v>
      </c>
    </row>
    <row r="2514" spans="2:3" x14ac:dyDescent="0.25">
      <c r="B2514" s="24">
        <f t="shared" si="79"/>
        <v>250300000</v>
      </c>
      <c r="C2514" s="27">
        <f t="shared" si="78"/>
        <v>1.8140251501580476</v>
      </c>
    </row>
    <row r="2515" spans="2:3" x14ac:dyDescent="0.25">
      <c r="B2515" s="24">
        <f t="shared" si="79"/>
        <v>250400000</v>
      </c>
      <c r="C2515" s="27">
        <f t="shared" si="78"/>
        <v>1.8156879187114008</v>
      </c>
    </row>
    <row r="2516" spans="2:3" x14ac:dyDescent="0.25">
      <c r="B2516" s="24">
        <f t="shared" si="79"/>
        <v>250500000</v>
      </c>
      <c r="C2516" s="27">
        <f t="shared" si="78"/>
        <v>1.8173559349603829</v>
      </c>
    </row>
    <row r="2517" spans="2:3" x14ac:dyDescent="0.25">
      <c r="B2517" s="24">
        <f t="shared" si="79"/>
        <v>250600000</v>
      </c>
      <c r="C2517" s="27">
        <f t="shared" si="78"/>
        <v>1.8190292255057319</v>
      </c>
    </row>
    <row r="2518" spans="2:3" x14ac:dyDescent="0.25">
      <c r="B2518" s="24">
        <f t="shared" si="79"/>
        <v>250700000</v>
      </c>
      <c r="C2518" s="27">
        <f t="shared" si="78"/>
        <v>1.8207078171373898</v>
      </c>
    </row>
    <row r="2519" spans="2:3" x14ac:dyDescent="0.25">
      <c r="B2519" s="24">
        <f t="shared" si="79"/>
        <v>250800000</v>
      </c>
      <c r="C2519" s="27">
        <f t="shared" si="78"/>
        <v>1.8223917368362308</v>
      </c>
    </row>
    <row r="2520" spans="2:3" x14ac:dyDescent="0.25">
      <c r="B2520" s="24">
        <f t="shared" si="79"/>
        <v>250900000</v>
      </c>
      <c r="C2520" s="27">
        <f t="shared" si="78"/>
        <v>1.8240810117758166</v>
      </c>
    </row>
    <row r="2521" spans="2:3" x14ac:dyDescent="0.25">
      <c r="B2521" s="24">
        <f t="shared" si="79"/>
        <v>251000000</v>
      </c>
      <c r="C2521" s="27">
        <f t="shared" si="78"/>
        <v>1.8257756693241642</v>
      </c>
    </row>
    <row r="2522" spans="2:3" x14ac:dyDescent="0.25">
      <c r="B2522" s="24">
        <f t="shared" si="79"/>
        <v>251100000</v>
      </c>
      <c r="C2522" s="27">
        <f t="shared" si="78"/>
        <v>1.8274757370455381</v>
      </c>
    </row>
    <row r="2523" spans="2:3" x14ac:dyDescent="0.25">
      <c r="B2523" s="24">
        <f t="shared" si="79"/>
        <v>251200000</v>
      </c>
      <c r="C2523" s="27">
        <f t="shared" si="78"/>
        <v>1.8291812427022607</v>
      </c>
    </row>
    <row r="2524" spans="2:3" x14ac:dyDescent="0.25">
      <c r="B2524" s="24">
        <f t="shared" si="79"/>
        <v>251300000</v>
      </c>
      <c r="C2524" s="27">
        <f t="shared" si="78"/>
        <v>1.8308922142565434</v>
      </c>
    </row>
    <row r="2525" spans="2:3" x14ac:dyDescent="0.25">
      <c r="B2525" s="24">
        <f t="shared" si="79"/>
        <v>251400000</v>
      </c>
      <c r="C2525" s="27">
        <f t="shared" si="78"/>
        <v>1.8326086798723393</v>
      </c>
    </row>
    <row r="2526" spans="2:3" x14ac:dyDescent="0.25">
      <c r="B2526" s="24">
        <f t="shared" si="79"/>
        <v>251500000</v>
      </c>
      <c r="C2526" s="27">
        <f t="shared" si="78"/>
        <v>1.834330667917216</v>
      </c>
    </row>
    <row r="2527" spans="2:3" x14ac:dyDescent="0.25">
      <c r="B2527" s="24">
        <f t="shared" si="79"/>
        <v>251600000</v>
      </c>
      <c r="C2527" s="27">
        <f t="shared" si="78"/>
        <v>1.8360582069642504</v>
      </c>
    </row>
    <row r="2528" spans="2:3" x14ac:dyDescent="0.25">
      <c r="B2528" s="24">
        <f t="shared" si="79"/>
        <v>251700000</v>
      </c>
      <c r="C2528" s="27">
        <f t="shared" si="78"/>
        <v>1.8377913257939431</v>
      </c>
    </row>
    <row r="2529" spans="2:3" x14ac:dyDescent="0.25">
      <c r="B2529" s="24">
        <f t="shared" si="79"/>
        <v>251800000</v>
      </c>
      <c r="C2529" s="27">
        <f t="shared" si="78"/>
        <v>1.8395300533961594</v>
      </c>
    </row>
    <row r="2530" spans="2:3" x14ac:dyDescent="0.25">
      <c r="B2530" s="24">
        <f t="shared" si="79"/>
        <v>251900000</v>
      </c>
      <c r="C2530" s="27">
        <f t="shared" si="78"/>
        <v>1.8412744189720855</v>
      </c>
    </row>
    <row r="2531" spans="2:3" x14ac:dyDescent="0.25">
      <c r="B2531" s="24">
        <f t="shared" si="79"/>
        <v>252000000</v>
      </c>
      <c r="C2531" s="27">
        <f t="shared" si="78"/>
        <v>1.8430244519362142</v>
      </c>
    </row>
    <row r="2532" spans="2:3" x14ac:dyDescent="0.25">
      <c r="B2532" s="24">
        <f t="shared" si="79"/>
        <v>252100000</v>
      </c>
      <c r="C2532" s="27">
        <f t="shared" si="78"/>
        <v>1.844780181918348</v>
      </c>
    </row>
    <row r="2533" spans="2:3" x14ac:dyDescent="0.25">
      <c r="B2533" s="24">
        <f t="shared" si="79"/>
        <v>252200000</v>
      </c>
      <c r="C2533" s="27">
        <f t="shared" si="78"/>
        <v>1.8465416387656286</v>
      </c>
    </row>
    <row r="2534" spans="2:3" x14ac:dyDescent="0.25">
      <c r="B2534" s="24">
        <f t="shared" si="79"/>
        <v>252300000</v>
      </c>
      <c r="C2534" s="27">
        <f t="shared" si="78"/>
        <v>1.8483088525445885</v>
      </c>
    </row>
    <row r="2535" spans="2:3" x14ac:dyDescent="0.25">
      <c r="B2535" s="24">
        <f t="shared" si="79"/>
        <v>252400000</v>
      </c>
      <c r="C2535" s="27">
        <f t="shared" si="78"/>
        <v>1.8500818535432251</v>
      </c>
    </row>
    <row r="2536" spans="2:3" x14ac:dyDescent="0.25">
      <c r="B2536" s="24">
        <f t="shared" si="79"/>
        <v>252500000</v>
      </c>
      <c r="C2536" s="27">
        <f t="shared" si="78"/>
        <v>1.851860672273103</v>
      </c>
    </row>
    <row r="2537" spans="2:3" x14ac:dyDescent="0.25">
      <c r="B2537" s="24">
        <f t="shared" si="79"/>
        <v>252600000</v>
      </c>
      <c r="C2537" s="27">
        <f t="shared" si="78"/>
        <v>1.8536453394714747</v>
      </c>
    </row>
    <row r="2538" spans="2:3" x14ac:dyDescent="0.25">
      <c r="B2538" s="24">
        <f t="shared" si="79"/>
        <v>252700000</v>
      </c>
      <c r="C2538" s="27">
        <f t="shared" si="78"/>
        <v>1.8554358861034304</v>
      </c>
    </row>
    <row r="2539" spans="2:3" x14ac:dyDescent="0.25">
      <c r="B2539" s="24">
        <f t="shared" si="79"/>
        <v>252800000</v>
      </c>
      <c r="C2539" s="27">
        <f t="shared" si="78"/>
        <v>1.8572323433640732</v>
      </c>
    </row>
    <row r="2540" spans="2:3" x14ac:dyDescent="0.25">
      <c r="B2540" s="24">
        <f t="shared" si="79"/>
        <v>252900000</v>
      </c>
      <c r="C2540" s="27">
        <f t="shared" si="78"/>
        <v>1.8590347426807152</v>
      </c>
    </row>
    <row r="2541" spans="2:3" x14ac:dyDescent="0.25">
      <c r="B2541" s="24">
        <f t="shared" si="79"/>
        <v>253000000</v>
      </c>
      <c r="C2541" s="27">
        <f t="shared" si="78"/>
        <v>1.8608431157151044</v>
      </c>
    </row>
    <row r="2542" spans="2:3" x14ac:dyDescent="0.25">
      <c r="B2542" s="24">
        <f t="shared" si="79"/>
        <v>253100000</v>
      </c>
      <c r="C2542" s="27">
        <f t="shared" si="78"/>
        <v>1.8626574943656742</v>
      </c>
    </row>
    <row r="2543" spans="2:3" x14ac:dyDescent="0.25">
      <c r="B2543" s="24">
        <f t="shared" si="79"/>
        <v>253200000</v>
      </c>
      <c r="C2543" s="27">
        <f t="shared" si="78"/>
        <v>1.8644779107698204</v>
      </c>
    </row>
    <row r="2544" spans="2:3" x14ac:dyDescent="0.25">
      <c r="B2544" s="24">
        <f t="shared" si="79"/>
        <v>253300000</v>
      </c>
      <c r="C2544" s="27">
        <f t="shared" si="78"/>
        <v>1.8663043973062086</v>
      </c>
    </row>
    <row r="2545" spans="2:3" x14ac:dyDescent="0.25">
      <c r="B2545" s="24">
        <f t="shared" si="79"/>
        <v>253400000</v>
      </c>
      <c r="C2545" s="27">
        <f t="shared" si="78"/>
        <v>1.8681369865970998</v>
      </c>
    </row>
    <row r="2546" spans="2:3" x14ac:dyDescent="0.25">
      <c r="B2546" s="24">
        <f t="shared" si="79"/>
        <v>253500000</v>
      </c>
      <c r="C2546" s="27">
        <f t="shared" si="78"/>
        <v>1.8699757115107147</v>
      </c>
    </row>
    <row r="2547" spans="2:3" x14ac:dyDescent="0.25">
      <c r="B2547" s="24">
        <f t="shared" si="79"/>
        <v>253600000</v>
      </c>
      <c r="C2547" s="27">
        <f t="shared" si="78"/>
        <v>1.8718206051636168</v>
      </c>
    </row>
    <row r="2548" spans="2:3" x14ac:dyDescent="0.25">
      <c r="B2548" s="24">
        <f t="shared" si="79"/>
        <v>253700000</v>
      </c>
      <c r="C2548" s="27">
        <f t="shared" si="78"/>
        <v>1.8736717009231298</v>
      </c>
    </row>
    <row r="2549" spans="2:3" x14ac:dyDescent="0.25">
      <c r="B2549" s="24">
        <f t="shared" si="79"/>
        <v>253800000</v>
      </c>
      <c r="C2549" s="27">
        <f t="shared" si="78"/>
        <v>1.8755290324097809</v>
      </c>
    </row>
    <row r="2550" spans="2:3" x14ac:dyDescent="0.25">
      <c r="B2550" s="24">
        <f t="shared" si="79"/>
        <v>253900000</v>
      </c>
      <c r="C2550" s="27">
        <f t="shared" si="78"/>
        <v>1.8773926334997728</v>
      </c>
    </row>
    <row r="2551" spans="2:3" x14ac:dyDescent="0.25">
      <c r="B2551" s="24">
        <f t="shared" si="79"/>
        <v>254000000</v>
      </c>
      <c r="C2551" s="27">
        <f t="shared" si="78"/>
        <v>1.8792625383274879</v>
      </c>
    </row>
    <row r="2552" spans="2:3" x14ac:dyDescent="0.25">
      <c r="B2552" s="24">
        <f t="shared" si="79"/>
        <v>254100000</v>
      </c>
      <c r="C2552" s="27">
        <f t="shared" si="78"/>
        <v>1.8811387812880214</v>
      </c>
    </row>
    <row r="2553" spans="2:3" x14ac:dyDescent="0.25">
      <c r="B2553" s="24">
        <f t="shared" si="79"/>
        <v>254200000</v>
      </c>
      <c r="C2553" s="27">
        <f t="shared" si="78"/>
        <v>1.8830213970397425</v>
      </c>
    </row>
    <row r="2554" spans="2:3" x14ac:dyDescent="0.25">
      <c r="B2554" s="24">
        <f t="shared" si="79"/>
        <v>254300000</v>
      </c>
      <c r="C2554" s="27">
        <f t="shared" si="78"/>
        <v>1.8849104205068883</v>
      </c>
    </row>
    <row r="2555" spans="2:3" x14ac:dyDescent="0.25">
      <c r="B2555" s="24">
        <f t="shared" si="79"/>
        <v>254400000</v>
      </c>
      <c r="C2555" s="27">
        <f t="shared" si="78"/>
        <v>1.8868058868821924</v>
      </c>
    </row>
    <row r="2556" spans="2:3" x14ac:dyDescent="0.25">
      <c r="B2556" s="24">
        <f t="shared" si="79"/>
        <v>254500000</v>
      </c>
      <c r="C2556" s="27">
        <f t="shared" si="78"/>
        <v>1.8887078316295383</v>
      </c>
    </row>
    <row r="2557" spans="2:3" x14ac:dyDescent="0.25">
      <c r="B2557" s="24">
        <f t="shared" si="79"/>
        <v>254600000</v>
      </c>
      <c r="C2557" s="27">
        <f t="shared" si="78"/>
        <v>1.8906162904866495</v>
      </c>
    </row>
    <row r="2558" spans="2:3" x14ac:dyDescent="0.25">
      <c r="B2558" s="24">
        <f t="shared" si="79"/>
        <v>254700000</v>
      </c>
      <c r="C2558" s="27">
        <f t="shared" si="78"/>
        <v>1.8925312994678125</v>
      </c>
    </row>
    <row r="2559" spans="2:3" x14ac:dyDescent="0.25">
      <c r="B2559" s="24">
        <f t="shared" si="79"/>
        <v>254800000</v>
      </c>
      <c r="C2559" s="27">
        <f t="shared" si="78"/>
        <v>1.8944528948666306</v>
      </c>
    </row>
    <row r="2560" spans="2:3" x14ac:dyDescent="0.25">
      <c r="B2560" s="24">
        <f t="shared" si="79"/>
        <v>254900000</v>
      </c>
      <c r="C2560" s="27">
        <f t="shared" si="78"/>
        <v>1.8963811132588133</v>
      </c>
    </row>
    <row r="2561" spans="2:3" x14ac:dyDescent="0.25">
      <c r="B2561" s="24">
        <f t="shared" si="79"/>
        <v>255000000</v>
      </c>
      <c r="C2561" s="27">
        <f t="shared" si="78"/>
        <v>1.8983159915049981</v>
      </c>
    </row>
    <row r="2562" spans="2:3" x14ac:dyDescent="0.25">
      <c r="B2562" s="24">
        <f t="shared" si="79"/>
        <v>255100000</v>
      </c>
      <c r="C2562" s="27">
        <f t="shared" si="78"/>
        <v>1.9002575667536072</v>
      </c>
    </row>
    <row r="2563" spans="2:3" x14ac:dyDescent="0.25">
      <c r="B2563" s="24">
        <f t="shared" si="79"/>
        <v>255200000</v>
      </c>
      <c r="C2563" s="27">
        <f t="shared" si="78"/>
        <v>1.9022058764437435</v>
      </c>
    </row>
    <row r="2564" spans="2:3" x14ac:dyDescent="0.25">
      <c r="B2564" s="24">
        <f t="shared" si="79"/>
        <v>255300000</v>
      </c>
      <c r="C2564" s="27">
        <f t="shared" si="78"/>
        <v>1.9041609583081125</v>
      </c>
    </row>
    <row r="2565" spans="2:3" x14ac:dyDescent="0.25">
      <c r="B2565" s="24">
        <f t="shared" si="79"/>
        <v>255400000</v>
      </c>
      <c r="C2565" s="27">
        <f t="shared" si="78"/>
        <v>1.9061228503759926</v>
      </c>
    </row>
    <row r="2566" spans="2:3" x14ac:dyDescent="0.25">
      <c r="B2566" s="24">
        <f t="shared" si="79"/>
        <v>255500000</v>
      </c>
      <c r="C2566" s="27">
        <f t="shared" si="78"/>
        <v>1.9080915909762306</v>
      </c>
    </row>
    <row r="2567" spans="2:3" x14ac:dyDescent="0.25">
      <c r="B2567" s="24">
        <f t="shared" si="79"/>
        <v>255600000</v>
      </c>
      <c r="C2567" s="27">
        <f t="shared" si="78"/>
        <v>1.910067218740283</v>
      </c>
    </row>
    <row r="2568" spans="2:3" x14ac:dyDescent="0.25">
      <c r="B2568" s="24">
        <f t="shared" si="79"/>
        <v>255700000</v>
      </c>
      <c r="C2568" s="27">
        <f t="shared" si="78"/>
        <v>1.9120497726052901</v>
      </c>
    </row>
    <row r="2569" spans="2:3" x14ac:dyDescent="0.25">
      <c r="B2569" s="24">
        <f t="shared" si="79"/>
        <v>255800000</v>
      </c>
      <c r="C2569" s="27">
        <f t="shared" si="78"/>
        <v>1.9140392918171905</v>
      </c>
    </row>
    <row r="2570" spans="2:3" x14ac:dyDescent="0.25">
      <c r="B2570" s="24">
        <f t="shared" si="79"/>
        <v>255900000</v>
      </c>
      <c r="C2570" s="27">
        <f t="shared" si="78"/>
        <v>1.9160358159338715</v>
      </c>
    </row>
    <row r="2571" spans="2:3" x14ac:dyDescent="0.25">
      <c r="B2571" s="24">
        <f t="shared" si="79"/>
        <v>256000000</v>
      </c>
      <c r="C2571" s="27">
        <f t="shared" si="78"/>
        <v>1.918039384828367</v>
      </c>
    </row>
    <row r="2572" spans="2:3" x14ac:dyDescent="0.25">
      <c r="B2572" s="24">
        <f t="shared" si="79"/>
        <v>256100000</v>
      </c>
      <c r="C2572" s="27">
        <f t="shared" si="78"/>
        <v>1.9200500386920809</v>
      </c>
    </row>
    <row r="2573" spans="2:3" x14ac:dyDescent="0.25">
      <c r="B2573" s="24">
        <f t="shared" si="79"/>
        <v>256200000</v>
      </c>
      <c r="C2573" s="27">
        <f t="shared" ref="C2573:C2636" si="80">1/(POWER(1-((B2573*B2573)/($C$3*$C$3)),0.5))</f>
        <v>1.9220678180380684</v>
      </c>
    </row>
    <row r="2574" spans="2:3" x14ac:dyDescent="0.25">
      <c r="B2574" s="24">
        <f t="shared" ref="B2574:B2637" si="81">B2573+$C$5</f>
        <v>256300000</v>
      </c>
      <c r="C2574" s="27">
        <f t="shared" si="80"/>
        <v>1.9240927637043446</v>
      </c>
    </row>
    <row r="2575" spans="2:3" x14ac:dyDescent="0.25">
      <c r="B2575" s="24">
        <f t="shared" si="81"/>
        <v>256400000</v>
      </c>
      <c r="C2575" s="27">
        <f t="shared" si="80"/>
        <v>1.9261249168572419</v>
      </c>
    </row>
    <row r="2576" spans="2:3" x14ac:dyDescent="0.25">
      <c r="B2576" s="24">
        <f t="shared" si="81"/>
        <v>256500000</v>
      </c>
      <c r="C2576" s="27">
        <f t="shared" si="80"/>
        <v>1.9281643189948066</v>
      </c>
    </row>
    <row r="2577" spans="2:3" x14ac:dyDescent="0.25">
      <c r="B2577" s="24">
        <f t="shared" si="81"/>
        <v>256600000</v>
      </c>
      <c r="C2577" s="27">
        <f t="shared" si="80"/>
        <v>1.9302110119502445</v>
      </c>
    </row>
    <row r="2578" spans="2:3" x14ac:dyDescent="0.25">
      <c r="B2578" s="24">
        <f t="shared" si="81"/>
        <v>256700000</v>
      </c>
      <c r="C2578" s="27">
        <f t="shared" si="80"/>
        <v>1.9322650378954001</v>
      </c>
    </row>
    <row r="2579" spans="2:3" x14ac:dyDescent="0.25">
      <c r="B2579" s="24">
        <f t="shared" si="81"/>
        <v>256800000</v>
      </c>
      <c r="C2579" s="27">
        <f t="shared" si="80"/>
        <v>1.9343264393442903</v>
      </c>
    </row>
    <row r="2580" spans="2:3" x14ac:dyDescent="0.25">
      <c r="B2580" s="24">
        <f t="shared" si="81"/>
        <v>256900000</v>
      </c>
      <c r="C2580" s="27">
        <f t="shared" si="80"/>
        <v>1.9363952591566753</v>
      </c>
    </row>
    <row r="2581" spans="2:3" x14ac:dyDescent="0.25">
      <c r="B2581" s="24">
        <f t="shared" si="81"/>
        <v>257000000</v>
      </c>
      <c r="C2581" s="27">
        <f t="shared" si="80"/>
        <v>1.9384715405416819</v>
      </c>
    </row>
    <row r="2582" spans="2:3" x14ac:dyDescent="0.25">
      <c r="B2582" s="24">
        <f t="shared" si="81"/>
        <v>257100000</v>
      </c>
      <c r="C2582" s="27">
        <f t="shared" si="80"/>
        <v>1.9405553270614682</v>
      </c>
    </row>
    <row r="2583" spans="2:3" x14ac:dyDescent="0.25">
      <c r="B2583" s="24">
        <f t="shared" si="81"/>
        <v>257200000</v>
      </c>
      <c r="C2583" s="27">
        <f t="shared" si="80"/>
        <v>1.9426466626349366</v>
      </c>
    </row>
    <row r="2584" spans="2:3" x14ac:dyDescent="0.25">
      <c r="B2584" s="24">
        <f t="shared" si="81"/>
        <v>257300000</v>
      </c>
      <c r="C2584" s="27">
        <f t="shared" si="80"/>
        <v>1.9447455915414968</v>
      </c>
    </row>
    <row r="2585" spans="2:3" x14ac:dyDescent="0.25">
      <c r="B2585" s="24">
        <f t="shared" si="81"/>
        <v>257400000</v>
      </c>
      <c r="C2585" s="27">
        <f t="shared" si="80"/>
        <v>1.9468521584248755</v>
      </c>
    </row>
    <row r="2586" spans="2:3" x14ac:dyDescent="0.25">
      <c r="B2586" s="24">
        <f t="shared" si="81"/>
        <v>257500000</v>
      </c>
      <c r="C2586" s="27">
        <f t="shared" si="80"/>
        <v>1.9489664082969744</v>
      </c>
    </row>
    <row r="2587" spans="2:3" x14ac:dyDescent="0.25">
      <c r="B2587" s="24">
        <f t="shared" si="81"/>
        <v>257600000</v>
      </c>
      <c r="C2587" s="27">
        <f t="shared" si="80"/>
        <v>1.951088386541781</v>
      </c>
    </row>
    <row r="2588" spans="2:3" x14ac:dyDescent="0.25">
      <c r="B2588" s="24">
        <f t="shared" si="81"/>
        <v>257700000</v>
      </c>
      <c r="C2588" s="27">
        <f t="shared" si="80"/>
        <v>1.953218138919329</v>
      </c>
    </row>
    <row r="2589" spans="2:3" x14ac:dyDescent="0.25">
      <c r="B2589" s="24">
        <f t="shared" si="81"/>
        <v>257800000</v>
      </c>
      <c r="C2589" s="27">
        <f t="shared" si="80"/>
        <v>1.9553557115697089</v>
      </c>
    </row>
    <row r="2590" spans="2:3" x14ac:dyDescent="0.25">
      <c r="B2590" s="24">
        <f t="shared" si="81"/>
        <v>257900000</v>
      </c>
      <c r="C2590" s="27">
        <f t="shared" si="80"/>
        <v>1.9575011510171325</v>
      </c>
    </row>
    <row r="2591" spans="2:3" x14ac:dyDescent="0.25">
      <c r="B2591" s="24">
        <f t="shared" si="81"/>
        <v>258000000</v>
      </c>
      <c r="C2591" s="27">
        <f t="shared" si="80"/>
        <v>1.9596545041740516</v>
      </c>
    </row>
    <row r="2592" spans="2:3" x14ac:dyDescent="0.25">
      <c r="B2592" s="24">
        <f t="shared" si="81"/>
        <v>258100000</v>
      </c>
      <c r="C2592" s="27">
        <f t="shared" si="80"/>
        <v>1.9618158183453274</v>
      </c>
    </row>
    <row r="2593" spans="2:3" x14ac:dyDescent="0.25">
      <c r="B2593" s="24">
        <f t="shared" si="81"/>
        <v>258200000</v>
      </c>
      <c r="C2593" s="27">
        <f t="shared" si="80"/>
        <v>1.9639851412324607</v>
      </c>
    </row>
    <row r="2594" spans="2:3" x14ac:dyDescent="0.25">
      <c r="B2594" s="24">
        <f t="shared" si="81"/>
        <v>258300000</v>
      </c>
      <c r="C2594" s="27">
        <f t="shared" si="80"/>
        <v>1.9661625209378693</v>
      </c>
    </row>
    <row r="2595" spans="2:3" x14ac:dyDescent="0.25">
      <c r="B2595" s="24">
        <f t="shared" si="81"/>
        <v>258400000</v>
      </c>
      <c r="C2595" s="27">
        <f t="shared" si="80"/>
        <v>1.9683480059692291</v>
      </c>
    </row>
    <row r="2596" spans="2:3" x14ac:dyDescent="0.25">
      <c r="B2596" s="24">
        <f t="shared" si="81"/>
        <v>258500000</v>
      </c>
      <c r="C2596" s="27">
        <f t="shared" si="80"/>
        <v>1.9705416452438731</v>
      </c>
    </row>
    <row r="2597" spans="2:3" x14ac:dyDescent="0.25">
      <c r="B2597" s="24">
        <f t="shared" si="81"/>
        <v>258600000</v>
      </c>
      <c r="C2597" s="27">
        <f t="shared" si="80"/>
        <v>1.9727434880932413</v>
      </c>
    </row>
    <row r="2598" spans="2:3" x14ac:dyDescent="0.25">
      <c r="B2598" s="24">
        <f t="shared" si="81"/>
        <v>258700000</v>
      </c>
      <c r="C2598" s="27">
        <f t="shared" si="80"/>
        <v>1.974953584267396</v>
      </c>
    </row>
    <row r="2599" spans="2:3" x14ac:dyDescent="0.25">
      <c r="B2599" s="24">
        <f t="shared" si="81"/>
        <v>258800000</v>
      </c>
      <c r="C2599" s="27">
        <f t="shared" si="80"/>
        <v>1.9771719839396</v>
      </c>
    </row>
    <row r="2600" spans="2:3" x14ac:dyDescent="0.25">
      <c r="B2600" s="24">
        <f t="shared" si="81"/>
        <v>258900000</v>
      </c>
      <c r="C2600" s="27">
        <f t="shared" si="80"/>
        <v>1.9793987377109472</v>
      </c>
    </row>
    <row r="2601" spans="2:3" x14ac:dyDescent="0.25">
      <c r="B2601" s="24">
        <f t="shared" si="81"/>
        <v>259000000</v>
      </c>
      <c r="C2601" s="27">
        <f t="shared" si="80"/>
        <v>1.9816338966150626</v>
      </c>
    </row>
    <row r="2602" spans="2:3" x14ac:dyDescent="0.25">
      <c r="B2602" s="24">
        <f t="shared" si="81"/>
        <v>259100000</v>
      </c>
      <c r="C2602" s="27">
        <f t="shared" si="80"/>
        <v>1.9838775121228629</v>
      </c>
    </row>
    <row r="2603" spans="2:3" x14ac:dyDescent="0.25">
      <c r="B2603" s="24">
        <f t="shared" si="81"/>
        <v>259200000</v>
      </c>
      <c r="C2603" s="27">
        <f t="shared" si="80"/>
        <v>1.9861296361473824</v>
      </c>
    </row>
    <row r="2604" spans="2:3" x14ac:dyDescent="0.25">
      <c r="B2604" s="24">
        <f t="shared" si="81"/>
        <v>259300000</v>
      </c>
      <c r="C2604" s="27">
        <f t="shared" si="80"/>
        <v>1.9883903210486613</v>
      </c>
    </row>
    <row r="2605" spans="2:3" x14ac:dyDescent="0.25">
      <c r="B2605" s="24">
        <f t="shared" si="81"/>
        <v>259400000</v>
      </c>
      <c r="C2605" s="27">
        <f t="shared" si="80"/>
        <v>1.9906596196387045</v>
      </c>
    </row>
    <row r="2606" spans="2:3" x14ac:dyDescent="0.25">
      <c r="B2606" s="24">
        <f t="shared" si="81"/>
        <v>259500000</v>
      </c>
      <c r="C2606" s="27">
        <f t="shared" si="80"/>
        <v>1.9929375851865039</v>
      </c>
    </row>
    <row r="2607" spans="2:3" x14ac:dyDescent="0.25">
      <c r="B2607" s="24">
        <f t="shared" si="81"/>
        <v>259600000</v>
      </c>
      <c r="C2607" s="27">
        <f t="shared" si="80"/>
        <v>1.9952242714231301</v>
      </c>
    </row>
    <row r="2608" spans="2:3" x14ac:dyDescent="0.25">
      <c r="B2608" s="24">
        <f t="shared" si="81"/>
        <v>259700000</v>
      </c>
      <c r="C2608" s="27">
        <f t="shared" si="80"/>
        <v>1.9975197325468976</v>
      </c>
    </row>
    <row r="2609" spans="2:3" x14ac:dyDescent="0.25">
      <c r="B2609" s="24">
        <f t="shared" si="81"/>
        <v>259800000</v>
      </c>
      <c r="C2609" s="27">
        <f t="shared" si="80"/>
        <v>1.9998240232285929</v>
      </c>
    </row>
    <row r="2610" spans="2:3" x14ac:dyDescent="0.25">
      <c r="B2610" s="24">
        <f t="shared" si="81"/>
        <v>259900000</v>
      </c>
      <c r="C2610" s="27">
        <f t="shared" si="80"/>
        <v>2.0021371986167815</v>
      </c>
    </row>
    <row r="2611" spans="2:3" x14ac:dyDescent="0.25">
      <c r="B2611" s="24">
        <f t="shared" si="81"/>
        <v>260000000</v>
      </c>
      <c r="C2611" s="27">
        <f t="shared" si="80"/>
        <v>2.0044593143431828</v>
      </c>
    </row>
    <row r="2612" spans="2:3" x14ac:dyDescent="0.25">
      <c r="B2612" s="24">
        <f t="shared" si="81"/>
        <v>260100000</v>
      </c>
      <c r="C2612" s="27">
        <f t="shared" si="80"/>
        <v>2.006790426528124</v>
      </c>
    </row>
    <row r="2613" spans="2:3" x14ac:dyDescent="0.25">
      <c r="B2613" s="24">
        <f t="shared" si="81"/>
        <v>260200000</v>
      </c>
      <c r="C2613" s="27">
        <f t="shared" si="80"/>
        <v>2.0091305917860636</v>
      </c>
    </row>
    <row r="2614" spans="2:3" x14ac:dyDescent="0.25">
      <c r="B2614" s="24">
        <f t="shared" si="81"/>
        <v>260300000</v>
      </c>
      <c r="C2614" s="27">
        <f t="shared" si="80"/>
        <v>2.011479867231198</v>
      </c>
    </row>
    <row r="2615" spans="2:3" x14ac:dyDescent="0.25">
      <c r="B2615" s="24">
        <f t="shared" si="81"/>
        <v>260400000</v>
      </c>
      <c r="C2615" s="27">
        <f t="shared" si="80"/>
        <v>2.0138383104831381</v>
      </c>
    </row>
    <row r="2616" spans="2:3" x14ac:dyDescent="0.25">
      <c r="B2616" s="24">
        <f t="shared" si="81"/>
        <v>260500000</v>
      </c>
      <c r="C2616" s="27">
        <f t="shared" si="80"/>
        <v>2.0162059796726739</v>
      </c>
    </row>
    <row r="2617" spans="2:3" x14ac:dyDescent="0.25">
      <c r="B2617" s="24">
        <f t="shared" si="81"/>
        <v>260600000</v>
      </c>
      <c r="C2617" s="27">
        <f t="shared" si="80"/>
        <v>2.0185829334476111</v>
      </c>
    </row>
    <row r="2618" spans="2:3" x14ac:dyDescent="0.25">
      <c r="B2618" s="24">
        <f t="shared" si="81"/>
        <v>260700000</v>
      </c>
      <c r="C2618" s="27">
        <f t="shared" si="80"/>
        <v>2.0209692309786962</v>
      </c>
    </row>
    <row r="2619" spans="2:3" x14ac:dyDescent="0.25">
      <c r="B2619" s="24">
        <f t="shared" si="81"/>
        <v>260800000</v>
      </c>
      <c r="C2619" s="27">
        <f t="shared" si="80"/>
        <v>2.0233649319656193</v>
      </c>
    </row>
    <row r="2620" spans="2:3" x14ac:dyDescent="0.25">
      <c r="B2620" s="24">
        <f t="shared" si="81"/>
        <v>260900000</v>
      </c>
      <c r="C2620" s="27">
        <f t="shared" si="80"/>
        <v>2.025770096643106</v>
      </c>
    </row>
    <row r="2621" spans="2:3" x14ac:dyDescent="0.25">
      <c r="B2621" s="24">
        <f t="shared" si="81"/>
        <v>261000000</v>
      </c>
      <c r="C2621" s="27">
        <f t="shared" si="80"/>
        <v>2.0281847857870918</v>
      </c>
    </row>
    <row r="2622" spans="2:3" x14ac:dyDescent="0.25">
      <c r="B2622" s="24">
        <f t="shared" si="81"/>
        <v>261100000</v>
      </c>
      <c r="C2622" s="27">
        <f t="shared" si="80"/>
        <v>2.0306090607209843</v>
      </c>
    </row>
    <row r="2623" spans="2:3" x14ac:dyDescent="0.25">
      <c r="B2623" s="24">
        <f t="shared" si="81"/>
        <v>261200000</v>
      </c>
      <c r="C2623" s="27">
        <f t="shared" si="80"/>
        <v>2.0330429833220172</v>
      </c>
    </row>
    <row r="2624" spans="2:3" x14ac:dyDescent="0.25">
      <c r="B2624" s="24">
        <f t="shared" si="81"/>
        <v>261300000</v>
      </c>
      <c r="C2624" s="27">
        <f t="shared" si="80"/>
        <v>2.0354866160276908</v>
      </c>
    </row>
    <row r="2625" spans="2:3" x14ac:dyDescent="0.25">
      <c r="B2625" s="24">
        <f t="shared" si="81"/>
        <v>261400000</v>
      </c>
      <c r="C2625" s="27">
        <f t="shared" si="80"/>
        <v>2.0379400218423043</v>
      </c>
    </row>
    <row r="2626" spans="2:3" x14ac:dyDescent="0.25">
      <c r="B2626" s="24">
        <f t="shared" si="81"/>
        <v>261500000</v>
      </c>
      <c r="C2626" s="27">
        <f t="shared" si="80"/>
        <v>2.0404032643435874</v>
      </c>
    </row>
    <row r="2627" spans="2:3" x14ac:dyDescent="0.25">
      <c r="B2627" s="24">
        <f t="shared" si="81"/>
        <v>261600000</v>
      </c>
      <c r="C2627" s="27">
        <f t="shared" si="80"/>
        <v>2.0428764076894166</v>
      </c>
    </row>
    <row r="2628" spans="2:3" x14ac:dyDescent="0.25">
      <c r="B2628" s="24">
        <f t="shared" si="81"/>
        <v>261700000</v>
      </c>
      <c r="C2628" s="27">
        <f t="shared" si="80"/>
        <v>2.0453595166246394</v>
      </c>
    </row>
    <row r="2629" spans="2:3" x14ac:dyDescent="0.25">
      <c r="B2629" s="24">
        <f t="shared" si="81"/>
        <v>261800000</v>
      </c>
      <c r="C2629" s="27">
        <f t="shared" si="80"/>
        <v>2.0478526564879855</v>
      </c>
    </row>
    <row r="2630" spans="2:3" x14ac:dyDescent="0.25">
      <c r="B2630" s="24">
        <f t="shared" si="81"/>
        <v>261900000</v>
      </c>
      <c r="C2630" s="27">
        <f t="shared" si="80"/>
        <v>2.0503558932190886</v>
      </c>
    </row>
    <row r="2631" spans="2:3" x14ac:dyDescent="0.25">
      <c r="B2631" s="24">
        <f t="shared" si="81"/>
        <v>262000000</v>
      </c>
      <c r="C2631" s="27">
        <f t="shared" si="80"/>
        <v>2.0528692933656001</v>
      </c>
    </row>
    <row r="2632" spans="2:3" x14ac:dyDescent="0.25">
      <c r="B2632" s="24">
        <f t="shared" si="81"/>
        <v>262100000</v>
      </c>
      <c r="C2632" s="27">
        <f t="shared" si="80"/>
        <v>2.0553929240904143</v>
      </c>
    </row>
    <row r="2633" spans="2:3" x14ac:dyDescent="0.25">
      <c r="B2633" s="24">
        <f t="shared" si="81"/>
        <v>262200000</v>
      </c>
      <c r="C2633" s="27">
        <f t="shared" si="80"/>
        <v>2.0579268531789912</v>
      </c>
    </row>
    <row r="2634" spans="2:3" x14ac:dyDescent="0.25">
      <c r="B2634" s="24">
        <f t="shared" si="81"/>
        <v>262300000</v>
      </c>
      <c r="C2634" s="27">
        <f t="shared" si="80"/>
        <v>2.0604711490467937</v>
      </c>
    </row>
    <row r="2635" spans="2:3" x14ac:dyDescent="0.25">
      <c r="B2635" s="24">
        <f t="shared" si="81"/>
        <v>262400000</v>
      </c>
      <c r="C2635" s="27">
        <f t="shared" si="80"/>
        <v>2.0630258807468258</v>
      </c>
    </row>
    <row r="2636" spans="2:3" x14ac:dyDescent="0.25">
      <c r="B2636" s="24">
        <f t="shared" si="81"/>
        <v>262500000</v>
      </c>
      <c r="C2636" s="27">
        <f t="shared" si="80"/>
        <v>2.0655911179772888</v>
      </c>
    </row>
    <row r="2637" spans="2:3" x14ac:dyDescent="0.25">
      <c r="B2637" s="24">
        <f t="shared" si="81"/>
        <v>262600000</v>
      </c>
      <c r="C2637" s="27">
        <f t="shared" ref="C2637:C2700" si="82">1/(POWER(1-((B2637*B2637)/($C$3*$C$3)),0.5))</f>
        <v>2.0681669310893454</v>
      </c>
    </row>
    <row r="2638" spans="2:3" x14ac:dyDescent="0.25">
      <c r="B2638" s="24">
        <f t="shared" ref="B2638:B2701" si="83">B2637+$C$5</f>
        <v>262700000</v>
      </c>
      <c r="C2638" s="27">
        <f t="shared" si="82"/>
        <v>2.0707533910949967</v>
      </c>
    </row>
    <row r="2639" spans="2:3" x14ac:dyDescent="0.25">
      <c r="B2639" s="24">
        <f t="shared" si="83"/>
        <v>262800000</v>
      </c>
      <c r="C2639" s="27">
        <f t="shared" si="82"/>
        <v>2.0733505696750831</v>
      </c>
    </row>
    <row r="2640" spans="2:3" x14ac:dyDescent="0.25">
      <c r="B2640" s="24">
        <f t="shared" si="83"/>
        <v>262900000</v>
      </c>
      <c r="C2640" s="27">
        <f t="shared" si="82"/>
        <v>2.075958539187396</v>
      </c>
    </row>
    <row r="2641" spans="2:3" x14ac:dyDescent="0.25">
      <c r="B2641" s="24">
        <f t="shared" si="83"/>
        <v>263000000</v>
      </c>
      <c r="C2641" s="27">
        <f t="shared" si="82"/>
        <v>2.0785773726749146</v>
      </c>
    </row>
    <row r="2642" spans="2:3" x14ac:dyDescent="0.25">
      <c r="B2642" s="24">
        <f t="shared" si="83"/>
        <v>263100000</v>
      </c>
      <c r="C2642" s="27">
        <f t="shared" si="82"/>
        <v>2.0812071438741611</v>
      </c>
    </row>
    <row r="2643" spans="2:3" x14ac:dyDescent="0.25">
      <c r="B2643" s="24">
        <f t="shared" si="83"/>
        <v>263200000</v>
      </c>
      <c r="C2643" s="27">
        <f t="shared" si="82"/>
        <v>2.0838479272236894</v>
      </c>
    </row>
    <row r="2644" spans="2:3" x14ac:dyDescent="0.25">
      <c r="B2644" s="24">
        <f t="shared" si="83"/>
        <v>263300000</v>
      </c>
      <c r="C2644" s="27">
        <f t="shared" si="82"/>
        <v>2.0864997978726891</v>
      </c>
    </row>
    <row r="2645" spans="2:3" x14ac:dyDescent="0.25">
      <c r="B2645" s="24">
        <f t="shared" si="83"/>
        <v>263400000</v>
      </c>
      <c r="C2645" s="27">
        <f t="shared" si="82"/>
        <v>2.0891628316897299</v>
      </c>
    </row>
    <row r="2646" spans="2:3" x14ac:dyDescent="0.25">
      <c r="B2646" s="24">
        <f t="shared" si="83"/>
        <v>263500000</v>
      </c>
      <c r="C2646" s="27">
        <f t="shared" si="82"/>
        <v>2.0918371052716287</v>
      </c>
    </row>
    <row r="2647" spans="2:3" x14ac:dyDescent="0.25">
      <c r="B2647" s="24">
        <f t="shared" si="83"/>
        <v>263600000</v>
      </c>
      <c r="C2647" s="27">
        <f t="shared" si="82"/>
        <v>2.0945226959524592</v>
      </c>
    </row>
    <row r="2648" spans="2:3" x14ac:dyDescent="0.25">
      <c r="B2648" s="24">
        <f t="shared" si="83"/>
        <v>263700000</v>
      </c>
      <c r="C2648" s="27">
        <f t="shared" si="82"/>
        <v>2.0972196818126903</v>
      </c>
    </row>
    <row r="2649" spans="2:3" x14ac:dyDescent="0.25">
      <c r="B2649" s="24">
        <f t="shared" si="83"/>
        <v>263800000</v>
      </c>
      <c r="C2649" s="27">
        <f t="shared" si="82"/>
        <v>2.0999281416884661</v>
      </c>
    </row>
    <row r="2650" spans="2:3" x14ac:dyDescent="0.25">
      <c r="B2650" s="24">
        <f t="shared" si="83"/>
        <v>263900000</v>
      </c>
      <c r="C2650" s="27">
        <f t="shared" si="82"/>
        <v>2.1026481551810323</v>
      </c>
    </row>
    <row r="2651" spans="2:3" x14ac:dyDescent="0.25">
      <c r="B2651" s="24">
        <f t="shared" si="83"/>
        <v>264000000</v>
      </c>
      <c r="C2651" s="27">
        <f t="shared" si="82"/>
        <v>2.1053798026662975</v>
      </c>
    </row>
    <row r="2652" spans="2:3" x14ac:dyDescent="0.25">
      <c r="B2652" s="24">
        <f t="shared" si="83"/>
        <v>264100000</v>
      </c>
      <c r="C2652" s="27">
        <f t="shared" si="82"/>
        <v>2.1081231653045474</v>
      </c>
    </row>
    <row r="2653" spans="2:3" x14ac:dyDescent="0.25">
      <c r="B2653" s="24">
        <f t="shared" si="83"/>
        <v>264200000</v>
      </c>
      <c r="C2653" s="27">
        <f t="shared" si="82"/>
        <v>2.1108783250503067</v>
      </c>
    </row>
    <row r="2654" spans="2:3" x14ac:dyDescent="0.25">
      <c r="B2654" s="24">
        <f t="shared" si="83"/>
        <v>264300000</v>
      </c>
      <c r="C2654" s="27">
        <f t="shared" si="82"/>
        <v>2.1136453646623519</v>
      </c>
    </row>
    <row r="2655" spans="2:3" x14ac:dyDescent="0.25">
      <c r="B2655" s="24">
        <f t="shared" si="83"/>
        <v>264400000</v>
      </c>
      <c r="C2655" s="27">
        <f t="shared" si="82"/>
        <v>2.116424367713881</v>
      </c>
    </row>
    <row r="2656" spans="2:3" x14ac:dyDescent="0.25">
      <c r="B2656" s="24">
        <f t="shared" si="83"/>
        <v>264500000</v>
      </c>
      <c r="C2656" s="27">
        <f t="shared" si="82"/>
        <v>2.119215418602836</v>
      </c>
    </row>
    <row r="2657" spans="2:3" x14ac:dyDescent="0.25">
      <c r="B2657" s="24">
        <f t="shared" si="83"/>
        <v>264600000</v>
      </c>
      <c r="C2657" s="27">
        <f t="shared" si="82"/>
        <v>2.1220186025623926</v>
      </c>
    </row>
    <row r="2658" spans="2:3" x14ac:dyDescent="0.25">
      <c r="B2658" s="24">
        <f t="shared" si="83"/>
        <v>264700000</v>
      </c>
      <c r="C2658" s="27">
        <f t="shared" si="82"/>
        <v>2.1248340056716088</v>
      </c>
    </row>
    <row r="2659" spans="2:3" x14ac:dyDescent="0.25">
      <c r="B2659" s="24">
        <f t="shared" si="83"/>
        <v>264800000</v>
      </c>
      <c r="C2659" s="27">
        <f t="shared" si="82"/>
        <v>2.1276617148662393</v>
      </c>
    </row>
    <row r="2660" spans="2:3" x14ac:dyDescent="0.25">
      <c r="B2660" s="24">
        <f t="shared" si="83"/>
        <v>264900000</v>
      </c>
      <c r="C2660" s="27">
        <f t="shared" si="82"/>
        <v>2.130501817949721</v>
      </c>
    </row>
    <row r="2661" spans="2:3" x14ac:dyDescent="0.25">
      <c r="B2661" s="24">
        <f t="shared" si="83"/>
        <v>265000000</v>
      </c>
      <c r="C2661" s="27">
        <f t="shared" si="82"/>
        <v>2.1333544036043337</v>
      </c>
    </row>
    <row r="2662" spans="2:3" x14ac:dyDescent="0.25">
      <c r="B2662" s="24">
        <f t="shared" si="83"/>
        <v>265100000</v>
      </c>
      <c r="C2662" s="27">
        <f t="shared" si="82"/>
        <v>2.1362195614025303</v>
      </c>
    </row>
    <row r="2663" spans="2:3" x14ac:dyDescent="0.25">
      <c r="B2663" s="24">
        <f t="shared" si="83"/>
        <v>265200000</v>
      </c>
      <c r="C2663" s="27">
        <f t="shared" si="82"/>
        <v>2.139097381818452</v>
      </c>
    </row>
    <row r="2664" spans="2:3" x14ac:dyDescent="0.25">
      <c r="B2664" s="24">
        <f t="shared" si="83"/>
        <v>265300000</v>
      </c>
      <c r="C2664" s="27">
        <f t="shared" si="82"/>
        <v>2.141987956239622</v>
      </c>
    </row>
    <row r="2665" spans="2:3" x14ac:dyDescent="0.25">
      <c r="B2665" s="24">
        <f t="shared" si="83"/>
        <v>265400000</v>
      </c>
      <c r="C2665" s="27">
        <f t="shared" si="82"/>
        <v>2.1448913769788285</v>
      </c>
    </row>
    <row r="2666" spans="2:3" x14ac:dyDescent="0.25">
      <c r="B2666" s="24">
        <f t="shared" si="83"/>
        <v>265500000</v>
      </c>
      <c r="C2666" s="27">
        <f t="shared" si="82"/>
        <v>2.1478077372861941</v>
      </c>
    </row>
    <row r="2667" spans="2:3" x14ac:dyDescent="0.25">
      <c r="B2667" s="24">
        <f t="shared" si="83"/>
        <v>265600000</v>
      </c>
      <c r="C2667" s="27">
        <f t="shared" si="82"/>
        <v>2.1507371313614398</v>
      </c>
    </row>
    <row r="2668" spans="2:3" x14ac:dyDescent="0.25">
      <c r="B2668" s="24">
        <f t="shared" si="83"/>
        <v>265700000</v>
      </c>
      <c r="C2668" s="27">
        <f t="shared" si="82"/>
        <v>2.1536796543663441</v>
      </c>
    </row>
    <row r="2669" spans="2:3" x14ac:dyDescent="0.25">
      <c r="B2669" s="24">
        <f t="shared" si="83"/>
        <v>265800000</v>
      </c>
      <c r="C2669" s="27">
        <f t="shared" si="82"/>
        <v>2.1566354024374039</v>
      </c>
    </row>
    <row r="2670" spans="2:3" x14ac:dyDescent="0.25">
      <c r="B2670" s="24">
        <f t="shared" si="83"/>
        <v>265900000</v>
      </c>
      <c r="C2670" s="27">
        <f t="shared" si="82"/>
        <v>2.1596044726987018</v>
      </c>
    </row>
    <row r="2671" spans="2:3" x14ac:dyDescent="0.25">
      <c r="B2671" s="24">
        <f t="shared" si="83"/>
        <v>266000000</v>
      </c>
      <c r="C2671" s="27">
        <f t="shared" si="82"/>
        <v>2.1625869632749746</v>
      </c>
    </row>
    <row r="2672" spans="2:3" x14ac:dyDescent="0.25">
      <c r="B2672" s="24">
        <f t="shared" si="83"/>
        <v>266100000</v>
      </c>
      <c r="C2672" s="27">
        <f t="shared" si="82"/>
        <v>2.1655829733049008</v>
      </c>
    </row>
    <row r="2673" spans="2:3" x14ac:dyDescent="0.25">
      <c r="B2673" s="24">
        <f t="shared" si="83"/>
        <v>266200000</v>
      </c>
      <c r="C2673" s="27">
        <f t="shared" si="82"/>
        <v>2.1685926029546008</v>
      </c>
    </row>
    <row r="2674" spans="2:3" x14ac:dyDescent="0.25">
      <c r="B2674" s="24">
        <f t="shared" si="83"/>
        <v>266300000</v>
      </c>
      <c r="C2674" s="27">
        <f t="shared" si="82"/>
        <v>2.1716159534313579</v>
      </c>
    </row>
    <row r="2675" spans="2:3" x14ac:dyDescent="0.25">
      <c r="B2675" s="24">
        <f t="shared" si="83"/>
        <v>266400000</v>
      </c>
      <c r="C2675" s="27">
        <f t="shared" si="82"/>
        <v>2.174653126997566</v>
      </c>
    </row>
    <row r="2676" spans="2:3" x14ac:dyDescent="0.25">
      <c r="B2676" s="24">
        <f t="shared" si="83"/>
        <v>266500000</v>
      </c>
      <c r="C2676" s="27">
        <f t="shared" si="82"/>
        <v>2.1777042269848996</v>
      </c>
    </row>
    <row r="2677" spans="2:3" x14ac:dyDescent="0.25">
      <c r="B2677" s="24">
        <f t="shared" si="83"/>
        <v>266600000</v>
      </c>
      <c r="C2677" s="27">
        <f t="shared" si="82"/>
        <v>2.1807693578087277</v>
      </c>
    </row>
    <row r="2678" spans="2:3" x14ac:dyDescent="0.25">
      <c r="B2678" s="24">
        <f t="shared" si="83"/>
        <v>266700000</v>
      </c>
      <c r="C2678" s="27">
        <f t="shared" si="82"/>
        <v>2.183848624982756</v>
      </c>
    </row>
    <row r="2679" spans="2:3" x14ac:dyDescent="0.25">
      <c r="B2679" s="24">
        <f t="shared" si="83"/>
        <v>266800000</v>
      </c>
      <c r="C2679" s="27">
        <f t="shared" si="82"/>
        <v>2.1869421351339167</v>
      </c>
    </row>
    <row r="2680" spans="2:3" x14ac:dyDescent="0.25">
      <c r="B2680" s="24">
        <f t="shared" si="83"/>
        <v>266900000</v>
      </c>
      <c r="C2680" s="27">
        <f t="shared" si="82"/>
        <v>2.1900499960175037</v>
      </c>
    </row>
    <row r="2681" spans="2:3" x14ac:dyDescent="0.25">
      <c r="B2681" s="24">
        <f t="shared" si="83"/>
        <v>267000000</v>
      </c>
      <c r="C2681" s="27">
        <f t="shared" si="82"/>
        <v>2.1931723165325634</v>
      </c>
    </row>
    <row r="2682" spans="2:3" x14ac:dyDescent="0.25">
      <c r="B2682" s="24">
        <f t="shared" si="83"/>
        <v>267100000</v>
      </c>
      <c r="C2682" s="27">
        <f t="shared" si="82"/>
        <v>2.1963092067375354</v>
      </c>
    </row>
    <row r="2683" spans="2:3" x14ac:dyDescent="0.25">
      <c r="B2683" s="24">
        <f t="shared" si="83"/>
        <v>267200000</v>
      </c>
      <c r="C2683" s="27">
        <f t="shared" si="82"/>
        <v>2.1994607778661646</v>
      </c>
    </row>
    <row r="2684" spans="2:3" x14ac:dyDescent="0.25">
      <c r="B2684" s="24">
        <f t="shared" si="83"/>
        <v>267300000</v>
      </c>
      <c r="C2684" s="27">
        <f t="shared" si="82"/>
        <v>2.202627142343673</v>
      </c>
    </row>
    <row r="2685" spans="2:3" x14ac:dyDescent="0.25">
      <c r="B2685" s="24">
        <f t="shared" si="83"/>
        <v>267400000</v>
      </c>
      <c r="C2685" s="27">
        <f t="shared" si="82"/>
        <v>2.205808413803211</v>
      </c>
    </row>
    <row r="2686" spans="2:3" x14ac:dyDescent="0.25">
      <c r="B2686" s="24">
        <f t="shared" si="83"/>
        <v>267500000</v>
      </c>
      <c r="C2686" s="27">
        <f t="shared" si="82"/>
        <v>2.2090047071025802</v>
      </c>
    </row>
    <row r="2687" spans="2:3" x14ac:dyDescent="0.25">
      <c r="B2687" s="24">
        <f t="shared" si="83"/>
        <v>267600000</v>
      </c>
      <c r="C2687" s="27">
        <f t="shared" si="82"/>
        <v>2.2122161383412458</v>
      </c>
    </row>
    <row r="2688" spans="2:3" x14ac:dyDescent="0.25">
      <c r="B2688" s="24">
        <f t="shared" si="83"/>
        <v>267700000</v>
      </c>
      <c r="C2688" s="27">
        <f t="shared" si="82"/>
        <v>2.2154428248776346</v>
      </c>
    </row>
    <row r="2689" spans="2:3" x14ac:dyDescent="0.25">
      <c r="B2689" s="24">
        <f t="shared" si="83"/>
        <v>267800000</v>
      </c>
      <c r="C2689" s="27">
        <f t="shared" si="82"/>
        <v>2.2186848853467334</v>
      </c>
    </row>
    <row r="2690" spans="2:3" x14ac:dyDescent="0.25">
      <c r="B2690" s="24">
        <f t="shared" si="83"/>
        <v>267900000</v>
      </c>
      <c r="C2690" s="27">
        <f t="shared" si="82"/>
        <v>2.2219424396779801</v>
      </c>
    </row>
    <row r="2691" spans="2:3" x14ac:dyDescent="0.25">
      <c r="B2691" s="24">
        <f t="shared" si="83"/>
        <v>268000000</v>
      </c>
      <c r="C2691" s="27">
        <f t="shared" si="82"/>
        <v>2.2252156091134752</v>
      </c>
    </row>
    <row r="2692" spans="2:3" x14ac:dyDescent="0.25">
      <c r="B2692" s="24">
        <f t="shared" si="83"/>
        <v>268100000</v>
      </c>
      <c r="C2692" s="27">
        <f t="shared" si="82"/>
        <v>2.22850451622649</v>
      </c>
    </row>
    <row r="2693" spans="2:3" x14ac:dyDescent="0.25">
      <c r="B2693" s="24">
        <f t="shared" si="83"/>
        <v>268200000</v>
      </c>
      <c r="C2693" s="27">
        <f t="shared" si="82"/>
        <v>2.2318092849403142</v>
      </c>
    </row>
    <row r="2694" spans="2:3" x14ac:dyDescent="0.25">
      <c r="B2694" s="24">
        <f t="shared" si="83"/>
        <v>268300000</v>
      </c>
      <c r="C2694" s="27">
        <f t="shared" si="82"/>
        <v>2.2351300405474155</v>
      </c>
    </row>
    <row r="2695" spans="2:3" x14ac:dyDescent="0.25">
      <c r="B2695" s="24">
        <f t="shared" si="83"/>
        <v>268400000</v>
      </c>
      <c r="C2695" s="27">
        <f t="shared" si="82"/>
        <v>2.2384669097289369</v>
      </c>
    </row>
    <row r="2696" spans="2:3" x14ac:dyDescent="0.25">
      <c r="B2696" s="24">
        <f t="shared" si="83"/>
        <v>268500000</v>
      </c>
      <c r="C2696" s="27">
        <f t="shared" si="82"/>
        <v>2.2418200205745387</v>
      </c>
    </row>
    <row r="2697" spans="2:3" x14ac:dyDescent="0.25">
      <c r="B2697" s="24">
        <f t="shared" si="83"/>
        <v>268600000</v>
      </c>
      <c r="C2697" s="27">
        <f t="shared" si="82"/>
        <v>2.2451895026025834</v>
      </c>
    </row>
    <row r="2698" spans="2:3" x14ac:dyDescent="0.25">
      <c r="B2698" s="24">
        <f t="shared" si="83"/>
        <v>268700000</v>
      </c>
      <c r="C2698" s="27">
        <f t="shared" si="82"/>
        <v>2.2485754867806742</v>
      </c>
    </row>
    <row r="2699" spans="2:3" x14ac:dyDescent="0.25">
      <c r="B2699" s="24">
        <f t="shared" si="83"/>
        <v>268800000</v>
      </c>
      <c r="C2699" s="27">
        <f t="shared" si="82"/>
        <v>2.2519781055465624</v>
      </c>
    </row>
    <row r="2700" spans="2:3" x14ac:dyDescent="0.25">
      <c r="B2700" s="24">
        <f t="shared" si="83"/>
        <v>268900000</v>
      </c>
      <c r="C2700" s="27">
        <f t="shared" si="82"/>
        <v>2.2553974928294127</v>
      </c>
    </row>
    <row r="2701" spans="2:3" x14ac:dyDescent="0.25">
      <c r="B2701" s="24">
        <f t="shared" si="83"/>
        <v>269000000</v>
      </c>
      <c r="C2701" s="27">
        <f t="shared" ref="C2701:C2764" si="84">1/(POWER(1-((B2701*B2701)/($C$3*$C$3)),0.5))</f>
        <v>2.2588337840714594</v>
      </c>
    </row>
    <row r="2702" spans="2:3" x14ac:dyDescent="0.25">
      <c r="B2702" s="24">
        <f t="shared" ref="B2702:B2765" si="85">B2701+$C$5</f>
        <v>269100000</v>
      </c>
      <c r="C2702" s="27">
        <f t="shared" si="84"/>
        <v>2.2622871162500369</v>
      </c>
    </row>
    <row r="2703" spans="2:3" x14ac:dyDescent="0.25">
      <c r="B2703" s="24">
        <f t="shared" si="85"/>
        <v>269200000</v>
      </c>
      <c r="C2703" s="27">
        <f t="shared" si="84"/>
        <v>2.2657576279000087</v>
      </c>
    </row>
    <row r="2704" spans="2:3" x14ac:dyDescent="0.25">
      <c r="B2704" s="24">
        <f t="shared" si="85"/>
        <v>269300000</v>
      </c>
      <c r="C2704" s="27">
        <f t="shared" si="84"/>
        <v>2.2692454591365983</v>
      </c>
    </row>
    <row r="2705" spans="2:3" x14ac:dyDescent="0.25">
      <c r="B2705" s="24">
        <f t="shared" si="85"/>
        <v>269400000</v>
      </c>
      <c r="C2705" s="27">
        <f t="shared" si="84"/>
        <v>2.2727507516786285</v>
      </c>
    </row>
    <row r="2706" spans="2:3" x14ac:dyDescent="0.25">
      <c r="B2706" s="24">
        <f t="shared" si="85"/>
        <v>269500000</v>
      </c>
      <c r="C2706" s="27">
        <f t="shared" si="84"/>
        <v>2.2762736488721789</v>
      </c>
    </row>
    <row r="2707" spans="2:3" x14ac:dyDescent="0.25">
      <c r="B2707" s="24">
        <f t="shared" si="85"/>
        <v>269600000</v>
      </c>
      <c r="C2707" s="27">
        <f t="shared" si="84"/>
        <v>2.2798142957146759</v>
      </c>
    </row>
    <row r="2708" spans="2:3" x14ac:dyDescent="0.25">
      <c r="B2708" s="24">
        <f t="shared" si="85"/>
        <v>269700000</v>
      </c>
      <c r="C2708" s="27">
        <f t="shared" si="84"/>
        <v>2.2833728388794121</v>
      </c>
    </row>
    <row r="2709" spans="2:3" x14ac:dyDescent="0.25">
      <c r="B2709" s="24">
        <f t="shared" si="85"/>
        <v>269800000</v>
      </c>
      <c r="C2709" s="27">
        <f t="shared" si="84"/>
        <v>2.2869494267405228</v>
      </c>
    </row>
    <row r="2710" spans="2:3" x14ac:dyDescent="0.25">
      <c r="B2710" s="24">
        <f t="shared" si="85"/>
        <v>269900000</v>
      </c>
      <c r="C2710" s="27">
        <f t="shared" si="84"/>
        <v>2.2905442093984054</v>
      </c>
    </row>
    <row r="2711" spans="2:3" x14ac:dyDescent="0.25">
      <c r="B2711" s="24">
        <f t="shared" si="85"/>
        <v>270000000</v>
      </c>
      <c r="C2711" s="27">
        <f t="shared" si="84"/>
        <v>2.294157338705618</v>
      </c>
    </row>
    <row r="2712" spans="2:3" x14ac:dyDescent="0.25">
      <c r="B2712" s="24">
        <f t="shared" si="85"/>
        <v>270100000</v>
      </c>
      <c r="C2712" s="27">
        <f t="shared" si="84"/>
        <v>2.2977889682932431</v>
      </c>
    </row>
    <row r="2713" spans="2:3" x14ac:dyDescent="0.25">
      <c r="B2713" s="24">
        <f t="shared" si="85"/>
        <v>270200000</v>
      </c>
      <c r="C2713" s="27">
        <f t="shared" si="84"/>
        <v>2.3014392535977479</v>
      </c>
    </row>
    <row r="2714" spans="2:3" x14ac:dyDescent="0.25">
      <c r="B2714" s="24">
        <f t="shared" si="85"/>
        <v>270300000</v>
      </c>
      <c r="C2714" s="27">
        <f t="shared" si="84"/>
        <v>2.3051083518883324</v>
      </c>
    </row>
    <row r="2715" spans="2:3" x14ac:dyDescent="0.25">
      <c r="B2715" s="24">
        <f t="shared" si="85"/>
        <v>270400000</v>
      </c>
      <c r="C2715" s="27">
        <f t="shared" si="84"/>
        <v>2.3087964222947912</v>
      </c>
    </row>
    <row r="2716" spans="2:3" x14ac:dyDescent="0.25">
      <c r="B2716" s="24">
        <f t="shared" si="85"/>
        <v>270500000</v>
      </c>
      <c r="C2716" s="27">
        <f t="shared" si="84"/>
        <v>2.3125036258358929</v>
      </c>
    </row>
    <row r="2717" spans="2:3" x14ac:dyDescent="0.25">
      <c r="B2717" s="24">
        <f t="shared" si="85"/>
        <v>270600000</v>
      </c>
      <c r="C2717" s="27">
        <f t="shared" si="84"/>
        <v>2.3162301254482913</v>
      </c>
    </row>
    <row r="2718" spans="2:3" x14ac:dyDescent="0.25">
      <c r="B2718" s="24">
        <f t="shared" si="85"/>
        <v>270700000</v>
      </c>
      <c r="C2718" s="27">
        <f t="shared" si="84"/>
        <v>2.3199760860159762</v>
      </c>
    </row>
    <row r="2719" spans="2:3" x14ac:dyDescent="0.25">
      <c r="B2719" s="24">
        <f t="shared" si="85"/>
        <v>270800000</v>
      </c>
      <c r="C2719" s="27">
        <f t="shared" si="84"/>
        <v>2.3237416744002841</v>
      </c>
    </row>
    <row r="2720" spans="2:3" x14ac:dyDescent="0.25">
      <c r="B2720" s="24">
        <f t="shared" si="85"/>
        <v>270900000</v>
      </c>
      <c r="C2720" s="27">
        <f t="shared" si="84"/>
        <v>2.3275270594704685</v>
      </c>
    </row>
    <row r="2721" spans="2:3" x14ac:dyDescent="0.25">
      <c r="B2721" s="24">
        <f t="shared" si="85"/>
        <v>271000000</v>
      </c>
      <c r="C2721" s="27">
        <f t="shared" si="84"/>
        <v>2.3313324121348558</v>
      </c>
    </row>
    <row r="2722" spans="2:3" x14ac:dyDescent="0.25">
      <c r="B2722" s="24">
        <f t="shared" si="85"/>
        <v>271100000</v>
      </c>
      <c r="C2722" s="27">
        <f t="shared" si="84"/>
        <v>2.3351579053725926</v>
      </c>
    </row>
    <row r="2723" spans="2:3" x14ac:dyDescent="0.25">
      <c r="B2723" s="24">
        <f t="shared" si="85"/>
        <v>271200000</v>
      </c>
      <c r="C2723" s="27">
        <f t="shared" si="84"/>
        <v>2.3390037142659996</v>
      </c>
    </row>
    <row r="2724" spans="2:3" x14ac:dyDescent="0.25">
      <c r="B2724" s="24">
        <f t="shared" si="85"/>
        <v>271300000</v>
      </c>
      <c r="C2724" s="27">
        <f t="shared" si="84"/>
        <v>2.3428700160335372</v>
      </c>
    </row>
    <row r="2725" spans="2:3" x14ac:dyDescent="0.25">
      <c r="B2725" s="24">
        <f t="shared" si="85"/>
        <v>271400000</v>
      </c>
      <c r="C2725" s="27">
        <f t="shared" si="84"/>
        <v>2.3467569900634211</v>
      </c>
    </row>
    <row r="2726" spans="2:3" x14ac:dyDescent="0.25">
      <c r="B2726" s="24">
        <f t="shared" si="85"/>
        <v>271500000</v>
      </c>
      <c r="C2726" s="27">
        <f t="shared" si="84"/>
        <v>2.3506648179478695</v>
      </c>
    </row>
    <row r="2727" spans="2:3" x14ac:dyDescent="0.25">
      <c r="B2727" s="24">
        <f t="shared" si="85"/>
        <v>271600000</v>
      </c>
      <c r="C2727" s="27">
        <f t="shared" si="84"/>
        <v>2.3545936835180261</v>
      </c>
    </row>
    <row r="2728" spans="2:3" x14ac:dyDescent="0.25">
      <c r="B2728" s="24">
        <f t="shared" si="85"/>
        <v>271700000</v>
      </c>
      <c r="C2728" s="27">
        <f t="shared" si="84"/>
        <v>2.3585437728795502</v>
      </c>
    </row>
    <row r="2729" spans="2:3" x14ac:dyDescent="0.25">
      <c r="B2729" s="24">
        <f t="shared" si="85"/>
        <v>271800000</v>
      </c>
      <c r="C2729" s="27">
        <f t="shared" si="84"/>
        <v>2.3625152744489126</v>
      </c>
    </row>
    <row r="2730" spans="2:3" x14ac:dyDescent="0.25">
      <c r="B2730" s="24">
        <f t="shared" si="85"/>
        <v>271900000</v>
      </c>
      <c r="C2730" s="27">
        <f t="shared" si="84"/>
        <v>2.366508378990392</v>
      </c>
    </row>
    <row r="2731" spans="2:3" x14ac:dyDescent="0.25">
      <c r="B2731" s="24">
        <f t="shared" si="85"/>
        <v>272000000</v>
      </c>
      <c r="C2731" s="27">
        <f t="shared" si="84"/>
        <v>2.3705232796538027</v>
      </c>
    </row>
    <row r="2732" spans="2:3" x14ac:dyDescent="0.25">
      <c r="B2732" s="24">
        <f t="shared" si="85"/>
        <v>272100000</v>
      </c>
      <c r="C2732" s="27">
        <f t="shared" si="84"/>
        <v>2.3745601720129623</v>
      </c>
    </row>
    <row r="2733" spans="2:3" x14ac:dyDescent="0.25">
      <c r="B2733" s="24">
        <f t="shared" si="85"/>
        <v>272200000</v>
      </c>
      <c r="C2733" s="27">
        <f t="shared" si="84"/>
        <v>2.3786192541049274</v>
      </c>
    </row>
    <row r="2734" spans="2:3" x14ac:dyDescent="0.25">
      <c r="B2734" s="24">
        <f t="shared" si="85"/>
        <v>272300000</v>
      </c>
      <c r="C2734" s="27">
        <f t="shared" si="84"/>
        <v>2.3827007264699969</v>
      </c>
    </row>
    <row r="2735" spans="2:3" x14ac:dyDescent="0.25">
      <c r="B2735" s="24">
        <f t="shared" si="85"/>
        <v>272400000</v>
      </c>
      <c r="C2735" s="27">
        <f t="shared" si="84"/>
        <v>2.3868047921925197</v>
      </c>
    </row>
    <row r="2736" spans="2:3" x14ac:dyDescent="0.25">
      <c r="B2736" s="24">
        <f t="shared" si="85"/>
        <v>272500000</v>
      </c>
      <c r="C2736" s="27">
        <f t="shared" si="84"/>
        <v>2.3909316569425205</v>
      </c>
    </row>
    <row r="2737" spans="2:3" x14ac:dyDescent="0.25">
      <c r="B2737" s="24">
        <f t="shared" si="85"/>
        <v>272600000</v>
      </c>
      <c r="C2737" s="27">
        <f t="shared" si="84"/>
        <v>2.3950815290181526</v>
      </c>
    </row>
    <row r="2738" spans="2:3" x14ac:dyDescent="0.25">
      <c r="B2738" s="24">
        <f t="shared" si="85"/>
        <v>272700000</v>
      </c>
      <c r="C2738" s="27">
        <f t="shared" si="84"/>
        <v>2.3992546193890103</v>
      </c>
    </row>
    <row r="2739" spans="2:3" x14ac:dyDescent="0.25">
      <c r="B2739" s="24">
        <f t="shared" si="85"/>
        <v>272800000</v>
      </c>
      <c r="C2739" s="27">
        <f t="shared" si="84"/>
        <v>2.4034511417403164</v>
      </c>
    </row>
    <row r="2740" spans="2:3" x14ac:dyDescent="0.25">
      <c r="B2740" s="24">
        <f t="shared" si="85"/>
        <v>272900000</v>
      </c>
      <c r="C2740" s="27">
        <f t="shared" si="84"/>
        <v>2.4076713125180085</v>
      </c>
    </row>
    <row r="2741" spans="2:3" x14ac:dyDescent="0.25">
      <c r="B2741" s="24">
        <f t="shared" si="85"/>
        <v>273000000</v>
      </c>
      <c r="C2741" s="27">
        <f t="shared" si="84"/>
        <v>2.4119153509747386</v>
      </c>
    </row>
    <row r="2742" spans="2:3" x14ac:dyDescent="0.25">
      <c r="B2742" s="24">
        <f t="shared" si="85"/>
        <v>273100000</v>
      </c>
      <c r="C2742" s="27">
        <f t="shared" si="84"/>
        <v>2.4161834792168135</v>
      </c>
    </row>
    <row r="2743" spans="2:3" x14ac:dyDescent="0.25">
      <c r="B2743" s="24">
        <f t="shared" si="85"/>
        <v>273200000</v>
      </c>
      <c r="C2743" s="27">
        <f t="shared" si="84"/>
        <v>2.4204759222521024</v>
      </c>
    </row>
    <row r="2744" spans="2:3" x14ac:dyDescent="0.25">
      <c r="B2744" s="24">
        <f t="shared" si="85"/>
        <v>273300000</v>
      </c>
      <c r="C2744" s="27">
        <f t="shared" si="84"/>
        <v>2.4247929080389246</v>
      </c>
    </row>
    <row r="2745" spans="2:3" x14ac:dyDescent="0.25">
      <c r="B2745" s="24">
        <f t="shared" si="85"/>
        <v>273400000</v>
      </c>
      <c r="C2745" s="27">
        <f t="shared" si="84"/>
        <v>2.429134667535954</v>
      </c>
    </row>
    <row r="2746" spans="2:3" x14ac:dyDescent="0.25">
      <c r="B2746" s="24">
        <f t="shared" si="85"/>
        <v>273500000</v>
      </c>
      <c r="C2746" s="27">
        <f t="shared" si="84"/>
        <v>2.4335014347531554</v>
      </c>
    </row>
    <row r="2747" spans="2:3" x14ac:dyDescent="0.25">
      <c r="B2747" s="24">
        <f t="shared" si="85"/>
        <v>273600000</v>
      </c>
      <c r="C2747" s="27">
        <f t="shared" si="84"/>
        <v>2.4378934468037792</v>
      </c>
    </row>
    <row r="2748" spans="2:3" x14ac:dyDescent="0.25">
      <c r="B2748" s="24">
        <f t="shared" si="85"/>
        <v>273700000</v>
      </c>
      <c r="C2748" s="27">
        <f t="shared" si="84"/>
        <v>2.442310943957446</v>
      </c>
    </row>
    <row r="2749" spans="2:3" x14ac:dyDescent="0.25">
      <c r="B2749" s="24">
        <f t="shared" si="85"/>
        <v>273800000</v>
      </c>
      <c r="C2749" s="27">
        <f t="shared" si="84"/>
        <v>2.4467541696943491</v>
      </c>
    </row>
    <row r="2750" spans="2:3" x14ac:dyDescent="0.25">
      <c r="B2750" s="24">
        <f t="shared" si="85"/>
        <v>273900000</v>
      </c>
      <c r="C2750" s="27">
        <f t="shared" si="84"/>
        <v>2.4512233707605873</v>
      </c>
    </row>
    <row r="2751" spans="2:3" x14ac:dyDescent="0.25">
      <c r="B2751" s="24">
        <f t="shared" si="85"/>
        <v>274000000</v>
      </c>
      <c r="C2751" s="27">
        <f t="shared" si="84"/>
        <v>2.4557187972246775</v>
      </c>
    </row>
    <row r="2752" spans="2:3" x14ac:dyDescent="0.25">
      <c r="B2752" s="24">
        <f t="shared" si="85"/>
        <v>274100000</v>
      </c>
      <c r="C2752" s="27">
        <f t="shared" si="84"/>
        <v>2.4602407025352639</v>
      </c>
    </row>
    <row r="2753" spans="2:3" x14ac:dyDescent="0.25">
      <c r="B2753" s="24">
        <f t="shared" si="85"/>
        <v>274200000</v>
      </c>
      <c r="C2753" s="27">
        <f t="shared" si="84"/>
        <v>2.4647893435800561</v>
      </c>
    </row>
    <row r="2754" spans="2:3" x14ac:dyDescent="0.25">
      <c r="B2754" s="24">
        <f t="shared" si="85"/>
        <v>274300000</v>
      </c>
      <c r="C2754" s="27">
        <f t="shared" si="84"/>
        <v>2.4693649807460263</v>
      </c>
    </row>
    <row r="2755" spans="2:3" x14ac:dyDescent="0.25">
      <c r="B2755" s="24">
        <f t="shared" si="85"/>
        <v>274400000</v>
      </c>
      <c r="C2755" s="27">
        <f t="shared" si="84"/>
        <v>2.4739678779809036</v>
      </c>
    </row>
    <row r="2756" spans="2:3" x14ac:dyDescent="0.25">
      <c r="B2756" s="24">
        <f t="shared" si="85"/>
        <v>274500000</v>
      </c>
      <c r="C2756" s="27">
        <f t="shared" si="84"/>
        <v>2.4785983028559904</v>
      </c>
    </row>
    <row r="2757" spans="2:3" x14ac:dyDescent="0.25">
      <c r="B2757" s="24">
        <f t="shared" si="85"/>
        <v>274600000</v>
      </c>
      <c r="C2757" s="27">
        <f t="shared" si="84"/>
        <v>2.4832565266303361</v>
      </c>
    </row>
    <row r="2758" spans="2:3" x14ac:dyDescent="0.25">
      <c r="B2758" s="24">
        <f t="shared" si="85"/>
        <v>274700000</v>
      </c>
      <c r="C2758" s="27">
        <f t="shared" si="84"/>
        <v>2.4879428243163142</v>
      </c>
    </row>
    <row r="2759" spans="2:3" x14ac:dyDescent="0.25">
      <c r="B2759" s="24">
        <f t="shared" si="85"/>
        <v>274800000</v>
      </c>
      <c r="C2759" s="27">
        <f t="shared" si="84"/>
        <v>2.492657474746617</v>
      </c>
    </row>
    <row r="2760" spans="2:3" x14ac:dyDescent="0.25">
      <c r="B2760" s="24">
        <f t="shared" si="85"/>
        <v>274900000</v>
      </c>
      <c r="C2760" s="27">
        <f t="shared" si="84"/>
        <v>2.4974007606427282</v>
      </c>
    </row>
    <row r="2761" spans="2:3" x14ac:dyDescent="0.25">
      <c r="B2761" s="24">
        <f t="shared" si="85"/>
        <v>275000000</v>
      </c>
      <c r="C2761" s="27">
        <f t="shared" si="84"/>
        <v>2.502172968684897</v>
      </c>
    </row>
    <row r="2762" spans="2:3" x14ac:dyDescent="0.25">
      <c r="B2762" s="24">
        <f t="shared" si="85"/>
        <v>275100000</v>
      </c>
      <c r="C2762" s="27">
        <f t="shared" si="84"/>
        <v>2.506974389583656</v>
      </c>
    </row>
    <row r="2763" spans="2:3" x14ac:dyDescent="0.25">
      <c r="B2763" s="24">
        <f t="shared" si="85"/>
        <v>275200000</v>
      </c>
      <c r="C2763" s="27">
        <f t="shared" si="84"/>
        <v>2.5118053181529252</v>
      </c>
    </row>
    <row r="2764" spans="2:3" x14ac:dyDescent="0.25">
      <c r="B2764" s="24">
        <f t="shared" si="85"/>
        <v>275300000</v>
      </c>
      <c r="C2764" s="27">
        <f t="shared" si="84"/>
        <v>2.51666605338474</v>
      </c>
    </row>
    <row r="2765" spans="2:3" x14ac:dyDescent="0.25">
      <c r="B2765" s="24">
        <f t="shared" si="85"/>
        <v>275400000</v>
      </c>
      <c r="C2765" s="27">
        <f t="shared" ref="C2765:C2828" si="86">1/(POWER(1-((B2765*B2765)/($C$3*$C$3)),0.5))</f>
        <v>2.5215568985256618</v>
      </c>
    </row>
    <row r="2766" spans="2:3" x14ac:dyDescent="0.25">
      <c r="B2766" s="24">
        <f t="shared" ref="B2766:B2829" si="87">B2765+$C$5</f>
        <v>275500000</v>
      </c>
      <c r="C2766" s="27">
        <f t="shared" si="86"/>
        <v>2.5264781611548774</v>
      </c>
    </row>
    <row r="2767" spans="2:3" x14ac:dyDescent="0.25">
      <c r="B2767" s="24">
        <f t="shared" si="87"/>
        <v>275600000</v>
      </c>
      <c r="C2767" s="27">
        <f t="shared" si="86"/>
        <v>2.5314301532640879</v>
      </c>
    </row>
    <row r="2768" spans="2:3" x14ac:dyDescent="0.25">
      <c r="B2768" s="24">
        <f t="shared" si="87"/>
        <v>275700000</v>
      </c>
      <c r="C2768" s="27">
        <f t="shared" si="86"/>
        <v>2.5364131913391823</v>
      </c>
    </row>
    <row r="2769" spans="2:3" x14ac:dyDescent="0.25">
      <c r="B2769" s="24">
        <f t="shared" si="87"/>
        <v>275800000</v>
      </c>
      <c r="C2769" s="27">
        <f t="shared" si="86"/>
        <v>2.541427596443774</v>
      </c>
    </row>
    <row r="2770" spans="2:3" x14ac:dyDescent="0.25">
      <c r="B2770" s="24">
        <f t="shared" si="87"/>
        <v>275900000</v>
      </c>
      <c r="C2770" s="27">
        <f t="shared" si="86"/>
        <v>2.5464736943046451</v>
      </c>
    </row>
    <row r="2771" spans="2:3" x14ac:dyDescent="0.25">
      <c r="B2771" s="24">
        <f t="shared" si="87"/>
        <v>276000000</v>
      </c>
      <c r="C2771" s="27">
        <f t="shared" si="86"/>
        <v>2.5515518153991441</v>
      </c>
    </row>
    <row r="2772" spans="2:3" x14ac:dyDescent="0.25">
      <c r="B2772" s="24">
        <f t="shared" si="87"/>
        <v>276100000</v>
      </c>
      <c r="C2772" s="27">
        <f t="shared" si="86"/>
        <v>2.5566622950445934</v>
      </c>
    </row>
    <row r="2773" spans="2:3" x14ac:dyDescent="0.25">
      <c r="B2773" s="24">
        <f t="shared" si="87"/>
        <v>276200000</v>
      </c>
      <c r="C2773" s="27">
        <f t="shared" si="86"/>
        <v>2.5618054734897635</v>
      </c>
    </row>
    <row r="2774" spans="2:3" x14ac:dyDescent="0.25">
      <c r="B2774" s="24">
        <f t="shared" si="87"/>
        <v>276300000</v>
      </c>
      <c r="C2774" s="27">
        <f t="shared" si="86"/>
        <v>2.5669816960084684</v>
      </c>
    </row>
    <row r="2775" spans="2:3" x14ac:dyDescent="0.25">
      <c r="B2775" s="24">
        <f t="shared" si="87"/>
        <v>276400000</v>
      </c>
      <c r="C2775" s="27">
        <f t="shared" si="86"/>
        <v>2.5721913129953378</v>
      </c>
    </row>
    <row r="2776" spans="2:3" x14ac:dyDescent="0.25">
      <c r="B2776" s="24">
        <f t="shared" si="87"/>
        <v>276500000</v>
      </c>
      <c r="C2776" s="27">
        <f t="shared" si="86"/>
        <v>2.5774346800638339</v>
      </c>
    </row>
    <row r="2777" spans="2:3" x14ac:dyDescent="0.25">
      <c r="B2777" s="24">
        <f t="shared" si="87"/>
        <v>276600000</v>
      </c>
      <c r="C2777" s="27">
        <f t="shared" si="86"/>
        <v>2.5827121581465664</v>
      </c>
    </row>
    <row r="2778" spans="2:3" x14ac:dyDescent="0.25">
      <c r="B2778" s="24">
        <f t="shared" si="87"/>
        <v>276700000</v>
      </c>
      <c r="C2778" s="27">
        <f t="shared" si="86"/>
        <v>2.5880241135979793</v>
      </c>
    </row>
    <row r="2779" spans="2:3" x14ac:dyDescent="0.25">
      <c r="B2779" s="24">
        <f t="shared" si="87"/>
        <v>276800000</v>
      </c>
      <c r="C2779" s="27">
        <f t="shared" si="86"/>
        <v>2.5933709182994606</v>
      </c>
    </row>
    <row r="2780" spans="2:3" x14ac:dyDescent="0.25">
      <c r="B2780" s="24">
        <f t="shared" si="87"/>
        <v>276900000</v>
      </c>
      <c r="C2780" s="27">
        <f t="shared" si="86"/>
        <v>2.598752949766967</v>
      </c>
    </row>
    <row r="2781" spans="2:3" x14ac:dyDescent="0.25">
      <c r="B2781" s="24">
        <f t="shared" si="87"/>
        <v>277000000</v>
      </c>
      <c r="C2781" s="27">
        <f t="shared" si="86"/>
        <v>2.6041705912612025</v>
      </c>
    </row>
    <row r="2782" spans="2:3" x14ac:dyDescent="0.25">
      <c r="B2782" s="24">
        <f t="shared" si="87"/>
        <v>277100000</v>
      </c>
      <c r="C2782" s="27">
        <f t="shared" si="86"/>
        <v>2.6096242319004626</v>
      </c>
    </row>
    <row r="2783" spans="2:3" x14ac:dyDescent="0.25">
      <c r="B2783" s="24">
        <f t="shared" si="87"/>
        <v>277200000</v>
      </c>
      <c r="C2783" s="27">
        <f t="shared" si="86"/>
        <v>2.6151142667761791</v>
      </c>
    </row>
    <row r="2784" spans="2:3" x14ac:dyDescent="0.25">
      <c r="B2784" s="24">
        <f t="shared" si="87"/>
        <v>277300000</v>
      </c>
      <c r="C2784" s="27">
        <f t="shared" si="86"/>
        <v>2.6206410970712746</v>
      </c>
    </row>
    <row r="2785" spans="2:3" x14ac:dyDescent="0.25">
      <c r="B2785" s="24">
        <f t="shared" si="87"/>
        <v>277400000</v>
      </c>
      <c r="C2785" s="27">
        <f t="shared" si="86"/>
        <v>2.6262051301813898</v>
      </c>
    </row>
    <row r="2786" spans="2:3" x14ac:dyDescent="0.25">
      <c r="B2786" s="24">
        <f t="shared" si="87"/>
        <v>277500000</v>
      </c>
      <c r="C2786" s="27">
        <f t="shared" si="86"/>
        <v>2.6318067798390756</v>
      </c>
    </row>
    <row r="2787" spans="2:3" x14ac:dyDescent="0.25">
      <c r="B2787" s="24">
        <f t="shared" si="87"/>
        <v>277600000</v>
      </c>
      <c r="C2787" s="27">
        <f t="shared" si="86"/>
        <v>2.63744646624103</v>
      </c>
    </row>
    <row r="2788" spans="2:3" x14ac:dyDescent="0.25">
      <c r="B2788" s="24">
        <f t="shared" si="87"/>
        <v>277700000</v>
      </c>
      <c r="C2788" s="27">
        <f t="shared" si="86"/>
        <v>2.6431246161784685</v>
      </c>
    </row>
    <row r="2789" spans="2:3" x14ac:dyDescent="0.25">
      <c r="B2789" s="24">
        <f t="shared" si="87"/>
        <v>277800000</v>
      </c>
      <c r="C2789" s="27">
        <f t="shared" si="86"/>
        <v>2.648841663170729</v>
      </c>
    </row>
    <row r="2790" spans="2:3" x14ac:dyDescent="0.25">
      <c r="B2790" s="24">
        <f t="shared" si="87"/>
        <v>277900000</v>
      </c>
      <c r="C2790" s="27">
        <f t="shared" si="86"/>
        <v>2.6545980476021906</v>
      </c>
    </row>
    <row r="2791" spans="2:3" x14ac:dyDescent="0.25">
      <c r="B2791" s="24">
        <f t="shared" si="87"/>
        <v>278000000</v>
      </c>
      <c r="C2791" s="27">
        <f t="shared" si="86"/>
        <v>2.66039421686262</v>
      </c>
    </row>
    <row r="2792" spans="2:3" x14ac:dyDescent="0.25">
      <c r="B2792" s="24">
        <f t="shared" si="87"/>
        <v>278100000</v>
      </c>
      <c r="C2792" s="27">
        <f t="shared" si="86"/>
        <v>2.6662306254910382</v>
      </c>
    </row>
    <row r="2793" spans="2:3" x14ac:dyDescent="0.25">
      <c r="B2793" s="24">
        <f t="shared" si="87"/>
        <v>278200000</v>
      </c>
      <c r="C2793" s="27">
        <f t="shared" si="86"/>
        <v>2.6721077353232077</v>
      </c>
    </row>
    <row r="2794" spans="2:3" x14ac:dyDescent="0.25">
      <c r="B2794" s="24">
        <f t="shared" si="87"/>
        <v>278300000</v>
      </c>
      <c r="C2794" s="27">
        <f t="shared" si="86"/>
        <v>2.6780260156428657</v>
      </c>
    </row>
    <row r="2795" spans="2:3" x14ac:dyDescent="0.25">
      <c r="B2795" s="24">
        <f t="shared" si="87"/>
        <v>278400000</v>
      </c>
      <c r="C2795" s="27">
        <f t="shared" si="86"/>
        <v>2.6839859433367947</v>
      </c>
    </row>
    <row r="2796" spans="2:3" x14ac:dyDescent="0.25">
      <c r="B2796" s="24">
        <f t="shared" si="87"/>
        <v>278500000</v>
      </c>
      <c r="C2796" s="27">
        <f t="shared" si="86"/>
        <v>2.6899880030538688</v>
      </c>
    </row>
    <row r="2797" spans="2:3" x14ac:dyDescent="0.25">
      <c r="B2797" s="24">
        <f t="shared" si="87"/>
        <v>278600000</v>
      </c>
      <c r="C2797" s="27">
        <f t="shared" si="86"/>
        <v>2.6960326873681648</v>
      </c>
    </row>
    <row r="2798" spans="2:3" x14ac:dyDescent="0.25">
      <c r="B2798" s="24">
        <f t="shared" si="87"/>
        <v>278700000</v>
      </c>
      <c r="C2798" s="27">
        <f t="shared" si="86"/>
        <v>2.7021204969463102</v>
      </c>
    </row>
    <row r="2799" spans="2:3" x14ac:dyDescent="0.25">
      <c r="B2799" s="24">
        <f t="shared" si="87"/>
        <v>278800000</v>
      </c>
      <c r="C2799" s="27">
        <f t="shared" si="86"/>
        <v>2.7082519407191405</v>
      </c>
    </row>
    <row r="2800" spans="2:3" x14ac:dyDescent="0.25">
      <c r="B2800" s="24">
        <f t="shared" si="87"/>
        <v>278900000</v>
      </c>
      <c r="C2800" s="27">
        <f t="shared" si="86"/>
        <v>2.7144275360578449</v>
      </c>
    </row>
    <row r="2801" spans="2:3" x14ac:dyDescent="0.25">
      <c r="B2801" s="24">
        <f t="shared" si="87"/>
        <v>279000000</v>
      </c>
      <c r="C2801" s="27">
        <f t="shared" si="86"/>
        <v>2.7206478089547157</v>
      </c>
    </row>
    <row r="2802" spans="2:3" x14ac:dyDescent="0.25">
      <c r="B2802" s="24">
        <f t="shared" si="87"/>
        <v>279100000</v>
      </c>
      <c r="C2802" s="27">
        <f t="shared" si="86"/>
        <v>2.7269132942086545</v>
      </c>
    </row>
    <row r="2803" spans="2:3" x14ac:dyDescent="0.25">
      <c r="B2803" s="24">
        <f t="shared" si="87"/>
        <v>279200000</v>
      </c>
      <c r="C2803" s="27">
        <f t="shared" si="86"/>
        <v>2.73322453561557</v>
      </c>
    </row>
    <row r="2804" spans="2:3" x14ac:dyDescent="0.25">
      <c r="B2804" s="24">
        <f t="shared" si="87"/>
        <v>279300000</v>
      </c>
      <c r="C2804" s="27">
        <f t="shared" si="86"/>
        <v>2.7395820861638427</v>
      </c>
    </row>
    <row r="2805" spans="2:3" x14ac:dyDescent="0.25">
      <c r="B2805" s="24">
        <f t="shared" si="87"/>
        <v>279400000</v>
      </c>
      <c r="C2805" s="27">
        <f t="shared" si="86"/>
        <v>2.7459865082349943</v>
      </c>
    </row>
    <row r="2806" spans="2:3" x14ac:dyDescent="0.25">
      <c r="B2806" s="24">
        <f t="shared" si="87"/>
        <v>279500000</v>
      </c>
      <c r="C2806" s="27">
        <f t="shared" si="86"/>
        <v>2.7524383738097402</v>
      </c>
    </row>
    <row r="2807" spans="2:3" x14ac:dyDescent="0.25">
      <c r="B2807" s="24">
        <f t="shared" si="87"/>
        <v>279600000</v>
      </c>
      <c r="C2807" s="27">
        <f t="shared" si="86"/>
        <v>2.7589382646795912</v>
      </c>
    </row>
    <row r="2808" spans="2:3" x14ac:dyDescent="0.25">
      <c r="B2808" s="24">
        <f t="shared" si="87"/>
        <v>279700000</v>
      </c>
      <c r="C2808" s="27">
        <f t="shared" si="86"/>
        <v>2.7654867726641896</v>
      </c>
    </row>
    <row r="2809" spans="2:3" x14ac:dyDescent="0.25">
      <c r="B2809" s="24">
        <f t="shared" si="87"/>
        <v>279800000</v>
      </c>
      <c r="C2809" s="27">
        <f t="shared" si="86"/>
        <v>2.772084499834544</v>
      </c>
    </row>
    <row r="2810" spans="2:3" x14ac:dyDescent="0.25">
      <c r="B2810" s="24">
        <f t="shared" si="87"/>
        <v>279900000</v>
      </c>
      <c r="C2810" s="27">
        <f t="shared" si="86"/>
        <v>2.7787320587423761</v>
      </c>
    </row>
    <row r="2811" spans="2:3" x14ac:dyDescent="0.25">
      <c r="B2811" s="24">
        <f t="shared" si="87"/>
        <v>280000000</v>
      </c>
      <c r="C2811" s="27">
        <f t="shared" si="86"/>
        <v>2.7854300726557772</v>
      </c>
    </row>
    <row r="2812" spans="2:3" x14ac:dyDescent="0.25">
      <c r="B2812" s="24">
        <f t="shared" si="87"/>
        <v>280100000</v>
      </c>
      <c r="C2812" s="27">
        <f t="shared" si="86"/>
        <v>2.7921791758013517</v>
      </c>
    </row>
    <row r="2813" spans="2:3" x14ac:dyDescent="0.25">
      <c r="B2813" s="24">
        <f t="shared" si="87"/>
        <v>280200000</v>
      </c>
      <c r="C2813" s="27">
        <f t="shared" si="86"/>
        <v>2.7989800136130949</v>
      </c>
    </row>
    <row r="2814" spans="2:3" x14ac:dyDescent="0.25">
      <c r="B2814" s="24">
        <f t="shared" si="87"/>
        <v>280300000</v>
      </c>
      <c r="C2814" s="27">
        <f t="shared" si="86"/>
        <v>2.8058332429882102</v>
      </c>
    </row>
    <row r="2815" spans="2:3" x14ac:dyDescent="0.25">
      <c r="B2815" s="24">
        <f t="shared" si="87"/>
        <v>280400000</v>
      </c>
      <c r="C2815" s="27">
        <f t="shared" si="86"/>
        <v>2.8127395325501006</v>
      </c>
    </row>
    <row r="2816" spans="2:3" x14ac:dyDescent="0.25">
      <c r="B2816" s="24">
        <f t="shared" si="87"/>
        <v>280500000</v>
      </c>
      <c r="C2816" s="27">
        <f t="shared" si="86"/>
        <v>2.8196995629187578</v>
      </c>
    </row>
    <row r="2817" spans="2:3" x14ac:dyDescent="0.25">
      <c r="B2817" s="24">
        <f t="shared" si="87"/>
        <v>280600000</v>
      </c>
      <c r="C2817" s="27">
        <f t="shared" si="86"/>
        <v>2.8267140269888289</v>
      </c>
    </row>
    <row r="2818" spans="2:3" x14ac:dyDescent="0.25">
      <c r="B2818" s="24">
        <f t="shared" si="87"/>
        <v>280700000</v>
      </c>
      <c r="C2818" s="27">
        <f t="shared" si="86"/>
        <v>2.8337836302155885</v>
      </c>
    </row>
    <row r="2819" spans="2:3" x14ac:dyDescent="0.25">
      <c r="B2819" s="24">
        <f t="shared" si="87"/>
        <v>280800000</v>
      </c>
      <c r="C2819" s="27">
        <f t="shared" si="86"/>
        <v>2.8409090909090908</v>
      </c>
    </row>
    <row r="2820" spans="2:3" x14ac:dyDescent="0.25">
      <c r="B2820" s="24">
        <f t="shared" si="87"/>
        <v>280900000</v>
      </c>
      <c r="C2820" s="27">
        <f t="shared" si="86"/>
        <v>2.848091140536797</v>
      </c>
    </row>
    <row r="2821" spans="2:3" x14ac:dyDescent="0.25">
      <c r="B2821" s="24">
        <f t="shared" si="87"/>
        <v>281000000</v>
      </c>
      <c r="C2821" s="27">
        <f t="shared" si="86"/>
        <v>2.8553305240349398</v>
      </c>
    </row>
    <row r="2822" spans="2:3" x14ac:dyDescent="0.25">
      <c r="B2822" s="24">
        <f t="shared" si="87"/>
        <v>281100000</v>
      </c>
      <c r="C2822" s="27">
        <f t="shared" si="86"/>
        <v>2.8626280001289528</v>
      </c>
    </row>
    <row r="2823" spans="2:3" x14ac:dyDescent="0.25">
      <c r="B2823" s="24">
        <f t="shared" si="87"/>
        <v>281200000</v>
      </c>
      <c r="C2823" s="27">
        <f t="shared" si="86"/>
        <v>2.8699843416632573</v>
      </c>
    </row>
    <row r="2824" spans="2:3" x14ac:dyDescent="0.25">
      <c r="B2824" s="24">
        <f t="shared" si="87"/>
        <v>281300000</v>
      </c>
      <c r="C2824" s="27">
        <f t="shared" si="86"/>
        <v>2.8774003359407354</v>
      </c>
    </row>
    <row r="2825" spans="2:3" x14ac:dyDescent="0.25">
      <c r="B2825" s="24">
        <f t="shared" si="87"/>
        <v>281400000</v>
      </c>
      <c r="C2825" s="27">
        <f t="shared" si="86"/>
        <v>2.8848767850722439</v>
      </c>
    </row>
    <row r="2826" spans="2:3" x14ac:dyDescent="0.25">
      <c r="B2826" s="24">
        <f t="shared" si="87"/>
        <v>281500000</v>
      </c>
      <c r="C2826" s="27">
        <f t="shared" si="86"/>
        <v>2.8924145063364972</v>
      </c>
    </row>
    <row r="2827" spans="2:3" x14ac:dyDescent="0.25">
      <c r="B2827" s="24">
        <f t="shared" si="87"/>
        <v>281600000</v>
      </c>
      <c r="C2827" s="27">
        <f t="shared" si="86"/>
        <v>2.9000143325506973</v>
      </c>
    </row>
    <row r="2828" spans="2:3" x14ac:dyDescent="0.25">
      <c r="B2828" s="24">
        <f t="shared" si="87"/>
        <v>281700000</v>
      </c>
      <c r="C2828" s="27">
        <f t="shared" si="86"/>
        <v>2.9076771124522947</v>
      </c>
    </row>
    <row r="2829" spans="2:3" x14ac:dyDescent="0.25">
      <c r="B2829" s="24">
        <f t="shared" si="87"/>
        <v>281800000</v>
      </c>
      <c r="C2829" s="27">
        <f t="shared" ref="C2829:C2892" si="88">1/(POWER(1-((B2829*B2829)/($C$3*$C$3)),0.5))</f>
        <v>2.9154037110922806</v>
      </c>
    </row>
    <row r="2830" spans="2:3" x14ac:dyDescent="0.25">
      <c r="B2830" s="24">
        <f t="shared" ref="B2830:B2893" si="89">B2829+$C$5</f>
        <v>281900000</v>
      </c>
      <c r="C2830" s="27">
        <f t="shared" si="88"/>
        <v>2.9231950102404003</v>
      </c>
    </row>
    <row r="2831" spans="2:3" x14ac:dyDescent="0.25">
      <c r="B2831" s="24">
        <f t="shared" si="89"/>
        <v>282000000</v>
      </c>
      <c r="C2831" s="27">
        <f t="shared" si="88"/>
        <v>2.9310519088027465</v>
      </c>
    </row>
    <row r="2832" spans="2:3" x14ac:dyDescent="0.25">
      <c r="B2832" s="24">
        <f t="shared" si="89"/>
        <v>282100000</v>
      </c>
      <c r="C2832" s="27">
        <f t="shared" si="88"/>
        <v>2.9389753232521709</v>
      </c>
    </row>
    <row r="2833" spans="2:3" x14ac:dyDescent="0.25">
      <c r="B2833" s="24">
        <f t="shared" si="89"/>
        <v>282200000</v>
      </c>
      <c r="C2833" s="27">
        <f t="shared" si="88"/>
        <v>2.9469661880719746</v>
      </c>
    </row>
    <row r="2834" spans="2:3" x14ac:dyDescent="0.25">
      <c r="B2834" s="24">
        <f t="shared" si="89"/>
        <v>282300000</v>
      </c>
      <c r="C2834" s="27">
        <f t="shared" si="88"/>
        <v>2.9550254562133769</v>
      </c>
    </row>
    <row r="2835" spans="2:3" x14ac:dyDescent="0.25">
      <c r="B2835" s="24">
        <f t="shared" si="89"/>
        <v>282400000</v>
      </c>
      <c r="C2835" s="27">
        <f t="shared" si="88"/>
        <v>2.9631540995672534</v>
      </c>
    </row>
    <row r="2836" spans="2:3" x14ac:dyDescent="0.25">
      <c r="B2836" s="24">
        <f t="shared" si="89"/>
        <v>282500000</v>
      </c>
      <c r="C2836" s="27">
        <f t="shared" si="88"/>
        <v>2.9713531094506926</v>
      </c>
    </row>
    <row r="2837" spans="2:3" x14ac:dyDescent="0.25">
      <c r="B2837" s="24">
        <f t="shared" si="89"/>
        <v>282600000</v>
      </c>
      <c r="C2837" s="27">
        <f t="shared" si="88"/>
        <v>2.9796234971089217</v>
      </c>
    </row>
    <row r="2838" spans="2:3" x14ac:dyDescent="0.25">
      <c r="B2838" s="24">
        <f t="shared" si="89"/>
        <v>282700000</v>
      </c>
      <c r="C2838" s="27">
        <f t="shared" si="88"/>
        <v>2.9879662942331451</v>
      </c>
    </row>
    <row r="2839" spans="2:3" x14ac:dyDescent="0.25">
      <c r="B2839" s="24">
        <f t="shared" si="89"/>
        <v>282800000</v>
      </c>
      <c r="C2839" s="27">
        <f t="shared" si="88"/>
        <v>2.9963825534949566</v>
      </c>
    </row>
    <row r="2840" spans="2:3" x14ac:dyDescent="0.25">
      <c r="B2840" s="24">
        <f t="shared" si="89"/>
        <v>282900000</v>
      </c>
      <c r="C2840" s="27">
        <f t="shared" si="88"/>
        <v>3.0048733490978927</v>
      </c>
    </row>
    <row r="2841" spans="2:3" x14ac:dyDescent="0.25">
      <c r="B2841" s="24">
        <f t="shared" si="89"/>
        <v>283000000</v>
      </c>
      <c r="C2841" s="27">
        <f t="shared" si="88"/>
        <v>3.0134397773468273</v>
      </c>
    </row>
    <row r="2842" spans="2:3" x14ac:dyDescent="0.25">
      <c r="B2842" s="24">
        <f t="shared" si="89"/>
        <v>283100000</v>
      </c>
      <c r="C2842" s="27">
        <f t="shared" si="88"/>
        <v>3.022082957235861</v>
      </c>
    </row>
    <row r="2843" spans="2:3" x14ac:dyDescent="0.25">
      <c r="B2843" s="24">
        <f t="shared" si="89"/>
        <v>283200000</v>
      </c>
      <c r="C2843" s="27">
        <f t="shared" si="88"/>
        <v>3.0308040310554505</v>
      </c>
    </row>
    <row r="2844" spans="2:3" x14ac:dyDescent="0.25">
      <c r="B2844" s="24">
        <f t="shared" si="89"/>
        <v>283300000</v>
      </c>
      <c r="C2844" s="27">
        <f t="shared" si="88"/>
        <v>3.0396041650194885</v>
      </c>
    </row>
    <row r="2845" spans="2:3" x14ac:dyDescent="0.25">
      <c r="B2845" s="24">
        <f t="shared" si="89"/>
        <v>283400000</v>
      </c>
      <c r="C2845" s="27">
        <f t="shared" si="88"/>
        <v>3.0484845499131579</v>
      </c>
    </row>
    <row r="2846" spans="2:3" x14ac:dyDescent="0.25">
      <c r="B2846" s="24">
        <f t="shared" si="89"/>
        <v>283500000</v>
      </c>
      <c r="C2846" s="27">
        <f t="shared" si="88"/>
        <v>3.0574464017623346</v>
      </c>
    </row>
    <row r="2847" spans="2:3" x14ac:dyDescent="0.25">
      <c r="B2847" s="24">
        <f t="shared" si="89"/>
        <v>283600000</v>
      </c>
      <c r="C2847" s="27">
        <f t="shared" si="88"/>
        <v>3.0664909625254295</v>
      </c>
    </row>
    <row r="2848" spans="2:3" x14ac:dyDescent="0.25">
      <c r="B2848" s="24">
        <f t="shared" si="89"/>
        <v>283700000</v>
      </c>
      <c r="C2848" s="27">
        <f t="shared" si="88"/>
        <v>3.075619500808529</v>
      </c>
    </row>
    <row r="2849" spans="2:3" x14ac:dyDescent="0.25">
      <c r="B2849" s="24">
        <f t="shared" si="89"/>
        <v>283800000</v>
      </c>
      <c r="C2849" s="27">
        <f t="shared" si="88"/>
        <v>3.0848333126047964</v>
      </c>
    </row>
    <row r="2850" spans="2:3" x14ac:dyDescent="0.25">
      <c r="B2850" s="24">
        <f t="shared" si="89"/>
        <v>283900000</v>
      </c>
      <c r="C2850" s="27">
        <f t="shared" si="88"/>
        <v>3.0941337220590985</v>
      </c>
    </row>
    <row r="2851" spans="2:3" x14ac:dyDescent="0.25">
      <c r="B2851" s="24">
        <f t="shared" si="89"/>
        <v>284000000</v>
      </c>
      <c r="C2851" s="27">
        <f t="shared" si="88"/>
        <v>3.1035220822588796</v>
      </c>
    </row>
    <row r="2852" spans="2:3" x14ac:dyDescent="0.25">
      <c r="B2852" s="24">
        <f t="shared" si="89"/>
        <v>284100000</v>
      </c>
      <c r="C2852" s="27">
        <f t="shared" si="88"/>
        <v>3.1129997760523604</v>
      </c>
    </row>
    <row r="2853" spans="2:3" x14ac:dyDescent="0.25">
      <c r="B2853" s="24">
        <f t="shared" si="89"/>
        <v>284200000</v>
      </c>
      <c r="C2853" s="27">
        <f t="shared" si="88"/>
        <v>3.1225682168951785</v>
      </c>
    </row>
    <row r="2854" spans="2:3" x14ac:dyDescent="0.25">
      <c r="B2854" s="24">
        <f t="shared" si="89"/>
        <v>284300000</v>
      </c>
      <c r="C2854" s="27">
        <f t="shared" si="88"/>
        <v>3.1322288497266499</v>
      </c>
    </row>
    <row r="2855" spans="2:3" x14ac:dyDescent="0.25">
      <c r="B2855" s="24">
        <f t="shared" si="89"/>
        <v>284400000</v>
      </c>
      <c r="C2855" s="27">
        <f t="shared" si="88"/>
        <v>3.1419831518768913</v>
      </c>
    </row>
    <row r="2856" spans="2:3" x14ac:dyDescent="0.25">
      <c r="B2856" s="24">
        <f t="shared" si="89"/>
        <v>284500000</v>
      </c>
      <c r="C2856" s="27">
        <f t="shared" si="88"/>
        <v>3.1518326340060749</v>
      </c>
    </row>
    <row r="2857" spans="2:3" x14ac:dyDescent="0.25">
      <c r="B2857" s="24">
        <f t="shared" si="89"/>
        <v>284600000</v>
      </c>
      <c r="C2857" s="27">
        <f t="shared" si="88"/>
        <v>3.1617788410771897</v>
      </c>
    </row>
    <row r="2858" spans="2:3" x14ac:dyDescent="0.25">
      <c r="B2858" s="24">
        <f t="shared" si="89"/>
        <v>284700000</v>
      </c>
      <c r="C2858" s="27">
        <f t="shared" si="88"/>
        <v>3.1718233533637257</v>
      </c>
    </row>
    <row r="2859" spans="2:3" x14ac:dyDescent="0.25">
      <c r="B2859" s="24">
        <f t="shared" si="89"/>
        <v>284800000</v>
      </c>
      <c r="C2859" s="27">
        <f t="shared" si="88"/>
        <v>3.18196778749377</v>
      </c>
    </row>
    <row r="2860" spans="2:3" x14ac:dyDescent="0.25">
      <c r="B2860" s="24">
        <f t="shared" si="89"/>
        <v>284900000</v>
      </c>
      <c r="C2860" s="27">
        <f t="shared" si="88"/>
        <v>3.1922137975320721</v>
      </c>
    </row>
    <row r="2861" spans="2:3" x14ac:dyDescent="0.25">
      <c r="B2861" s="24">
        <f t="shared" si="89"/>
        <v>285000000</v>
      </c>
      <c r="C2861" s="27">
        <f t="shared" si="88"/>
        <v>3.2025630761017418</v>
      </c>
    </row>
    <row r="2862" spans="2:3" x14ac:dyDescent="0.25">
      <c r="B2862" s="24">
        <f t="shared" si="89"/>
        <v>285100000</v>
      </c>
      <c r="C2862" s="27">
        <f t="shared" si="88"/>
        <v>3.2130173555472883</v>
      </c>
    </row>
    <row r="2863" spans="2:3" x14ac:dyDescent="0.25">
      <c r="B2863" s="24">
        <f t="shared" si="89"/>
        <v>285200000</v>
      </c>
      <c r="C2863" s="27">
        <f t="shared" si="88"/>
        <v>3.2235784091408122</v>
      </c>
    </row>
    <row r="2864" spans="2:3" x14ac:dyDescent="0.25">
      <c r="B2864" s="24">
        <f t="shared" si="89"/>
        <v>285300000</v>
      </c>
      <c r="C2864" s="27">
        <f t="shared" si="88"/>
        <v>3.2342480523332764</v>
      </c>
    </row>
    <row r="2865" spans="2:3" x14ac:dyDescent="0.25">
      <c r="B2865" s="24">
        <f t="shared" si="89"/>
        <v>285400000</v>
      </c>
      <c r="C2865" s="27">
        <f t="shared" si="88"/>
        <v>3.2450281440528328</v>
      </c>
    </row>
    <row r="2866" spans="2:3" x14ac:dyDescent="0.25">
      <c r="B2866" s="24">
        <f t="shared" si="89"/>
        <v>285500000</v>
      </c>
      <c r="C2866" s="27">
        <f t="shared" si="88"/>
        <v>3.2559205880523328</v>
      </c>
    </row>
    <row r="2867" spans="2:3" x14ac:dyDescent="0.25">
      <c r="B2867" s="24">
        <f t="shared" si="89"/>
        <v>285600000</v>
      </c>
      <c r="C2867" s="27">
        <f t="shared" si="88"/>
        <v>3.266927334308229</v>
      </c>
    </row>
    <row r="2868" spans="2:3" x14ac:dyDescent="0.25">
      <c r="B2868" s="24">
        <f t="shared" si="89"/>
        <v>285700000</v>
      </c>
      <c r="C2868" s="27">
        <f t="shared" si="88"/>
        <v>3.2780503804731898</v>
      </c>
    </row>
    <row r="2869" spans="2:3" x14ac:dyDescent="0.25">
      <c r="B2869" s="24">
        <f t="shared" si="89"/>
        <v>285800000</v>
      </c>
      <c r="C2869" s="27">
        <f t="shared" si="88"/>
        <v>3.289291773384909</v>
      </c>
    </row>
    <row r="2870" spans="2:3" x14ac:dyDescent="0.25">
      <c r="B2870" s="24">
        <f t="shared" si="89"/>
        <v>285900000</v>
      </c>
      <c r="C2870" s="27">
        <f t="shared" si="88"/>
        <v>3.3006536106336686</v>
      </c>
    </row>
    <row r="2871" spans="2:3" x14ac:dyDescent="0.25">
      <c r="B2871" s="24">
        <f t="shared" si="89"/>
        <v>286000000</v>
      </c>
      <c r="C2871" s="27">
        <f t="shared" si="88"/>
        <v>3.3121380421913948</v>
      </c>
    </row>
    <row r="2872" spans="2:3" x14ac:dyDescent="0.25">
      <c r="B2872" s="24">
        <f t="shared" si="89"/>
        <v>286100000</v>
      </c>
      <c r="C2872" s="27">
        <f t="shared" si="88"/>
        <v>3.3237472721050798</v>
      </c>
    </row>
    <row r="2873" spans="2:3" x14ac:dyDescent="0.25">
      <c r="B2873" s="24">
        <f t="shared" si="89"/>
        <v>286200000</v>
      </c>
      <c r="C2873" s="27">
        <f t="shared" si="88"/>
        <v>3.3354835602575714</v>
      </c>
    </row>
    <row r="2874" spans="2:3" x14ac:dyDescent="0.25">
      <c r="B2874" s="24">
        <f t="shared" si="89"/>
        <v>286300000</v>
      </c>
      <c r="C2874" s="27">
        <f t="shared" si="88"/>
        <v>3.3473492241989637</v>
      </c>
    </row>
    <row r="2875" spans="2:3" x14ac:dyDescent="0.25">
      <c r="B2875" s="24">
        <f t="shared" si="89"/>
        <v>286400000</v>
      </c>
      <c r="C2875" s="27">
        <f t="shared" si="88"/>
        <v>3.359346641051919</v>
      </c>
    </row>
    <row r="2876" spans="2:3" x14ac:dyDescent="0.25">
      <c r="B2876" s="24">
        <f t="shared" si="89"/>
        <v>286500000</v>
      </c>
      <c r="C2876" s="27">
        <f t="shared" si="88"/>
        <v>3.3714782494944906</v>
      </c>
    </row>
    <row r="2877" spans="2:3" x14ac:dyDescent="0.25">
      <c r="B2877" s="24">
        <f t="shared" si="89"/>
        <v>286600000</v>
      </c>
      <c r="C2877" s="27">
        <f t="shared" si="88"/>
        <v>3.3837465518242063</v>
      </c>
    </row>
    <row r="2878" spans="2:3" x14ac:dyDescent="0.25">
      <c r="B2878" s="24">
        <f t="shared" si="89"/>
        <v>286700000</v>
      </c>
      <c r="C2878" s="27">
        <f t="shared" si="88"/>
        <v>3.3961541161073598</v>
      </c>
    </row>
    <row r="2879" spans="2:3" x14ac:dyDescent="0.25">
      <c r="B2879" s="24">
        <f t="shared" si="89"/>
        <v>286800000</v>
      </c>
      <c r="C2879" s="27">
        <f t="shared" si="88"/>
        <v>3.4087035784177173</v>
      </c>
    </row>
    <row r="2880" spans="2:3" x14ac:dyDescent="0.25">
      <c r="B2880" s="24">
        <f t="shared" si="89"/>
        <v>286900000</v>
      </c>
      <c r="C2880" s="27">
        <f t="shared" si="88"/>
        <v>3.4213976451690553</v>
      </c>
    </row>
    <row r="2881" spans="2:3" x14ac:dyDescent="0.25">
      <c r="B2881" s="24">
        <f t="shared" si="89"/>
        <v>287000000</v>
      </c>
      <c r="C2881" s="27">
        <f t="shared" si="88"/>
        <v>3.4342390955462117</v>
      </c>
    </row>
    <row r="2882" spans="2:3" x14ac:dyDescent="0.25">
      <c r="B2882" s="24">
        <f t="shared" si="89"/>
        <v>287100000</v>
      </c>
      <c r="C2882" s="27">
        <f t="shared" si="88"/>
        <v>3.4472307840396246</v>
      </c>
    </row>
    <row r="2883" spans="2:3" x14ac:dyDescent="0.25">
      <c r="B2883" s="24">
        <f t="shared" si="89"/>
        <v>287200000</v>
      </c>
      <c r="C2883" s="27">
        <f t="shared" si="88"/>
        <v>3.4603756430885735</v>
      </c>
    </row>
    <row r="2884" spans="2:3" x14ac:dyDescent="0.25">
      <c r="B2884" s="24">
        <f t="shared" si="89"/>
        <v>287300000</v>
      </c>
      <c r="C2884" s="27">
        <f t="shared" si="88"/>
        <v>3.4736766858387087</v>
      </c>
    </row>
    <row r="2885" spans="2:3" x14ac:dyDescent="0.25">
      <c r="B2885" s="24">
        <f t="shared" si="89"/>
        <v>287400000</v>
      </c>
      <c r="C2885" s="27">
        <f t="shared" si="88"/>
        <v>3.4871370090197322</v>
      </c>
    </row>
    <row r="2886" spans="2:3" x14ac:dyDescent="0.25">
      <c r="B2886" s="24">
        <f t="shared" si="89"/>
        <v>287500000</v>
      </c>
      <c r="C2886" s="27">
        <f t="shared" si="88"/>
        <v>3.5007597959494698</v>
      </c>
    </row>
    <row r="2887" spans="2:3" x14ac:dyDescent="0.25">
      <c r="B2887" s="24">
        <f t="shared" si="89"/>
        <v>287600000</v>
      </c>
      <c r="C2887" s="27">
        <f t="shared" si="88"/>
        <v>3.5145483196709582</v>
      </c>
    </row>
    <row r="2888" spans="2:3" x14ac:dyDescent="0.25">
      <c r="B2888" s="24">
        <f t="shared" si="89"/>
        <v>287700000</v>
      </c>
      <c r="C2888" s="27">
        <f t="shared" si="88"/>
        <v>3.5285059462295569</v>
      </c>
    </row>
    <row r="2889" spans="2:3" x14ac:dyDescent="0.25">
      <c r="B2889" s="24">
        <f t="shared" si="89"/>
        <v>287800000</v>
      </c>
      <c r="C2889" s="27">
        <f t="shared" si="88"/>
        <v>3.5426361380975226</v>
      </c>
    </row>
    <row r="2890" spans="2:3" x14ac:dyDescent="0.25">
      <c r="B2890" s="24">
        <f t="shared" si="89"/>
        <v>287900000</v>
      </c>
      <c r="C2890" s="27">
        <f t="shared" si="88"/>
        <v>3.5569424577539595</v>
      </c>
    </row>
    <row r="2891" spans="2:3" x14ac:dyDescent="0.25">
      <c r="B2891" s="24">
        <f t="shared" si="89"/>
        <v>288000000</v>
      </c>
      <c r="C2891" s="27">
        <f t="shared" si="88"/>
        <v>3.5714285714285712</v>
      </c>
    </row>
    <row r="2892" spans="2:3" x14ac:dyDescent="0.25">
      <c r="B2892" s="24">
        <f t="shared" si="89"/>
        <v>288100000</v>
      </c>
      <c r="C2892" s="27">
        <f t="shared" si="88"/>
        <v>3.5860982530180809</v>
      </c>
    </row>
    <row r="2893" spans="2:3" x14ac:dyDescent="0.25">
      <c r="B2893" s="24">
        <f t="shared" si="89"/>
        <v>288200000</v>
      </c>
      <c r="C2893" s="27">
        <f t="shared" ref="C2893:C2956" si="90">1/(POWER(1-((B2893*B2893)/($C$3*$C$3)),0.5))</f>
        <v>3.6009553881848784</v>
      </c>
    </row>
    <row r="2894" spans="2:3" x14ac:dyDescent="0.25">
      <c r="B2894" s="24">
        <f t="shared" ref="B2894:B2957" si="91">B2893+$C$5</f>
        <v>288300000</v>
      </c>
      <c r="C2894" s="27">
        <f t="shared" si="90"/>
        <v>3.6160039786479752</v>
      </c>
    </row>
    <row r="2895" spans="2:3" x14ac:dyDescent="0.25">
      <c r="B2895" s="24">
        <f t="shared" si="91"/>
        <v>288400000</v>
      </c>
      <c r="C2895" s="27">
        <f t="shared" si="90"/>
        <v>3.6312481466769828</v>
      </c>
    </row>
    <row r="2896" spans="2:3" x14ac:dyDescent="0.25">
      <c r="B2896" s="24">
        <f t="shared" si="91"/>
        <v>288500000</v>
      </c>
      <c r="C2896" s="27">
        <f t="shared" si="90"/>
        <v>3.6466921398006487</v>
      </c>
    </row>
    <row r="2897" spans="2:3" x14ac:dyDescent="0.25">
      <c r="B2897" s="24">
        <f t="shared" si="91"/>
        <v>288600000</v>
      </c>
      <c r="C2897" s="27">
        <f t="shared" si="90"/>
        <v>3.6623403357420754</v>
      </c>
    </row>
    <row r="2898" spans="2:3" x14ac:dyDescent="0.25">
      <c r="B2898" s="24">
        <f t="shared" si="91"/>
        <v>288700000</v>
      </c>
      <c r="C2898" s="27">
        <f t="shared" si="90"/>
        <v>3.6781972475936775</v>
      </c>
    </row>
    <row r="2899" spans="2:3" x14ac:dyDescent="0.25">
      <c r="B2899" s="24">
        <f t="shared" si="91"/>
        <v>288800000</v>
      </c>
      <c r="C2899" s="27">
        <f t="shared" si="90"/>
        <v>3.6942675292457832</v>
      </c>
    </row>
    <row r="2900" spans="2:3" x14ac:dyDescent="0.25">
      <c r="B2900" s="24">
        <f t="shared" si="91"/>
        <v>288900000</v>
      </c>
      <c r="C2900" s="27">
        <f t="shared" si="90"/>
        <v>3.7105559810836288</v>
      </c>
    </row>
    <row r="2901" spans="2:3" x14ac:dyDescent="0.25">
      <c r="B2901" s="24">
        <f t="shared" si="91"/>
        <v>289000000</v>
      </c>
      <c r="C2901" s="27">
        <f t="shared" si="90"/>
        <v>3.7270675559686506</v>
      </c>
    </row>
    <row r="2902" spans="2:3" x14ac:dyDescent="0.25">
      <c r="B2902" s="24">
        <f t="shared" si="91"/>
        <v>289100000</v>
      </c>
      <c r="C2902" s="27">
        <f t="shared" si="90"/>
        <v>3.7438073655209516</v>
      </c>
    </row>
    <row r="2903" spans="2:3" x14ac:dyDescent="0.25">
      <c r="B2903" s="24">
        <f t="shared" si="91"/>
        <v>289200000</v>
      </c>
      <c r="C2903" s="27">
        <f t="shared" si="90"/>
        <v>3.7607806867210356</v>
      </c>
    </row>
    <row r="2904" spans="2:3" x14ac:dyDescent="0.25">
      <c r="B2904" s="24">
        <f t="shared" si="91"/>
        <v>289300000</v>
      </c>
      <c r="C2904" s="27">
        <f t="shared" si="90"/>
        <v>3.7779929688501532</v>
      </c>
    </row>
    <row r="2905" spans="2:3" x14ac:dyDescent="0.25">
      <c r="B2905" s="24">
        <f t="shared" si="91"/>
        <v>289400000</v>
      </c>
      <c r="C2905" s="27">
        <f t="shared" si="90"/>
        <v>3.7954498407900092</v>
      </c>
    </row>
    <row r="2906" spans="2:3" x14ac:dyDescent="0.25">
      <c r="B2906" s="24">
        <f t="shared" si="91"/>
        <v>289500000</v>
      </c>
      <c r="C2906" s="27">
        <f t="shared" si="90"/>
        <v>3.8131571187039919</v>
      </c>
    </row>
    <row r="2907" spans="2:3" x14ac:dyDescent="0.25">
      <c r="B2907" s="24">
        <f t="shared" si="91"/>
        <v>289600000</v>
      </c>
      <c r="C2907" s="27">
        <f t="shared" si="90"/>
        <v>3.8311208141237305</v>
      </c>
    </row>
    <row r="2908" spans="2:3" x14ac:dyDescent="0.25">
      <c r="B2908" s="24">
        <f t="shared" si="91"/>
        <v>289700000</v>
      </c>
      <c r="C2908" s="27">
        <f t="shared" si="90"/>
        <v>3.849347142466502</v>
      </c>
    </row>
    <row r="2909" spans="2:3" x14ac:dyDescent="0.25">
      <c r="B2909" s="24">
        <f t="shared" si="91"/>
        <v>289800000</v>
      </c>
      <c r="C2909" s="27">
        <f t="shared" si="90"/>
        <v>3.8678425320109047</v>
      </c>
    </row>
    <row r="2910" spans="2:3" x14ac:dyDescent="0.25">
      <c r="B2910" s="24">
        <f t="shared" si="91"/>
        <v>289900000</v>
      </c>
      <c r="C2910" s="27">
        <f t="shared" si="90"/>
        <v>3.8866136333601582</v>
      </c>
    </row>
    <row r="2911" spans="2:3" x14ac:dyDescent="0.25">
      <c r="B2911" s="24">
        <f t="shared" si="91"/>
        <v>290000000</v>
      </c>
      <c r="C2911" s="27">
        <f t="shared" si="90"/>
        <v>3.9056673294247148</v>
      </c>
    </row>
    <row r="2912" spans="2:3" x14ac:dyDescent="0.25">
      <c r="B2912" s="24">
        <f t="shared" si="91"/>
        <v>290100000</v>
      </c>
      <c r="C2912" s="27">
        <f t="shared" si="90"/>
        <v>3.925010745958192</v>
      </c>
    </row>
    <row r="2913" spans="2:3" x14ac:dyDescent="0.25">
      <c r="B2913" s="24">
        <f t="shared" si="91"/>
        <v>290200000</v>
      </c>
      <c r="C2913" s="27">
        <f t="shared" si="90"/>
        <v>3.9446512626831791</v>
      </c>
    </row>
    <row r="2914" spans="2:3" x14ac:dyDescent="0.25">
      <c r="B2914" s="24">
        <f t="shared" si="91"/>
        <v>290300000</v>
      </c>
      <c r="C2914" s="27">
        <f t="shared" si="90"/>
        <v>3.9645965250464217</v>
      </c>
    </row>
    <row r="2915" spans="2:3" x14ac:dyDescent="0.25">
      <c r="B2915" s="24">
        <f t="shared" si="91"/>
        <v>290400000</v>
      </c>
      <c r="C2915" s="27">
        <f t="shared" si="90"/>
        <v>3.9848544566458628</v>
      </c>
    </row>
    <row r="2916" spans="2:3" x14ac:dyDescent="0.25">
      <c r="B2916" s="24">
        <f t="shared" si="91"/>
        <v>290500000</v>
      </c>
      <c r="C2916" s="27">
        <f t="shared" si="90"/>
        <v>4.0054332723753925</v>
      </c>
    </row>
    <row r="2917" spans="2:3" x14ac:dyDescent="0.25">
      <c r="B2917" s="24">
        <f t="shared" si="91"/>
        <v>290600000</v>
      </c>
      <c r="C2917" s="27">
        <f t="shared" si="90"/>
        <v>4.0263414923368011</v>
      </c>
    </row>
    <row r="2918" spans="2:3" x14ac:dyDescent="0.25">
      <c r="B2918" s="24">
        <f t="shared" si="91"/>
        <v>290700000</v>
      </c>
      <c r="C2918" s="27">
        <f t="shared" si="90"/>
        <v>4.0475879565724675</v>
      </c>
    </row>
    <row r="2919" spans="2:3" x14ac:dyDescent="0.25">
      <c r="B2919" s="24">
        <f t="shared" si="91"/>
        <v>290800000</v>
      </c>
      <c r="C2919" s="27">
        <f t="shared" si="90"/>
        <v>4.0691818406765528</v>
      </c>
    </row>
    <row r="2920" spans="2:3" x14ac:dyDescent="0.25">
      <c r="B2920" s="24">
        <f t="shared" si="91"/>
        <v>290900000</v>
      </c>
      <c r="C2920" s="27">
        <f t="shared" si="90"/>
        <v>4.0911326723473751</v>
      </c>
    </row>
    <row r="2921" spans="2:3" x14ac:dyDescent="0.25">
      <c r="B2921" s="24">
        <f t="shared" si="91"/>
        <v>291000000</v>
      </c>
      <c r="C2921" s="27">
        <f t="shared" si="90"/>
        <v>4.1134503489486347</v>
      </c>
    </row>
    <row r="2922" spans="2:3" x14ac:dyDescent="0.25">
      <c r="B2922" s="24">
        <f t="shared" si="91"/>
        <v>291100000</v>
      </c>
      <c r="C2922" s="27">
        <f t="shared" si="90"/>
        <v>4.1361451561531366</v>
      </c>
    </row>
    <row r="2923" spans="2:3" x14ac:dyDescent="0.25">
      <c r="B2923" s="24">
        <f t="shared" si="91"/>
        <v>291200000</v>
      </c>
      <c r="C2923" s="27">
        <f t="shared" si="90"/>
        <v>4.159227787748601</v>
      </c>
    </row>
    <row r="2924" spans="2:3" x14ac:dyDescent="0.25">
      <c r="B2924" s="24">
        <f t="shared" si="91"/>
        <v>291300000</v>
      </c>
      <c r="C2924" s="27">
        <f t="shared" si="90"/>
        <v>4.1827093666922348</v>
      </c>
    </row>
    <row r="2925" spans="2:3" x14ac:dyDescent="0.25">
      <c r="B2925" s="24">
        <f t="shared" si="91"/>
        <v>291400000</v>
      </c>
      <c r="C2925" s="27">
        <f t="shared" si="90"/>
        <v>4.206601467508178</v>
      </c>
    </row>
    <row r="2926" spans="2:3" x14ac:dyDescent="0.25">
      <c r="B2926" s="24">
        <f t="shared" si="91"/>
        <v>291500000</v>
      </c>
      <c r="C2926" s="27">
        <f t="shared" si="90"/>
        <v>4.230916140130204</v>
      </c>
    </row>
    <row r="2927" spans="2:3" x14ac:dyDescent="0.25">
      <c r="B2927" s="24">
        <f t="shared" si="91"/>
        <v>291600000</v>
      </c>
      <c r="C2927" s="27">
        <f t="shared" si="90"/>
        <v>4.2556659353012201</v>
      </c>
    </row>
    <row r="2928" spans="2:3" x14ac:dyDescent="0.25">
      <c r="B2928" s="24">
        <f t="shared" si="91"/>
        <v>291700000</v>
      </c>
      <c r="C2928" s="27">
        <f t="shared" si="90"/>
        <v>4.2808639316511012</v>
      </c>
    </row>
    <row r="2929" spans="2:3" x14ac:dyDescent="0.25">
      <c r="B2929" s="24">
        <f t="shared" si="91"/>
        <v>291800000</v>
      </c>
      <c r="C2929" s="27">
        <f t="shared" si="90"/>
        <v>4.3065237645855499</v>
      </c>
    </row>
    <row r="2930" spans="2:3" x14ac:dyDescent="0.25">
      <c r="B2930" s="24">
        <f t="shared" si="91"/>
        <v>291900000</v>
      </c>
      <c r="C2930" s="27">
        <f t="shared" si="90"/>
        <v>4.332659657130904</v>
      </c>
    </row>
    <row r="2931" spans="2:3" x14ac:dyDescent="0.25">
      <c r="B2931" s="24">
        <f t="shared" si="91"/>
        <v>292000000</v>
      </c>
      <c r="C2931" s="27">
        <f t="shared" si="90"/>
        <v>4.3592864528932225</v>
      </c>
    </row>
    <row r="2932" spans="2:3" x14ac:dyDescent="0.25">
      <c r="B2932" s="24">
        <f t="shared" si="91"/>
        <v>292100000</v>
      </c>
      <c r="C2932" s="27">
        <f t="shared" si="90"/>
        <v>4.3864196513052764</v>
      </c>
    </row>
    <row r="2933" spans="2:3" x14ac:dyDescent="0.25">
      <c r="B2933" s="24">
        <f t="shared" si="91"/>
        <v>292200000</v>
      </c>
      <c r="C2933" s="27">
        <f t="shared" si="90"/>
        <v>4.4140754453513269</v>
      </c>
    </row>
    <row r="2934" spans="2:3" x14ac:dyDescent="0.25">
      <c r="B2934" s="24">
        <f t="shared" si="91"/>
        <v>292300000</v>
      </c>
      <c r="C2934" s="27">
        <f t="shared" si="90"/>
        <v>4.4422707619783628</v>
      </c>
    </row>
    <row r="2935" spans="2:3" x14ac:dyDescent="0.25">
      <c r="B2935" s="24">
        <f t="shared" si="91"/>
        <v>292400000</v>
      </c>
      <c r="C2935" s="27">
        <f t="shared" si="90"/>
        <v>4.4710233054227277</v>
      </c>
    </row>
    <row r="2936" spans="2:3" x14ac:dyDescent="0.25">
      <c r="B2936" s="24">
        <f t="shared" si="91"/>
        <v>292500000</v>
      </c>
      <c r="C2936" s="27">
        <f t="shared" si="90"/>
        <v>4.5003516037040985</v>
      </c>
    </row>
    <row r="2937" spans="2:3" x14ac:dyDescent="0.25">
      <c r="B2937" s="24">
        <f t="shared" si="91"/>
        <v>292600000</v>
      </c>
      <c r="C2937" s="27">
        <f t="shared" si="90"/>
        <v>4.5302750585640279</v>
      </c>
    </row>
    <row r="2938" spans="2:3" x14ac:dyDescent="0.25">
      <c r="B2938" s="24">
        <f t="shared" si="91"/>
        <v>292700000</v>
      </c>
      <c r="C2938" s="27">
        <f t="shared" si="90"/>
        <v>4.5608139991548953</v>
      </c>
    </row>
    <row r="2939" spans="2:3" x14ac:dyDescent="0.25">
      <c r="B2939" s="24">
        <f t="shared" si="91"/>
        <v>292800000</v>
      </c>
      <c r="C2939" s="27">
        <f t="shared" si="90"/>
        <v>4.5919897398165306</v>
      </c>
    </row>
    <row r="2940" spans="2:3" x14ac:dyDescent="0.25">
      <c r="B2940" s="24">
        <f t="shared" si="91"/>
        <v>292900000</v>
      </c>
      <c r="C2940" s="27">
        <f t="shared" si="90"/>
        <v>4.6238246423137133</v>
      </c>
    </row>
    <row r="2941" spans="2:3" x14ac:dyDescent="0.25">
      <c r="B2941" s="24">
        <f t="shared" si="91"/>
        <v>293000000</v>
      </c>
      <c r="C2941" s="27">
        <f t="shared" si="90"/>
        <v>4.6563421829471325</v>
      </c>
    </row>
    <row r="2942" spans="2:3" x14ac:dyDescent="0.25">
      <c r="B2942" s="24">
        <f t="shared" si="91"/>
        <v>293100000</v>
      </c>
      <c r="C2942" s="27">
        <f t="shared" si="90"/>
        <v>4.6895670249954557</v>
      </c>
    </row>
    <row r="2943" spans="2:3" x14ac:dyDescent="0.25">
      <c r="B2943" s="24">
        <f t="shared" si="91"/>
        <v>293200000</v>
      </c>
      <c r="C2943" s="27">
        <f t="shared" si="90"/>
        <v>4.723525096996303</v>
      </c>
    </row>
    <row r="2944" spans="2:3" x14ac:dyDescent="0.25">
      <c r="B2944" s="24">
        <f t="shared" si="91"/>
        <v>293300000</v>
      </c>
      <c r="C2944" s="27">
        <f t="shared" si="90"/>
        <v>4.7582436774304346</v>
      </c>
    </row>
    <row r="2945" spans="2:3" x14ac:dyDescent="0.25">
      <c r="B2945" s="24">
        <f t="shared" si="91"/>
        <v>293400000</v>
      </c>
      <c r="C2945" s="27">
        <f t="shared" si="90"/>
        <v>4.7937514864377029</v>
      </c>
    </row>
    <row r="2946" spans="2:3" x14ac:dyDescent="0.25">
      <c r="B2946" s="24">
        <f t="shared" si="91"/>
        <v>293500000</v>
      </c>
      <c r="C2946" s="27">
        <f t="shared" si="90"/>
        <v>4.8300787852651323</v>
      </c>
    </row>
    <row r="2947" spans="2:3" x14ac:dyDescent="0.25">
      <c r="B2947" s="24">
        <f t="shared" si="91"/>
        <v>293600000</v>
      </c>
      <c r="C2947" s="27">
        <f t="shared" si="90"/>
        <v>4.8672574842296727</v>
      </c>
    </row>
    <row r="2948" spans="2:3" x14ac:dyDescent="0.25">
      <c r="B2948" s="24">
        <f t="shared" si="91"/>
        <v>293700000</v>
      </c>
      <c r="C2948" s="27">
        <f t="shared" si="90"/>
        <v>4.9053212600706457</v>
      </c>
    </row>
    <row r="2949" spans="2:3" x14ac:dyDescent="0.25">
      <c r="B2949" s="24">
        <f t="shared" si="91"/>
        <v>293800000</v>
      </c>
      <c r="C2949" s="27">
        <f t="shared" si="90"/>
        <v>4.9443056836726136</v>
      </c>
    </row>
    <row r="2950" spans="2:3" x14ac:dyDescent="0.25">
      <c r="B2950" s="24">
        <f t="shared" si="91"/>
        <v>293900000</v>
      </c>
      <c r="C2950" s="27">
        <f t="shared" si="90"/>
        <v>4.9842483592592419</v>
      </c>
    </row>
    <row r="2951" spans="2:3" x14ac:dyDescent="0.25">
      <c r="B2951" s="24">
        <f t="shared" si="91"/>
        <v>294000000</v>
      </c>
      <c r="C2951" s="27">
        <f t="shared" si="90"/>
        <v>5.025189076296062</v>
      </c>
    </row>
    <row r="2952" spans="2:3" x14ac:dyDescent="0.25">
      <c r="B2952" s="24">
        <f t="shared" si="91"/>
        <v>294100000</v>
      </c>
      <c r="C2952" s="27">
        <f t="shared" si="90"/>
        <v>5.0671699754963404</v>
      </c>
    </row>
    <row r="2953" spans="2:3" x14ac:dyDescent="0.25">
      <c r="B2953" s="24">
        <f t="shared" si="91"/>
        <v>294200000</v>
      </c>
      <c r="C2953" s="27">
        <f t="shared" si="90"/>
        <v>5.1102357305043506</v>
      </c>
    </row>
    <row r="2954" spans="2:3" x14ac:dyDescent="0.25">
      <c r="B2954" s="24">
        <f t="shared" si="91"/>
        <v>294300000</v>
      </c>
      <c r="C2954" s="27">
        <f t="shared" si="90"/>
        <v>5.1544337470360189</v>
      </c>
    </row>
    <row r="2955" spans="2:3" x14ac:dyDescent="0.25">
      <c r="B2955" s="24">
        <f t="shared" si="91"/>
        <v>294400000</v>
      </c>
      <c r="C2955" s="27">
        <f t="shared" si="90"/>
        <v>5.1998143814947513</v>
      </c>
    </row>
    <row r="2956" spans="2:3" x14ac:dyDescent="0.25">
      <c r="B2956" s="24">
        <f t="shared" si="91"/>
        <v>294500000</v>
      </c>
      <c r="C2956" s="27">
        <f t="shared" si="90"/>
        <v>5.2464311813540023</v>
      </c>
    </row>
    <row r="2957" spans="2:3" x14ac:dyDescent="0.25">
      <c r="B2957" s="24">
        <f t="shared" si="91"/>
        <v>294600000</v>
      </c>
      <c r="C2957" s="27">
        <f t="shared" ref="C2957:C3016" si="92">1/(POWER(1-((B2957*B2957)/($C$3*$C$3)),0.5))</f>
        <v>5.2943411499149633</v>
      </c>
    </row>
    <row r="2958" spans="2:3" x14ac:dyDescent="0.25">
      <c r="B2958" s="24">
        <f t="shared" ref="B2958:B3006" si="93">B2957+$C$5</f>
        <v>294700000</v>
      </c>
      <c r="C2958" s="27">
        <f t="shared" si="92"/>
        <v>5.3436050384153182</v>
      </c>
    </row>
    <row r="2959" spans="2:3" x14ac:dyDescent="0.25">
      <c r="B2959" s="24">
        <f t="shared" si="93"/>
        <v>294800000</v>
      </c>
      <c r="C2959" s="27">
        <f t="shared" si="92"/>
        <v>5.3942876688921411</v>
      </c>
    </row>
    <row r="2960" spans="2:3" x14ac:dyDescent="0.25">
      <c r="B2960" s="24">
        <f t="shared" si="93"/>
        <v>294900000</v>
      </c>
      <c r="C2960" s="27">
        <f t="shared" si="92"/>
        <v>5.4464582917001918</v>
      </c>
    </row>
    <row r="2961" spans="2:3" x14ac:dyDescent="0.25">
      <c r="B2961" s="24">
        <f t="shared" si="93"/>
        <v>295000000</v>
      </c>
      <c r="C2961" s="27">
        <f t="shared" si="92"/>
        <v>5.500190982169272</v>
      </c>
    </row>
    <row r="2962" spans="2:3" x14ac:dyDescent="0.25">
      <c r="B2962" s="24">
        <f t="shared" si="93"/>
        <v>295100000</v>
      </c>
      <c r="C2962" s="27">
        <f t="shared" si="92"/>
        <v>5.5555650815669484</v>
      </c>
    </row>
    <row r="2963" spans="2:3" x14ac:dyDescent="0.25">
      <c r="B2963" s="24">
        <f t="shared" si="93"/>
        <v>295200000</v>
      </c>
      <c r="C2963" s="27">
        <f t="shared" si="92"/>
        <v>5.6126656883367163</v>
      </c>
    </row>
    <row r="2964" spans="2:3" x14ac:dyDescent="0.25">
      <c r="B2964" s="24">
        <f t="shared" si="93"/>
        <v>295300000</v>
      </c>
      <c r="C2964" s="27">
        <f t="shared" si="92"/>
        <v>5.671584206528772</v>
      </c>
    </row>
    <row r="2965" spans="2:3" x14ac:dyDescent="0.25">
      <c r="B2965" s="24">
        <f t="shared" si="93"/>
        <v>295400000</v>
      </c>
      <c r="C2965" s="27">
        <f t="shared" si="92"/>
        <v>5.7324189594631711</v>
      </c>
    </row>
    <row r="2966" spans="2:3" x14ac:dyDescent="0.25">
      <c r="B2966" s="24">
        <f t="shared" si="93"/>
        <v>295500000</v>
      </c>
      <c r="C2966" s="27">
        <f t="shared" si="92"/>
        <v>5.7952758779974474</v>
      </c>
    </row>
    <row r="2967" spans="2:3" x14ac:dyDescent="0.25">
      <c r="B2967" s="24">
        <f t="shared" si="93"/>
        <v>295600000</v>
      </c>
      <c r="C2967" s="27">
        <f t="shared" si="92"/>
        <v>5.8602692743599896</v>
      </c>
    </row>
    <row r="2968" spans="2:3" x14ac:dyDescent="0.25">
      <c r="B2968" s="24">
        <f t="shared" si="93"/>
        <v>295700000</v>
      </c>
      <c r="C2968" s="27">
        <f t="shared" si="92"/>
        <v>5.9275227144114098</v>
      </c>
    </row>
    <row r="2969" spans="2:3" x14ac:dyDescent="0.25">
      <c r="B2969" s="24">
        <f t="shared" si="93"/>
        <v>295800000</v>
      </c>
      <c r="C2969" s="27">
        <f t="shared" si="92"/>
        <v>5.9971700034799849</v>
      </c>
    </row>
    <row r="2970" spans="2:3" x14ac:dyDescent="0.25">
      <c r="B2970" s="24">
        <f t="shared" si="93"/>
        <v>295900000</v>
      </c>
      <c r="C2970" s="27">
        <f t="shared" si="92"/>
        <v>6.0693563036718725</v>
      </c>
    </row>
    <row r="2971" spans="2:3" x14ac:dyDescent="0.25">
      <c r="B2971" s="24">
        <f t="shared" si="93"/>
        <v>296000000</v>
      </c>
      <c r="C2971" s="27">
        <f t="shared" si="92"/>
        <v>6.1442394038928034</v>
      </c>
    </row>
    <row r="2972" spans="2:3" x14ac:dyDescent="0.25">
      <c r="B2972" s="24">
        <f t="shared" si="93"/>
        <v>296100000</v>
      </c>
      <c r="C2972" s="27">
        <f t="shared" si="92"/>
        <v>6.2219911678773556</v>
      </c>
    </row>
    <row r="2973" spans="2:3" x14ac:dyDescent="0.25">
      <c r="B2973" s="24">
        <f t="shared" si="93"/>
        <v>296200000</v>
      </c>
      <c r="C2973" s="27">
        <f t="shared" si="92"/>
        <v>6.3027991904828635</v>
      </c>
    </row>
    <row r="2974" spans="2:3" x14ac:dyDescent="0.25">
      <c r="B2974" s="24">
        <f t="shared" si="93"/>
        <v>296300000</v>
      </c>
      <c r="C2974" s="27">
        <f t="shared" si="92"/>
        <v>6.386868698598831</v>
      </c>
    </row>
    <row r="2975" spans="2:3" x14ac:dyDescent="0.25">
      <c r="B2975" s="24">
        <f t="shared" si="93"/>
        <v>296400000</v>
      </c>
      <c r="C2975" s="27">
        <f t="shared" si="92"/>
        <v>6.474424740545885</v>
      </c>
    </row>
    <row r="2976" spans="2:3" x14ac:dyDescent="0.25">
      <c r="B2976" s="24">
        <f t="shared" si="93"/>
        <v>296500000</v>
      </c>
      <c r="C2976" s="27">
        <f t="shared" si="92"/>
        <v>6.5657147171755552</v>
      </c>
    </row>
    <row r="2977" spans="2:3" x14ac:dyDescent="0.25">
      <c r="B2977" s="24">
        <f t="shared" si="93"/>
        <v>296600000</v>
      </c>
      <c r="C2977" s="27">
        <f t="shared" si="92"/>
        <v>6.6610113195383427</v>
      </c>
    </row>
    <row r="2978" spans="2:3" x14ac:dyDescent="0.25">
      <c r="B2978" s="24">
        <f t="shared" si="93"/>
        <v>296700000</v>
      </c>
      <c r="C2978" s="27">
        <f t="shared" si="92"/>
        <v>6.7606159526236418</v>
      </c>
    </row>
    <row r="2979" spans="2:3" x14ac:dyDescent="0.25">
      <c r="B2979" s="24">
        <f t="shared" si="93"/>
        <v>296800000</v>
      </c>
      <c r="C2979" s="27">
        <f t="shared" si="92"/>
        <v>6.8648627431707441</v>
      </c>
    </row>
    <row r="2980" spans="2:3" x14ac:dyDescent="0.25">
      <c r="B2980" s="24">
        <f t="shared" si="93"/>
        <v>296900000</v>
      </c>
      <c r="C2980" s="27">
        <f t="shared" si="92"/>
        <v>6.9741232530785267</v>
      </c>
    </row>
    <row r="2981" spans="2:3" x14ac:dyDescent="0.25">
      <c r="B2981" s="24">
        <f t="shared" si="93"/>
        <v>297000000</v>
      </c>
      <c r="C2981" s="27">
        <f t="shared" si="92"/>
        <v>7.0888120500833542</v>
      </c>
    </row>
    <row r="2982" spans="2:3" x14ac:dyDescent="0.25">
      <c r="B2982" s="24">
        <f t="shared" si="93"/>
        <v>297100000</v>
      </c>
      <c r="C2982" s="27">
        <f t="shared" si="92"/>
        <v>7.2093933262800167</v>
      </c>
    </row>
    <row r="2983" spans="2:3" x14ac:dyDescent="0.25">
      <c r="B2983" s="24">
        <f t="shared" si="93"/>
        <v>297200000</v>
      </c>
      <c r="C2983" s="27">
        <f t="shared" si="92"/>
        <v>7.3363888056772293</v>
      </c>
    </row>
    <row r="2984" spans="2:3" x14ac:dyDescent="0.25">
      <c r="B2984" s="24">
        <f t="shared" si="93"/>
        <v>297300000</v>
      </c>
      <c r="C2984" s="27">
        <f t="shared" si="92"/>
        <v>7.4703872483921288</v>
      </c>
    </row>
    <row r="2985" spans="2:3" x14ac:dyDescent="0.25">
      <c r="B2985" s="24">
        <f t="shared" si="93"/>
        <v>297400000</v>
      </c>
      <c r="C2985" s="27">
        <f t="shared" si="92"/>
        <v>7.6120559470169926</v>
      </c>
    </row>
    <row r="2986" spans="2:3" x14ac:dyDescent="0.25">
      <c r="B2986" s="24">
        <f t="shared" si="93"/>
        <v>297500000</v>
      </c>
      <c r="C2986" s="27">
        <f t="shared" si="92"/>
        <v>7.7621547282378023</v>
      </c>
    </row>
    <row r="2987" spans="2:3" x14ac:dyDescent="0.25">
      <c r="B2987" s="24">
        <f t="shared" si="93"/>
        <v>297600000</v>
      </c>
      <c r="C2987" s="27">
        <f t="shared" si="92"/>
        <v>7.9215531315559859</v>
      </c>
    </row>
    <row r="2988" spans="2:3" x14ac:dyDescent="0.25">
      <c r="B2988" s="24">
        <f t="shared" si="93"/>
        <v>297700000</v>
      </c>
      <c r="C2988" s="27">
        <f t="shared" si="92"/>
        <v>8.0912516538189916</v>
      </c>
    </row>
    <row r="2989" spans="2:3" x14ac:dyDescent="0.25">
      <c r="B2989" s="24">
        <f t="shared" si="93"/>
        <v>297800000</v>
      </c>
      <c r="C2989" s="27">
        <f t="shared" si="92"/>
        <v>8.2724082480233871</v>
      </c>
    </row>
    <row r="2990" spans="2:3" x14ac:dyDescent="0.25">
      <c r="B2990" s="24">
        <f t="shared" si="93"/>
        <v>297900000</v>
      </c>
      <c r="C2990" s="27">
        <f t="shared" si="92"/>
        <v>8.4663716846018282</v>
      </c>
    </row>
    <row r="2991" spans="2:3" x14ac:dyDescent="0.25">
      <c r="B2991" s="24">
        <f t="shared" si="93"/>
        <v>298000000</v>
      </c>
      <c r="C2991" s="27">
        <f t="shared" si="92"/>
        <v>8.6747239794935975</v>
      </c>
    </row>
    <row r="2992" spans="2:3" x14ac:dyDescent="0.25">
      <c r="B2992" s="24">
        <f t="shared" si="93"/>
        <v>298100000</v>
      </c>
      <c r="C2992" s="27">
        <f t="shared" si="92"/>
        <v>8.8993349528280721</v>
      </c>
    </row>
    <row r="2993" spans="2:3" x14ac:dyDescent="0.25">
      <c r="B2993" s="24">
        <f t="shared" si="93"/>
        <v>298200000</v>
      </c>
      <c r="C2993" s="27">
        <f t="shared" si="92"/>
        <v>9.1424332423104868</v>
      </c>
    </row>
    <row r="2994" spans="2:3" x14ac:dyDescent="0.25">
      <c r="B2994" s="24">
        <f t="shared" si="93"/>
        <v>298300000</v>
      </c>
      <c r="C2994" s="27">
        <f t="shared" si="92"/>
        <v>9.406699977336773</v>
      </c>
    </row>
    <row r="2995" spans="2:3" x14ac:dyDescent="0.25">
      <c r="B2995" s="24">
        <f t="shared" si="93"/>
        <v>298400000</v>
      </c>
      <c r="C2995" s="27">
        <f t="shared" si="92"/>
        <v>9.6953941874066132</v>
      </c>
    </row>
    <row r="2996" spans="2:3" x14ac:dyDescent="0.25">
      <c r="B2996" s="24">
        <f t="shared" si="93"/>
        <v>298500000</v>
      </c>
      <c r="C2996" s="27">
        <f t="shared" si="92"/>
        <v>10.0125234864352</v>
      </c>
    </row>
    <row r="2997" spans="2:3" x14ac:dyDescent="0.25">
      <c r="B2997" s="24">
        <f t="shared" si="93"/>
        <v>298600000</v>
      </c>
      <c r="C2997" s="27">
        <f t="shared" si="92"/>
        <v>10.3630807118581</v>
      </c>
    </row>
    <row r="2998" spans="2:3" x14ac:dyDescent="0.25">
      <c r="B2998" s="24">
        <f t="shared" si="93"/>
        <v>298700000</v>
      </c>
      <c r="C2998" s="27">
        <f t="shared" si="92"/>
        <v>10.753378921410766</v>
      </c>
    </row>
    <row r="2999" spans="2:3" x14ac:dyDescent="0.25">
      <c r="B2999" s="24">
        <f t="shared" si="93"/>
        <v>298800000</v>
      </c>
      <c r="C2999" s="27">
        <f t="shared" si="92"/>
        <v>11.191537025896137</v>
      </c>
    </row>
    <row r="3000" spans="2:3" x14ac:dyDescent="0.25">
      <c r="B3000" s="24">
        <f t="shared" si="93"/>
        <v>298900000</v>
      </c>
      <c r="C3000" s="27">
        <f t="shared" si="92"/>
        <v>11.688203263923439</v>
      </c>
    </row>
    <row r="3001" spans="2:3" x14ac:dyDescent="0.25">
      <c r="B3001" s="24">
        <f t="shared" si="93"/>
        <v>299000000</v>
      </c>
      <c r="C3001" s="27">
        <f t="shared" si="92"/>
        <v>12.257667696681581</v>
      </c>
    </row>
    <row r="3002" spans="2:3" x14ac:dyDescent="0.25">
      <c r="B3002" s="24">
        <f t="shared" si="93"/>
        <v>299100000</v>
      </c>
      <c r="C3002" s="27">
        <f t="shared" si="92"/>
        <v>12.919637852123122</v>
      </c>
    </row>
    <row r="3003" spans="2:3" x14ac:dyDescent="0.25">
      <c r="B3003" s="24">
        <f t="shared" si="93"/>
        <v>299200000</v>
      </c>
      <c r="C3003" s="27">
        <f t="shared" si="92"/>
        <v>13.702201785785041</v>
      </c>
    </row>
    <row r="3004" spans="2:3" x14ac:dyDescent="0.25">
      <c r="B3004" s="24">
        <f t="shared" si="93"/>
        <v>299300000</v>
      </c>
      <c r="C3004" s="27">
        <f t="shared" si="92"/>
        <v>14.647047698872868</v>
      </c>
    </row>
    <row r="3005" spans="2:3" x14ac:dyDescent="0.25">
      <c r="B3005" s="24">
        <f t="shared" si="93"/>
        <v>299400000</v>
      </c>
      <c r="C3005" s="27">
        <f t="shared" si="92"/>
        <v>15.819299929208318</v>
      </c>
    </row>
    <row r="3006" spans="2:3" x14ac:dyDescent="0.25">
      <c r="B3006" s="24">
        <f t="shared" si="93"/>
        <v>299500000</v>
      </c>
      <c r="C3006" s="27">
        <f t="shared" si="92"/>
        <v>17.327729467737367</v>
      </c>
    </row>
    <row r="3007" spans="2:3" x14ac:dyDescent="0.25">
      <c r="B3007" s="24">
        <f t="shared" ref="B3007:B3008" si="94">B3006+$C$5</f>
        <v>299600000</v>
      </c>
      <c r="C3007" s="27">
        <f t="shared" si="92"/>
        <v>19.371374932560798</v>
      </c>
    </row>
    <row r="3008" spans="2:3" x14ac:dyDescent="0.25">
      <c r="B3008" s="24">
        <f t="shared" si="94"/>
        <v>299700000</v>
      </c>
      <c r="C3008" s="27">
        <f t="shared" si="92"/>
        <v>22.366272042129371</v>
      </c>
    </row>
    <row r="3009" spans="2:3" x14ac:dyDescent="0.25">
      <c r="B3009" s="24">
        <f t="shared" ref="B3009:B3010" si="95">B3008+$C$5</f>
        <v>299800000</v>
      </c>
      <c r="C3009" s="27">
        <f t="shared" si="92"/>
        <v>27.390693371309393</v>
      </c>
    </row>
    <row r="3010" spans="2:3" x14ac:dyDescent="0.25">
      <c r="B3010" s="24">
        <f t="shared" si="95"/>
        <v>299900000</v>
      </c>
      <c r="C3010" s="27">
        <f t="shared" si="92"/>
        <v>38.733061351689322</v>
      </c>
    </row>
    <row r="3011" spans="2:3" x14ac:dyDescent="0.25">
      <c r="B3011" s="24">
        <v>299990000</v>
      </c>
      <c r="C3011" s="27">
        <f t="shared" si="92"/>
        <v>122.47550777263221</v>
      </c>
    </row>
    <row r="3012" spans="2:3" x14ac:dyDescent="0.25">
      <c r="B3012" s="24">
        <v>299999000</v>
      </c>
      <c r="C3012" s="27">
        <f t="shared" si="92"/>
        <v>387.29865736851536</v>
      </c>
    </row>
    <row r="3013" spans="2:3" x14ac:dyDescent="0.25">
      <c r="B3013" s="24">
        <v>299999900</v>
      </c>
      <c r="C3013" s="27">
        <f t="shared" si="92"/>
        <v>1224.7449734904633</v>
      </c>
    </row>
    <row r="3014" spans="2:3" x14ac:dyDescent="0.25">
      <c r="B3014" s="24">
        <v>299999990</v>
      </c>
      <c r="C3014" s="27">
        <f t="shared" si="92"/>
        <v>3872.9833762508592</v>
      </c>
    </row>
    <row r="3015" spans="2:3" x14ac:dyDescent="0.25">
      <c r="B3015" s="24">
        <v>299999999</v>
      </c>
      <c r="C3015" s="27">
        <f t="shared" si="92"/>
        <v>12247.44871713915</v>
      </c>
    </row>
    <row r="3016" spans="2:3" x14ac:dyDescent="0.25">
      <c r="B3016" s="24">
        <v>300000000</v>
      </c>
      <c r="C3016" s="28" t="e">
        <f t="shared" si="92"/>
        <v>#DIV/0!</v>
      </c>
    </row>
  </sheetData>
  <pageMargins left="0.7" right="0.7" top="0.78740157499999996" bottom="0.78740157499999996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7"/>
  <dimension ref="A2:M39"/>
  <sheetViews>
    <sheetView topLeftCell="A16" workbookViewId="0">
      <selection activeCell="B21" sqref="B21"/>
    </sheetView>
  </sheetViews>
  <sheetFormatPr defaultRowHeight="15" x14ac:dyDescent="0.25"/>
  <cols>
    <col min="3" max="3" width="10" bestFit="1" customWidth="1"/>
  </cols>
  <sheetData>
    <row r="2" spans="1:7" x14ac:dyDescent="0.25">
      <c r="A2" t="s">
        <v>91</v>
      </c>
      <c r="B2">
        <v>6370000</v>
      </c>
      <c r="D2">
        <f>POWER(2*B2*B3+B3*B3,0.5)</f>
        <v>26470.795700167382</v>
      </c>
    </row>
    <row r="3" spans="1:7" x14ac:dyDescent="0.25">
      <c r="A3" t="s">
        <v>53</v>
      </c>
      <c r="B3">
        <v>55</v>
      </c>
    </row>
    <row r="4" spans="1:7" x14ac:dyDescent="0.25">
      <c r="A4" t="s">
        <v>92</v>
      </c>
    </row>
    <row r="5" spans="1:7" x14ac:dyDescent="0.25">
      <c r="A5">
        <v>-23</v>
      </c>
      <c r="B5">
        <v>-27</v>
      </c>
      <c r="D5">
        <f>A5+B5/60</f>
        <v>-23.45</v>
      </c>
    </row>
    <row r="7" spans="1:7" x14ac:dyDescent="0.25">
      <c r="A7" t="s">
        <v>93</v>
      </c>
    </row>
    <row r="8" spans="1:7" x14ac:dyDescent="0.25">
      <c r="A8" t="s">
        <v>91</v>
      </c>
      <c r="B8">
        <v>6370</v>
      </c>
      <c r="C8" t="s">
        <v>10</v>
      </c>
      <c r="D8" t="s">
        <v>98</v>
      </c>
      <c r="F8" t="s">
        <v>100</v>
      </c>
      <c r="G8" t="s">
        <v>99</v>
      </c>
    </row>
    <row r="9" spans="1:7" x14ac:dyDescent="0.25">
      <c r="A9" t="s">
        <v>94</v>
      </c>
      <c r="B9" t="s">
        <v>96</v>
      </c>
      <c r="C9">
        <v>32</v>
      </c>
      <c r="D9">
        <f>RADIANS(C9)</f>
        <v>0.55850536063818546</v>
      </c>
      <c r="F9">
        <f>ACOS(SIN(D9)*SIN(D11)+COS(D9)*COS(D11)*COS(D10-D12))</f>
        <v>2.0168074606197384</v>
      </c>
      <c r="G9">
        <f>DEGREES(F9)</f>
        <v>115.55455558400799</v>
      </c>
    </row>
    <row r="10" spans="1:7" x14ac:dyDescent="0.25">
      <c r="B10" t="s">
        <v>97</v>
      </c>
      <c r="C10">
        <v>16</v>
      </c>
      <c r="D10">
        <f t="shared" ref="D10:D12" si="0">RADIANS(C10)</f>
        <v>0.27925268031909273</v>
      </c>
    </row>
    <row r="11" spans="1:7" x14ac:dyDescent="0.25">
      <c r="A11" t="s">
        <v>95</v>
      </c>
      <c r="B11" t="s">
        <v>96</v>
      </c>
      <c r="C11">
        <v>-59</v>
      </c>
      <c r="D11">
        <f t="shared" si="0"/>
        <v>-1.0297442586766545</v>
      </c>
    </row>
    <row r="12" spans="1:7" x14ac:dyDescent="0.25">
      <c r="B12" t="s">
        <v>97</v>
      </c>
      <c r="C12">
        <v>-71</v>
      </c>
      <c r="D12">
        <f t="shared" si="0"/>
        <v>-1.2391837689159739</v>
      </c>
    </row>
    <row r="13" spans="1:7" x14ac:dyDescent="0.25">
      <c r="B13" t="s">
        <v>101</v>
      </c>
      <c r="C13">
        <f>B8*F9</f>
        <v>12847.063524147734</v>
      </c>
      <c r="D13" t="s">
        <v>10</v>
      </c>
    </row>
    <row r="16" spans="1:7" x14ac:dyDescent="0.25">
      <c r="B16" t="s">
        <v>15</v>
      </c>
      <c r="C16" t="s">
        <v>117</v>
      </c>
      <c r="D16" t="s">
        <v>118</v>
      </c>
      <c r="E16" t="s">
        <v>119</v>
      </c>
      <c r="G16" t="s">
        <v>120</v>
      </c>
    </row>
    <row r="17" spans="1:12" x14ac:dyDescent="0.25">
      <c r="B17">
        <v>80</v>
      </c>
      <c r="C17">
        <v>0</v>
      </c>
      <c r="D17">
        <f>B17+C17/60</f>
        <v>80</v>
      </c>
      <c r="F17">
        <f>(D17/360)*2*PI()*$B$8</f>
        <v>8894.1978681631026</v>
      </c>
    </row>
    <row r="18" spans="1:12" x14ac:dyDescent="0.25">
      <c r="D18">
        <v>40</v>
      </c>
      <c r="E18">
        <f>COS(RADIANS(D18))</f>
        <v>0.76604444311897801</v>
      </c>
      <c r="F18">
        <f>E18*$B$8</f>
        <v>4879.7031026678897</v>
      </c>
      <c r="G18">
        <f>F18*2*PI()</f>
        <v>30660.078838081525</v>
      </c>
    </row>
    <row r="19" spans="1:12" x14ac:dyDescent="0.25">
      <c r="B19">
        <v>80</v>
      </c>
      <c r="C19">
        <v>0</v>
      </c>
      <c r="D19">
        <f>B19+C19/60</f>
        <v>80</v>
      </c>
      <c r="F19">
        <f>(D19/360)*2*PI()*F18</f>
        <v>6813.350852907005</v>
      </c>
    </row>
    <row r="24" spans="1:12" x14ac:dyDescent="0.25">
      <c r="A24" t="s">
        <v>292</v>
      </c>
      <c r="C24">
        <v>6400000</v>
      </c>
    </row>
    <row r="25" spans="1:12" x14ac:dyDescent="0.25">
      <c r="C25">
        <v>55</v>
      </c>
    </row>
    <row r="26" spans="1:12" x14ac:dyDescent="0.25">
      <c r="C26">
        <f>2*C24*C25+C25*C25</f>
        <v>704003025</v>
      </c>
    </row>
    <row r="27" spans="1:12" x14ac:dyDescent="0.25">
      <c r="C27">
        <f>POWER(C26,0.5)</f>
        <v>26533.055327270547</v>
      </c>
      <c r="D27" t="s">
        <v>54</v>
      </c>
    </row>
    <row r="29" spans="1:12" x14ac:dyDescent="0.25">
      <c r="A29" t="s">
        <v>293</v>
      </c>
      <c r="B29" s="25"/>
      <c r="C29" s="25" t="s">
        <v>15</v>
      </c>
      <c r="D29" s="25" t="s">
        <v>16</v>
      </c>
      <c r="E29" s="60" t="s">
        <v>287</v>
      </c>
      <c r="F29" s="60" t="s">
        <v>100</v>
      </c>
      <c r="G29" s="60" t="s">
        <v>288</v>
      </c>
      <c r="H29" s="60" t="s">
        <v>119</v>
      </c>
      <c r="J29" t="s">
        <v>289</v>
      </c>
      <c r="K29" t="s">
        <v>290</v>
      </c>
      <c r="L29" t="s">
        <v>99</v>
      </c>
    </row>
    <row r="30" spans="1:12" x14ac:dyDescent="0.25">
      <c r="B30" s="25" t="s">
        <v>285</v>
      </c>
      <c r="C30" s="25">
        <v>37</v>
      </c>
      <c r="D30" s="25">
        <v>30</v>
      </c>
      <c r="E30" s="60">
        <f>C30+D30/60</f>
        <v>37.5</v>
      </c>
      <c r="F30" s="60">
        <f>RADIANS(E30)</f>
        <v>0.6544984694978736</v>
      </c>
      <c r="G30" s="60">
        <f>SIN(F30)</f>
        <v>0.60876142900872066</v>
      </c>
      <c r="H30" s="31">
        <f>COS(F30)</f>
        <v>0.79335334029123517</v>
      </c>
      <c r="J30">
        <f>G32*G31+H30*H31*H32</f>
        <v>0.16598745760254618</v>
      </c>
      <c r="K30">
        <f>ASIN(J30)</f>
        <v>0.16675927554713643</v>
      </c>
      <c r="L30" s="3">
        <f>DEGREES(K30)</f>
        <v>9.554602683510069</v>
      </c>
    </row>
    <row r="31" spans="1:12" x14ac:dyDescent="0.25">
      <c r="B31" s="25" t="s">
        <v>286</v>
      </c>
      <c r="C31" s="25">
        <v>49</v>
      </c>
      <c r="D31" s="25">
        <v>44</v>
      </c>
      <c r="E31" s="60">
        <f t="shared" ref="E31:E33" si="1">C31+D31/60</f>
        <v>49.733333333333334</v>
      </c>
      <c r="F31" s="60">
        <f t="shared" ref="F31:F33" si="2">RADIANS(E31)</f>
        <v>0.86801041465851325</v>
      </c>
      <c r="G31" s="31">
        <f t="shared" ref="G31:G33" si="3">SIN(F31)</f>
        <v>0.76304448764734512</v>
      </c>
      <c r="H31" s="31">
        <f t="shared" ref="H31:H33" si="4">COS(F31)</f>
        <v>0.64634596762956642</v>
      </c>
      <c r="J31" s="30">
        <v>0.28799999999999998</v>
      </c>
      <c r="K31" s="30">
        <f>ASIN(J31)</f>
        <v>0.29213769153022062</v>
      </c>
      <c r="L31" s="30">
        <f>DEGREES(K31)</f>
        <v>16.738256761376377</v>
      </c>
    </row>
    <row r="32" spans="1:12" x14ac:dyDescent="0.25">
      <c r="B32" s="25" t="s">
        <v>12</v>
      </c>
      <c r="C32" s="25">
        <v>-23</v>
      </c>
      <c r="D32" s="25">
        <v>-30</v>
      </c>
      <c r="E32" s="60">
        <f t="shared" si="1"/>
        <v>-23.5</v>
      </c>
      <c r="F32" s="60">
        <f t="shared" si="2"/>
        <v>-0.41015237421866746</v>
      </c>
      <c r="G32" s="31">
        <f t="shared" si="3"/>
        <v>-0.3987490689252462</v>
      </c>
      <c r="H32" s="31">
        <f t="shared" si="4"/>
        <v>0.91706007438512405</v>
      </c>
    </row>
    <row r="33" spans="1:13" x14ac:dyDescent="0.25">
      <c r="B33" s="25" t="s">
        <v>129</v>
      </c>
      <c r="C33" s="25">
        <v>13</v>
      </c>
      <c r="D33" s="25">
        <v>24</v>
      </c>
      <c r="E33" s="60">
        <f t="shared" si="1"/>
        <v>13.4</v>
      </c>
      <c r="F33" s="60">
        <f t="shared" si="2"/>
        <v>0.23387411976724015</v>
      </c>
      <c r="G33" s="60">
        <f t="shared" si="3"/>
        <v>0.23174790349415733</v>
      </c>
      <c r="H33" s="60">
        <f t="shared" si="4"/>
        <v>0.97277587820939659</v>
      </c>
    </row>
    <row r="35" spans="1:13" x14ac:dyDescent="0.25">
      <c r="A35" t="s">
        <v>294</v>
      </c>
      <c r="B35" s="25"/>
      <c r="C35" s="25" t="s">
        <v>15</v>
      </c>
      <c r="D35" s="25" t="s">
        <v>16</v>
      </c>
      <c r="E35" s="60" t="s">
        <v>287</v>
      </c>
      <c r="F35" s="60" t="s">
        <v>100</v>
      </c>
      <c r="G35" s="60" t="s">
        <v>288</v>
      </c>
      <c r="H35" s="60" t="s">
        <v>119</v>
      </c>
      <c r="J35" t="s">
        <v>289</v>
      </c>
      <c r="K35" t="s">
        <v>290</v>
      </c>
      <c r="L35" t="s">
        <v>99</v>
      </c>
      <c r="M35" t="s">
        <v>291</v>
      </c>
    </row>
    <row r="36" spans="1:13" x14ac:dyDescent="0.25">
      <c r="B36" s="25" t="s">
        <v>285</v>
      </c>
      <c r="C36" s="25">
        <v>15</v>
      </c>
      <c r="D36" s="25">
        <v>0</v>
      </c>
      <c r="E36" s="60">
        <f>C36+D36/60</f>
        <v>15</v>
      </c>
      <c r="F36" s="60">
        <f>RADIANS(E36)</f>
        <v>0.26179938779914941</v>
      </c>
      <c r="G36" s="60">
        <f>SIN(F36)</f>
        <v>0.25881904510252074</v>
      </c>
      <c r="H36" s="31">
        <f>COS(F36)</f>
        <v>0.96592582628906831</v>
      </c>
      <c r="J36">
        <f>G38*G37+H36*H37*H38</f>
        <v>0.6243222628511963</v>
      </c>
      <c r="K36">
        <f>ASIN(J36)</f>
        <v>0.67426363598021077</v>
      </c>
      <c r="L36" s="3">
        <f>DEGREES(K36)</f>
        <v>38.632460620811358</v>
      </c>
      <c r="M36">
        <f>90-L36</f>
        <v>51.367539379188642</v>
      </c>
    </row>
    <row r="37" spans="1:13" x14ac:dyDescent="0.25">
      <c r="B37" s="25" t="s">
        <v>286</v>
      </c>
      <c r="C37" s="25">
        <v>49</v>
      </c>
      <c r="D37" s="25">
        <v>44</v>
      </c>
      <c r="E37" s="60">
        <f t="shared" ref="E37:E39" si="5">C37+D37/60</f>
        <v>49.733333333333334</v>
      </c>
      <c r="F37" s="60">
        <f t="shared" ref="F37:F39" si="6">RADIANS(E37)</f>
        <v>0.86801041465851325</v>
      </c>
      <c r="G37" s="31">
        <f t="shared" ref="G37:G39" si="7">SIN(F37)</f>
        <v>0.76304448764734512</v>
      </c>
      <c r="H37" s="31">
        <f t="shared" ref="H37:H39" si="8">COS(F37)</f>
        <v>0.64634596762956642</v>
      </c>
    </row>
    <row r="38" spans="1:13" x14ac:dyDescent="0.25">
      <c r="B38" s="25" t="s">
        <v>12</v>
      </c>
      <c r="C38" s="25">
        <v>0</v>
      </c>
      <c r="D38" s="25">
        <v>0</v>
      </c>
      <c r="E38" s="60">
        <f t="shared" si="5"/>
        <v>0</v>
      </c>
      <c r="F38" s="60">
        <f t="shared" si="6"/>
        <v>0</v>
      </c>
      <c r="G38" s="31">
        <f t="shared" si="7"/>
        <v>0</v>
      </c>
      <c r="H38" s="31">
        <f t="shared" si="8"/>
        <v>1</v>
      </c>
    </row>
    <row r="39" spans="1:13" x14ac:dyDescent="0.25">
      <c r="B39" s="25" t="s">
        <v>129</v>
      </c>
      <c r="C39" s="25">
        <v>13</v>
      </c>
      <c r="D39" s="25">
        <v>24</v>
      </c>
      <c r="E39" s="60">
        <f t="shared" si="5"/>
        <v>13.4</v>
      </c>
      <c r="F39" s="60">
        <f t="shared" si="6"/>
        <v>0.23387411976724015</v>
      </c>
      <c r="G39" s="60">
        <f t="shared" si="7"/>
        <v>0.23174790349415733</v>
      </c>
      <c r="H39" s="60">
        <f t="shared" si="8"/>
        <v>0.97277587820939659</v>
      </c>
    </row>
  </sheetData>
  <pageMargins left="0.7" right="0.7" top="0.78740157499999996" bottom="0.78740157499999996" header="0.3" footer="0.3"/>
  <pageSetup paperSize="9" orientation="portrait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5</xdr:col>
                <xdr:colOff>0</xdr:colOff>
                <xdr:row>6</xdr:row>
                <xdr:rowOff>0</xdr:rowOff>
              </from>
              <to>
                <xdr:col>10</xdr:col>
                <xdr:colOff>19050</xdr:colOff>
                <xdr:row>7</xdr:row>
                <xdr:rowOff>28575</xdr:rowOff>
              </to>
            </anchor>
          </objectPr>
        </oleObject>
      </mc:Choice>
      <mc:Fallback>
        <oleObject progId="Equation.3" shapeId="2049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/>
  <dimension ref="A2:I12"/>
  <sheetViews>
    <sheetView workbookViewId="0">
      <selection activeCell="B12" sqref="B12"/>
    </sheetView>
  </sheetViews>
  <sheetFormatPr defaultRowHeight="15" x14ac:dyDescent="0.25"/>
  <cols>
    <col min="1" max="1" width="27" customWidth="1"/>
    <col min="2" max="2" width="12" bestFit="1" customWidth="1"/>
    <col min="4" max="4" width="11" bestFit="1" customWidth="1"/>
    <col min="6" max="6" width="10" bestFit="1" customWidth="1"/>
  </cols>
  <sheetData>
    <row r="2" spans="1:9" x14ac:dyDescent="0.25">
      <c r="A2" t="s">
        <v>102</v>
      </c>
      <c r="B2">
        <f>POWER(2,32)</f>
        <v>4294967296</v>
      </c>
    </row>
    <row r="3" spans="1:9" x14ac:dyDescent="0.25">
      <c r="A3" t="s">
        <v>103</v>
      </c>
      <c r="B3">
        <f>POWER(2,128)</f>
        <v>3.4028236692093846E+38</v>
      </c>
    </row>
    <row r="4" spans="1:9" x14ac:dyDescent="0.25">
      <c r="A4" t="s">
        <v>4</v>
      </c>
      <c r="B4" s="1">
        <v>5.9735999999999995E+24</v>
      </c>
      <c r="C4" t="s">
        <v>71</v>
      </c>
      <c r="D4">
        <f>B4*1000</f>
        <v>5.9735999999999999E+27</v>
      </c>
      <c r="E4" t="s">
        <v>51</v>
      </c>
      <c r="F4">
        <f>D4/12</f>
        <v>4.9780000000000001E+26</v>
      </c>
      <c r="G4" t="s">
        <v>104</v>
      </c>
      <c r="H4" s="23">
        <f>F4*B5</f>
        <v>2.9977516000000004E+49</v>
      </c>
      <c r="I4" t="s">
        <v>106</v>
      </c>
    </row>
    <row r="5" spans="1:9" x14ac:dyDescent="0.25">
      <c r="A5" t="s">
        <v>105</v>
      </c>
      <c r="B5" s="23">
        <v>6.0220000000000001E+22</v>
      </c>
    </row>
    <row r="6" spans="1:9" x14ac:dyDescent="0.25">
      <c r="A6" t="s">
        <v>107</v>
      </c>
      <c r="B6" s="1">
        <f>B3/B4</f>
        <v>56964371052788.687</v>
      </c>
    </row>
    <row r="7" spans="1:9" x14ac:dyDescent="0.25">
      <c r="B7">
        <f>1/B6</f>
        <v>1.755483263518004E-14</v>
      </c>
      <c r="C7" t="s">
        <v>111</v>
      </c>
    </row>
    <row r="8" spans="1:9" x14ac:dyDescent="0.25">
      <c r="A8" t="s">
        <v>108</v>
      </c>
      <c r="B8" s="23">
        <v>1.6599999999999999E-27</v>
      </c>
    </row>
    <row r="9" spans="1:9" x14ac:dyDescent="0.25">
      <c r="A9" t="s">
        <v>109</v>
      </c>
      <c r="B9">
        <v>5515</v>
      </c>
      <c r="C9" t="s">
        <v>110</v>
      </c>
    </row>
    <row r="10" spans="1:9" x14ac:dyDescent="0.25">
      <c r="B10">
        <f>B7/B9</f>
        <v>3.1831065521631985E-18</v>
      </c>
      <c r="C10" t="s">
        <v>112</v>
      </c>
    </row>
    <row r="11" spans="1:9" x14ac:dyDescent="0.25">
      <c r="A11" t="s">
        <v>113</v>
      </c>
      <c r="B11">
        <f>POWER(B10,1/3)</f>
        <v>1.471014856327121E-6</v>
      </c>
      <c r="C11" t="s">
        <v>114</v>
      </c>
    </row>
    <row r="12" spans="1:9" x14ac:dyDescent="0.25">
      <c r="A12" t="s">
        <v>116</v>
      </c>
      <c r="B12">
        <f>B11*1000</f>
        <v>1.4710148563271211E-3</v>
      </c>
      <c r="C12" t="s">
        <v>115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A2:D25"/>
  <sheetViews>
    <sheetView workbookViewId="0">
      <selection activeCell="E27" sqref="E27"/>
    </sheetView>
  </sheetViews>
  <sheetFormatPr defaultRowHeight="15" x14ac:dyDescent="0.25"/>
  <cols>
    <col min="2" max="2" width="21.42578125" bestFit="1" customWidth="1"/>
  </cols>
  <sheetData>
    <row r="2" spans="1:4" x14ac:dyDescent="0.25">
      <c r="A2" t="s">
        <v>121</v>
      </c>
    </row>
    <row r="4" spans="1:4" x14ac:dyDescent="0.25">
      <c r="B4" t="s">
        <v>122</v>
      </c>
      <c r="C4" t="s">
        <v>48</v>
      </c>
      <c r="D4" s="23">
        <v>1.5999999999999999E-19</v>
      </c>
    </row>
    <row r="6" spans="1:4" x14ac:dyDescent="0.25">
      <c r="B6" t="s">
        <v>123</v>
      </c>
      <c r="C6" s="23">
        <v>1.9999999999999999E-6</v>
      </c>
    </row>
    <row r="7" spans="1:4" x14ac:dyDescent="0.25">
      <c r="B7" t="s">
        <v>124</v>
      </c>
      <c r="C7">
        <v>0.4</v>
      </c>
    </row>
    <row r="9" spans="1:4" x14ac:dyDescent="0.25">
      <c r="B9" t="s">
        <v>127</v>
      </c>
      <c r="C9">
        <f>0.5*C6*C7*C7</f>
        <v>1.6E-7</v>
      </c>
    </row>
    <row r="10" spans="1:4" x14ac:dyDescent="0.25">
      <c r="B10" t="s">
        <v>125</v>
      </c>
      <c r="C10" s="23">
        <f>C9/D4</f>
        <v>1000000000000.0001</v>
      </c>
    </row>
    <row r="11" spans="1:4" x14ac:dyDescent="0.25">
      <c r="B11" t="s">
        <v>126</v>
      </c>
      <c r="C11" s="23">
        <f>C10/1000000000000</f>
        <v>1.0000000000000002</v>
      </c>
    </row>
    <row r="13" spans="1:4" ht="15.75" thickBot="1" x14ac:dyDescent="0.3">
      <c r="A13" t="s">
        <v>134</v>
      </c>
    </row>
    <row r="14" spans="1:4" x14ac:dyDescent="0.25">
      <c r="A14" s="8" t="s">
        <v>128</v>
      </c>
      <c r="B14" s="9">
        <v>12.5</v>
      </c>
      <c r="C14" s="10" t="s">
        <v>9</v>
      </c>
    </row>
    <row r="15" spans="1:4" x14ac:dyDescent="0.25">
      <c r="A15" s="11" t="s">
        <v>129</v>
      </c>
      <c r="B15" s="12">
        <v>12</v>
      </c>
      <c r="C15" s="13" t="s">
        <v>54</v>
      </c>
    </row>
    <row r="16" spans="1:4" x14ac:dyDescent="0.25">
      <c r="A16" s="11" t="s">
        <v>130</v>
      </c>
      <c r="B16" s="12">
        <v>20</v>
      </c>
      <c r="C16" s="13" t="s">
        <v>36</v>
      </c>
    </row>
    <row r="17" spans="1:3" x14ac:dyDescent="0.25">
      <c r="A17" s="11"/>
      <c r="B17" s="12"/>
      <c r="C17" s="13"/>
    </row>
    <row r="18" spans="1:3" x14ac:dyDescent="0.25">
      <c r="A18" s="11"/>
      <c r="B18" s="12">
        <f>PI()*(B14/100/2)*(B14/100/2)*B15*10</f>
        <v>1.4726215563702154</v>
      </c>
      <c r="C18" s="13" t="s">
        <v>131</v>
      </c>
    </row>
    <row r="19" spans="1:3" x14ac:dyDescent="0.25">
      <c r="A19" s="11"/>
      <c r="B19" s="12">
        <f>B18/B16</f>
        <v>7.3631077818510776E-2</v>
      </c>
      <c r="C19" s="13" t="s">
        <v>132</v>
      </c>
    </row>
    <row r="20" spans="1:3" ht="15.75" thickBot="1" x14ac:dyDescent="0.3">
      <c r="A20" s="14"/>
      <c r="B20" s="15">
        <f>B19*60</f>
        <v>4.4178646691106467</v>
      </c>
      <c r="C20" s="16" t="s">
        <v>133</v>
      </c>
    </row>
    <row r="21" spans="1:3" x14ac:dyDescent="0.25">
      <c r="A21" t="s">
        <v>141</v>
      </c>
      <c r="B21">
        <v>2</v>
      </c>
      <c r="C21" s="29" t="s">
        <v>75</v>
      </c>
    </row>
    <row r="22" spans="1:3" x14ac:dyDescent="0.25">
      <c r="A22" t="s">
        <v>86</v>
      </c>
      <c r="B22">
        <v>4200</v>
      </c>
      <c r="C22" t="s">
        <v>135</v>
      </c>
    </row>
    <row r="23" spans="1:3" x14ac:dyDescent="0.25">
      <c r="A23" t="s">
        <v>136</v>
      </c>
      <c r="B23">
        <v>1042</v>
      </c>
      <c r="C23" t="s">
        <v>137</v>
      </c>
    </row>
    <row r="24" spans="1:3" x14ac:dyDescent="0.25">
      <c r="A24" t="s">
        <v>139</v>
      </c>
      <c r="B24">
        <f>B20/60*B23/1000</f>
        <v>7.6723583086888231E-2</v>
      </c>
      <c r="C24" t="s">
        <v>138</v>
      </c>
    </row>
    <row r="25" spans="1:3" x14ac:dyDescent="0.25">
      <c r="A25" t="s">
        <v>140</v>
      </c>
      <c r="B25">
        <f>B24*B22*B21</f>
        <v>644.47809792986118</v>
      </c>
      <c r="C25" t="s">
        <v>34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 filterMode="1"/>
  <dimension ref="A1:E90"/>
  <sheetViews>
    <sheetView workbookViewId="0">
      <pane ySplit="1" topLeftCell="A2" activePane="bottomLeft" state="frozen"/>
      <selection pane="bottomLeft" activeCell="D6" sqref="A1:E90"/>
    </sheetView>
  </sheetViews>
  <sheetFormatPr defaultRowHeight="15" x14ac:dyDescent="0.25"/>
  <cols>
    <col min="5" max="5" width="9.140625" style="30"/>
  </cols>
  <sheetData>
    <row r="1" spans="1:5" x14ac:dyDescent="0.25">
      <c r="A1" s="22" t="s">
        <v>142</v>
      </c>
      <c r="B1" s="22" t="s">
        <v>143</v>
      </c>
      <c r="C1" s="22" t="s">
        <v>144</v>
      </c>
    </row>
    <row r="2" spans="1:5" s="22" customFormat="1" x14ac:dyDescent="0.25">
      <c r="A2" s="22">
        <v>1</v>
      </c>
      <c r="B2" s="22">
        <f>MOD(A2,4)</f>
        <v>1</v>
      </c>
      <c r="C2" s="22">
        <f>IF(E11&gt;E7,IF((E11*E14-E7*E10)/(E11-E7)&lt;0,0,(E11*E14-E7*E10)/(E11-E7)),E14)</f>
        <v>0</v>
      </c>
      <c r="D2" s="22" t="s">
        <v>145</v>
      </c>
      <c r="E2" s="30"/>
    </row>
    <row r="3" spans="1:5" hidden="1" x14ac:dyDescent="0.25">
      <c r="A3">
        <f>A2+1</f>
        <v>2</v>
      </c>
      <c r="B3">
        <f t="shared" ref="B3:B66" si="0">MOD(A3,4)</f>
        <v>2</v>
      </c>
      <c r="C3">
        <f t="shared" ref="C3:C66" si="1">IF(E12&gt;E8,IF((E12*E15-E8*E11)/(E12-E8)&lt;0,0,(E12*E15-E8*E11)/(E12-E8)),E15)</f>
        <v>0</v>
      </c>
      <c r="D3" s="22">
        <f t="shared" ref="D3:D65" si="2">IF(E12&gt;E8,IF((E12*E15-E8*E11)/(E12-E8)&lt;0,0,(E12*E15-E8*E11)/(E12-E8)),E15)</f>
        <v>0</v>
      </c>
      <c r="E3"/>
    </row>
    <row r="4" spans="1:5" hidden="1" x14ac:dyDescent="0.25">
      <c r="A4">
        <f t="shared" ref="A4:A67" si="3">A3+1</f>
        <v>3</v>
      </c>
      <c r="B4">
        <f t="shared" si="0"/>
        <v>3</v>
      </c>
      <c r="C4">
        <f t="shared" si="1"/>
        <v>0</v>
      </c>
      <c r="D4" s="22">
        <f t="shared" si="2"/>
        <v>0</v>
      </c>
      <c r="E4"/>
    </row>
    <row r="5" spans="1:5" hidden="1" x14ac:dyDescent="0.25">
      <c r="A5">
        <f t="shared" si="3"/>
        <v>4</v>
      </c>
      <c r="B5">
        <f t="shared" si="0"/>
        <v>0</v>
      </c>
      <c r="C5">
        <f t="shared" si="1"/>
        <v>0</v>
      </c>
      <c r="D5" s="22">
        <f t="shared" si="2"/>
        <v>0</v>
      </c>
      <c r="E5"/>
    </row>
    <row r="6" spans="1:5" s="22" customFormat="1" x14ac:dyDescent="0.25">
      <c r="A6" s="22">
        <f t="shared" si="3"/>
        <v>5</v>
      </c>
      <c r="B6" s="22">
        <f t="shared" si="0"/>
        <v>1</v>
      </c>
      <c r="C6" s="22">
        <f t="shared" si="1"/>
        <v>0</v>
      </c>
      <c r="D6" s="22" t="s">
        <v>146</v>
      </c>
      <c r="E6" s="30"/>
    </row>
    <row r="7" spans="1:5" hidden="1" x14ac:dyDescent="0.25">
      <c r="A7">
        <f t="shared" si="3"/>
        <v>6</v>
      </c>
      <c r="B7">
        <f t="shared" si="0"/>
        <v>2</v>
      </c>
      <c r="C7">
        <f t="shared" si="1"/>
        <v>0</v>
      </c>
      <c r="D7" s="22">
        <f t="shared" si="2"/>
        <v>0</v>
      </c>
      <c r="E7"/>
    </row>
    <row r="8" spans="1:5" hidden="1" x14ac:dyDescent="0.25">
      <c r="A8">
        <f t="shared" si="3"/>
        <v>7</v>
      </c>
      <c r="B8">
        <f t="shared" si="0"/>
        <v>3</v>
      </c>
      <c r="C8">
        <f t="shared" si="1"/>
        <v>0</v>
      </c>
      <c r="D8" s="22">
        <f t="shared" si="2"/>
        <v>0</v>
      </c>
      <c r="E8"/>
    </row>
    <row r="9" spans="1:5" hidden="1" x14ac:dyDescent="0.25">
      <c r="A9">
        <f t="shared" si="3"/>
        <v>8</v>
      </c>
      <c r="B9">
        <f t="shared" si="0"/>
        <v>0</v>
      </c>
      <c r="C9">
        <f t="shared" si="1"/>
        <v>0</v>
      </c>
      <c r="D9" s="22">
        <f t="shared" si="2"/>
        <v>0</v>
      </c>
      <c r="E9"/>
    </row>
    <row r="10" spans="1:5" s="22" customFormat="1" x14ac:dyDescent="0.25">
      <c r="A10" s="22">
        <f t="shared" si="3"/>
        <v>9</v>
      </c>
      <c r="B10" s="22">
        <f t="shared" si="0"/>
        <v>1</v>
      </c>
      <c r="C10" s="22">
        <f t="shared" si="1"/>
        <v>0</v>
      </c>
      <c r="D10" s="22" t="s">
        <v>147</v>
      </c>
      <c r="E10" s="30"/>
    </row>
    <row r="11" spans="1:5" hidden="1" x14ac:dyDescent="0.25">
      <c r="A11">
        <f t="shared" si="3"/>
        <v>10</v>
      </c>
      <c r="B11">
        <f t="shared" si="0"/>
        <v>2</v>
      </c>
      <c r="C11">
        <f t="shared" si="1"/>
        <v>0</v>
      </c>
      <c r="D11" s="22">
        <f t="shared" si="2"/>
        <v>0</v>
      </c>
      <c r="E11"/>
    </row>
    <row r="12" spans="1:5" hidden="1" x14ac:dyDescent="0.25">
      <c r="A12">
        <f t="shared" si="3"/>
        <v>11</v>
      </c>
      <c r="B12">
        <f t="shared" si="0"/>
        <v>3</v>
      </c>
      <c r="C12">
        <f t="shared" si="1"/>
        <v>0</v>
      </c>
      <c r="D12" s="22">
        <f t="shared" si="2"/>
        <v>0</v>
      </c>
      <c r="E12"/>
    </row>
    <row r="13" spans="1:5" hidden="1" x14ac:dyDescent="0.25">
      <c r="A13">
        <f t="shared" si="3"/>
        <v>12</v>
      </c>
      <c r="B13">
        <f t="shared" si="0"/>
        <v>0</v>
      </c>
      <c r="C13">
        <f t="shared" si="1"/>
        <v>0</v>
      </c>
      <c r="D13" s="22">
        <f t="shared" si="2"/>
        <v>0</v>
      </c>
      <c r="E13"/>
    </row>
    <row r="14" spans="1:5" s="22" customFormat="1" x14ac:dyDescent="0.25">
      <c r="A14" s="22">
        <f t="shared" si="3"/>
        <v>13</v>
      </c>
      <c r="B14" s="22">
        <f t="shared" si="0"/>
        <v>1</v>
      </c>
      <c r="C14" s="22">
        <f t="shared" si="1"/>
        <v>0</v>
      </c>
      <c r="D14" s="22" t="s">
        <v>148</v>
      </c>
      <c r="E14" s="30"/>
    </row>
    <row r="15" spans="1:5" hidden="1" x14ac:dyDescent="0.25">
      <c r="A15">
        <f t="shared" si="3"/>
        <v>14</v>
      </c>
      <c r="B15">
        <f t="shared" si="0"/>
        <v>2</v>
      </c>
      <c r="C15">
        <f t="shared" si="1"/>
        <v>0</v>
      </c>
      <c r="D15" s="22">
        <f t="shared" si="2"/>
        <v>0</v>
      </c>
      <c r="E15"/>
    </row>
    <row r="16" spans="1:5" hidden="1" x14ac:dyDescent="0.25">
      <c r="A16">
        <f t="shared" si="3"/>
        <v>15</v>
      </c>
      <c r="B16">
        <f t="shared" si="0"/>
        <v>3</v>
      </c>
      <c r="C16">
        <f t="shared" si="1"/>
        <v>0</v>
      </c>
      <c r="D16" s="22">
        <f t="shared" si="2"/>
        <v>0</v>
      </c>
      <c r="E16"/>
    </row>
    <row r="17" spans="1:5" hidden="1" x14ac:dyDescent="0.25">
      <c r="A17">
        <f t="shared" si="3"/>
        <v>16</v>
      </c>
      <c r="B17">
        <f t="shared" si="0"/>
        <v>0</v>
      </c>
      <c r="C17">
        <f t="shared" si="1"/>
        <v>0</v>
      </c>
      <c r="D17" s="22">
        <f t="shared" si="2"/>
        <v>0</v>
      </c>
      <c r="E17"/>
    </row>
    <row r="18" spans="1:5" s="22" customFormat="1" x14ac:dyDescent="0.25">
      <c r="A18" s="22">
        <f t="shared" si="3"/>
        <v>17</v>
      </c>
      <c r="B18" s="22">
        <f t="shared" si="0"/>
        <v>1</v>
      </c>
      <c r="C18" s="22">
        <f t="shared" si="1"/>
        <v>0</v>
      </c>
      <c r="D18" s="22" t="s">
        <v>149</v>
      </c>
      <c r="E18" s="30"/>
    </row>
    <row r="19" spans="1:5" hidden="1" x14ac:dyDescent="0.25">
      <c r="A19">
        <f t="shared" si="3"/>
        <v>18</v>
      </c>
      <c r="B19">
        <f t="shared" si="0"/>
        <v>2</v>
      </c>
      <c r="C19">
        <f t="shared" si="1"/>
        <v>0</v>
      </c>
      <c r="D19" s="22">
        <f t="shared" si="2"/>
        <v>0</v>
      </c>
      <c r="E19"/>
    </row>
    <row r="20" spans="1:5" hidden="1" x14ac:dyDescent="0.25">
      <c r="A20">
        <f t="shared" si="3"/>
        <v>19</v>
      </c>
      <c r="B20">
        <f t="shared" si="0"/>
        <v>3</v>
      </c>
      <c r="C20">
        <f t="shared" si="1"/>
        <v>0</v>
      </c>
      <c r="D20" s="22">
        <f t="shared" si="2"/>
        <v>0</v>
      </c>
      <c r="E20"/>
    </row>
    <row r="21" spans="1:5" hidden="1" x14ac:dyDescent="0.25">
      <c r="A21">
        <f t="shared" si="3"/>
        <v>20</v>
      </c>
      <c r="B21">
        <f t="shared" si="0"/>
        <v>0</v>
      </c>
      <c r="C21">
        <f t="shared" si="1"/>
        <v>0</v>
      </c>
      <c r="D21" s="22">
        <f t="shared" si="2"/>
        <v>0</v>
      </c>
      <c r="E21"/>
    </row>
    <row r="22" spans="1:5" s="22" customFormat="1" x14ac:dyDescent="0.25">
      <c r="A22" s="22">
        <f t="shared" si="3"/>
        <v>21</v>
      </c>
      <c r="B22" s="22">
        <f t="shared" si="0"/>
        <v>1</v>
      </c>
      <c r="C22" s="22">
        <f t="shared" si="1"/>
        <v>0</v>
      </c>
      <c r="D22" s="22" t="s">
        <v>150</v>
      </c>
      <c r="E22" s="30"/>
    </row>
    <row r="23" spans="1:5" hidden="1" x14ac:dyDescent="0.25">
      <c r="A23">
        <f t="shared" si="3"/>
        <v>22</v>
      </c>
      <c r="B23">
        <f t="shared" si="0"/>
        <v>2</v>
      </c>
      <c r="C23">
        <f t="shared" si="1"/>
        <v>0</v>
      </c>
      <c r="D23" s="22">
        <f t="shared" si="2"/>
        <v>0</v>
      </c>
      <c r="E23"/>
    </row>
    <row r="24" spans="1:5" hidden="1" x14ac:dyDescent="0.25">
      <c r="A24">
        <f t="shared" si="3"/>
        <v>23</v>
      </c>
      <c r="B24">
        <f t="shared" si="0"/>
        <v>3</v>
      </c>
      <c r="C24">
        <f t="shared" si="1"/>
        <v>0</v>
      </c>
      <c r="D24" s="22">
        <f t="shared" si="2"/>
        <v>0</v>
      </c>
      <c r="E24"/>
    </row>
    <row r="25" spans="1:5" hidden="1" x14ac:dyDescent="0.25">
      <c r="A25">
        <f t="shared" si="3"/>
        <v>24</v>
      </c>
      <c r="B25">
        <f t="shared" si="0"/>
        <v>0</v>
      </c>
      <c r="C25">
        <f t="shared" si="1"/>
        <v>0</v>
      </c>
      <c r="D25" s="22">
        <f t="shared" si="2"/>
        <v>0</v>
      </c>
      <c r="E25"/>
    </row>
    <row r="26" spans="1:5" s="22" customFormat="1" x14ac:dyDescent="0.25">
      <c r="A26" s="22">
        <f t="shared" si="3"/>
        <v>25</v>
      </c>
      <c r="B26" s="22">
        <f t="shared" si="0"/>
        <v>1</v>
      </c>
      <c r="C26" s="22">
        <f t="shared" si="1"/>
        <v>0</v>
      </c>
      <c r="D26" s="22" t="s">
        <v>151</v>
      </c>
      <c r="E26" s="30"/>
    </row>
    <row r="27" spans="1:5" hidden="1" x14ac:dyDescent="0.25">
      <c r="A27">
        <f t="shared" si="3"/>
        <v>26</v>
      </c>
      <c r="B27">
        <f t="shared" si="0"/>
        <v>2</v>
      </c>
      <c r="C27">
        <f t="shared" si="1"/>
        <v>0</v>
      </c>
      <c r="D27" s="22">
        <f t="shared" si="2"/>
        <v>0</v>
      </c>
      <c r="E27"/>
    </row>
    <row r="28" spans="1:5" hidden="1" x14ac:dyDescent="0.25">
      <c r="A28">
        <f t="shared" si="3"/>
        <v>27</v>
      </c>
      <c r="B28">
        <f t="shared" si="0"/>
        <v>3</v>
      </c>
      <c r="C28">
        <f t="shared" si="1"/>
        <v>0</v>
      </c>
      <c r="D28" s="22">
        <f t="shared" si="2"/>
        <v>0</v>
      </c>
      <c r="E28"/>
    </row>
    <row r="29" spans="1:5" hidden="1" x14ac:dyDescent="0.25">
      <c r="A29">
        <f t="shared" si="3"/>
        <v>28</v>
      </c>
      <c r="B29">
        <f t="shared" si="0"/>
        <v>0</v>
      </c>
      <c r="C29">
        <f t="shared" si="1"/>
        <v>0</v>
      </c>
      <c r="D29" s="22">
        <f t="shared" si="2"/>
        <v>0</v>
      </c>
      <c r="E29"/>
    </row>
    <row r="30" spans="1:5" s="22" customFormat="1" x14ac:dyDescent="0.25">
      <c r="A30" s="22">
        <f t="shared" si="3"/>
        <v>29</v>
      </c>
      <c r="B30" s="22">
        <f t="shared" si="0"/>
        <v>1</v>
      </c>
      <c r="C30" s="22">
        <f t="shared" si="1"/>
        <v>0</v>
      </c>
      <c r="D30" s="22" t="s">
        <v>152</v>
      </c>
      <c r="E30" s="30"/>
    </row>
    <row r="31" spans="1:5" hidden="1" x14ac:dyDescent="0.25">
      <c r="A31">
        <f t="shared" si="3"/>
        <v>30</v>
      </c>
      <c r="B31">
        <f t="shared" si="0"/>
        <v>2</v>
      </c>
      <c r="C31">
        <f t="shared" si="1"/>
        <v>0</v>
      </c>
      <c r="D31" s="22">
        <f t="shared" si="2"/>
        <v>0</v>
      </c>
      <c r="E31"/>
    </row>
    <row r="32" spans="1:5" hidden="1" x14ac:dyDescent="0.25">
      <c r="A32">
        <f t="shared" si="3"/>
        <v>31</v>
      </c>
      <c r="B32">
        <f t="shared" si="0"/>
        <v>3</v>
      </c>
      <c r="C32">
        <f t="shared" si="1"/>
        <v>0</v>
      </c>
      <c r="D32" s="22">
        <f t="shared" si="2"/>
        <v>0</v>
      </c>
      <c r="E32"/>
    </row>
    <row r="33" spans="1:5" hidden="1" x14ac:dyDescent="0.25">
      <c r="A33">
        <f t="shared" si="3"/>
        <v>32</v>
      </c>
      <c r="B33">
        <f t="shared" si="0"/>
        <v>0</v>
      </c>
      <c r="C33">
        <f t="shared" si="1"/>
        <v>0</v>
      </c>
      <c r="D33" s="22">
        <f t="shared" si="2"/>
        <v>0</v>
      </c>
      <c r="E33"/>
    </row>
    <row r="34" spans="1:5" s="22" customFormat="1" x14ac:dyDescent="0.25">
      <c r="A34" s="22">
        <f t="shared" si="3"/>
        <v>33</v>
      </c>
      <c r="B34" s="22">
        <f t="shared" si="0"/>
        <v>1</v>
      </c>
      <c r="C34" s="22">
        <f t="shared" si="1"/>
        <v>0</v>
      </c>
      <c r="D34" s="22" t="s">
        <v>153</v>
      </c>
      <c r="E34" s="30"/>
    </row>
    <row r="35" spans="1:5" hidden="1" x14ac:dyDescent="0.25">
      <c r="A35">
        <f t="shared" si="3"/>
        <v>34</v>
      </c>
      <c r="B35">
        <f t="shared" si="0"/>
        <v>2</v>
      </c>
      <c r="C35">
        <f t="shared" si="1"/>
        <v>0</v>
      </c>
      <c r="D35" s="22">
        <f t="shared" si="2"/>
        <v>0</v>
      </c>
      <c r="E35"/>
    </row>
    <row r="36" spans="1:5" hidden="1" x14ac:dyDescent="0.25">
      <c r="A36">
        <f t="shared" si="3"/>
        <v>35</v>
      </c>
      <c r="B36">
        <f t="shared" si="0"/>
        <v>3</v>
      </c>
      <c r="C36">
        <f t="shared" si="1"/>
        <v>0</v>
      </c>
      <c r="D36" s="22">
        <f t="shared" si="2"/>
        <v>0</v>
      </c>
      <c r="E36"/>
    </row>
    <row r="37" spans="1:5" hidden="1" x14ac:dyDescent="0.25">
      <c r="A37">
        <f t="shared" si="3"/>
        <v>36</v>
      </c>
      <c r="B37">
        <f t="shared" si="0"/>
        <v>0</v>
      </c>
      <c r="C37">
        <f t="shared" si="1"/>
        <v>0</v>
      </c>
      <c r="D37" s="22">
        <f t="shared" si="2"/>
        <v>0</v>
      </c>
      <c r="E37"/>
    </row>
    <row r="38" spans="1:5" s="22" customFormat="1" x14ac:dyDescent="0.25">
      <c r="A38" s="22">
        <f t="shared" si="3"/>
        <v>37</v>
      </c>
      <c r="B38" s="22">
        <f t="shared" si="0"/>
        <v>1</v>
      </c>
      <c r="C38" s="22">
        <f t="shared" si="1"/>
        <v>0</v>
      </c>
      <c r="D38" s="22" t="s">
        <v>154</v>
      </c>
      <c r="E38" s="30"/>
    </row>
    <row r="39" spans="1:5" hidden="1" x14ac:dyDescent="0.25">
      <c r="A39">
        <f t="shared" si="3"/>
        <v>38</v>
      </c>
      <c r="B39">
        <f t="shared" si="0"/>
        <v>2</v>
      </c>
      <c r="C39">
        <f t="shared" si="1"/>
        <v>0</v>
      </c>
      <c r="D39" s="22">
        <f t="shared" si="2"/>
        <v>0</v>
      </c>
      <c r="E39"/>
    </row>
    <row r="40" spans="1:5" hidden="1" x14ac:dyDescent="0.25">
      <c r="A40">
        <f t="shared" si="3"/>
        <v>39</v>
      </c>
      <c r="B40">
        <f t="shared" si="0"/>
        <v>3</v>
      </c>
      <c r="C40">
        <f t="shared" si="1"/>
        <v>0</v>
      </c>
      <c r="D40" s="22">
        <f t="shared" si="2"/>
        <v>0</v>
      </c>
      <c r="E40"/>
    </row>
    <row r="41" spans="1:5" hidden="1" x14ac:dyDescent="0.25">
      <c r="A41">
        <f t="shared" si="3"/>
        <v>40</v>
      </c>
      <c r="B41">
        <f t="shared" si="0"/>
        <v>0</v>
      </c>
      <c r="C41">
        <f t="shared" si="1"/>
        <v>0</v>
      </c>
      <c r="D41" s="22">
        <f t="shared" si="2"/>
        <v>0</v>
      </c>
      <c r="E41"/>
    </row>
    <row r="42" spans="1:5" s="22" customFormat="1" x14ac:dyDescent="0.25">
      <c r="A42" s="22">
        <f t="shared" si="3"/>
        <v>41</v>
      </c>
      <c r="B42" s="22">
        <f t="shared" si="0"/>
        <v>1</v>
      </c>
      <c r="C42" s="22">
        <f t="shared" si="1"/>
        <v>0</v>
      </c>
      <c r="D42" s="22" t="s">
        <v>155</v>
      </c>
      <c r="E42" s="30"/>
    </row>
    <row r="43" spans="1:5" hidden="1" x14ac:dyDescent="0.25">
      <c r="A43">
        <f t="shared" si="3"/>
        <v>42</v>
      </c>
      <c r="B43">
        <f t="shared" si="0"/>
        <v>2</v>
      </c>
      <c r="C43">
        <f t="shared" si="1"/>
        <v>0</v>
      </c>
      <c r="D43" s="22">
        <f t="shared" si="2"/>
        <v>0</v>
      </c>
      <c r="E43"/>
    </row>
    <row r="44" spans="1:5" hidden="1" x14ac:dyDescent="0.25">
      <c r="A44">
        <f t="shared" si="3"/>
        <v>43</v>
      </c>
      <c r="B44">
        <f t="shared" si="0"/>
        <v>3</v>
      </c>
      <c r="C44">
        <f t="shared" si="1"/>
        <v>0</v>
      </c>
      <c r="D44" s="22">
        <f t="shared" si="2"/>
        <v>0</v>
      </c>
      <c r="E44"/>
    </row>
    <row r="45" spans="1:5" hidden="1" x14ac:dyDescent="0.25">
      <c r="A45">
        <f t="shared" si="3"/>
        <v>44</v>
      </c>
      <c r="B45">
        <f t="shared" si="0"/>
        <v>0</v>
      </c>
      <c r="C45">
        <f t="shared" si="1"/>
        <v>0</v>
      </c>
      <c r="D45" s="22">
        <f t="shared" si="2"/>
        <v>0</v>
      </c>
      <c r="E45"/>
    </row>
    <row r="46" spans="1:5" s="22" customFormat="1" x14ac:dyDescent="0.25">
      <c r="A46" s="22">
        <f t="shared" si="3"/>
        <v>45</v>
      </c>
      <c r="B46" s="22">
        <f t="shared" si="0"/>
        <v>1</v>
      </c>
      <c r="C46" s="22">
        <f t="shared" si="1"/>
        <v>0</v>
      </c>
      <c r="D46" s="22" t="s">
        <v>156</v>
      </c>
      <c r="E46" s="30"/>
    </row>
    <row r="47" spans="1:5" hidden="1" x14ac:dyDescent="0.25">
      <c r="A47">
        <f t="shared" si="3"/>
        <v>46</v>
      </c>
      <c r="B47">
        <f t="shared" si="0"/>
        <v>2</v>
      </c>
      <c r="C47">
        <f t="shared" si="1"/>
        <v>0</v>
      </c>
      <c r="D47" s="22">
        <f t="shared" si="2"/>
        <v>0</v>
      </c>
      <c r="E47"/>
    </row>
    <row r="48" spans="1:5" hidden="1" x14ac:dyDescent="0.25">
      <c r="A48">
        <f t="shared" si="3"/>
        <v>47</v>
      </c>
      <c r="B48">
        <f t="shared" si="0"/>
        <v>3</v>
      </c>
      <c r="C48">
        <f t="shared" si="1"/>
        <v>0</v>
      </c>
      <c r="D48" s="22">
        <f t="shared" si="2"/>
        <v>0</v>
      </c>
      <c r="E48"/>
    </row>
    <row r="49" spans="1:5" hidden="1" x14ac:dyDescent="0.25">
      <c r="A49">
        <f t="shared" si="3"/>
        <v>48</v>
      </c>
      <c r="B49">
        <f t="shared" si="0"/>
        <v>0</v>
      </c>
      <c r="C49">
        <f t="shared" si="1"/>
        <v>0</v>
      </c>
      <c r="D49" s="22">
        <f t="shared" si="2"/>
        <v>0</v>
      </c>
      <c r="E49"/>
    </row>
    <row r="50" spans="1:5" s="22" customFormat="1" x14ac:dyDescent="0.25">
      <c r="A50" s="22">
        <f t="shared" si="3"/>
        <v>49</v>
      </c>
      <c r="B50" s="22">
        <f t="shared" si="0"/>
        <v>1</v>
      </c>
      <c r="C50" s="22">
        <f t="shared" si="1"/>
        <v>0</v>
      </c>
      <c r="D50" s="22" t="s">
        <v>157</v>
      </c>
      <c r="E50" s="30"/>
    </row>
    <row r="51" spans="1:5" hidden="1" x14ac:dyDescent="0.25">
      <c r="A51">
        <f t="shared" si="3"/>
        <v>50</v>
      </c>
      <c r="B51">
        <f t="shared" si="0"/>
        <v>2</v>
      </c>
      <c r="C51">
        <f t="shared" si="1"/>
        <v>0</v>
      </c>
      <c r="D51" s="22">
        <f t="shared" si="2"/>
        <v>0</v>
      </c>
      <c r="E51"/>
    </row>
    <row r="52" spans="1:5" hidden="1" x14ac:dyDescent="0.25">
      <c r="A52">
        <f t="shared" si="3"/>
        <v>51</v>
      </c>
      <c r="B52">
        <f t="shared" si="0"/>
        <v>3</v>
      </c>
      <c r="C52">
        <f t="shared" si="1"/>
        <v>0</v>
      </c>
      <c r="D52" s="22">
        <f t="shared" si="2"/>
        <v>0</v>
      </c>
      <c r="E52"/>
    </row>
    <row r="53" spans="1:5" hidden="1" x14ac:dyDescent="0.25">
      <c r="A53">
        <f t="shared" si="3"/>
        <v>52</v>
      </c>
      <c r="B53">
        <f t="shared" si="0"/>
        <v>0</v>
      </c>
      <c r="C53">
        <f t="shared" si="1"/>
        <v>0</v>
      </c>
      <c r="D53" s="22">
        <f t="shared" si="2"/>
        <v>0</v>
      </c>
      <c r="E53"/>
    </row>
    <row r="54" spans="1:5" s="22" customFormat="1" x14ac:dyDescent="0.25">
      <c r="A54" s="22">
        <f t="shared" si="3"/>
        <v>53</v>
      </c>
      <c r="B54" s="22">
        <f t="shared" si="0"/>
        <v>1</v>
      </c>
      <c r="C54" s="22">
        <f t="shared" si="1"/>
        <v>0</v>
      </c>
      <c r="D54" s="22" t="s">
        <v>158</v>
      </c>
      <c r="E54" s="30"/>
    </row>
    <row r="55" spans="1:5" hidden="1" x14ac:dyDescent="0.25">
      <c r="A55">
        <f t="shared" si="3"/>
        <v>54</v>
      </c>
      <c r="B55">
        <f t="shared" si="0"/>
        <v>2</v>
      </c>
      <c r="C55">
        <f t="shared" si="1"/>
        <v>0</v>
      </c>
      <c r="D55" s="22">
        <f t="shared" si="2"/>
        <v>0</v>
      </c>
      <c r="E55"/>
    </row>
    <row r="56" spans="1:5" hidden="1" x14ac:dyDescent="0.25">
      <c r="A56">
        <f t="shared" si="3"/>
        <v>55</v>
      </c>
      <c r="B56">
        <f t="shared" si="0"/>
        <v>3</v>
      </c>
      <c r="C56">
        <f t="shared" si="1"/>
        <v>0</v>
      </c>
      <c r="D56" s="22">
        <f t="shared" si="2"/>
        <v>0</v>
      </c>
      <c r="E56"/>
    </row>
    <row r="57" spans="1:5" hidden="1" x14ac:dyDescent="0.25">
      <c r="A57">
        <f t="shared" si="3"/>
        <v>56</v>
      </c>
      <c r="B57">
        <f t="shared" si="0"/>
        <v>0</v>
      </c>
      <c r="C57">
        <f t="shared" si="1"/>
        <v>0</v>
      </c>
      <c r="D57" s="22">
        <f t="shared" si="2"/>
        <v>0</v>
      </c>
      <c r="E57"/>
    </row>
    <row r="58" spans="1:5" s="22" customFormat="1" x14ac:dyDescent="0.25">
      <c r="A58" s="22">
        <f t="shared" si="3"/>
        <v>57</v>
      </c>
      <c r="B58" s="22">
        <f t="shared" si="0"/>
        <v>1</v>
      </c>
      <c r="C58" s="22">
        <f t="shared" si="1"/>
        <v>0</v>
      </c>
      <c r="D58" s="22" t="s">
        <v>159</v>
      </c>
      <c r="E58" s="30"/>
    </row>
    <row r="59" spans="1:5" hidden="1" x14ac:dyDescent="0.25">
      <c r="A59">
        <f t="shared" si="3"/>
        <v>58</v>
      </c>
      <c r="B59">
        <f t="shared" si="0"/>
        <v>2</v>
      </c>
      <c r="C59">
        <f t="shared" si="1"/>
        <v>0</v>
      </c>
      <c r="D59" s="22">
        <f t="shared" si="2"/>
        <v>0</v>
      </c>
      <c r="E59"/>
    </row>
    <row r="60" spans="1:5" hidden="1" x14ac:dyDescent="0.25">
      <c r="A60">
        <f t="shared" si="3"/>
        <v>59</v>
      </c>
      <c r="B60">
        <f t="shared" si="0"/>
        <v>3</v>
      </c>
      <c r="C60">
        <f t="shared" si="1"/>
        <v>0</v>
      </c>
      <c r="D60" s="22">
        <f t="shared" si="2"/>
        <v>0</v>
      </c>
      <c r="E60"/>
    </row>
    <row r="61" spans="1:5" hidden="1" x14ac:dyDescent="0.25">
      <c r="A61">
        <f t="shared" si="3"/>
        <v>60</v>
      </c>
      <c r="B61">
        <f t="shared" si="0"/>
        <v>0</v>
      </c>
      <c r="C61">
        <f t="shared" si="1"/>
        <v>0</v>
      </c>
      <c r="D61" s="22">
        <f t="shared" si="2"/>
        <v>0</v>
      </c>
      <c r="E61"/>
    </row>
    <row r="62" spans="1:5" s="22" customFormat="1" x14ac:dyDescent="0.25">
      <c r="A62" s="22">
        <f t="shared" si="3"/>
        <v>61</v>
      </c>
      <c r="B62" s="22">
        <f t="shared" si="0"/>
        <v>1</v>
      </c>
      <c r="C62" s="22">
        <f t="shared" si="1"/>
        <v>0</v>
      </c>
      <c r="D62" s="22" t="s">
        <v>160</v>
      </c>
      <c r="E62" s="30"/>
    </row>
    <row r="63" spans="1:5" hidden="1" x14ac:dyDescent="0.25">
      <c r="A63">
        <f t="shared" si="3"/>
        <v>62</v>
      </c>
      <c r="B63">
        <f t="shared" si="0"/>
        <v>2</v>
      </c>
      <c r="C63">
        <f t="shared" si="1"/>
        <v>0</v>
      </c>
      <c r="D63" s="22">
        <f t="shared" si="2"/>
        <v>0</v>
      </c>
      <c r="E63"/>
    </row>
    <row r="64" spans="1:5" hidden="1" x14ac:dyDescent="0.25">
      <c r="A64">
        <f t="shared" si="3"/>
        <v>63</v>
      </c>
      <c r="B64">
        <f t="shared" si="0"/>
        <v>3</v>
      </c>
      <c r="C64">
        <f t="shared" si="1"/>
        <v>0</v>
      </c>
      <c r="D64" s="22">
        <f t="shared" si="2"/>
        <v>0</v>
      </c>
      <c r="E64"/>
    </row>
    <row r="65" spans="1:5" hidden="1" x14ac:dyDescent="0.25">
      <c r="A65">
        <f t="shared" si="3"/>
        <v>64</v>
      </c>
      <c r="B65">
        <f t="shared" si="0"/>
        <v>0</v>
      </c>
      <c r="C65">
        <f t="shared" si="1"/>
        <v>0</v>
      </c>
      <c r="D65" s="22">
        <f t="shared" si="2"/>
        <v>0</v>
      </c>
      <c r="E65"/>
    </row>
    <row r="66" spans="1:5" s="22" customFormat="1" x14ac:dyDescent="0.25">
      <c r="A66" s="22">
        <f t="shared" si="3"/>
        <v>65</v>
      </c>
      <c r="B66" s="22">
        <f t="shared" si="0"/>
        <v>1</v>
      </c>
      <c r="C66" s="22">
        <f t="shared" si="1"/>
        <v>0</v>
      </c>
      <c r="D66" s="22" t="s">
        <v>161</v>
      </c>
      <c r="E66" s="30"/>
    </row>
    <row r="67" spans="1:5" hidden="1" x14ac:dyDescent="0.25">
      <c r="A67">
        <f t="shared" si="3"/>
        <v>66</v>
      </c>
      <c r="B67">
        <f t="shared" ref="B67:B90" si="4">MOD(A67,4)</f>
        <v>2</v>
      </c>
      <c r="C67">
        <f t="shared" ref="C67:C90" si="5">IF(E76&gt;E72,IF((E76*E79-E72*E75)/(E76-E72)&lt;0,0,(E76*E79-E72*E75)/(E76-E72)),E79)</f>
        <v>0</v>
      </c>
      <c r="D67" s="22">
        <f t="shared" ref="D67:D89" si="6">IF(E76&gt;E72,IF((E76*E79-E72*E75)/(E76-E72)&lt;0,0,(E76*E79-E72*E75)/(E76-E72)),E79)</f>
        <v>0</v>
      </c>
      <c r="E67"/>
    </row>
    <row r="68" spans="1:5" hidden="1" x14ac:dyDescent="0.25">
      <c r="A68">
        <f t="shared" ref="A68:A90" si="7">A67+1</f>
        <v>67</v>
      </c>
      <c r="B68">
        <f t="shared" si="4"/>
        <v>3</v>
      </c>
      <c r="C68">
        <f t="shared" si="5"/>
        <v>0</v>
      </c>
      <c r="D68" s="22">
        <f t="shared" si="6"/>
        <v>0</v>
      </c>
      <c r="E68"/>
    </row>
    <row r="69" spans="1:5" hidden="1" x14ac:dyDescent="0.25">
      <c r="A69">
        <f t="shared" si="7"/>
        <v>68</v>
      </c>
      <c r="B69">
        <f t="shared" si="4"/>
        <v>0</v>
      </c>
      <c r="C69">
        <f t="shared" si="5"/>
        <v>0</v>
      </c>
      <c r="D69" s="22">
        <f t="shared" si="6"/>
        <v>0</v>
      </c>
      <c r="E69"/>
    </row>
    <row r="70" spans="1:5" s="22" customFormat="1" x14ac:dyDescent="0.25">
      <c r="A70" s="22">
        <f t="shared" si="7"/>
        <v>69</v>
      </c>
      <c r="B70" s="22">
        <f t="shared" si="4"/>
        <v>1</v>
      </c>
      <c r="C70" s="22">
        <f t="shared" si="5"/>
        <v>0</v>
      </c>
      <c r="D70" s="22" t="s">
        <v>162</v>
      </c>
      <c r="E70" s="30"/>
    </row>
    <row r="71" spans="1:5" hidden="1" x14ac:dyDescent="0.25">
      <c r="A71">
        <f t="shared" si="7"/>
        <v>70</v>
      </c>
      <c r="B71">
        <f t="shared" si="4"/>
        <v>2</v>
      </c>
      <c r="C71">
        <f t="shared" si="5"/>
        <v>0</v>
      </c>
      <c r="D71" s="22">
        <f t="shared" si="6"/>
        <v>0</v>
      </c>
      <c r="E71"/>
    </row>
    <row r="72" spans="1:5" hidden="1" x14ac:dyDescent="0.25">
      <c r="A72">
        <f t="shared" si="7"/>
        <v>71</v>
      </c>
      <c r="B72">
        <f t="shared" si="4"/>
        <v>3</v>
      </c>
      <c r="C72">
        <f t="shared" si="5"/>
        <v>0</v>
      </c>
      <c r="D72" s="22">
        <f t="shared" si="6"/>
        <v>0</v>
      </c>
      <c r="E72"/>
    </row>
    <row r="73" spans="1:5" hidden="1" x14ac:dyDescent="0.25">
      <c r="A73">
        <f t="shared" si="7"/>
        <v>72</v>
      </c>
      <c r="B73">
        <f t="shared" si="4"/>
        <v>0</v>
      </c>
      <c r="C73">
        <f t="shared" si="5"/>
        <v>0</v>
      </c>
      <c r="D73" s="22">
        <f t="shared" si="6"/>
        <v>0</v>
      </c>
      <c r="E73"/>
    </row>
    <row r="74" spans="1:5" s="22" customFormat="1" x14ac:dyDescent="0.25">
      <c r="A74" s="22">
        <f t="shared" si="7"/>
        <v>73</v>
      </c>
      <c r="B74" s="22">
        <f t="shared" si="4"/>
        <v>1</v>
      </c>
      <c r="C74" s="22">
        <f t="shared" si="5"/>
        <v>0</v>
      </c>
      <c r="D74" s="22" t="s">
        <v>163</v>
      </c>
      <c r="E74" s="30"/>
    </row>
    <row r="75" spans="1:5" hidden="1" x14ac:dyDescent="0.25">
      <c r="A75">
        <f t="shared" si="7"/>
        <v>74</v>
      </c>
      <c r="B75">
        <f t="shared" si="4"/>
        <v>2</v>
      </c>
      <c r="C75">
        <f t="shared" si="5"/>
        <v>0</v>
      </c>
      <c r="D75" s="22">
        <f t="shared" si="6"/>
        <v>0</v>
      </c>
      <c r="E75"/>
    </row>
    <row r="76" spans="1:5" hidden="1" x14ac:dyDescent="0.25">
      <c r="A76">
        <f t="shared" si="7"/>
        <v>75</v>
      </c>
      <c r="B76">
        <f t="shared" si="4"/>
        <v>3</v>
      </c>
      <c r="C76">
        <f t="shared" si="5"/>
        <v>0</v>
      </c>
      <c r="D76" s="22">
        <f t="shared" si="6"/>
        <v>0</v>
      </c>
      <c r="E76"/>
    </row>
    <row r="77" spans="1:5" hidden="1" x14ac:dyDescent="0.25">
      <c r="A77">
        <f t="shared" si="7"/>
        <v>76</v>
      </c>
      <c r="B77">
        <f t="shared" si="4"/>
        <v>0</v>
      </c>
      <c r="C77">
        <f t="shared" si="5"/>
        <v>0</v>
      </c>
      <c r="D77" s="22">
        <f t="shared" si="6"/>
        <v>0</v>
      </c>
      <c r="E77"/>
    </row>
    <row r="78" spans="1:5" s="22" customFormat="1" x14ac:dyDescent="0.25">
      <c r="A78" s="22">
        <f t="shared" si="7"/>
        <v>77</v>
      </c>
      <c r="B78" s="22">
        <f t="shared" si="4"/>
        <v>1</v>
      </c>
      <c r="C78" s="22">
        <f t="shared" si="5"/>
        <v>0</v>
      </c>
      <c r="D78" s="22" t="s">
        <v>164</v>
      </c>
      <c r="E78" s="30"/>
    </row>
    <row r="79" spans="1:5" hidden="1" x14ac:dyDescent="0.25">
      <c r="A79">
        <f t="shared" si="7"/>
        <v>78</v>
      </c>
      <c r="B79">
        <f t="shared" si="4"/>
        <v>2</v>
      </c>
      <c r="C79">
        <f t="shared" si="5"/>
        <v>0</v>
      </c>
      <c r="D79" s="22">
        <f t="shared" si="6"/>
        <v>0</v>
      </c>
      <c r="E79"/>
    </row>
    <row r="80" spans="1:5" hidden="1" x14ac:dyDescent="0.25">
      <c r="A80">
        <f t="shared" si="7"/>
        <v>79</v>
      </c>
      <c r="B80">
        <f t="shared" si="4"/>
        <v>3</v>
      </c>
      <c r="C80">
        <f t="shared" si="5"/>
        <v>0</v>
      </c>
      <c r="D80" s="22">
        <f t="shared" si="6"/>
        <v>0</v>
      </c>
      <c r="E80"/>
    </row>
    <row r="81" spans="1:5" hidden="1" x14ac:dyDescent="0.25">
      <c r="A81">
        <f t="shared" si="7"/>
        <v>80</v>
      </c>
      <c r="B81">
        <f t="shared" si="4"/>
        <v>0</v>
      </c>
      <c r="C81">
        <f t="shared" si="5"/>
        <v>0</v>
      </c>
      <c r="D81" s="22">
        <f t="shared" si="6"/>
        <v>0</v>
      </c>
      <c r="E81"/>
    </row>
    <row r="82" spans="1:5" s="22" customFormat="1" x14ac:dyDescent="0.25">
      <c r="A82" s="22">
        <f t="shared" si="7"/>
        <v>81</v>
      </c>
      <c r="B82" s="22">
        <f t="shared" si="4"/>
        <v>1</v>
      </c>
      <c r="C82" s="22">
        <f t="shared" si="5"/>
        <v>0</v>
      </c>
      <c r="D82" s="22" t="s">
        <v>165</v>
      </c>
      <c r="E82" s="30"/>
    </row>
    <row r="83" spans="1:5" hidden="1" x14ac:dyDescent="0.25">
      <c r="A83">
        <f t="shared" si="7"/>
        <v>82</v>
      </c>
      <c r="B83">
        <f t="shared" si="4"/>
        <v>2</v>
      </c>
      <c r="C83">
        <f t="shared" si="5"/>
        <v>0</v>
      </c>
      <c r="D83" s="22">
        <f t="shared" si="6"/>
        <v>0</v>
      </c>
      <c r="E83"/>
    </row>
    <row r="84" spans="1:5" hidden="1" x14ac:dyDescent="0.25">
      <c r="A84">
        <f t="shared" si="7"/>
        <v>83</v>
      </c>
      <c r="B84">
        <f t="shared" si="4"/>
        <v>3</v>
      </c>
      <c r="C84">
        <f t="shared" si="5"/>
        <v>0</v>
      </c>
      <c r="D84" s="22">
        <f t="shared" si="6"/>
        <v>0</v>
      </c>
      <c r="E84"/>
    </row>
    <row r="85" spans="1:5" hidden="1" x14ac:dyDescent="0.25">
      <c r="A85">
        <f t="shared" si="7"/>
        <v>84</v>
      </c>
      <c r="B85">
        <f t="shared" si="4"/>
        <v>0</v>
      </c>
      <c r="C85">
        <f t="shared" si="5"/>
        <v>0</v>
      </c>
      <c r="D85" s="22">
        <f t="shared" si="6"/>
        <v>0</v>
      </c>
      <c r="E85"/>
    </row>
    <row r="86" spans="1:5" s="22" customFormat="1" x14ac:dyDescent="0.25">
      <c r="A86" s="22">
        <f t="shared" si="7"/>
        <v>85</v>
      </c>
      <c r="B86" s="22">
        <f t="shared" si="4"/>
        <v>1</v>
      </c>
      <c r="C86" s="22">
        <f t="shared" si="5"/>
        <v>0</v>
      </c>
      <c r="D86" s="22" t="s">
        <v>166</v>
      </c>
      <c r="E86" s="30"/>
    </row>
    <row r="87" spans="1:5" hidden="1" x14ac:dyDescent="0.25">
      <c r="A87">
        <f t="shared" si="7"/>
        <v>86</v>
      </c>
      <c r="B87">
        <f t="shared" si="4"/>
        <v>2</v>
      </c>
      <c r="C87">
        <f t="shared" si="5"/>
        <v>0</v>
      </c>
      <c r="D87" s="22">
        <f t="shared" si="6"/>
        <v>0</v>
      </c>
      <c r="E87"/>
    </row>
    <row r="88" spans="1:5" hidden="1" x14ac:dyDescent="0.25">
      <c r="A88">
        <f t="shared" si="7"/>
        <v>87</v>
      </c>
      <c r="B88">
        <f t="shared" si="4"/>
        <v>3</v>
      </c>
      <c r="C88">
        <f t="shared" si="5"/>
        <v>0</v>
      </c>
      <c r="D88" s="22">
        <f t="shared" si="6"/>
        <v>0</v>
      </c>
      <c r="E88"/>
    </row>
    <row r="89" spans="1:5" hidden="1" x14ac:dyDescent="0.25">
      <c r="A89">
        <f t="shared" si="7"/>
        <v>88</v>
      </c>
      <c r="B89">
        <f t="shared" si="4"/>
        <v>0</v>
      </c>
      <c r="C89">
        <f t="shared" si="5"/>
        <v>0</v>
      </c>
      <c r="D89" s="22">
        <f t="shared" si="6"/>
        <v>0</v>
      </c>
      <c r="E89"/>
    </row>
    <row r="90" spans="1:5" s="22" customFormat="1" x14ac:dyDescent="0.25">
      <c r="A90" s="22">
        <f t="shared" si="7"/>
        <v>89</v>
      </c>
      <c r="B90" s="22">
        <f t="shared" si="4"/>
        <v>1</v>
      </c>
      <c r="C90" s="22">
        <f t="shared" si="5"/>
        <v>0</v>
      </c>
      <c r="D90" s="22" t="s">
        <v>167</v>
      </c>
      <c r="E90" s="30"/>
    </row>
  </sheetData>
  <autoFilter ref="A1:C90">
    <filterColumn colId="1">
      <filters>
        <filter val="1"/>
      </filters>
    </filterColumn>
  </autoFilter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/>
  <dimension ref="B2:G22"/>
  <sheetViews>
    <sheetView topLeftCell="A13" workbookViewId="0">
      <selection activeCell="I25" sqref="I25"/>
    </sheetView>
  </sheetViews>
  <sheetFormatPr defaultRowHeight="15" x14ac:dyDescent="0.25"/>
  <cols>
    <col min="2" max="2" width="24.85546875" customWidth="1"/>
  </cols>
  <sheetData>
    <row r="2" spans="2:7" x14ac:dyDescent="0.25">
      <c r="B2" t="s">
        <v>168</v>
      </c>
    </row>
    <row r="4" spans="2:7" x14ac:dyDescent="0.25">
      <c r="B4" t="s">
        <v>170</v>
      </c>
      <c r="C4" s="23">
        <v>4.0000000000000001E+30</v>
      </c>
      <c r="D4" t="s">
        <v>169</v>
      </c>
      <c r="G4" s="23">
        <v>5.9720000000000003E+24</v>
      </c>
    </row>
    <row r="5" spans="2:7" x14ac:dyDescent="0.25">
      <c r="B5" t="s">
        <v>171</v>
      </c>
      <c r="C5" s="23">
        <v>2000</v>
      </c>
      <c r="D5" t="s">
        <v>180</v>
      </c>
    </row>
    <row r="6" spans="2:7" x14ac:dyDescent="0.25">
      <c r="B6" t="s">
        <v>172</v>
      </c>
      <c r="C6" s="23">
        <v>400</v>
      </c>
    </row>
    <row r="7" spans="2:7" x14ac:dyDescent="0.25">
      <c r="B7" t="s">
        <v>173</v>
      </c>
      <c r="C7" s="23">
        <v>500</v>
      </c>
    </row>
    <row r="8" spans="2:7" x14ac:dyDescent="0.25">
      <c r="B8" t="s">
        <v>174</v>
      </c>
      <c r="C8" s="23">
        <v>50000</v>
      </c>
      <c r="D8" t="s">
        <v>189</v>
      </c>
      <c r="G8" s="23">
        <v>6378000</v>
      </c>
    </row>
    <row r="9" spans="2:7" x14ac:dyDescent="0.25">
      <c r="B9" t="s">
        <v>5</v>
      </c>
      <c r="C9" s="1">
        <v>6.67E-11</v>
      </c>
      <c r="D9" t="s">
        <v>175</v>
      </c>
    </row>
    <row r="10" spans="2:7" x14ac:dyDescent="0.25">
      <c r="B10" t="s">
        <v>176</v>
      </c>
      <c r="C10" s="23">
        <v>1</v>
      </c>
      <c r="D10" t="s">
        <v>177</v>
      </c>
    </row>
    <row r="11" spans="2:7" x14ac:dyDescent="0.25">
      <c r="B11" t="s">
        <v>178</v>
      </c>
      <c r="C11" s="23">
        <v>210000000000</v>
      </c>
      <c r="D11" t="s">
        <v>179</v>
      </c>
    </row>
    <row r="16" spans="2:7" x14ac:dyDescent="0.25">
      <c r="B16" t="s">
        <v>181</v>
      </c>
      <c r="C16" s="23">
        <f>(C5/2)*C4*C9/((C6+C8)*(C6+C8))</f>
        <v>105032753842277.66</v>
      </c>
      <c r="D16" s="23">
        <f>C16/(C5/2)</f>
        <v>105032753842.27765</v>
      </c>
    </row>
    <row r="17" spans="2:6" x14ac:dyDescent="0.25">
      <c r="B17" t="s">
        <v>182</v>
      </c>
      <c r="C17" s="23">
        <f>(C5/2)*C4*C9/((C7+C8)*(C7+C8))</f>
        <v>104617194392706.61</v>
      </c>
    </row>
    <row r="18" spans="2:6" x14ac:dyDescent="0.25">
      <c r="B18" t="s">
        <v>183</v>
      </c>
      <c r="C18" s="23">
        <f>PI()*POWER(C10/2,2)</f>
        <v>0.78539816339744828</v>
      </c>
      <c r="D18" t="s">
        <v>184</v>
      </c>
    </row>
    <row r="19" spans="2:6" x14ac:dyDescent="0.25">
      <c r="B19" t="s">
        <v>185</v>
      </c>
      <c r="C19" s="23">
        <f>C16-C17</f>
        <v>415559449571.04687</v>
      </c>
      <c r="E19" s="23">
        <f>C19/9.81</f>
        <v>42360800160.147491</v>
      </c>
      <c r="F19" t="s">
        <v>190</v>
      </c>
    </row>
    <row r="20" spans="2:6" x14ac:dyDescent="0.25">
      <c r="B20" t="s">
        <v>186</v>
      </c>
      <c r="C20" s="23">
        <f>C19/C18</f>
        <v>529106724382.23456</v>
      </c>
    </row>
    <row r="21" spans="2:6" x14ac:dyDescent="0.25">
      <c r="B21" t="s">
        <v>187</v>
      </c>
      <c r="C21" s="23">
        <f>C20-C11</f>
        <v>319106724382.23456</v>
      </c>
    </row>
    <row r="22" spans="2:6" x14ac:dyDescent="0.25">
      <c r="B22" t="s">
        <v>188</v>
      </c>
      <c r="C22" t="str">
        <f>IF(C21&gt;0,"ANO","NE")</f>
        <v>ANO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/>
  <dimension ref="B2:C21"/>
  <sheetViews>
    <sheetView workbookViewId="0">
      <selection activeCell="C9" sqref="C9"/>
    </sheetView>
  </sheetViews>
  <sheetFormatPr defaultRowHeight="15" x14ac:dyDescent="0.25"/>
  <sheetData>
    <row r="2" spans="2:3" x14ac:dyDescent="0.25">
      <c r="C2" t="s">
        <v>191</v>
      </c>
    </row>
    <row r="4" spans="2:3" x14ac:dyDescent="0.25">
      <c r="B4" t="s">
        <v>197</v>
      </c>
    </row>
    <row r="7" spans="2:3" x14ac:dyDescent="0.25">
      <c r="B7" t="s">
        <v>192</v>
      </c>
    </row>
    <row r="8" spans="2:3" x14ac:dyDescent="0.25">
      <c r="B8">
        <v>1</v>
      </c>
      <c r="C8" t="s">
        <v>193</v>
      </c>
    </row>
    <row r="9" spans="2:3" x14ac:dyDescent="0.25">
      <c r="B9">
        <f>B8+1</f>
        <v>2</v>
      </c>
    </row>
    <row r="10" spans="2:3" x14ac:dyDescent="0.25">
      <c r="B10">
        <f t="shared" ref="B10:B21" si="0">B9+1</f>
        <v>3</v>
      </c>
      <c r="C10" t="s">
        <v>194</v>
      </c>
    </row>
    <row r="11" spans="2:3" x14ac:dyDescent="0.25">
      <c r="B11">
        <f t="shared" si="0"/>
        <v>4</v>
      </c>
      <c r="C11" t="s">
        <v>195</v>
      </c>
    </row>
    <row r="12" spans="2:3" x14ac:dyDescent="0.25">
      <c r="B12">
        <f t="shared" si="0"/>
        <v>5</v>
      </c>
      <c r="C12" t="s">
        <v>196</v>
      </c>
    </row>
    <row r="13" spans="2:3" x14ac:dyDescent="0.25">
      <c r="B13">
        <f t="shared" si="0"/>
        <v>6</v>
      </c>
    </row>
    <row r="14" spans="2:3" x14ac:dyDescent="0.25">
      <c r="B14">
        <f t="shared" si="0"/>
        <v>7</v>
      </c>
    </row>
    <row r="15" spans="2:3" x14ac:dyDescent="0.25">
      <c r="B15">
        <f t="shared" si="0"/>
        <v>8</v>
      </c>
    </row>
    <row r="16" spans="2:3" x14ac:dyDescent="0.25">
      <c r="B16">
        <f t="shared" si="0"/>
        <v>9</v>
      </c>
    </row>
    <row r="17" spans="2:2" x14ac:dyDescent="0.25">
      <c r="B17">
        <f t="shared" si="0"/>
        <v>10</v>
      </c>
    </row>
    <row r="18" spans="2:2" x14ac:dyDescent="0.25">
      <c r="B18">
        <f t="shared" si="0"/>
        <v>11</v>
      </c>
    </row>
    <row r="19" spans="2:2" x14ac:dyDescent="0.25">
      <c r="B19">
        <f t="shared" si="0"/>
        <v>12</v>
      </c>
    </row>
    <row r="20" spans="2:2" x14ac:dyDescent="0.25">
      <c r="B20">
        <f t="shared" si="0"/>
        <v>13</v>
      </c>
    </row>
    <row r="21" spans="2:2" x14ac:dyDescent="0.25">
      <c r="B21">
        <f t="shared" si="0"/>
        <v>14</v>
      </c>
    </row>
  </sheetData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2:M35"/>
  <sheetViews>
    <sheetView zoomScaleNormal="100" workbookViewId="0">
      <selection activeCell="K1" sqref="K1"/>
    </sheetView>
  </sheetViews>
  <sheetFormatPr defaultRowHeight="15" x14ac:dyDescent="0.25"/>
  <sheetData>
    <row r="2" spans="1:5" x14ac:dyDescent="0.25">
      <c r="A2" t="s">
        <v>198</v>
      </c>
    </row>
    <row r="3" spans="1:5" x14ac:dyDescent="0.25">
      <c r="A3" t="s">
        <v>205</v>
      </c>
    </row>
    <row r="5" spans="1:5" x14ac:dyDescent="0.25">
      <c r="A5" t="s">
        <v>199</v>
      </c>
    </row>
    <row r="6" spans="1:5" x14ac:dyDescent="0.25">
      <c r="A6" s="20"/>
      <c r="B6" s="20" t="s">
        <v>201</v>
      </c>
      <c r="C6" s="20" t="s">
        <v>202</v>
      </c>
      <c r="D6" s="20" t="s">
        <v>203</v>
      </c>
    </row>
    <row r="7" spans="1:5" x14ac:dyDescent="0.25">
      <c r="A7" s="20" t="s">
        <v>200</v>
      </c>
      <c r="B7" s="20">
        <v>0</v>
      </c>
      <c r="C7" s="20">
        <v>0</v>
      </c>
      <c r="D7" s="20">
        <v>0</v>
      </c>
      <c r="E7" t="s">
        <v>204</v>
      </c>
    </row>
    <row r="8" spans="1:5" ht="18" x14ac:dyDescent="0.35">
      <c r="A8" s="20" t="s">
        <v>206</v>
      </c>
      <c r="B8" s="20">
        <v>2</v>
      </c>
      <c r="C8" s="20">
        <v>0</v>
      </c>
      <c r="D8" s="20">
        <v>5</v>
      </c>
    </row>
    <row r="9" spans="1:5" ht="18" x14ac:dyDescent="0.35">
      <c r="A9" s="20" t="s">
        <v>207</v>
      </c>
      <c r="B9" s="20">
        <v>0</v>
      </c>
      <c r="C9" s="20">
        <v>8</v>
      </c>
      <c r="D9" s="20">
        <v>5</v>
      </c>
    </row>
    <row r="10" spans="1:5" ht="18" x14ac:dyDescent="0.35">
      <c r="A10" s="20" t="s">
        <v>208</v>
      </c>
      <c r="B10" s="20">
        <v>15</v>
      </c>
      <c r="C10" s="20">
        <v>3</v>
      </c>
      <c r="D10" s="20">
        <v>4</v>
      </c>
    </row>
    <row r="11" spans="1:5" ht="18" x14ac:dyDescent="0.35">
      <c r="A11" s="20" t="s">
        <v>209</v>
      </c>
      <c r="B11" s="20">
        <v>9</v>
      </c>
      <c r="C11" s="20">
        <v>10</v>
      </c>
      <c r="D11" s="20">
        <v>4</v>
      </c>
    </row>
    <row r="12" spans="1:5" ht="18" x14ac:dyDescent="0.35">
      <c r="A12" s="20" t="s">
        <v>211</v>
      </c>
      <c r="B12" s="20">
        <v>5</v>
      </c>
      <c r="C12" s="20">
        <v>10</v>
      </c>
      <c r="D12" s="20">
        <v>3</v>
      </c>
    </row>
    <row r="13" spans="1:5" ht="18" x14ac:dyDescent="0.35">
      <c r="A13" s="20" t="s">
        <v>212</v>
      </c>
      <c r="B13" s="20">
        <v>9</v>
      </c>
      <c r="C13" s="20">
        <v>11</v>
      </c>
      <c r="D13" s="20">
        <v>3</v>
      </c>
    </row>
    <row r="14" spans="1:5" ht="18" x14ac:dyDescent="0.35">
      <c r="A14" s="31" t="s">
        <v>213</v>
      </c>
      <c r="B14" s="31">
        <f>B12-0.3</f>
        <v>4.7</v>
      </c>
      <c r="C14" s="31">
        <f>C12+0.5</f>
        <v>10.5</v>
      </c>
      <c r="D14" s="31">
        <f>D12+0.8</f>
        <v>3.8</v>
      </c>
      <c r="E14" t="s">
        <v>214</v>
      </c>
    </row>
    <row r="15" spans="1:5" ht="18" x14ac:dyDescent="0.35">
      <c r="A15" s="31" t="s">
        <v>210</v>
      </c>
      <c r="B15" s="31">
        <f>B13-0.3</f>
        <v>8.6999999999999993</v>
      </c>
      <c r="C15" s="31">
        <f>C13+0.5</f>
        <v>11.5</v>
      </c>
      <c r="D15" s="31">
        <f>D13+0.8</f>
        <v>3.8</v>
      </c>
      <c r="E15" t="s">
        <v>214</v>
      </c>
    </row>
    <row r="16" spans="1:5" x14ac:dyDescent="0.25">
      <c r="A16" s="20"/>
      <c r="B16" s="20"/>
      <c r="C16" s="20"/>
      <c r="D16" s="20"/>
    </row>
    <row r="17" spans="1:13" x14ac:dyDescent="0.25">
      <c r="A17" s="20"/>
      <c r="B17" s="20"/>
      <c r="C17" s="20"/>
      <c r="D17" s="20"/>
    </row>
    <row r="18" spans="1:13" x14ac:dyDescent="0.25">
      <c r="A18" s="20"/>
      <c r="B18" s="20"/>
      <c r="C18" s="20"/>
      <c r="D18" s="20"/>
      <c r="M18" t="s">
        <v>217</v>
      </c>
    </row>
    <row r="19" spans="1:13" x14ac:dyDescent="0.25">
      <c r="A19" s="20"/>
      <c r="B19" s="20"/>
      <c r="C19" s="20"/>
      <c r="D19" s="20"/>
      <c r="M19" t="s">
        <v>215</v>
      </c>
    </row>
    <row r="20" spans="1:13" x14ac:dyDescent="0.25">
      <c r="A20" s="20"/>
      <c r="B20" s="20"/>
      <c r="C20" s="20"/>
      <c r="D20" s="20"/>
    </row>
    <row r="21" spans="1:13" x14ac:dyDescent="0.25">
      <c r="A21" s="20"/>
      <c r="B21" s="20"/>
      <c r="C21" s="20"/>
      <c r="D21" s="20"/>
    </row>
    <row r="22" spans="1:13" x14ac:dyDescent="0.25">
      <c r="A22" s="20"/>
      <c r="B22" s="20"/>
      <c r="C22" s="20"/>
      <c r="D22" s="20"/>
    </row>
    <row r="23" spans="1:13" x14ac:dyDescent="0.25">
      <c r="A23" s="20"/>
      <c r="B23" s="20"/>
      <c r="C23" s="20"/>
      <c r="D23" s="20"/>
    </row>
    <row r="24" spans="1:13" x14ac:dyDescent="0.25">
      <c r="A24" s="20"/>
      <c r="B24" s="20"/>
      <c r="C24" s="20"/>
      <c r="D24" s="20"/>
    </row>
    <row r="25" spans="1:13" x14ac:dyDescent="0.25">
      <c r="A25" s="20"/>
      <c r="B25" s="20"/>
      <c r="C25" s="20"/>
      <c r="D25" s="20"/>
    </row>
    <row r="26" spans="1:13" x14ac:dyDescent="0.25">
      <c r="A26" s="20"/>
      <c r="B26" s="20"/>
      <c r="C26" s="20"/>
      <c r="D26" s="20"/>
    </row>
    <row r="27" spans="1:13" x14ac:dyDescent="0.25">
      <c r="A27" s="20"/>
      <c r="B27" s="20"/>
      <c r="C27" s="20"/>
      <c r="D27" s="20"/>
    </row>
    <row r="28" spans="1:13" x14ac:dyDescent="0.25">
      <c r="A28" s="20"/>
      <c r="B28" s="20"/>
      <c r="C28" s="20"/>
      <c r="D28" s="20"/>
    </row>
    <row r="29" spans="1:13" x14ac:dyDescent="0.25">
      <c r="A29" s="20"/>
      <c r="B29" s="20"/>
      <c r="C29" s="20"/>
      <c r="D29" s="20"/>
      <c r="K29" t="s">
        <v>218</v>
      </c>
      <c r="M29" t="s">
        <v>216</v>
      </c>
    </row>
    <row r="30" spans="1:13" x14ac:dyDescent="0.25">
      <c r="A30" s="20"/>
      <c r="B30" s="20"/>
      <c r="C30" s="20"/>
      <c r="D30" s="20"/>
      <c r="K30" t="s">
        <v>219</v>
      </c>
      <c r="M30" t="s">
        <v>220</v>
      </c>
    </row>
    <row r="32" spans="1:13" x14ac:dyDescent="0.25">
      <c r="M32" t="s">
        <v>222</v>
      </c>
    </row>
    <row r="33" spans="12:13" x14ac:dyDescent="0.25">
      <c r="L33" t="s">
        <v>221</v>
      </c>
      <c r="M33" t="s">
        <v>223</v>
      </c>
    </row>
    <row r="34" spans="12:13" x14ac:dyDescent="0.25">
      <c r="M34" t="s">
        <v>224</v>
      </c>
    </row>
    <row r="35" spans="12:13" x14ac:dyDescent="0.25">
      <c r="M35" t="s">
        <v>225</v>
      </c>
    </row>
  </sheetData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/>
  <dimension ref="A1:E3"/>
  <sheetViews>
    <sheetView workbookViewId="0">
      <selection activeCell="S16" sqref="S16"/>
    </sheetView>
  </sheetViews>
  <sheetFormatPr defaultRowHeight="15" x14ac:dyDescent="0.25"/>
  <cols>
    <col min="1" max="1" width="10.140625" bestFit="1" customWidth="1"/>
  </cols>
  <sheetData>
    <row r="1" spans="1:5" x14ac:dyDescent="0.25">
      <c r="B1" t="s">
        <v>226</v>
      </c>
    </row>
    <row r="2" spans="1:5" x14ac:dyDescent="0.25">
      <c r="A2" s="32">
        <v>41592</v>
      </c>
      <c r="B2">
        <v>8</v>
      </c>
    </row>
    <row r="3" spans="1:5" x14ac:dyDescent="0.25">
      <c r="A3" s="32">
        <v>41593</v>
      </c>
      <c r="B3">
        <v>5.7</v>
      </c>
      <c r="D3">
        <f>-B3+B2</f>
        <v>2.2999999999999998</v>
      </c>
      <c r="E3">
        <f>POWER(2.5,D3)</f>
        <v>8.2273887770889829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/>
  <dimension ref="C3:M335"/>
  <sheetViews>
    <sheetView workbookViewId="0">
      <pane ySplit="2" topLeftCell="A3" activePane="bottomLeft" state="frozen"/>
      <selection pane="bottomLeft" activeCell="P143" sqref="P143"/>
    </sheetView>
  </sheetViews>
  <sheetFormatPr defaultRowHeight="15" x14ac:dyDescent="0.25"/>
  <cols>
    <col min="4" max="4" width="12" bestFit="1" customWidth="1"/>
    <col min="10" max="11" width="9.140625" style="20"/>
    <col min="12" max="12" width="10.42578125" style="67" bestFit="1" customWidth="1"/>
  </cols>
  <sheetData>
    <row r="3" spans="3:12" x14ac:dyDescent="0.25">
      <c r="J3" s="31">
        <v>87</v>
      </c>
      <c r="K3" s="31"/>
      <c r="L3" s="65">
        <f>J3/J4</f>
        <v>0.56129032258064515</v>
      </c>
    </row>
    <row r="4" spans="3:12" ht="17.25" x14ac:dyDescent="0.25">
      <c r="C4">
        <v>40</v>
      </c>
      <c r="D4" t="s">
        <v>255</v>
      </c>
      <c r="J4" s="31">
        <v>155</v>
      </c>
      <c r="K4" s="31"/>
      <c r="L4" s="65"/>
    </row>
    <row r="5" spans="3:12" x14ac:dyDescent="0.25">
      <c r="C5" t="s">
        <v>48</v>
      </c>
      <c r="D5" s="23">
        <v>1.602E-19</v>
      </c>
      <c r="E5" t="s">
        <v>27</v>
      </c>
      <c r="J5" s="31">
        <f>J3+1</f>
        <v>88</v>
      </c>
      <c r="K5" s="31"/>
      <c r="L5" s="65">
        <f>J5/J6</f>
        <v>0.5641025641025641</v>
      </c>
    </row>
    <row r="6" spans="3:12" x14ac:dyDescent="0.25">
      <c r="C6" t="s">
        <v>256</v>
      </c>
      <c r="D6" s="23">
        <f>D5</f>
        <v>1.602E-19</v>
      </c>
      <c r="E6" t="s">
        <v>257</v>
      </c>
      <c r="J6" s="31">
        <f t="shared" ref="J6:J69" si="0">J4+1</f>
        <v>156</v>
      </c>
      <c r="K6" s="31"/>
      <c r="L6" s="65"/>
    </row>
    <row r="7" spans="3:12" x14ac:dyDescent="0.25">
      <c r="C7" t="s">
        <v>86</v>
      </c>
      <c r="D7" s="23">
        <v>300000000</v>
      </c>
      <c r="E7" t="s">
        <v>37</v>
      </c>
      <c r="J7" s="25">
        <v>88</v>
      </c>
      <c r="K7" s="25"/>
      <c r="L7" s="66">
        <f>J7/J8</f>
        <v>0.56050955414012738</v>
      </c>
    </row>
    <row r="8" spans="3:12" x14ac:dyDescent="0.25">
      <c r="C8" s="22" t="s">
        <v>54</v>
      </c>
      <c r="D8" s="43">
        <f>C4*1000000000*D6/D7/D7</f>
        <v>7.1200000000000005E-26</v>
      </c>
      <c r="E8" s="22" t="s">
        <v>71</v>
      </c>
      <c r="J8" s="25">
        <f t="shared" si="0"/>
        <v>157</v>
      </c>
      <c r="K8" s="25"/>
      <c r="L8" s="66"/>
    </row>
    <row r="9" spans="3:12" x14ac:dyDescent="0.25">
      <c r="C9" t="s">
        <v>258</v>
      </c>
      <c r="D9" s="23">
        <v>1.6719999999999999E-27</v>
      </c>
      <c r="E9" t="s">
        <v>71</v>
      </c>
      <c r="J9" s="31">
        <f t="shared" si="0"/>
        <v>89</v>
      </c>
      <c r="K9" s="31"/>
      <c r="L9" s="65">
        <f>J9/J10</f>
        <v>0.56329113924050633</v>
      </c>
    </row>
    <row r="10" spans="3:12" x14ac:dyDescent="0.25">
      <c r="J10" s="31">
        <f t="shared" si="0"/>
        <v>158</v>
      </c>
      <c r="K10" s="31"/>
      <c r="L10" s="65"/>
    </row>
    <row r="11" spans="3:12" x14ac:dyDescent="0.25">
      <c r="D11" s="23">
        <f>D8/D9</f>
        <v>42.58373205741627</v>
      </c>
      <c r="E11">
        <v>42.6</v>
      </c>
      <c r="F11" s="23" t="s">
        <v>259</v>
      </c>
      <c r="J11" s="25">
        <v>89</v>
      </c>
      <c r="K11" s="25"/>
      <c r="L11" s="66">
        <f>J11/J12</f>
        <v>0.55974842767295596</v>
      </c>
    </row>
    <row r="12" spans="3:12" x14ac:dyDescent="0.25">
      <c r="J12" s="25">
        <f t="shared" si="0"/>
        <v>159</v>
      </c>
      <c r="K12" s="25"/>
      <c r="L12" s="66"/>
    </row>
    <row r="13" spans="3:12" x14ac:dyDescent="0.25">
      <c r="J13" s="31">
        <f t="shared" si="0"/>
        <v>90</v>
      </c>
      <c r="K13" s="31"/>
      <c r="L13" s="65">
        <f>J13/J14</f>
        <v>0.5625</v>
      </c>
    </row>
    <row r="14" spans="3:12" x14ac:dyDescent="0.25">
      <c r="J14" s="31">
        <f t="shared" si="0"/>
        <v>160</v>
      </c>
      <c r="K14" s="31"/>
      <c r="L14" s="65"/>
    </row>
    <row r="15" spans="3:12" x14ac:dyDescent="0.25">
      <c r="J15" s="31">
        <f t="shared" si="0"/>
        <v>91</v>
      </c>
      <c r="K15" s="31"/>
      <c r="L15" s="65">
        <f>J15/J16</f>
        <v>0.56521739130434778</v>
      </c>
    </row>
    <row r="16" spans="3:12" x14ac:dyDescent="0.25">
      <c r="J16" s="31">
        <f t="shared" si="0"/>
        <v>161</v>
      </c>
      <c r="K16" s="31"/>
      <c r="L16" s="65"/>
    </row>
    <row r="17" spans="10:12" x14ac:dyDescent="0.25">
      <c r="J17" s="31">
        <f t="shared" si="0"/>
        <v>92</v>
      </c>
      <c r="K17" s="31"/>
      <c r="L17" s="65">
        <f t="shared" ref="L17" si="1">J17/J18</f>
        <v>0.5679012345679012</v>
      </c>
    </row>
    <row r="18" spans="10:12" x14ac:dyDescent="0.25">
      <c r="J18" s="25">
        <f t="shared" si="0"/>
        <v>162</v>
      </c>
      <c r="K18" s="25"/>
      <c r="L18" s="66"/>
    </row>
    <row r="19" spans="10:12" x14ac:dyDescent="0.25">
      <c r="J19" s="25">
        <v>91</v>
      </c>
      <c r="K19" s="25"/>
      <c r="L19" s="66">
        <f t="shared" ref="L19" si="2">J19/J20</f>
        <v>0.55828220858895705</v>
      </c>
    </row>
    <row r="20" spans="10:12" x14ac:dyDescent="0.25">
      <c r="J20" s="31">
        <f t="shared" si="0"/>
        <v>163</v>
      </c>
      <c r="K20" s="31"/>
      <c r="L20" s="65"/>
    </row>
    <row r="21" spans="10:12" x14ac:dyDescent="0.25">
      <c r="J21" s="31">
        <f t="shared" si="0"/>
        <v>92</v>
      </c>
      <c r="K21" s="31"/>
      <c r="L21" s="65">
        <f t="shared" ref="L21" si="3">J21/J22</f>
        <v>0.56097560975609762</v>
      </c>
    </row>
    <row r="22" spans="10:12" x14ac:dyDescent="0.25">
      <c r="J22" s="31">
        <f t="shared" si="0"/>
        <v>164</v>
      </c>
      <c r="K22" s="31"/>
      <c r="L22" s="65"/>
    </row>
    <row r="23" spans="10:12" x14ac:dyDescent="0.25">
      <c r="J23" s="31">
        <f t="shared" si="0"/>
        <v>93</v>
      </c>
      <c r="K23" s="31"/>
      <c r="L23" s="65">
        <f t="shared" ref="L23" si="4">J23/J24</f>
        <v>0.5636363636363636</v>
      </c>
    </row>
    <row r="24" spans="10:12" x14ac:dyDescent="0.25">
      <c r="J24" s="31">
        <f t="shared" si="0"/>
        <v>165</v>
      </c>
      <c r="K24" s="31"/>
      <c r="L24" s="65"/>
    </row>
    <row r="25" spans="10:12" x14ac:dyDescent="0.25">
      <c r="J25" s="31">
        <f t="shared" si="0"/>
        <v>94</v>
      </c>
      <c r="K25" s="31"/>
      <c r="L25" s="65">
        <f t="shared" ref="L25" si="5">J25/J26</f>
        <v>0.5662650602409639</v>
      </c>
    </row>
    <row r="26" spans="10:12" x14ac:dyDescent="0.25">
      <c r="J26" s="31">
        <f t="shared" si="0"/>
        <v>166</v>
      </c>
      <c r="K26" s="31"/>
      <c r="L26" s="65"/>
    </row>
    <row r="27" spans="10:12" x14ac:dyDescent="0.25">
      <c r="J27" s="31">
        <f t="shared" si="0"/>
        <v>95</v>
      </c>
      <c r="K27" s="31"/>
      <c r="L27" s="65">
        <f t="shared" ref="L27" si="6">J27/J28</f>
        <v>0.56886227544910184</v>
      </c>
    </row>
    <row r="28" spans="10:12" x14ac:dyDescent="0.25">
      <c r="J28" s="31">
        <f t="shared" si="0"/>
        <v>167</v>
      </c>
      <c r="K28" s="31"/>
      <c r="L28" s="65"/>
    </row>
    <row r="29" spans="10:12" x14ac:dyDescent="0.25">
      <c r="J29" s="31">
        <f t="shared" si="0"/>
        <v>96</v>
      </c>
      <c r="K29" s="31"/>
      <c r="L29" s="65">
        <f t="shared" ref="L29" si="7">J29/J30</f>
        <v>0.5714285714285714</v>
      </c>
    </row>
    <row r="30" spans="10:12" x14ac:dyDescent="0.25">
      <c r="J30" s="31">
        <f t="shared" si="0"/>
        <v>168</v>
      </c>
      <c r="K30" s="31"/>
      <c r="L30" s="65"/>
    </row>
    <row r="31" spans="10:12" x14ac:dyDescent="0.25">
      <c r="J31" s="31">
        <f t="shared" si="0"/>
        <v>97</v>
      </c>
      <c r="K31" s="31"/>
      <c r="L31" s="65">
        <f t="shared" ref="L31" si="8">J31/J32</f>
        <v>0.57396449704142016</v>
      </c>
    </row>
    <row r="32" spans="10:12" x14ac:dyDescent="0.25">
      <c r="J32" s="31">
        <f t="shared" si="0"/>
        <v>169</v>
      </c>
      <c r="K32" s="31"/>
      <c r="L32" s="65"/>
    </row>
    <row r="33" spans="10:12" x14ac:dyDescent="0.25">
      <c r="J33" s="31">
        <f t="shared" si="0"/>
        <v>98</v>
      </c>
      <c r="K33" s="31"/>
      <c r="L33" s="65">
        <f t="shared" ref="L33" si="9">J33/J34</f>
        <v>0.57647058823529407</v>
      </c>
    </row>
    <row r="34" spans="10:12" x14ac:dyDescent="0.25">
      <c r="J34" s="25">
        <f t="shared" si="0"/>
        <v>170</v>
      </c>
      <c r="K34" s="25"/>
      <c r="L34" s="66"/>
    </row>
    <row r="35" spans="10:12" x14ac:dyDescent="0.25">
      <c r="J35" s="25">
        <v>95</v>
      </c>
      <c r="K35" s="25"/>
      <c r="L35" s="66">
        <f t="shared" ref="L35" si="10">J35/J36</f>
        <v>0.55555555555555558</v>
      </c>
    </row>
    <row r="36" spans="10:12" x14ac:dyDescent="0.25">
      <c r="J36" s="31">
        <f t="shared" si="0"/>
        <v>171</v>
      </c>
      <c r="K36" s="31"/>
      <c r="L36" s="65"/>
    </row>
    <row r="37" spans="10:12" x14ac:dyDescent="0.25">
      <c r="J37" s="31">
        <f t="shared" si="0"/>
        <v>96</v>
      </c>
      <c r="K37" s="31"/>
      <c r="L37" s="65">
        <f t="shared" ref="L37" si="11">J37/J38</f>
        <v>0.55813953488372092</v>
      </c>
    </row>
    <row r="38" spans="10:12" x14ac:dyDescent="0.25">
      <c r="J38" s="31">
        <f t="shared" si="0"/>
        <v>172</v>
      </c>
      <c r="K38" s="31"/>
      <c r="L38" s="65"/>
    </row>
    <row r="39" spans="10:12" x14ac:dyDescent="0.25">
      <c r="J39" s="31">
        <f t="shared" si="0"/>
        <v>97</v>
      </c>
      <c r="K39" s="31"/>
      <c r="L39" s="65">
        <f t="shared" ref="L39" si="12">J39/J40</f>
        <v>0.56069364161849711</v>
      </c>
    </row>
    <row r="40" spans="10:12" x14ac:dyDescent="0.25">
      <c r="J40" s="31">
        <f t="shared" si="0"/>
        <v>173</v>
      </c>
      <c r="K40" s="31"/>
      <c r="L40" s="65"/>
    </row>
    <row r="41" spans="10:12" x14ac:dyDescent="0.25">
      <c r="J41" s="31">
        <f t="shared" si="0"/>
        <v>98</v>
      </c>
      <c r="K41" s="31"/>
      <c r="L41" s="65">
        <f t="shared" ref="L41" si="13">J41/J42</f>
        <v>0.56321839080459768</v>
      </c>
    </row>
    <row r="42" spans="10:12" x14ac:dyDescent="0.25">
      <c r="J42" s="31">
        <f t="shared" si="0"/>
        <v>174</v>
      </c>
      <c r="K42" s="31"/>
      <c r="L42" s="65"/>
    </row>
    <row r="43" spans="10:12" x14ac:dyDescent="0.25">
      <c r="J43" s="31">
        <f t="shared" si="0"/>
        <v>99</v>
      </c>
      <c r="K43" s="31"/>
      <c r="L43" s="65">
        <f t="shared" ref="L43" si="14">J43/J44</f>
        <v>0.56571428571428573</v>
      </c>
    </row>
    <row r="44" spans="10:12" x14ac:dyDescent="0.25">
      <c r="J44" s="25">
        <f t="shared" si="0"/>
        <v>175</v>
      </c>
      <c r="K44" s="25"/>
      <c r="L44" s="66"/>
    </row>
    <row r="45" spans="10:12" x14ac:dyDescent="0.25">
      <c r="J45" s="25">
        <v>99</v>
      </c>
      <c r="K45" s="25"/>
      <c r="L45" s="66">
        <f t="shared" ref="L45" si="15">J45/J46</f>
        <v>0.5625</v>
      </c>
    </row>
    <row r="46" spans="10:12" x14ac:dyDescent="0.25">
      <c r="J46" s="25">
        <f t="shared" si="0"/>
        <v>176</v>
      </c>
      <c r="K46" s="25"/>
      <c r="L46" s="66"/>
    </row>
    <row r="47" spans="10:12" x14ac:dyDescent="0.25">
      <c r="J47" s="25">
        <f t="shared" si="0"/>
        <v>100</v>
      </c>
      <c r="K47" s="25"/>
      <c r="L47" s="66">
        <f t="shared" ref="L47" si="16">J47/J48</f>
        <v>0.56497175141242939</v>
      </c>
    </row>
    <row r="48" spans="10:12" x14ac:dyDescent="0.25">
      <c r="J48" s="31">
        <f t="shared" si="0"/>
        <v>177</v>
      </c>
      <c r="K48" s="31"/>
      <c r="L48" s="65"/>
    </row>
    <row r="49" spans="10:12" x14ac:dyDescent="0.25">
      <c r="J49" s="31">
        <f t="shared" si="0"/>
        <v>101</v>
      </c>
      <c r="K49" s="31"/>
      <c r="L49" s="65">
        <f t="shared" ref="L49" si="17">J49/J50</f>
        <v>0.56741573033707871</v>
      </c>
    </row>
    <row r="50" spans="10:12" x14ac:dyDescent="0.25">
      <c r="J50" s="31">
        <f t="shared" si="0"/>
        <v>178</v>
      </c>
      <c r="K50" s="31"/>
      <c r="L50" s="65"/>
    </row>
    <row r="51" spans="10:12" x14ac:dyDescent="0.25">
      <c r="J51" s="31">
        <f t="shared" si="0"/>
        <v>102</v>
      </c>
      <c r="K51" s="31"/>
      <c r="L51" s="65">
        <f t="shared" ref="L51" si="18">J51/J52</f>
        <v>0.56983240223463683</v>
      </c>
    </row>
    <row r="52" spans="10:12" x14ac:dyDescent="0.25">
      <c r="J52" s="31">
        <f t="shared" si="0"/>
        <v>179</v>
      </c>
      <c r="K52" s="31"/>
      <c r="L52" s="65"/>
    </row>
    <row r="53" spans="10:12" x14ac:dyDescent="0.25">
      <c r="J53" s="31">
        <f t="shared" si="0"/>
        <v>103</v>
      </c>
      <c r="K53" s="31"/>
      <c r="L53" s="65">
        <f t="shared" ref="L53" si="19">J53/J54</f>
        <v>0.57222222222222219</v>
      </c>
    </row>
    <row r="54" spans="10:12" x14ac:dyDescent="0.25">
      <c r="J54" s="31">
        <f t="shared" si="0"/>
        <v>180</v>
      </c>
      <c r="K54" s="31"/>
      <c r="L54" s="65"/>
    </row>
    <row r="55" spans="10:12" x14ac:dyDescent="0.25">
      <c r="J55" s="31">
        <f t="shared" si="0"/>
        <v>104</v>
      </c>
      <c r="K55" s="31"/>
      <c r="L55" s="65">
        <f t="shared" ref="L55" si="20">J55/J56</f>
        <v>0.574585635359116</v>
      </c>
    </row>
    <row r="56" spans="10:12" x14ac:dyDescent="0.25">
      <c r="J56" s="31">
        <f t="shared" si="0"/>
        <v>181</v>
      </c>
      <c r="K56" s="31"/>
      <c r="L56" s="65"/>
    </row>
    <row r="57" spans="10:12" x14ac:dyDescent="0.25">
      <c r="J57" s="31">
        <f t="shared" si="0"/>
        <v>105</v>
      </c>
      <c r="K57" s="31"/>
      <c r="L57" s="65">
        <f t="shared" ref="L57" si="21">J57/J58</f>
        <v>0.57692307692307687</v>
      </c>
    </row>
    <row r="58" spans="10:12" x14ac:dyDescent="0.25">
      <c r="J58" s="31">
        <f t="shared" si="0"/>
        <v>182</v>
      </c>
      <c r="K58" s="31"/>
      <c r="L58" s="65"/>
    </row>
    <row r="59" spans="10:12" x14ac:dyDescent="0.25">
      <c r="J59" s="31">
        <f t="shared" si="0"/>
        <v>106</v>
      </c>
      <c r="K59" s="31"/>
      <c r="L59" s="65">
        <f t="shared" ref="L59" si="22">J59/J60</f>
        <v>0.57923497267759561</v>
      </c>
    </row>
    <row r="60" spans="10:12" x14ac:dyDescent="0.25">
      <c r="J60" s="31">
        <f t="shared" si="0"/>
        <v>183</v>
      </c>
      <c r="K60" s="31"/>
      <c r="L60" s="65"/>
    </row>
    <row r="61" spans="10:12" x14ac:dyDescent="0.25">
      <c r="J61" s="31">
        <f t="shared" si="0"/>
        <v>107</v>
      </c>
      <c r="K61" s="31"/>
      <c r="L61" s="65">
        <f t="shared" ref="L61" si="23">J61/J62</f>
        <v>0.58152173913043481</v>
      </c>
    </row>
    <row r="62" spans="10:12" x14ac:dyDescent="0.25">
      <c r="J62" s="31">
        <f t="shared" si="0"/>
        <v>184</v>
      </c>
      <c r="K62" s="31"/>
      <c r="L62" s="65"/>
    </row>
    <row r="63" spans="10:12" x14ac:dyDescent="0.25">
      <c r="J63" s="31">
        <f t="shared" si="0"/>
        <v>108</v>
      </c>
      <c r="K63" s="31"/>
      <c r="L63" s="65">
        <f t="shared" ref="L63" si="24">J63/J64</f>
        <v>0.58378378378378382</v>
      </c>
    </row>
    <row r="64" spans="10:12" x14ac:dyDescent="0.25">
      <c r="J64" s="31">
        <f t="shared" si="0"/>
        <v>185</v>
      </c>
      <c r="K64" s="31"/>
      <c r="L64" s="65"/>
    </row>
    <row r="65" spans="10:12" x14ac:dyDescent="0.25">
      <c r="J65" s="31">
        <f t="shared" si="0"/>
        <v>109</v>
      </c>
      <c r="K65" s="31"/>
      <c r="L65" s="65">
        <f t="shared" ref="L65" si="25">J65/J66</f>
        <v>0.58602150537634412</v>
      </c>
    </row>
    <row r="66" spans="10:12" x14ac:dyDescent="0.25">
      <c r="J66" s="25">
        <f t="shared" si="0"/>
        <v>186</v>
      </c>
      <c r="K66" s="25"/>
      <c r="L66" s="66"/>
    </row>
    <row r="67" spans="10:12" x14ac:dyDescent="0.25">
      <c r="J67" s="25">
        <v>107</v>
      </c>
      <c r="K67" s="25"/>
      <c r="L67" s="66">
        <f t="shared" ref="L67" si="26">J67/J68</f>
        <v>0.57219251336898391</v>
      </c>
    </row>
    <row r="68" spans="10:12" x14ac:dyDescent="0.25">
      <c r="J68" s="31">
        <f t="shared" si="0"/>
        <v>187</v>
      </c>
      <c r="K68" s="31"/>
      <c r="L68" s="65"/>
    </row>
    <row r="69" spans="10:12" x14ac:dyDescent="0.25">
      <c r="J69" s="31">
        <f t="shared" si="0"/>
        <v>108</v>
      </c>
      <c r="K69" s="31"/>
      <c r="L69" s="65">
        <f t="shared" ref="L69" si="27">J69/J70</f>
        <v>0.57446808510638303</v>
      </c>
    </row>
    <row r="70" spans="10:12" x14ac:dyDescent="0.25">
      <c r="J70" s="31">
        <f t="shared" ref="J70:J133" si="28">J68+1</f>
        <v>188</v>
      </c>
      <c r="K70" s="31"/>
      <c r="L70" s="65"/>
    </row>
    <row r="71" spans="10:12" x14ac:dyDescent="0.25">
      <c r="J71" s="31">
        <f t="shared" si="28"/>
        <v>109</v>
      </c>
      <c r="K71" s="31"/>
      <c r="L71" s="65">
        <f t="shared" ref="L71" si="29">J71/J72</f>
        <v>0.57671957671957674</v>
      </c>
    </row>
    <row r="72" spans="10:12" x14ac:dyDescent="0.25">
      <c r="J72" s="31">
        <f t="shared" si="28"/>
        <v>189</v>
      </c>
      <c r="K72" s="31"/>
      <c r="L72" s="65"/>
    </row>
    <row r="73" spans="10:12" x14ac:dyDescent="0.25">
      <c r="J73" s="31">
        <f t="shared" si="28"/>
        <v>110</v>
      </c>
      <c r="K73" s="31"/>
      <c r="L73" s="65">
        <f t="shared" ref="L73" si="30">J73/J74</f>
        <v>0.57894736842105265</v>
      </c>
    </row>
    <row r="74" spans="10:12" x14ac:dyDescent="0.25">
      <c r="J74" s="25">
        <f t="shared" si="28"/>
        <v>190</v>
      </c>
      <c r="K74" s="25"/>
      <c r="L74" s="66"/>
    </row>
    <row r="75" spans="10:12" x14ac:dyDescent="0.25">
      <c r="J75" s="25">
        <v>109</v>
      </c>
      <c r="K75" s="25"/>
      <c r="L75" s="66">
        <f t="shared" ref="L75" si="31">J75/J76</f>
        <v>0.5706806282722513</v>
      </c>
    </row>
    <row r="76" spans="10:12" x14ac:dyDescent="0.25">
      <c r="J76" s="31">
        <f t="shared" si="28"/>
        <v>191</v>
      </c>
      <c r="K76" s="31"/>
      <c r="L76" s="65"/>
    </row>
    <row r="77" spans="10:12" x14ac:dyDescent="0.25">
      <c r="J77" s="31">
        <f t="shared" si="28"/>
        <v>110</v>
      </c>
      <c r="K77" s="31"/>
      <c r="L77" s="65">
        <f t="shared" ref="L77" si="32">J77/J78</f>
        <v>0.57291666666666663</v>
      </c>
    </row>
    <row r="78" spans="10:12" x14ac:dyDescent="0.25">
      <c r="J78" s="31">
        <f t="shared" si="28"/>
        <v>192</v>
      </c>
      <c r="K78" s="31"/>
      <c r="L78" s="65"/>
    </row>
    <row r="79" spans="10:12" x14ac:dyDescent="0.25">
      <c r="J79" s="58">
        <f t="shared" si="28"/>
        <v>111</v>
      </c>
      <c r="K79" s="58"/>
      <c r="L79" s="68">
        <f t="shared" ref="L79" si="33">J79/J80</f>
        <v>0.57512953367875652</v>
      </c>
    </row>
    <row r="80" spans="10:12" x14ac:dyDescent="0.25">
      <c r="J80" s="25">
        <f t="shared" si="28"/>
        <v>193</v>
      </c>
      <c r="K80" s="25"/>
      <c r="L80" s="66"/>
    </row>
    <row r="81" spans="10:12" x14ac:dyDescent="0.25">
      <c r="J81" s="25">
        <f t="shared" si="28"/>
        <v>112</v>
      </c>
      <c r="K81" s="25"/>
      <c r="L81" s="66">
        <f t="shared" ref="L81" si="34">J81/J82</f>
        <v>0.57731958762886593</v>
      </c>
    </row>
    <row r="82" spans="10:12" x14ac:dyDescent="0.25">
      <c r="J82" s="31">
        <f t="shared" si="28"/>
        <v>194</v>
      </c>
      <c r="K82" s="31"/>
      <c r="L82" s="65"/>
    </row>
    <row r="83" spans="10:12" x14ac:dyDescent="0.25">
      <c r="J83" s="31">
        <f t="shared" si="28"/>
        <v>113</v>
      </c>
      <c r="K83" s="31"/>
      <c r="L83" s="65">
        <f t="shared" ref="L83" si="35">J83/J84</f>
        <v>0.57948717948717954</v>
      </c>
    </row>
    <row r="84" spans="10:12" x14ac:dyDescent="0.25">
      <c r="J84" s="31">
        <f t="shared" si="28"/>
        <v>195</v>
      </c>
      <c r="K84" s="31"/>
      <c r="L84" s="65"/>
    </row>
    <row r="85" spans="10:12" x14ac:dyDescent="0.25">
      <c r="J85" s="31">
        <f t="shared" si="28"/>
        <v>114</v>
      </c>
      <c r="K85" s="31"/>
      <c r="L85" s="65">
        <f t="shared" ref="L85" si="36">J85/J86</f>
        <v>0.58163265306122447</v>
      </c>
    </row>
    <row r="86" spans="10:12" x14ac:dyDescent="0.25">
      <c r="J86" s="25">
        <f t="shared" si="28"/>
        <v>196</v>
      </c>
      <c r="K86" s="25"/>
      <c r="L86" s="66"/>
    </row>
    <row r="87" spans="10:12" x14ac:dyDescent="0.25">
      <c r="J87" s="25">
        <v>114</v>
      </c>
      <c r="K87" s="25"/>
      <c r="L87" s="66">
        <f t="shared" ref="L87" si="37">J87/J88</f>
        <v>0.57868020304568524</v>
      </c>
    </row>
    <row r="88" spans="10:12" x14ac:dyDescent="0.25">
      <c r="J88" s="25">
        <f t="shared" si="28"/>
        <v>197</v>
      </c>
      <c r="K88" s="25"/>
      <c r="L88" s="66"/>
    </row>
    <row r="89" spans="10:12" x14ac:dyDescent="0.25">
      <c r="J89" s="25">
        <f t="shared" si="28"/>
        <v>115</v>
      </c>
      <c r="K89" s="25"/>
      <c r="L89" s="66">
        <f t="shared" ref="L89" si="38">J89/J90</f>
        <v>0.58080808080808077</v>
      </c>
    </row>
    <row r="90" spans="10:12" x14ac:dyDescent="0.25">
      <c r="J90" s="31">
        <f t="shared" si="28"/>
        <v>198</v>
      </c>
      <c r="K90" s="31"/>
      <c r="L90" s="65"/>
    </row>
    <row r="91" spans="10:12" x14ac:dyDescent="0.25">
      <c r="J91" s="31">
        <f t="shared" si="28"/>
        <v>116</v>
      </c>
      <c r="K91" s="31"/>
      <c r="L91" s="65">
        <f t="shared" ref="L91" si="39">J91/J92</f>
        <v>0.58291457286432158</v>
      </c>
    </row>
    <row r="92" spans="10:12" x14ac:dyDescent="0.25">
      <c r="J92" s="31">
        <f t="shared" si="28"/>
        <v>199</v>
      </c>
      <c r="K92" s="31"/>
      <c r="L92" s="65"/>
    </row>
    <row r="93" spans="10:12" x14ac:dyDescent="0.25">
      <c r="J93" s="31">
        <f t="shared" si="28"/>
        <v>117</v>
      </c>
      <c r="K93" s="31"/>
      <c r="L93" s="65">
        <f t="shared" ref="L93" si="40">J93/J94</f>
        <v>0.58499999999999996</v>
      </c>
    </row>
    <row r="94" spans="10:12" x14ac:dyDescent="0.25">
      <c r="J94" s="31">
        <f t="shared" si="28"/>
        <v>200</v>
      </c>
      <c r="K94" s="31"/>
      <c r="L94" s="65"/>
    </row>
    <row r="95" spans="10:12" x14ac:dyDescent="0.25">
      <c r="J95" s="58">
        <f t="shared" si="28"/>
        <v>118</v>
      </c>
      <c r="K95" s="58"/>
      <c r="L95" s="68">
        <f t="shared" ref="L95" si="41">J95/J96</f>
        <v>0.58706467661691542</v>
      </c>
    </row>
    <row r="96" spans="10:12" x14ac:dyDescent="0.25">
      <c r="J96" s="31">
        <f t="shared" si="28"/>
        <v>201</v>
      </c>
      <c r="K96" s="31"/>
      <c r="L96" s="65"/>
    </row>
    <row r="97" spans="10:13" x14ac:dyDescent="0.25">
      <c r="J97" s="25">
        <v>117</v>
      </c>
      <c r="K97" s="25"/>
      <c r="L97" s="66">
        <f t="shared" ref="L97" si="42">J97/J98</f>
        <v>0.57920792079207917</v>
      </c>
      <c r="M97">
        <v>13</v>
      </c>
    </row>
    <row r="98" spans="10:13" x14ac:dyDescent="0.25">
      <c r="J98" s="25">
        <f>J96+1</f>
        <v>202</v>
      </c>
      <c r="K98" s="25"/>
      <c r="L98" s="66"/>
    </row>
    <row r="99" spans="10:13" x14ac:dyDescent="0.25">
      <c r="J99" s="31">
        <v>117</v>
      </c>
      <c r="K99" s="31"/>
      <c r="L99" s="65">
        <f t="shared" ref="L99" si="43">J99/J100</f>
        <v>0.57635467980295563</v>
      </c>
    </row>
    <row r="100" spans="10:13" x14ac:dyDescent="0.25">
      <c r="J100" s="25">
        <f t="shared" si="28"/>
        <v>203</v>
      </c>
      <c r="K100" s="25"/>
      <c r="L100" s="66"/>
      <c r="M100">
        <v>12</v>
      </c>
    </row>
    <row r="101" spans="10:13" x14ac:dyDescent="0.25">
      <c r="J101" s="25">
        <f t="shared" si="28"/>
        <v>118</v>
      </c>
      <c r="K101" s="25"/>
      <c r="L101" s="66">
        <f t="shared" ref="L101" si="44">J101/J102</f>
        <v>0.57843137254901966</v>
      </c>
    </row>
    <row r="102" spans="10:13" x14ac:dyDescent="0.25">
      <c r="J102" s="31">
        <f t="shared" si="28"/>
        <v>204</v>
      </c>
      <c r="K102" s="31"/>
      <c r="L102" s="65"/>
    </row>
    <row r="103" spans="10:13" x14ac:dyDescent="0.25">
      <c r="J103" s="25">
        <f t="shared" si="28"/>
        <v>119</v>
      </c>
      <c r="K103" s="25"/>
      <c r="L103" s="66">
        <f t="shared" ref="L103" si="45">J103/J104</f>
        <v>0.58333333333333337</v>
      </c>
    </row>
    <row r="104" spans="10:13" x14ac:dyDescent="0.25">
      <c r="J104" s="25">
        <v>204</v>
      </c>
      <c r="K104" s="25"/>
      <c r="L104" s="66"/>
    </row>
    <row r="105" spans="10:13" x14ac:dyDescent="0.25">
      <c r="J105" s="58">
        <f t="shared" si="28"/>
        <v>120</v>
      </c>
      <c r="K105" s="58"/>
      <c r="L105" s="68">
        <f t="shared" ref="L105" si="46">J105/J106</f>
        <v>0.58536585365853655</v>
      </c>
    </row>
    <row r="106" spans="10:13" x14ac:dyDescent="0.25">
      <c r="J106" s="31">
        <f t="shared" si="28"/>
        <v>205</v>
      </c>
      <c r="K106" s="31"/>
      <c r="L106" s="65"/>
    </row>
    <row r="107" spans="10:13" x14ac:dyDescent="0.25">
      <c r="J107" s="31">
        <f t="shared" si="28"/>
        <v>121</v>
      </c>
      <c r="K107" s="31"/>
      <c r="L107" s="65">
        <f t="shared" ref="L107" si="47">J107/J108</f>
        <v>0.58737864077669899</v>
      </c>
    </row>
    <row r="108" spans="10:13" x14ac:dyDescent="0.25">
      <c r="J108" s="58">
        <f t="shared" si="28"/>
        <v>206</v>
      </c>
      <c r="K108" s="58"/>
      <c r="L108" s="68"/>
    </row>
    <row r="109" spans="10:13" x14ac:dyDescent="0.25">
      <c r="J109" s="58">
        <f t="shared" si="28"/>
        <v>122</v>
      </c>
      <c r="K109" s="58"/>
      <c r="L109" s="68">
        <f t="shared" ref="L109" si="48">J109/J110</f>
        <v>0.58937198067632846</v>
      </c>
    </row>
    <row r="110" spans="10:13" x14ac:dyDescent="0.25">
      <c r="J110" s="31">
        <f t="shared" si="28"/>
        <v>207</v>
      </c>
      <c r="K110" s="31"/>
      <c r="L110" s="65"/>
    </row>
    <row r="111" spans="10:13" x14ac:dyDescent="0.25">
      <c r="J111" s="31">
        <f t="shared" si="28"/>
        <v>123</v>
      </c>
      <c r="K111" s="31"/>
      <c r="L111" s="65">
        <f t="shared" ref="L111" si="49">J111/J112</f>
        <v>0.59134615384615385</v>
      </c>
    </row>
    <row r="112" spans="10:13" x14ac:dyDescent="0.25">
      <c r="J112" s="31">
        <f t="shared" si="28"/>
        <v>208</v>
      </c>
      <c r="K112" s="31"/>
      <c r="L112" s="65"/>
    </row>
    <row r="113" spans="10:13" x14ac:dyDescent="0.25">
      <c r="J113" s="25">
        <v>122</v>
      </c>
      <c r="K113" s="25"/>
      <c r="L113" s="66">
        <f t="shared" ref="L113" si="50">J113/J114</f>
        <v>0.58373205741626799</v>
      </c>
      <c r="M113">
        <v>9</v>
      </c>
    </row>
    <row r="114" spans="10:13" x14ac:dyDescent="0.25">
      <c r="J114" s="25">
        <f t="shared" si="28"/>
        <v>209</v>
      </c>
      <c r="K114" s="25"/>
      <c r="L114" s="66"/>
    </row>
    <row r="115" spans="10:13" x14ac:dyDescent="0.25">
      <c r="J115" s="31">
        <f t="shared" si="28"/>
        <v>123</v>
      </c>
      <c r="K115" s="31"/>
      <c r="L115" s="65">
        <f t="shared" ref="L115" si="51">J115/J116</f>
        <v>0.58571428571428574</v>
      </c>
    </row>
    <row r="116" spans="10:13" x14ac:dyDescent="0.25">
      <c r="J116" s="31">
        <f t="shared" si="28"/>
        <v>210</v>
      </c>
      <c r="K116" s="31"/>
      <c r="L116" s="65"/>
    </row>
    <row r="117" spans="10:13" x14ac:dyDescent="0.25">
      <c r="J117" s="25">
        <f t="shared" si="28"/>
        <v>124</v>
      </c>
      <c r="K117" s="25"/>
      <c r="L117" s="66">
        <f t="shared" ref="L117" si="52">J117/J118</f>
        <v>0.58490566037735847</v>
      </c>
      <c r="M117">
        <v>8</v>
      </c>
    </row>
    <row r="118" spans="10:13" x14ac:dyDescent="0.25">
      <c r="J118" s="25">
        <v>212</v>
      </c>
      <c r="K118" s="25"/>
      <c r="L118" s="66"/>
    </row>
    <row r="119" spans="10:13" x14ac:dyDescent="0.25">
      <c r="J119" s="31">
        <f t="shared" si="28"/>
        <v>125</v>
      </c>
      <c r="K119" s="31"/>
      <c r="L119" s="65">
        <f t="shared" ref="L119" si="53">J119/J120</f>
        <v>0.58685446009389675</v>
      </c>
    </row>
    <row r="120" spans="10:13" x14ac:dyDescent="0.25">
      <c r="J120" s="31">
        <f t="shared" si="28"/>
        <v>213</v>
      </c>
      <c r="K120" s="31"/>
      <c r="L120" s="65"/>
    </row>
    <row r="121" spans="10:13" x14ac:dyDescent="0.25">
      <c r="J121" s="25">
        <f t="shared" si="28"/>
        <v>126</v>
      </c>
      <c r="K121" s="25"/>
      <c r="L121" s="66">
        <f t="shared" ref="L121" si="54">J121/J122</f>
        <v>0.58333333333333337</v>
      </c>
      <c r="M121">
        <v>9</v>
      </c>
    </row>
    <row r="122" spans="10:13" x14ac:dyDescent="0.25">
      <c r="J122" s="25">
        <v>216</v>
      </c>
      <c r="K122" s="25"/>
      <c r="L122" s="66"/>
    </row>
    <row r="123" spans="10:13" x14ac:dyDescent="0.25">
      <c r="J123" s="25">
        <f t="shared" si="28"/>
        <v>127</v>
      </c>
      <c r="K123" s="25"/>
      <c r="L123" s="66">
        <f t="shared" ref="L123" si="55">J123/J124</f>
        <v>0.58525345622119818</v>
      </c>
      <c r="M123">
        <v>8</v>
      </c>
    </row>
    <row r="124" spans="10:13" x14ac:dyDescent="0.25">
      <c r="J124" s="25">
        <f t="shared" si="28"/>
        <v>217</v>
      </c>
      <c r="K124" s="25"/>
      <c r="L124" s="66"/>
    </row>
    <row r="125" spans="10:13" x14ac:dyDescent="0.25">
      <c r="J125" s="25">
        <f t="shared" si="28"/>
        <v>128</v>
      </c>
      <c r="K125" s="25"/>
      <c r="L125" s="66">
        <f t="shared" ref="L125" si="56">J125/J126</f>
        <v>0.58715596330275233</v>
      </c>
    </row>
    <row r="126" spans="10:13" x14ac:dyDescent="0.25">
      <c r="J126" s="25">
        <f t="shared" si="28"/>
        <v>218</v>
      </c>
      <c r="K126" s="25"/>
      <c r="L126" s="66"/>
    </row>
    <row r="127" spans="10:13" x14ac:dyDescent="0.25">
      <c r="J127" s="31">
        <f t="shared" si="28"/>
        <v>129</v>
      </c>
      <c r="K127" s="31"/>
      <c r="L127" s="65">
        <f t="shared" ref="L127" si="57">J127/J128</f>
        <v>0.58904109589041098</v>
      </c>
    </row>
    <row r="128" spans="10:13" x14ac:dyDescent="0.25">
      <c r="J128" s="31">
        <f t="shared" si="28"/>
        <v>219</v>
      </c>
      <c r="K128" s="31"/>
      <c r="L128" s="65"/>
    </row>
    <row r="129" spans="10:13" x14ac:dyDescent="0.25">
      <c r="J129" s="25">
        <f t="shared" si="28"/>
        <v>130</v>
      </c>
      <c r="K129" s="25"/>
      <c r="L129" s="66">
        <f t="shared" ref="L129" si="58">J129/J130</f>
        <v>0.58823529411764708</v>
      </c>
      <c r="M129">
        <v>7</v>
      </c>
    </row>
    <row r="130" spans="10:13" x14ac:dyDescent="0.25">
      <c r="J130" s="25">
        <v>221</v>
      </c>
      <c r="K130" s="25"/>
      <c r="L130" s="66"/>
    </row>
    <row r="131" spans="10:13" x14ac:dyDescent="0.25">
      <c r="J131" s="25">
        <f t="shared" si="28"/>
        <v>131</v>
      </c>
      <c r="K131" s="25"/>
      <c r="L131" s="66">
        <f t="shared" ref="L131" si="59">J131/J132</f>
        <v>0.58744394618834084</v>
      </c>
      <c r="M131">
        <v>6</v>
      </c>
    </row>
    <row r="132" spans="10:13" x14ac:dyDescent="0.25">
      <c r="J132" s="25">
        <v>223</v>
      </c>
      <c r="K132" s="25"/>
      <c r="L132" s="66"/>
    </row>
    <row r="133" spans="10:13" x14ac:dyDescent="0.25">
      <c r="J133" s="25">
        <f t="shared" si="28"/>
        <v>132</v>
      </c>
      <c r="K133" s="25"/>
      <c r="L133" s="66">
        <f t="shared" ref="L133" si="60">J133/J134</f>
        <v>0.5892857142857143</v>
      </c>
      <c r="M133">
        <v>5</v>
      </c>
    </row>
    <row r="134" spans="10:13" x14ac:dyDescent="0.25">
      <c r="J134" s="25">
        <f t="shared" ref="J134:J197" si="61">J132+1</f>
        <v>224</v>
      </c>
      <c r="K134" s="25"/>
      <c r="L134" s="66"/>
    </row>
    <row r="135" spans="10:13" x14ac:dyDescent="0.25">
      <c r="J135" s="31">
        <f t="shared" si="61"/>
        <v>133</v>
      </c>
      <c r="K135" s="31"/>
      <c r="L135" s="65">
        <f t="shared" ref="L135" si="62">J135/J136</f>
        <v>0.59111111111111114</v>
      </c>
    </row>
    <row r="136" spans="10:13" x14ac:dyDescent="0.25">
      <c r="J136" s="31">
        <f t="shared" si="61"/>
        <v>225</v>
      </c>
      <c r="K136" s="31"/>
      <c r="L136" s="65"/>
    </row>
    <row r="137" spans="10:13" x14ac:dyDescent="0.25">
      <c r="J137" s="25">
        <f t="shared" si="61"/>
        <v>134</v>
      </c>
      <c r="K137" s="25"/>
      <c r="L137" s="66">
        <f t="shared" ref="L137" si="63">J137/J138</f>
        <v>0.5903083700440529</v>
      </c>
      <c r="M137">
        <v>6</v>
      </c>
    </row>
    <row r="138" spans="10:13" x14ac:dyDescent="0.25">
      <c r="J138" s="25">
        <v>227</v>
      </c>
      <c r="K138" s="25"/>
      <c r="L138" s="66"/>
    </row>
    <row r="139" spans="10:13" x14ac:dyDescent="0.25">
      <c r="J139" s="58">
        <f t="shared" si="61"/>
        <v>135</v>
      </c>
      <c r="K139" s="58"/>
      <c r="L139" s="68">
        <f t="shared" ref="L139" si="64">J139/J140</f>
        <v>0.59210526315789469</v>
      </c>
    </row>
    <row r="140" spans="10:13" x14ac:dyDescent="0.25">
      <c r="J140" s="58">
        <f t="shared" si="61"/>
        <v>228</v>
      </c>
      <c r="K140" s="58"/>
      <c r="L140" s="68"/>
    </row>
    <row r="141" spans="10:13" x14ac:dyDescent="0.25">
      <c r="J141" s="31">
        <f t="shared" si="61"/>
        <v>136</v>
      </c>
      <c r="K141" s="31"/>
      <c r="L141" s="65">
        <f t="shared" ref="L141" si="65">J141/J142</f>
        <v>0.59388646288209612</v>
      </c>
    </row>
    <row r="142" spans="10:13" x14ac:dyDescent="0.25">
      <c r="J142" s="31">
        <f t="shared" si="61"/>
        <v>229</v>
      </c>
      <c r="K142" s="31"/>
      <c r="L142" s="65"/>
    </row>
    <row r="143" spans="10:13" x14ac:dyDescent="0.25">
      <c r="J143" s="25">
        <v>136</v>
      </c>
      <c r="K143" s="25"/>
      <c r="L143" s="66">
        <f t="shared" ref="L143" si="66">J143/J144</f>
        <v>0.59130434782608698</v>
      </c>
      <c r="M143">
        <v>5</v>
      </c>
    </row>
    <row r="144" spans="10:13" x14ac:dyDescent="0.25">
      <c r="J144" s="25">
        <f t="shared" si="61"/>
        <v>230</v>
      </c>
      <c r="K144" s="25"/>
      <c r="L144" s="66"/>
    </row>
    <row r="145" spans="10:13" x14ac:dyDescent="0.25">
      <c r="J145" s="25">
        <f t="shared" si="61"/>
        <v>137</v>
      </c>
      <c r="K145" s="25"/>
      <c r="L145" s="66">
        <f t="shared" ref="L145" si="67">J145/J146</f>
        <v>0.59307359307359309</v>
      </c>
      <c r="M145">
        <v>4</v>
      </c>
    </row>
    <row r="146" spans="10:13" x14ac:dyDescent="0.25">
      <c r="J146" s="25">
        <f t="shared" si="61"/>
        <v>231</v>
      </c>
      <c r="K146" s="25"/>
      <c r="L146" s="66"/>
    </row>
    <row r="147" spans="10:13" x14ac:dyDescent="0.25">
      <c r="J147" s="25">
        <f t="shared" si="61"/>
        <v>138</v>
      </c>
      <c r="K147" s="25"/>
      <c r="L147" s="66">
        <f t="shared" ref="L147" si="68">J147/J148</f>
        <v>0.59227467811158796</v>
      </c>
      <c r="M147">
        <v>5</v>
      </c>
    </row>
    <row r="148" spans="10:13" x14ac:dyDescent="0.25">
      <c r="J148" s="25">
        <v>233</v>
      </c>
      <c r="K148" s="25"/>
      <c r="L148" s="66"/>
    </row>
    <row r="149" spans="10:13" x14ac:dyDescent="0.25">
      <c r="J149" s="58">
        <f t="shared" si="61"/>
        <v>139</v>
      </c>
      <c r="K149" s="58"/>
      <c r="L149" s="68">
        <f t="shared" ref="L149" si="69">J149/J150</f>
        <v>0.59401709401709402</v>
      </c>
    </row>
    <row r="150" spans="10:13" x14ac:dyDescent="0.25">
      <c r="J150" s="58">
        <f t="shared" si="61"/>
        <v>234</v>
      </c>
      <c r="K150" s="58"/>
      <c r="L150" s="68"/>
    </row>
    <row r="151" spans="10:13" x14ac:dyDescent="0.25">
      <c r="J151" s="25">
        <f t="shared" si="61"/>
        <v>140</v>
      </c>
      <c r="K151" s="25"/>
      <c r="L151" s="66">
        <f t="shared" ref="L151" si="70">J151/J152</f>
        <v>0.5957446808510638</v>
      </c>
      <c r="M151">
        <v>3</v>
      </c>
    </row>
    <row r="152" spans="10:13" x14ac:dyDescent="0.25">
      <c r="J152" s="25">
        <f t="shared" si="61"/>
        <v>235</v>
      </c>
      <c r="K152" s="25"/>
      <c r="L152" s="66"/>
      <c r="M152">
        <v>3</v>
      </c>
    </row>
    <row r="153" spans="10:13" x14ac:dyDescent="0.25">
      <c r="J153" s="25">
        <f t="shared" si="61"/>
        <v>141</v>
      </c>
      <c r="K153" s="25"/>
      <c r="L153" s="66">
        <f t="shared" ref="L153" si="71">J153/J154</f>
        <v>0.59745762711864403</v>
      </c>
      <c r="M153">
        <v>2</v>
      </c>
    </row>
    <row r="154" spans="10:13" x14ac:dyDescent="0.25">
      <c r="J154" s="25">
        <f t="shared" si="61"/>
        <v>236</v>
      </c>
      <c r="K154" s="25"/>
      <c r="L154" s="66"/>
    </row>
    <row r="155" spans="10:13" x14ac:dyDescent="0.25">
      <c r="J155" s="31">
        <f t="shared" si="61"/>
        <v>142</v>
      </c>
      <c r="K155" s="31"/>
      <c r="L155" s="65">
        <f t="shared" ref="L155" si="72">J155/J156</f>
        <v>0.59915611814345993</v>
      </c>
    </row>
    <row r="156" spans="10:13" x14ac:dyDescent="0.25">
      <c r="J156" s="31">
        <f t="shared" si="61"/>
        <v>237</v>
      </c>
      <c r="K156" s="31"/>
      <c r="L156" s="65"/>
    </row>
    <row r="157" spans="10:13" x14ac:dyDescent="0.25">
      <c r="J157" s="24">
        <f t="shared" si="61"/>
        <v>143</v>
      </c>
      <c r="K157" s="24"/>
      <c r="L157" s="69">
        <f t="shared" ref="L157" si="73">J157/J158</f>
        <v>0.60084033613445376</v>
      </c>
    </row>
    <row r="158" spans="10:13" x14ac:dyDescent="0.25">
      <c r="J158" s="24">
        <f t="shared" si="61"/>
        <v>238</v>
      </c>
      <c r="K158" s="24"/>
      <c r="L158" s="69"/>
    </row>
    <row r="159" spans="10:13" x14ac:dyDescent="0.25">
      <c r="J159" s="31">
        <f t="shared" si="61"/>
        <v>144</v>
      </c>
      <c r="K159" s="31"/>
      <c r="L159" s="65">
        <f t="shared" ref="L159" si="74">J159/J160</f>
        <v>0.60251046025104604</v>
      </c>
    </row>
    <row r="160" spans="10:13" x14ac:dyDescent="0.25">
      <c r="J160" s="31">
        <f t="shared" si="61"/>
        <v>239</v>
      </c>
      <c r="K160" s="31"/>
      <c r="L160" s="65"/>
    </row>
    <row r="161" spans="10:12" x14ac:dyDescent="0.25">
      <c r="J161" s="31">
        <f t="shared" si="61"/>
        <v>145</v>
      </c>
      <c r="K161" s="31"/>
      <c r="L161" s="65">
        <f t="shared" ref="L161" si="75">J161/J162</f>
        <v>0.60416666666666663</v>
      </c>
    </row>
    <row r="162" spans="10:12" x14ac:dyDescent="0.25">
      <c r="J162" s="31">
        <f t="shared" si="61"/>
        <v>240</v>
      </c>
      <c r="K162" s="31"/>
      <c r="L162" s="65"/>
    </row>
    <row r="163" spans="10:12" x14ac:dyDescent="0.25">
      <c r="J163" s="31">
        <f t="shared" si="61"/>
        <v>146</v>
      </c>
      <c r="K163" s="31"/>
      <c r="L163" s="65">
        <f t="shared" ref="L163" si="76">J163/J164</f>
        <v>0.60580912863070535</v>
      </c>
    </row>
    <row r="164" spans="10:12" x14ac:dyDescent="0.25">
      <c r="J164" s="31">
        <f t="shared" si="61"/>
        <v>241</v>
      </c>
      <c r="K164" s="31"/>
      <c r="L164" s="65"/>
    </row>
    <row r="165" spans="10:12" x14ac:dyDescent="0.25">
      <c r="J165" s="31">
        <f t="shared" si="61"/>
        <v>147</v>
      </c>
      <c r="K165" s="31"/>
      <c r="L165" s="65">
        <f t="shared" ref="L165" si="77">J165/J166</f>
        <v>0.6074380165289256</v>
      </c>
    </row>
    <row r="166" spans="10:12" x14ac:dyDescent="0.25">
      <c r="J166" s="31">
        <f t="shared" si="61"/>
        <v>242</v>
      </c>
      <c r="K166" s="31"/>
      <c r="L166" s="65"/>
    </row>
    <row r="167" spans="10:12" x14ac:dyDescent="0.25">
      <c r="J167" s="31">
        <f t="shared" si="61"/>
        <v>148</v>
      </c>
      <c r="K167" s="31"/>
      <c r="L167" s="65">
        <f t="shared" ref="L167" si="78">J167/J168</f>
        <v>0.60905349794238683</v>
      </c>
    </row>
    <row r="168" spans="10:12" x14ac:dyDescent="0.25">
      <c r="J168" s="31">
        <f t="shared" si="61"/>
        <v>243</v>
      </c>
      <c r="K168" s="31"/>
      <c r="L168" s="65"/>
    </row>
    <row r="169" spans="10:12" x14ac:dyDescent="0.25">
      <c r="J169" s="31">
        <f t="shared" si="61"/>
        <v>149</v>
      </c>
      <c r="K169" s="31"/>
      <c r="L169" s="65">
        <f t="shared" ref="L169" si="79">J169/J170</f>
        <v>0.61065573770491799</v>
      </c>
    </row>
    <row r="170" spans="10:12" x14ac:dyDescent="0.25">
      <c r="J170" s="31">
        <f t="shared" si="61"/>
        <v>244</v>
      </c>
      <c r="K170" s="31"/>
      <c r="L170" s="65"/>
    </row>
    <row r="171" spans="10:12" x14ac:dyDescent="0.25">
      <c r="J171" s="31">
        <f t="shared" si="61"/>
        <v>150</v>
      </c>
      <c r="K171" s="31"/>
      <c r="L171" s="65">
        <f t="shared" ref="L171" si="80">J171/J172</f>
        <v>0.61224489795918369</v>
      </c>
    </row>
    <row r="172" spans="10:12" x14ac:dyDescent="0.25">
      <c r="J172" s="31">
        <f t="shared" si="61"/>
        <v>245</v>
      </c>
      <c r="K172" s="31"/>
      <c r="L172" s="65"/>
    </row>
    <row r="173" spans="10:12" x14ac:dyDescent="0.25">
      <c r="J173" s="31">
        <f t="shared" si="61"/>
        <v>151</v>
      </c>
      <c r="K173" s="31"/>
      <c r="L173" s="65">
        <f t="shared" ref="L173" si="81">J173/J174</f>
        <v>0.61382113821138207</v>
      </c>
    </row>
    <row r="174" spans="10:12" x14ac:dyDescent="0.25">
      <c r="J174" s="31">
        <f t="shared" si="61"/>
        <v>246</v>
      </c>
      <c r="K174" s="31"/>
      <c r="L174" s="65"/>
    </row>
    <row r="175" spans="10:12" x14ac:dyDescent="0.25">
      <c r="J175" s="31">
        <f t="shared" si="61"/>
        <v>152</v>
      </c>
      <c r="K175" s="31"/>
      <c r="L175" s="65">
        <f t="shared" ref="L175" si="82">J175/J176</f>
        <v>0.61538461538461542</v>
      </c>
    </row>
    <row r="176" spans="10:12" x14ac:dyDescent="0.25">
      <c r="J176" s="31">
        <f t="shared" si="61"/>
        <v>247</v>
      </c>
      <c r="K176" s="31"/>
      <c r="L176" s="65"/>
    </row>
    <row r="177" spans="10:12" x14ac:dyDescent="0.25">
      <c r="J177" s="31">
        <f t="shared" si="61"/>
        <v>153</v>
      </c>
      <c r="K177" s="31"/>
      <c r="L177" s="65">
        <f t="shared" ref="L177" si="83">J177/J178</f>
        <v>0.61693548387096775</v>
      </c>
    </row>
    <row r="178" spans="10:12" x14ac:dyDescent="0.25">
      <c r="J178" s="31">
        <f t="shared" si="61"/>
        <v>248</v>
      </c>
      <c r="K178" s="31"/>
      <c r="L178" s="65"/>
    </row>
    <row r="179" spans="10:12" x14ac:dyDescent="0.25">
      <c r="J179" s="31">
        <f t="shared" si="61"/>
        <v>154</v>
      </c>
      <c r="K179" s="31"/>
      <c r="L179" s="65">
        <f t="shared" ref="L179" si="84">J179/J180</f>
        <v>0.61847389558232935</v>
      </c>
    </row>
    <row r="180" spans="10:12" x14ac:dyDescent="0.25">
      <c r="J180" s="31">
        <f t="shared" si="61"/>
        <v>249</v>
      </c>
      <c r="K180" s="31"/>
      <c r="L180" s="65"/>
    </row>
    <row r="181" spans="10:12" x14ac:dyDescent="0.25">
      <c r="J181" s="31">
        <f t="shared" si="61"/>
        <v>155</v>
      </c>
      <c r="K181" s="31"/>
      <c r="L181" s="65">
        <f t="shared" ref="L181" si="85">J181/J182</f>
        <v>0.62</v>
      </c>
    </row>
    <row r="182" spans="10:12" x14ac:dyDescent="0.25">
      <c r="J182" s="31">
        <f t="shared" si="61"/>
        <v>250</v>
      </c>
      <c r="K182" s="31"/>
      <c r="L182" s="65"/>
    </row>
    <row r="183" spans="10:12" x14ac:dyDescent="0.25">
      <c r="J183" s="31">
        <f t="shared" si="61"/>
        <v>156</v>
      </c>
      <c r="K183" s="31"/>
      <c r="L183" s="65">
        <f t="shared" ref="L183" si="86">J183/J184</f>
        <v>0.62151394422310757</v>
      </c>
    </row>
    <row r="184" spans="10:12" x14ac:dyDescent="0.25">
      <c r="J184" s="31">
        <f t="shared" si="61"/>
        <v>251</v>
      </c>
      <c r="K184" s="31"/>
      <c r="L184" s="65"/>
    </row>
    <row r="185" spans="10:12" x14ac:dyDescent="0.25">
      <c r="J185" s="31">
        <f t="shared" si="61"/>
        <v>157</v>
      </c>
      <c r="K185" s="31"/>
      <c r="L185" s="65">
        <f t="shared" ref="L185" si="87">J185/J186</f>
        <v>0.62301587301587302</v>
      </c>
    </row>
    <row r="186" spans="10:12" x14ac:dyDescent="0.25">
      <c r="J186" s="31">
        <f t="shared" si="61"/>
        <v>252</v>
      </c>
      <c r="K186" s="31"/>
      <c r="L186" s="65"/>
    </row>
    <row r="187" spans="10:12" x14ac:dyDescent="0.25">
      <c r="J187" s="31">
        <f t="shared" si="61"/>
        <v>158</v>
      </c>
      <c r="K187" s="31"/>
      <c r="L187" s="65">
        <f t="shared" ref="L187" si="88">J187/J188</f>
        <v>0.62450592885375489</v>
      </c>
    </row>
    <row r="188" spans="10:12" x14ac:dyDescent="0.25">
      <c r="J188" s="31">
        <f t="shared" si="61"/>
        <v>253</v>
      </c>
      <c r="K188" s="31"/>
      <c r="L188" s="65"/>
    </row>
    <row r="189" spans="10:12" x14ac:dyDescent="0.25">
      <c r="J189" s="31">
        <f t="shared" si="61"/>
        <v>159</v>
      </c>
      <c r="K189" s="31"/>
      <c r="L189" s="65">
        <f t="shared" ref="L189" si="89">J189/J190</f>
        <v>0.62598425196850394</v>
      </c>
    </row>
    <row r="190" spans="10:12" x14ac:dyDescent="0.25">
      <c r="J190" s="31">
        <f t="shared" si="61"/>
        <v>254</v>
      </c>
      <c r="K190" s="31"/>
      <c r="L190" s="65"/>
    </row>
    <row r="191" spans="10:12" x14ac:dyDescent="0.25">
      <c r="J191" s="31">
        <f t="shared" si="61"/>
        <v>160</v>
      </c>
      <c r="K191" s="31"/>
      <c r="L191" s="65">
        <f t="shared" ref="L191" si="90">J191/J192</f>
        <v>0.62745098039215685</v>
      </c>
    </row>
    <row r="192" spans="10:12" x14ac:dyDescent="0.25">
      <c r="J192" s="31">
        <f t="shared" si="61"/>
        <v>255</v>
      </c>
      <c r="K192" s="31"/>
      <c r="L192" s="65"/>
    </row>
    <row r="193" spans="10:12" x14ac:dyDescent="0.25">
      <c r="J193" s="31">
        <f t="shared" si="61"/>
        <v>161</v>
      </c>
      <c r="K193" s="31"/>
      <c r="L193" s="65">
        <f t="shared" ref="L193" si="91">J193/J194</f>
        <v>0.62890625</v>
      </c>
    </row>
    <row r="194" spans="10:12" x14ac:dyDescent="0.25">
      <c r="J194" s="31">
        <f t="shared" si="61"/>
        <v>256</v>
      </c>
      <c r="K194" s="31"/>
      <c r="L194" s="65"/>
    </row>
    <row r="195" spans="10:12" x14ac:dyDescent="0.25">
      <c r="J195" s="31">
        <f t="shared" si="61"/>
        <v>162</v>
      </c>
      <c r="K195" s="31"/>
      <c r="L195" s="65">
        <f t="shared" ref="L195" si="92">J195/J196</f>
        <v>0.63035019455252916</v>
      </c>
    </row>
    <row r="196" spans="10:12" x14ac:dyDescent="0.25">
      <c r="J196" s="31">
        <f t="shared" si="61"/>
        <v>257</v>
      </c>
      <c r="K196" s="31"/>
      <c r="L196" s="65"/>
    </row>
    <row r="197" spans="10:12" x14ac:dyDescent="0.25">
      <c r="J197" s="31">
        <f t="shared" si="61"/>
        <v>163</v>
      </c>
      <c r="K197" s="31"/>
      <c r="L197" s="65">
        <f t="shared" ref="L197" si="93">J197/J198</f>
        <v>0.63178294573643412</v>
      </c>
    </row>
    <row r="198" spans="10:12" x14ac:dyDescent="0.25">
      <c r="J198" s="31">
        <f t="shared" ref="J198:J261" si="94">J196+1</f>
        <v>258</v>
      </c>
      <c r="K198" s="31"/>
      <c r="L198" s="65"/>
    </row>
    <row r="199" spans="10:12" x14ac:dyDescent="0.25">
      <c r="J199" s="31">
        <f t="shared" si="94"/>
        <v>164</v>
      </c>
      <c r="K199" s="31"/>
      <c r="L199" s="65">
        <f t="shared" ref="L199" si="95">J199/J200</f>
        <v>0.63320463320463316</v>
      </c>
    </row>
    <row r="200" spans="10:12" x14ac:dyDescent="0.25">
      <c r="J200" s="31">
        <f t="shared" si="94"/>
        <v>259</v>
      </c>
      <c r="K200" s="31"/>
      <c r="L200" s="65"/>
    </row>
    <row r="201" spans="10:12" x14ac:dyDescent="0.25">
      <c r="J201" s="31">
        <f t="shared" si="94"/>
        <v>165</v>
      </c>
      <c r="K201" s="31"/>
      <c r="L201" s="65">
        <f t="shared" ref="L201" si="96">J201/J202</f>
        <v>0.63461538461538458</v>
      </c>
    </row>
    <row r="202" spans="10:12" x14ac:dyDescent="0.25">
      <c r="J202" s="31">
        <f t="shared" si="94"/>
        <v>260</v>
      </c>
      <c r="K202" s="31"/>
      <c r="L202" s="65"/>
    </row>
    <row r="203" spans="10:12" x14ac:dyDescent="0.25">
      <c r="J203" s="31">
        <f t="shared" si="94"/>
        <v>166</v>
      </c>
      <c r="K203" s="31"/>
      <c r="L203" s="65">
        <f t="shared" ref="L203" si="97">J203/J204</f>
        <v>0.63601532567049812</v>
      </c>
    </row>
    <row r="204" spans="10:12" x14ac:dyDescent="0.25">
      <c r="J204" s="31">
        <f t="shared" si="94"/>
        <v>261</v>
      </c>
      <c r="K204" s="31"/>
      <c r="L204" s="65"/>
    </row>
    <row r="205" spans="10:12" x14ac:dyDescent="0.25">
      <c r="J205" s="31">
        <f t="shared" si="94"/>
        <v>167</v>
      </c>
      <c r="K205" s="31"/>
      <c r="L205" s="65">
        <f t="shared" ref="L205" si="98">J205/J206</f>
        <v>0.63740458015267176</v>
      </c>
    </row>
    <row r="206" spans="10:12" x14ac:dyDescent="0.25">
      <c r="J206" s="31">
        <f t="shared" si="94"/>
        <v>262</v>
      </c>
      <c r="K206" s="31"/>
      <c r="L206" s="65"/>
    </row>
    <row r="207" spans="10:12" x14ac:dyDescent="0.25">
      <c r="J207" s="31">
        <f t="shared" si="94"/>
        <v>168</v>
      </c>
      <c r="K207" s="31"/>
      <c r="L207" s="65">
        <f t="shared" ref="L207" si="99">J207/J208</f>
        <v>0.63878326996197721</v>
      </c>
    </row>
    <row r="208" spans="10:12" x14ac:dyDescent="0.25">
      <c r="J208" s="31">
        <f t="shared" si="94"/>
        <v>263</v>
      </c>
      <c r="K208" s="31"/>
      <c r="L208" s="65"/>
    </row>
    <row r="209" spans="10:12" x14ac:dyDescent="0.25">
      <c r="J209" s="31">
        <f t="shared" si="94"/>
        <v>169</v>
      </c>
      <c r="K209" s="31"/>
      <c r="L209" s="65">
        <f t="shared" ref="L209" si="100">J209/J210</f>
        <v>0.64015151515151514</v>
      </c>
    </row>
    <row r="210" spans="10:12" x14ac:dyDescent="0.25">
      <c r="J210" s="31">
        <f t="shared" si="94"/>
        <v>264</v>
      </c>
      <c r="K210" s="31"/>
      <c r="L210" s="65"/>
    </row>
    <row r="211" spans="10:12" x14ac:dyDescent="0.25">
      <c r="J211" s="31">
        <f t="shared" si="94"/>
        <v>170</v>
      </c>
      <c r="K211" s="31"/>
      <c r="L211" s="65">
        <f t="shared" ref="L211" si="101">J211/J212</f>
        <v>0.64150943396226412</v>
      </c>
    </row>
    <row r="212" spans="10:12" x14ac:dyDescent="0.25">
      <c r="J212" s="31">
        <f t="shared" si="94"/>
        <v>265</v>
      </c>
      <c r="K212" s="31"/>
      <c r="L212" s="65"/>
    </row>
    <row r="213" spans="10:12" x14ac:dyDescent="0.25">
      <c r="J213" s="31">
        <f t="shared" si="94"/>
        <v>171</v>
      </c>
      <c r="K213" s="31"/>
      <c r="L213" s="65">
        <f t="shared" ref="L213" si="102">J213/J214</f>
        <v>0.6428571428571429</v>
      </c>
    </row>
    <row r="214" spans="10:12" x14ac:dyDescent="0.25">
      <c r="J214" s="31">
        <f t="shared" si="94"/>
        <v>266</v>
      </c>
      <c r="K214" s="31"/>
      <c r="L214" s="65"/>
    </row>
    <row r="215" spans="10:12" x14ac:dyDescent="0.25">
      <c r="J215" s="31">
        <f t="shared" si="94"/>
        <v>172</v>
      </c>
      <c r="K215" s="31"/>
      <c r="L215" s="65">
        <f t="shared" ref="L215" si="103">J215/J216</f>
        <v>0.64419475655430714</v>
      </c>
    </row>
    <row r="216" spans="10:12" x14ac:dyDescent="0.25">
      <c r="J216" s="31">
        <f t="shared" si="94"/>
        <v>267</v>
      </c>
      <c r="K216" s="31"/>
      <c r="L216" s="65"/>
    </row>
    <row r="217" spans="10:12" x14ac:dyDescent="0.25">
      <c r="J217" s="31">
        <f t="shared" si="94"/>
        <v>173</v>
      </c>
      <c r="K217" s="31"/>
      <c r="L217" s="65">
        <f t="shared" ref="L217" si="104">J217/J218</f>
        <v>0.64552238805970152</v>
      </c>
    </row>
    <row r="218" spans="10:12" x14ac:dyDescent="0.25">
      <c r="J218" s="31">
        <f t="shared" si="94"/>
        <v>268</v>
      </c>
      <c r="K218" s="31"/>
      <c r="L218" s="65"/>
    </row>
    <row r="219" spans="10:12" x14ac:dyDescent="0.25">
      <c r="J219" s="31">
        <f t="shared" si="94"/>
        <v>174</v>
      </c>
      <c r="K219" s="31"/>
      <c r="L219" s="65">
        <f t="shared" ref="L219" si="105">J219/J220</f>
        <v>0.64684014869888473</v>
      </c>
    </row>
    <row r="220" spans="10:12" x14ac:dyDescent="0.25">
      <c r="J220" s="31">
        <f t="shared" si="94"/>
        <v>269</v>
      </c>
      <c r="K220" s="31"/>
      <c r="L220" s="65"/>
    </row>
    <row r="221" spans="10:12" x14ac:dyDescent="0.25">
      <c r="J221" s="31">
        <f t="shared" si="94"/>
        <v>175</v>
      </c>
      <c r="K221" s="31"/>
      <c r="L221" s="65">
        <f t="shared" ref="L221" si="106">J221/J222</f>
        <v>0.64814814814814814</v>
      </c>
    </row>
    <row r="222" spans="10:12" x14ac:dyDescent="0.25">
      <c r="J222" s="31">
        <f t="shared" si="94"/>
        <v>270</v>
      </c>
      <c r="K222" s="31"/>
      <c r="L222" s="65"/>
    </row>
    <row r="223" spans="10:12" x14ac:dyDescent="0.25">
      <c r="J223" s="31">
        <f t="shared" si="94"/>
        <v>176</v>
      </c>
      <c r="K223" s="31"/>
      <c r="L223" s="65">
        <f t="shared" ref="L223" si="107">J223/J224</f>
        <v>0.64944649446494462</v>
      </c>
    </row>
    <row r="224" spans="10:12" x14ac:dyDescent="0.25">
      <c r="J224" s="31">
        <f t="shared" si="94"/>
        <v>271</v>
      </c>
      <c r="K224" s="31"/>
      <c r="L224" s="65"/>
    </row>
    <row r="225" spans="10:12" x14ac:dyDescent="0.25">
      <c r="J225" s="31">
        <f t="shared" si="94"/>
        <v>177</v>
      </c>
      <c r="K225" s="31"/>
      <c r="L225" s="65">
        <f t="shared" ref="L225" si="108">J225/J226</f>
        <v>0.65073529411764708</v>
      </c>
    </row>
    <row r="226" spans="10:12" x14ac:dyDescent="0.25">
      <c r="J226" s="31">
        <f t="shared" si="94"/>
        <v>272</v>
      </c>
      <c r="K226" s="31"/>
      <c r="L226" s="65"/>
    </row>
    <row r="227" spans="10:12" x14ac:dyDescent="0.25">
      <c r="J227" s="31">
        <f t="shared" si="94"/>
        <v>178</v>
      </c>
      <c r="K227" s="31"/>
      <c r="L227" s="65">
        <f t="shared" ref="L227" si="109">J227/J228</f>
        <v>0.65201465201465203</v>
      </c>
    </row>
    <row r="228" spans="10:12" x14ac:dyDescent="0.25">
      <c r="J228" s="31">
        <f t="shared" si="94"/>
        <v>273</v>
      </c>
      <c r="K228" s="31"/>
      <c r="L228" s="65"/>
    </row>
    <row r="229" spans="10:12" x14ac:dyDescent="0.25">
      <c r="J229" s="31">
        <f t="shared" si="94"/>
        <v>179</v>
      </c>
      <c r="K229" s="31"/>
      <c r="L229" s="65">
        <f t="shared" ref="L229" si="110">J229/J230</f>
        <v>0.65328467153284675</v>
      </c>
    </row>
    <row r="230" spans="10:12" x14ac:dyDescent="0.25">
      <c r="J230" s="31">
        <f t="shared" si="94"/>
        <v>274</v>
      </c>
      <c r="K230" s="31"/>
      <c r="L230" s="65"/>
    </row>
    <row r="231" spans="10:12" x14ac:dyDescent="0.25">
      <c r="J231" s="31">
        <f t="shared" si="94"/>
        <v>180</v>
      </c>
      <c r="K231" s="31"/>
      <c r="L231" s="65">
        <f t="shared" ref="L231" si="111">J231/J232</f>
        <v>0.65454545454545454</v>
      </c>
    </row>
    <row r="232" spans="10:12" x14ac:dyDescent="0.25">
      <c r="J232" s="31">
        <f t="shared" si="94"/>
        <v>275</v>
      </c>
      <c r="K232" s="31"/>
      <c r="L232" s="65"/>
    </row>
    <row r="233" spans="10:12" x14ac:dyDescent="0.25">
      <c r="J233" s="31">
        <f t="shared" si="94"/>
        <v>181</v>
      </c>
      <c r="K233" s="31"/>
      <c r="L233" s="65">
        <f t="shared" ref="L233" si="112">J233/J234</f>
        <v>0.65579710144927539</v>
      </c>
    </row>
    <row r="234" spans="10:12" x14ac:dyDescent="0.25">
      <c r="J234" s="31">
        <f t="shared" si="94"/>
        <v>276</v>
      </c>
      <c r="K234" s="31"/>
      <c r="L234" s="65"/>
    </row>
    <row r="235" spans="10:12" x14ac:dyDescent="0.25">
      <c r="J235" s="31">
        <f t="shared" si="94"/>
        <v>182</v>
      </c>
      <c r="K235" s="31"/>
      <c r="L235" s="65">
        <f t="shared" ref="L235" si="113">J235/J236</f>
        <v>0.65703971119133575</v>
      </c>
    </row>
    <row r="236" spans="10:12" x14ac:dyDescent="0.25">
      <c r="J236" s="31">
        <f t="shared" si="94"/>
        <v>277</v>
      </c>
      <c r="K236" s="31"/>
      <c r="L236" s="65"/>
    </row>
    <row r="237" spans="10:12" x14ac:dyDescent="0.25">
      <c r="J237" s="31">
        <f t="shared" si="94"/>
        <v>183</v>
      </c>
      <c r="K237" s="31"/>
      <c r="L237" s="65">
        <f t="shared" ref="L237" si="114">J237/J238</f>
        <v>0.65827338129496404</v>
      </c>
    </row>
    <row r="238" spans="10:12" x14ac:dyDescent="0.25">
      <c r="J238" s="31">
        <f t="shared" si="94"/>
        <v>278</v>
      </c>
      <c r="K238" s="31"/>
      <c r="L238" s="65"/>
    </row>
    <row r="239" spans="10:12" x14ac:dyDescent="0.25">
      <c r="J239" s="31">
        <f t="shared" si="94"/>
        <v>184</v>
      </c>
      <c r="K239" s="31"/>
      <c r="L239" s="65">
        <f t="shared" ref="L239" si="115">J239/J240</f>
        <v>0.65949820788530467</v>
      </c>
    </row>
    <row r="240" spans="10:12" x14ac:dyDescent="0.25">
      <c r="J240" s="31">
        <f t="shared" si="94"/>
        <v>279</v>
      </c>
      <c r="K240" s="31"/>
      <c r="L240" s="65"/>
    </row>
    <row r="241" spans="10:12" x14ac:dyDescent="0.25">
      <c r="J241" s="31">
        <f t="shared" si="94"/>
        <v>185</v>
      </c>
      <c r="K241" s="31"/>
      <c r="L241" s="65">
        <f t="shared" ref="L241" si="116">J241/J242</f>
        <v>0.6607142857142857</v>
      </c>
    </row>
    <row r="242" spans="10:12" x14ac:dyDescent="0.25">
      <c r="J242" s="31">
        <f t="shared" si="94"/>
        <v>280</v>
      </c>
      <c r="K242" s="31"/>
      <c r="L242" s="65"/>
    </row>
    <row r="243" spans="10:12" x14ac:dyDescent="0.25">
      <c r="J243" s="31">
        <f t="shared" si="94"/>
        <v>186</v>
      </c>
      <c r="K243" s="31"/>
      <c r="L243" s="65">
        <f t="shared" ref="L243" si="117">J243/J244</f>
        <v>0.66192170818505336</v>
      </c>
    </row>
    <row r="244" spans="10:12" x14ac:dyDescent="0.25">
      <c r="J244" s="31">
        <f t="shared" si="94"/>
        <v>281</v>
      </c>
      <c r="K244" s="31"/>
      <c r="L244" s="65"/>
    </row>
    <row r="245" spans="10:12" x14ac:dyDescent="0.25">
      <c r="J245" s="31">
        <f t="shared" si="94"/>
        <v>187</v>
      </c>
      <c r="K245" s="31"/>
      <c r="L245" s="65">
        <f t="shared" ref="L245" si="118">J245/J246</f>
        <v>0.66312056737588654</v>
      </c>
    </row>
    <row r="246" spans="10:12" x14ac:dyDescent="0.25">
      <c r="J246" s="31">
        <f t="shared" si="94"/>
        <v>282</v>
      </c>
      <c r="K246" s="31"/>
      <c r="L246" s="65"/>
    </row>
    <row r="247" spans="10:12" x14ac:dyDescent="0.25">
      <c r="J247" s="31">
        <f t="shared" si="94"/>
        <v>188</v>
      </c>
      <c r="K247" s="31"/>
      <c r="L247" s="65">
        <f t="shared" ref="L247" si="119">J247/J248</f>
        <v>0.66431095406360419</v>
      </c>
    </row>
    <row r="248" spans="10:12" x14ac:dyDescent="0.25">
      <c r="J248" s="31">
        <f t="shared" si="94"/>
        <v>283</v>
      </c>
      <c r="K248" s="31"/>
      <c r="L248" s="65"/>
    </row>
    <row r="249" spans="10:12" x14ac:dyDescent="0.25">
      <c r="J249" s="31">
        <f t="shared" si="94"/>
        <v>189</v>
      </c>
      <c r="K249" s="31"/>
      <c r="L249" s="65">
        <f t="shared" ref="L249" si="120">J249/J250</f>
        <v>0.66549295774647887</v>
      </c>
    </row>
    <row r="250" spans="10:12" x14ac:dyDescent="0.25">
      <c r="J250" s="31">
        <f t="shared" si="94"/>
        <v>284</v>
      </c>
      <c r="K250" s="31"/>
      <c r="L250" s="65"/>
    </row>
    <row r="251" spans="10:12" x14ac:dyDescent="0.25">
      <c r="J251" s="31">
        <f t="shared" si="94"/>
        <v>190</v>
      </c>
      <c r="K251" s="31"/>
      <c r="L251" s="65">
        <f t="shared" ref="L251" si="121">J251/J252</f>
        <v>0.66666666666666663</v>
      </c>
    </row>
    <row r="252" spans="10:12" x14ac:dyDescent="0.25">
      <c r="J252" s="31">
        <f t="shared" si="94"/>
        <v>285</v>
      </c>
      <c r="K252" s="31"/>
      <c r="L252" s="65"/>
    </row>
    <row r="253" spans="10:12" x14ac:dyDescent="0.25">
      <c r="J253" s="31">
        <f t="shared" si="94"/>
        <v>191</v>
      </c>
      <c r="K253" s="31"/>
      <c r="L253" s="65">
        <f t="shared" ref="L253" si="122">J253/J254</f>
        <v>0.66783216783216781</v>
      </c>
    </row>
    <row r="254" spans="10:12" x14ac:dyDescent="0.25">
      <c r="J254" s="31">
        <f t="shared" si="94"/>
        <v>286</v>
      </c>
      <c r="K254" s="31"/>
      <c r="L254" s="65"/>
    </row>
    <row r="255" spans="10:12" x14ac:dyDescent="0.25">
      <c r="J255" s="31">
        <f t="shared" si="94"/>
        <v>192</v>
      </c>
      <c r="K255" s="31"/>
      <c r="L255" s="65">
        <f t="shared" ref="L255" si="123">J255/J256</f>
        <v>0.66898954703832758</v>
      </c>
    </row>
    <row r="256" spans="10:12" x14ac:dyDescent="0.25">
      <c r="J256" s="31">
        <f t="shared" si="94"/>
        <v>287</v>
      </c>
      <c r="K256" s="31"/>
      <c r="L256" s="65"/>
    </row>
    <row r="257" spans="10:12" x14ac:dyDescent="0.25">
      <c r="J257" s="31">
        <f t="shared" si="94"/>
        <v>193</v>
      </c>
      <c r="K257" s="31"/>
      <c r="L257" s="65">
        <f t="shared" ref="L257" si="124">J257/J258</f>
        <v>0.67013888888888884</v>
      </c>
    </row>
    <row r="258" spans="10:12" x14ac:dyDescent="0.25">
      <c r="J258" s="31">
        <f t="shared" si="94"/>
        <v>288</v>
      </c>
      <c r="K258" s="31"/>
      <c r="L258" s="65"/>
    </row>
    <row r="259" spans="10:12" x14ac:dyDescent="0.25">
      <c r="J259" s="31">
        <f t="shared" si="94"/>
        <v>194</v>
      </c>
      <c r="K259" s="31"/>
      <c r="L259" s="65">
        <f t="shared" ref="L259" si="125">J259/J260</f>
        <v>0.67128027681660896</v>
      </c>
    </row>
    <row r="260" spans="10:12" x14ac:dyDescent="0.25">
      <c r="J260" s="31">
        <f t="shared" si="94"/>
        <v>289</v>
      </c>
      <c r="K260" s="31"/>
      <c r="L260" s="65"/>
    </row>
    <row r="261" spans="10:12" x14ac:dyDescent="0.25">
      <c r="J261" s="31">
        <f t="shared" si="94"/>
        <v>195</v>
      </c>
      <c r="K261" s="31"/>
      <c r="L261" s="65">
        <f t="shared" ref="L261" si="126">J261/J262</f>
        <v>0.67241379310344829</v>
      </c>
    </row>
    <row r="262" spans="10:12" x14ac:dyDescent="0.25">
      <c r="J262" s="31">
        <f t="shared" ref="J262:J325" si="127">J260+1</f>
        <v>290</v>
      </c>
      <c r="K262" s="31"/>
      <c r="L262" s="65"/>
    </row>
    <row r="263" spans="10:12" x14ac:dyDescent="0.25">
      <c r="J263" s="31">
        <f t="shared" si="127"/>
        <v>196</v>
      </c>
      <c r="K263" s="31"/>
      <c r="L263" s="65">
        <f t="shared" ref="L263" si="128">J263/J264</f>
        <v>0.67353951890034369</v>
      </c>
    </row>
    <row r="264" spans="10:12" x14ac:dyDescent="0.25">
      <c r="J264" s="31">
        <f t="shared" si="127"/>
        <v>291</v>
      </c>
      <c r="K264" s="31"/>
      <c r="L264" s="65"/>
    </row>
    <row r="265" spans="10:12" x14ac:dyDescent="0.25">
      <c r="J265" s="31">
        <f t="shared" si="127"/>
        <v>197</v>
      </c>
      <c r="K265" s="31"/>
      <c r="L265" s="65">
        <f t="shared" ref="L265" si="129">J265/J266</f>
        <v>0.67465753424657537</v>
      </c>
    </row>
    <row r="266" spans="10:12" x14ac:dyDescent="0.25">
      <c r="J266" s="31">
        <f t="shared" si="127"/>
        <v>292</v>
      </c>
      <c r="K266" s="31"/>
      <c r="L266" s="65"/>
    </row>
    <row r="267" spans="10:12" x14ac:dyDescent="0.25">
      <c r="J267" s="31">
        <f t="shared" si="127"/>
        <v>198</v>
      </c>
      <c r="K267" s="31"/>
      <c r="L267" s="65">
        <f t="shared" ref="L267" si="130">J267/J268</f>
        <v>0.67576791808873715</v>
      </c>
    </row>
    <row r="268" spans="10:12" x14ac:dyDescent="0.25">
      <c r="J268" s="31">
        <f t="shared" si="127"/>
        <v>293</v>
      </c>
      <c r="K268" s="31"/>
      <c r="L268" s="65"/>
    </row>
    <row r="269" spans="10:12" x14ac:dyDescent="0.25">
      <c r="J269" s="31">
        <f t="shared" si="127"/>
        <v>199</v>
      </c>
      <c r="K269" s="31"/>
      <c r="L269" s="65">
        <f t="shared" ref="L269" si="131">J269/J270</f>
        <v>0.6768707482993197</v>
      </c>
    </row>
    <row r="270" spans="10:12" x14ac:dyDescent="0.25">
      <c r="J270" s="31">
        <f t="shared" si="127"/>
        <v>294</v>
      </c>
      <c r="K270" s="31"/>
      <c r="L270" s="65"/>
    </row>
    <row r="271" spans="10:12" x14ac:dyDescent="0.25">
      <c r="J271" s="31">
        <f t="shared" si="127"/>
        <v>200</v>
      </c>
      <c r="K271" s="31"/>
      <c r="L271" s="65">
        <f t="shared" ref="L271" si="132">J271/J272</f>
        <v>0.67796610169491522</v>
      </c>
    </row>
    <row r="272" spans="10:12" x14ac:dyDescent="0.25">
      <c r="J272" s="31">
        <f t="shared" si="127"/>
        <v>295</v>
      </c>
      <c r="K272" s="31"/>
      <c r="L272" s="65"/>
    </row>
    <row r="273" spans="10:12" x14ac:dyDescent="0.25">
      <c r="J273" s="31">
        <f t="shared" si="127"/>
        <v>201</v>
      </c>
      <c r="K273" s="31"/>
      <c r="L273" s="65">
        <f t="shared" ref="L273" si="133">J273/J274</f>
        <v>0.67905405405405406</v>
      </c>
    </row>
    <row r="274" spans="10:12" x14ac:dyDescent="0.25">
      <c r="J274" s="31">
        <f t="shared" si="127"/>
        <v>296</v>
      </c>
      <c r="K274" s="31"/>
      <c r="L274" s="65"/>
    </row>
    <row r="275" spans="10:12" x14ac:dyDescent="0.25">
      <c r="J275" s="31">
        <f t="shared" si="127"/>
        <v>202</v>
      </c>
      <c r="K275" s="31"/>
      <c r="L275" s="65">
        <f t="shared" ref="L275" si="134">J275/J276</f>
        <v>0.68013468013468015</v>
      </c>
    </row>
    <row r="276" spans="10:12" x14ac:dyDescent="0.25">
      <c r="J276" s="31">
        <f t="shared" si="127"/>
        <v>297</v>
      </c>
      <c r="K276" s="31"/>
      <c r="L276" s="65"/>
    </row>
    <row r="277" spans="10:12" x14ac:dyDescent="0.25">
      <c r="J277" s="31">
        <f t="shared" si="127"/>
        <v>203</v>
      </c>
      <c r="K277" s="31"/>
      <c r="L277" s="65">
        <f t="shared" ref="L277" si="135">J277/J278</f>
        <v>0.68120805369127513</v>
      </c>
    </row>
    <row r="278" spans="10:12" x14ac:dyDescent="0.25">
      <c r="J278" s="31">
        <f t="shared" si="127"/>
        <v>298</v>
      </c>
      <c r="K278" s="31"/>
      <c r="L278" s="65"/>
    </row>
    <row r="279" spans="10:12" x14ac:dyDescent="0.25">
      <c r="J279" s="31">
        <f t="shared" si="127"/>
        <v>204</v>
      </c>
      <c r="K279" s="31"/>
      <c r="L279" s="65">
        <f t="shared" ref="L279" si="136">J279/J280</f>
        <v>0.68227424749163879</v>
      </c>
    </row>
    <row r="280" spans="10:12" x14ac:dyDescent="0.25">
      <c r="J280" s="31">
        <f t="shared" si="127"/>
        <v>299</v>
      </c>
      <c r="K280" s="31"/>
      <c r="L280" s="65"/>
    </row>
    <row r="281" spans="10:12" x14ac:dyDescent="0.25">
      <c r="J281" s="31">
        <f t="shared" si="127"/>
        <v>205</v>
      </c>
      <c r="K281" s="31"/>
      <c r="L281" s="65">
        <f t="shared" ref="L281" si="137">J281/J282</f>
        <v>0.68333333333333335</v>
      </c>
    </row>
    <row r="282" spans="10:12" x14ac:dyDescent="0.25">
      <c r="J282" s="31">
        <f t="shared" si="127"/>
        <v>300</v>
      </c>
      <c r="K282" s="31"/>
      <c r="L282" s="65"/>
    </row>
    <row r="283" spans="10:12" x14ac:dyDescent="0.25">
      <c r="J283" s="31">
        <f t="shared" si="127"/>
        <v>206</v>
      </c>
      <c r="K283" s="31"/>
      <c r="L283" s="65">
        <f t="shared" ref="L283" si="138">J283/J284</f>
        <v>0.68438538205980071</v>
      </c>
    </row>
    <row r="284" spans="10:12" x14ac:dyDescent="0.25">
      <c r="J284" s="31">
        <f t="shared" si="127"/>
        <v>301</v>
      </c>
      <c r="K284" s="31"/>
      <c r="L284" s="65"/>
    </row>
    <row r="285" spans="10:12" x14ac:dyDescent="0.25">
      <c r="J285" s="31">
        <f t="shared" si="127"/>
        <v>207</v>
      </c>
      <c r="K285" s="31"/>
      <c r="L285" s="65">
        <f t="shared" ref="L285" si="139">J285/J286</f>
        <v>0.68543046357615889</v>
      </c>
    </row>
    <row r="286" spans="10:12" x14ac:dyDescent="0.25">
      <c r="J286" s="31">
        <f t="shared" si="127"/>
        <v>302</v>
      </c>
      <c r="K286" s="31"/>
      <c r="L286" s="65"/>
    </row>
    <row r="287" spans="10:12" x14ac:dyDescent="0.25">
      <c r="J287" s="31">
        <f t="shared" si="127"/>
        <v>208</v>
      </c>
      <c r="K287" s="31"/>
      <c r="L287" s="65">
        <f t="shared" ref="L287" si="140">J287/J288</f>
        <v>0.68646864686468645</v>
      </c>
    </row>
    <row r="288" spans="10:12" x14ac:dyDescent="0.25">
      <c r="J288" s="31">
        <f t="shared" si="127"/>
        <v>303</v>
      </c>
      <c r="K288" s="31"/>
      <c r="L288" s="65"/>
    </row>
    <row r="289" spans="10:12" x14ac:dyDescent="0.25">
      <c r="J289" s="31">
        <f t="shared" si="127"/>
        <v>209</v>
      </c>
      <c r="K289" s="31"/>
      <c r="L289" s="65">
        <f t="shared" ref="L289" si="141">J289/J290</f>
        <v>0.6875</v>
      </c>
    </row>
    <row r="290" spans="10:12" x14ac:dyDescent="0.25">
      <c r="J290" s="31">
        <f t="shared" si="127"/>
        <v>304</v>
      </c>
      <c r="K290" s="31"/>
      <c r="L290" s="65"/>
    </row>
    <row r="291" spans="10:12" x14ac:dyDescent="0.25">
      <c r="J291" s="31">
        <f t="shared" si="127"/>
        <v>210</v>
      </c>
      <c r="K291" s="31"/>
      <c r="L291" s="65">
        <f t="shared" ref="L291" si="142">J291/J292</f>
        <v>0.68852459016393441</v>
      </c>
    </row>
    <row r="292" spans="10:12" x14ac:dyDescent="0.25">
      <c r="J292" s="31">
        <f t="shared" si="127"/>
        <v>305</v>
      </c>
      <c r="K292" s="31"/>
      <c r="L292" s="65"/>
    </row>
    <row r="293" spans="10:12" x14ac:dyDescent="0.25">
      <c r="J293" s="31">
        <f t="shared" si="127"/>
        <v>211</v>
      </c>
      <c r="K293" s="31"/>
      <c r="L293" s="65">
        <f t="shared" ref="L293" si="143">J293/J294</f>
        <v>0.68954248366013071</v>
      </c>
    </row>
    <row r="294" spans="10:12" x14ac:dyDescent="0.25">
      <c r="J294" s="31">
        <f t="shared" si="127"/>
        <v>306</v>
      </c>
      <c r="K294" s="31"/>
      <c r="L294" s="65"/>
    </row>
    <row r="295" spans="10:12" x14ac:dyDescent="0.25">
      <c r="J295" s="31">
        <f t="shared" si="127"/>
        <v>212</v>
      </c>
      <c r="K295" s="31"/>
      <c r="L295" s="65">
        <f t="shared" ref="L295" si="144">J295/J296</f>
        <v>0.69055374592833874</v>
      </c>
    </row>
    <row r="296" spans="10:12" x14ac:dyDescent="0.25">
      <c r="J296" s="31">
        <f t="shared" si="127"/>
        <v>307</v>
      </c>
      <c r="K296" s="31"/>
      <c r="L296" s="65"/>
    </row>
    <row r="297" spans="10:12" x14ac:dyDescent="0.25">
      <c r="J297" s="31">
        <f t="shared" si="127"/>
        <v>213</v>
      </c>
      <c r="K297" s="31"/>
      <c r="L297" s="65">
        <f t="shared" ref="L297" si="145">J297/J298</f>
        <v>0.69155844155844159</v>
      </c>
    </row>
    <row r="298" spans="10:12" x14ac:dyDescent="0.25">
      <c r="J298" s="31">
        <f t="shared" si="127"/>
        <v>308</v>
      </c>
      <c r="K298" s="31"/>
      <c r="L298" s="65"/>
    </row>
    <row r="299" spans="10:12" x14ac:dyDescent="0.25">
      <c r="J299" s="31">
        <f t="shared" si="127"/>
        <v>214</v>
      </c>
      <c r="K299" s="31"/>
      <c r="L299" s="65">
        <f t="shared" ref="L299" si="146">J299/J300</f>
        <v>0.69255663430420711</v>
      </c>
    </row>
    <row r="300" spans="10:12" x14ac:dyDescent="0.25">
      <c r="J300" s="31">
        <f t="shared" si="127"/>
        <v>309</v>
      </c>
      <c r="K300" s="31"/>
      <c r="L300" s="65"/>
    </row>
    <row r="301" spans="10:12" x14ac:dyDescent="0.25">
      <c r="J301" s="31">
        <f t="shared" si="127"/>
        <v>215</v>
      </c>
      <c r="K301" s="31"/>
      <c r="L301" s="65">
        <f t="shared" ref="L301" si="147">J301/J302</f>
        <v>0.69354838709677424</v>
      </c>
    </row>
    <row r="302" spans="10:12" x14ac:dyDescent="0.25">
      <c r="J302" s="31">
        <f t="shared" si="127"/>
        <v>310</v>
      </c>
      <c r="K302" s="31"/>
      <c r="L302" s="65"/>
    </row>
    <row r="303" spans="10:12" x14ac:dyDescent="0.25">
      <c r="J303" s="31">
        <f t="shared" si="127"/>
        <v>216</v>
      </c>
      <c r="K303" s="31"/>
      <c r="L303" s="65">
        <f t="shared" ref="L303" si="148">J303/J304</f>
        <v>0.69453376205787787</v>
      </c>
    </row>
    <row r="304" spans="10:12" x14ac:dyDescent="0.25">
      <c r="J304" s="31">
        <f t="shared" si="127"/>
        <v>311</v>
      </c>
      <c r="K304" s="31"/>
      <c r="L304" s="65"/>
    </row>
    <row r="305" spans="10:12" x14ac:dyDescent="0.25">
      <c r="J305" s="31">
        <f t="shared" si="127"/>
        <v>217</v>
      </c>
      <c r="K305" s="31"/>
      <c r="L305" s="65">
        <f t="shared" ref="L305" si="149">J305/J306</f>
        <v>0.69551282051282048</v>
      </c>
    </row>
    <row r="306" spans="10:12" x14ac:dyDescent="0.25">
      <c r="J306" s="31">
        <f t="shared" si="127"/>
        <v>312</v>
      </c>
      <c r="K306" s="31"/>
      <c r="L306" s="65"/>
    </row>
    <row r="307" spans="10:12" x14ac:dyDescent="0.25">
      <c r="J307" s="31">
        <f t="shared" si="127"/>
        <v>218</v>
      </c>
      <c r="K307" s="31"/>
      <c r="L307" s="65">
        <f t="shared" ref="L307" si="150">J307/J308</f>
        <v>0.69648562300319494</v>
      </c>
    </row>
    <row r="308" spans="10:12" x14ac:dyDescent="0.25">
      <c r="J308" s="31">
        <f t="shared" si="127"/>
        <v>313</v>
      </c>
      <c r="K308" s="31"/>
      <c r="L308" s="65"/>
    </row>
    <row r="309" spans="10:12" x14ac:dyDescent="0.25">
      <c r="J309" s="31">
        <f t="shared" si="127"/>
        <v>219</v>
      </c>
      <c r="K309" s="31"/>
      <c r="L309" s="65">
        <f t="shared" ref="L309" si="151">J309/J310</f>
        <v>0.69745222929936301</v>
      </c>
    </row>
    <row r="310" spans="10:12" x14ac:dyDescent="0.25">
      <c r="J310" s="31">
        <f t="shared" si="127"/>
        <v>314</v>
      </c>
      <c r="K310" s="31"/>
      <c r="L310" s="65"/>
    </row>
    <row r="311" spans="10:12" x14ac:dyDescent="0.25">
      <c r="J311" s="31">
        <f t="shared" si="127"/>
        <v>220</v>
      </c>
      <c r="K311" s="31"/>
      <c r="L311" s="65">
        <f t="shared" ref="L311" si="152">J311/J312</f>
        <v>0.69841269841269837</v>
      </c>
    </row>
    <row r="312" spans="10:12" x14ac:dyDescent="0.25">
      <c r="J312" s="31">
        <f t="shared" si="127"/>
        <v>315</v>
      </c>
      <c r="K312" s="31"/>
      <c r="L312" s="65"/>
    </row>
    <row r="313" spans="10:12" x14ac:dyDescent="0.25">
      <c r="J313" s="31">
        <f t="shared" si="127"/>
        <v>221</v>
      </c>
      <c r="K313" s="31"/>
      <c r="L313" s="65">
        <f t="shared" ref="L313" si="153">J313/J314</f>
        <v>0.69936708860759489</v>
      </c>
    </row>
    <row r="314" spans="10:12" x14ac:dyDescent="0.25">
      <c r="J314" s="31">
        <f t="shared" si="127"/>
        <v>316</v>
      </c>
      <c r="K314" s="31"/>
      <c r="L314" s="65"/>
    </row>
    <row r="315" spans="10:12" x14ac:dyDescent="0.25">
      <c r="J315" s="31">
        <f t="shared" si="127"/>
        <v>222</v>
      </c>
      <c r="K315" s="31"/>
      <c r="L315" s="65">
        <f t="shared" ref="L315" si="154">J315/J316</f>
        <v>0.70031545741324919</v>
      </c>
    </row>
    <row r="316" spans="10:12" x14ac:dyDescent="0.25">
      <c r="J316" s="31">
        <f t="shared" si="127"/>
        <v>317</v>
      </c>
      <c r="K316" s="31"/>
      <c r="L316" s="65"/>
    </row>
    <row r="317" spans="10:12" x14ac:dyDescent="0.25">
      <c r="J317" s="31">
        <f t="shared" si="127"/>
        <v>223</v>
      </c>
      <c r="K317" s="31"/>
      <c r="L317" s="65">
        <f t="shared" ref="L317" si="155">J317/J318</f>
        <v>0.70125786163522008</v>
      </c>
    </row>
    <row r="318" spans="10:12" x14ac:dyDescent="0.25">
      <c r="J318" s="31">
        <f t="shared" si="127"/>
        <v>318</v>
      </c>
      <c r="K318" s="31"/>
      <c r="L318" s="65"/>
    </row>
    <row r="319" spans="10:12" x14ac:dyDescent="0.25">
      <c r="J319" s="31">
        <f t="shared" si="127"/>
        <v>224</v>
      </c>
      <c r="K319" s="31"/>
      <c r="L319" s="65">
        <f t="shared" ref="L319" si="156">J319/J320</f>
        <v>0.70219435736677116</v>
      </c>
    </row>
    <row r="320" spans="10:12" x14ac:dyDescent="0.25">
      <c r="J320" s="31">
        <f t="shared" si="127"/>
        <v>319</v>
      </c>
      <c r="K320" s="31"/>
      <c r="L320" s="65"/>
    </row>
    <row r="321" spans="10:12" x14ac:dyDescent="0.25">
      <c r="J321" s="31">
        <f t="shared" si="127"/>
        <v>225</v>
      </c>
      <c r="K321" s="31"/>
      <c r="L321" s="65">
        <f t="shared" ref="L321" si="157">J321/J322</f>
        <v>0.703125</v>
      </c>
    </row>
    <row r="322" spans="10:12" x14ac:dyDescent="0.25">
      <c r="J322" s="31">
        <f t="shared" si="127"/>
        <v>320</v>
      </c>
      <c r="K322" s="31"/>
      <c r="L322" s="65"/>
    </row>
    <row r="323" spans="10:12" x14ac:dyDescent="0.25">
      <c r="J323" s="31">
        <f t="shared" si="127"/>
        <v>226</v>
      </c>
      <c r="K323" s="31"/>
      <c r="L323" s="65">
        <f t="shared" ref="L323" si="158">J323/J324</f>
        <v>0.70404984423676009</v>
      </c>
    </row>
    <row r="324" spans="10:12" x14ac:dyDescent="0.25">
      <c r="J324" s="31">
        <f t="shared" si="127"/>
        <v>321</v>
      </c>
      <c r="K324" s="31"/>
      <c r="L324" s="65"/>
    </row>
    <row r="325" spans="10:12" x14ac:dyDescent="0.25">
      <c r="J325" s="31">
        <f t="shared" si="127"/>
        <v>227</v>
      </c>
      <c r="K325" s="31"/>
      <c r="L325" s="65">
        <f t="shared" ref="L325" si="159">J325/J326</f>
        <v>0.70496894409937894</v>
      </c>
    </row>
    <row r="326" spans="10:12" x14ac:dyDescent="0.25">
      <c r="J326" s="31">
        <f t="shared" ref="J326:J334" si="160">J324+1</f>
        <v>322</v>
      </c>
      <c r="K326" s="31"/>
      <c r="L326" s="65"/>
    </row>
    <row r="327" spans="10:12" x14ac:dyDescent="0.25">
      <c r="J327" s="31">
        <f t="shared" si="160"/>
        <v>228</v>
      </c>
      <c r="K327" s="31"/>
      <c r="L327" s="65">
        <f t="shared" ref="L327" si="161">J327/J328</f>
        <v>0.70588235294117652</v>
      </c>
    </row>
    <row r="328" spans="10:12" x14ac:dyDescent="0.25">
      <c r="J328" s="31">
        <f t="shared" si="160"/>
        <v>323</v>
      </c>
      <c r="K328" s="31"/>
      <c r="L328" s="65"/>
    </row>
    <row r="329" spans="10:12" x14ac:dyDescent="0.25">
      <c r="J329" s="31">
        <f t="shared" si="160"/>
        <v>229</v>
      </c>
      <c r="K329" s="31"/>
      <c r="L329" s="65">
        <f t="shared" ref="L329" si="162">J329/J330</f>
        <v>0.70679012345679015</v>
      </c>
    </row>
    <row r="330" spans="10:12" x14ac:dyDescent="0.25">
      <c r="J330" s="31">
        <f t="shared" si="160"/>
        <v>324</v>
      </c>
      <c r="K330" s="31"/>
      <c r="L330" s="65"/>
    </row>
    <row r="331" spans="10:12" x14ac:dyDescent="0.25">
      <c r="J331" s="31">
        <f t="shared" si="160"/>
        <v>230</v>
      </c>
      <c r="K331" s="31"/>
      <c r="L331" s="65">
        <f t="shared" ref="L331" si="163">J331/J332</f>
        <v>0.70769230769230773</v>
      </c>
    </row>
    <row r="332" spans="10:12" x14ac:dyDescent="0.25">
      <c r="J332" s="31">
        <f t="shared" si="160"/>
        <v>325</v>
      </c>
      <c r="K332" s="31"/>
      <c r="L332" s="65"/>
    </row>
    <row r="333" spans="10:12" x14ac:dyDescent="0.25">
      <c r="J333" s="31">
        <f t="shared" si="160"/>
        <v>231</v>
      </c>
      <c r="K333" s="31"/>
      <c r="L333" s="65">
        <f t="shared" ref="L333" si="164">J333/J334</f>
        <v>0.70858895705521474</v>
      </c>
    </row>
    <row r="334" spans="10:12" x14ac:dyDescent="0.25">
      <c r="J334" s="31">
        <f t="shared" si="160"/>
        <v>326</v>
      </c>
      <c r="K334" s="31"/>
      <c r="L334" s="65"/>
    </row>
    <row r="335" spans="10:12" x14ac:dyDescent="0.25">
      <c r="J335" s="31"/>
      <c r="K335" s="31"/>
      <c r="L335" s="65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/>
  <dimension ref="A1:K29"/>
  <sheetViews>
    <sheetView workbookViewId="0">
      <selection activeCell="B19" sqref="B19"/>
    </sheetView>
  </sheetViews>
  <sheetFormatPr defaultRowHeight="15" x14ac:dyDescent="0.25"/>
  <cols>
    <col min="1" max="1" width="23" customWidth="1"/>
    <col min="2" max="2" width="40.5703125" bestFit="1" customWidth="1"/>
    <col min="3" max="3" width="31.140625" bestFit="1" customWidth="1"/>
    <col min="10" max="10" width="19.42578125" bestFit="1" customWidth="1"/>
  </cols>
  <sheetData>
    <row r="1" spans="1:11" x14ac:dyDescent="0.25">
      <c r="A1" s="70" t="s">
        <v>227</v>
      </c>
    </row>
    <row r="2" spans="1:11" x14ac:dyDescent="0.25">
      <c r="A2" s="33" t="s">
        <v>228</v>
      </c>
      <c r="J2" t="s">
        <v>235</v>
      </c>
    </row>
    <row r="3" spans="1:11" x14ac:dyDescent="0.25">
      <c r="A3" s="33" t="s">
        <v>229</v>
      </c>
    </row>
    <row r="4" spans="1:11" x14ac:dyDescent="0.25">
      <c r="A4" s="33" t="s">
        <v>230</v>
      </c>
      <c r="J4" t="s">
        <v>239</v>
      </c>
      <c r="K4">
        <v>53</v>
      </c>
    </row>
    <row r="5" spans="1:11" x14ac:dyDescent="0.25">
      <c r="J5" t="s">
        <v>236</v>
      </c>
      <c r="K5">
        <v>1</v>
      </c>
    </row>
    <row r="6" spans="1:11" ht="15.75" x14ac:dyDescent="0.25">
      <c r="A6" s="34" t="s">
        <v>231</v>
      </c>
      <c r="J6" t="s">
        <v>237</v>
      </c>
      <c r="K6">
        <f>POWER(K5,K4)-K5</f>
        <v>0</v>
      </c>
    </row>
    <row r="7" spans="1:11" x14ac:dyDescent="0.25">
      <c r="J7" t="s">
        <v>238</v>
      </c>
      <c r="K7">
        <f>MOD(K6,K4)</f>
        <v>0</v>
      </c>
    </row>
    <row r="8" spans="1:11" ht="17.25" x14ac:dyDescent="0.25">
      <c r="A8" s="35" t="s">
        <v>232</v>
      </c>
    </row>
    <row r="10" spans="1:11" ht="15.75" x14ac:dyDescent="0.25">
      <c r="A10" s="34" t="s">
        <v>233</v>
      </c>
    </row>
    <row r="12" spans="1:11" ht="17.25" x14ac:dyDescent="0.25">
      <c r="A12" s="35" t="s">
        <v>234</v>
      </c>
    </row>
    <row r="14" spans="1:11" x14ac:dyDescent="0.25">
      <c r="A14" t="s">
        <v>253</v>
      </c>
      <c r="B14" s="4">
        <v>3</v>
      </c>
    </row>
    <row r="15" spans="1:11" x14ac:dyDescent="0.25">
      <c r="A15" t="s">
        <v>254</v>
      </c>
      <c r="B15" s="4">
        <v>5</v>
      </c>
    </row>
    <row r="16" spans="1:11" x14ac:dyDescent="0.25">
      <c r="A16" t="s">
        <v>246</v>
      </c>
      <c r="B16" s="3">
        <f>B14*B15</f>
        <v>15</v>
      </c>
    </row>
    <row r="17" spans="1:5" ht="14.25" customHeight="1" x14ac:dyDescent="0.25">
      <c r="A17" t="s">
        <v>247</v>
      </c>
      <c r="B17" s="3">
        <f>(B14-1)*(B15-1)</f>
        <v>8</v>
      </c>
    </row>
    <row r="18" spans="1:5" x14ac:dyDescent="0.25">
      <c r="A18" t="s">
        <v>248</v>
      </c>
      <c r="B18" s="4">
        <v>3</v>
      </c>
      <c r="C18" t="s">
        <v>249</v>
      </c>
      <c r="D18" s="3">
        <f>MOD(B17,B18)</f>
        <v>2</v>
      </c>
      <c r="E18" t="str">
        <f>IF(D18=0,"NEPLATNE", "OK")</f>
        <v>OK</v>
      </c>
    </row>
    <row r="19" spans="1:5" x14ac:dyDescent="0.25">
      <c r="A19" t="s">
        <v>250</v>
      </c>
      <c r="B19" s="4">
        <v>3</v>
      </c>
      <c r="C19" t="s">
        <v>251</v>
      </c>
    </row>
    <row r="20" spans="1:5" x14ac:dyDescent="0.25">
      <c r="A20" t="s">
        <v>240</v>
      </c>
      <c r="B20" s="3">
        <f>B19*B18</f>
        <v>9</v>
      </c>
    </row>
    <row r="21" spans="1:5" x14ac:dyDescent="0.25">
      <c r="A21" t="s">
        <v>241</v>
      </c>
      <c r="B21" s="3">
        <f>B20-1</f>
        <v>8</v>
      </c>
    </row>
    <row r="22" spans="1:5" x14ac:dyDescent="0.25">
      <c r="C22" t="s">
        <v>252</v>
      </c>
      <c r="D22" s="3">
        <f>MOD(B21,B17)</f>
        <v>0</v>
      </c>
      <c r="E22" t="str">
        <f>IF(D22&lt;&gt;0,"NEPLATNE","OK")</f>
        <v>OK</v>
      </c>
    </row>
    <row r="23" spans="1:5" x14ac:dyDescent="0.25">
      <c r="A23" t="s">
        <v>244</v>
      </c>
      <c r="B23">
        <v>10</v>
      </c>
      <c r="C23" t="s">
        <v>618</v>
      </c>
    </row>
    <row r="24" spans="1:5" x14ac:dyDescent="0.25">
      <c r="A24" t="s">
        <v>242</v>
      </c>
      <c r="B24" s="36">
        <f>POWER(B23,B18)</f>
        <v>1000</v>
      </c>
    </row>
    <row r="25" spans="1:5" x14ac:dyDescent="0.25">
      <c r="A25" t="s">
        <v>243</v>
      </c>
      <c r="B25" s="3">
        <f>MOD(B24,B16)</f>
        <v>10</v>
      </c>
    </row>
    <row r="26" spans="1:5" ht="15.75" thickBot="1" x14ac:dyDescent="0.3"/>
    <row r="27" spans="1:5" x14ac:dyDescent="0.25">
      <c r="A27" s="37" t="s">
        <v>245</v>
      </c>
      <c r="B27" s="38"/>
    </row>
    <row r="28" spans="1:5" x14ac:dyDescent="0.25">
      <c r="A28" s="39"/>
      <c r="B28" s="40">
        <f>POWER(B25,B19)</f>
        <v>1000</v>
      </c>
    </row>
    <row r="29" spans="1:5" ht="15.75" thickBot="1" x14ac:dyDescent="0.3">
      <c r="A29" s="41"/>
      <c r="B29" s="42">
        <f>MOD(B28,B16)</f>
        <v>10</v>
      </c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/>
  <dimension ref="B2:F12"/>
  <sheetViews>
    <sheetView workbookViewId="0">
      <selection activeCell="D21" sqref="D21"/>
    </sheetView>
  </sheetViews>
  <sheetFormatPr defaultRowHeight="15" x14ac:dyDescent="0.25"/>
  <cols>
    <col min="1" max="1" width="9.140625" style="44"/>
    <col min="2" max="2" width="12.5703125" style="44" bestFit="1" customWidth="1"/>
    <col min="3" max="3" width="13.7109375" style="44" bestFit="1" customWidth="1"/>
    <col min="4" max="4" width="9.140625" style="44"/>
    <col min="5" max="5" width="12.5703125" style="44" bestFit="1" customWidth="1"/>
    <col min="6" max="6" width="14.140625" style="44" bestFit="1" customWidth="1"/>
    <col min="7" max="16384" width="9.140625" style="44"/>
  </cols>
  <sheetData>
    <row r="2" spans="2:6" x14ac:dyDescent="0.25">
      <c r="C2" s="48"/>
    </row>
    <row r="3" spans="2:6" x14ac:dyDescent="0.25">
      <c r="B3" s="44" t="s">
        <v>265</v>
      </c>
      <c r="D3" s="44">
        <v>4.8499999999999996</v>
      </c>
      <c r="E3" s="44" t="s">
        <v>260</v>
      </c>
    </row>
    <row r="4" spans="2:6" x14ac:dyDescent="0.25">
      <c r="B4" s="44" t="s">
        <v>266</v>
      </c>
      <c r="D4" s="44">
        <v>4906</v>
      </c>
      <c r="E4" s="44" t="s">
        <v>71</v>
      </c>
    </row>
    <row r="6" spans="2:6" x14ac:dyDescent="0.25">
      <c r="B6" s="46" t="s">
        <v>261</v>
      </c>
      <c r="C6" s="46" t="s">
        <v>262</v>
      </c>
      <c r="D6" s="45"/>
      <c r="E6" s="46" t="s">
        <v>263</v>
      </c>
      <c r="F6" s="46" t="s">
        <v>264</v>
      </c>
    </row>
    <row r="7" spans="2:6" x14ac:dyDescent="0.25">
      <c r="B7" s="47">
        <v>0.84</v>
      </c>
      <c r="C7" s="47">
        <v>0.56000000000000005</v>
      </c>
      <c r="D7" s="45"/>
      <c r="E7" s="49">
        <f>$D$4/SUM($B$7:$B$10)*B7</f>
        <v>1212.0705882352941</v>
      </c>
      <c r="F7" s="49">
        <f>E7/B7*C7</f>
        <v>808.04705882352948</v>
      </c>
    </row>
    <row r="8" spans="2:6" x14ac:dyDescent="0.25">
      <c r="B8" s="47">
        <v>0.85</v>
      </c>
      <c r="C8" s="47">
        <v>0.55000000000000004</v>
      </c>
      <c r="D8" s="45"/>
      <c r="E8" s="49">
        <f t="shared" ref="E8:E10" si="0">$D$4/SUM($B$7:$B$10)*B8</f>
        <v>1226.5</v>
      </c>
      <c r="F8" s="49">
        <f t="shared" ref="F8:F10" si="1">E8/B8*C8</f>
        <v>793.61764705882365</v>
      </c>
    </row>
    <row r="9" spans="2:6" x14ac:dyDescent="0.25">
      <c r="B9" s="47">
        <v>0.86</v>
      </c>
      <c r="C9" s="47">
        <v>0.6</v>
      </c>
      <c r="D9" s="45"/>
      <c r="E9" s="49">
        <f t="shared" si="0"/>
        <v>1240.9294117647059</v>
      </c>
      <c r="F9" s="49">
        <f t="shared" si="1"/>
        <v>865.76470588235293</v>
      </c>
    </row>
    <row r="10" spans="2:6" x14ac:dyDescent="0.25">
      <c r="B10" s="47">
        <v>0.85</v>
      </c>
      <c r="C10" s="47">
        <v>0.56000000000000005</v>
      </c>
      <c r="D10" s="45"/>
      <c r="E10" s="49">
        <f t="shared" si="0"/>
        <v>1226.5</v>
      </c>
      <c r="F10" s="49">
        <f t="shared" si="1"/>
        <v>808.04705882352948</v>
      </c>
    </row>
    <row r="11" spans="2:6" x14ac:dyDescent="0.25">
      <c r="B11" s="45"/>
      <c r="C11" s="45"/>
      <c r="D11" s="45"/>
      <c r="E11" s="45"/>
      <c r="F11" s="45"/>
    </row>
    <row r="12" spans="2:6" x14ac:dyDescent="0.25">
      <c r="B12" s="45"/>
      <c r="C12" s="45" t="s">
        <v>267</v>
      </c>
      <c r="D12" s="45"/>
      <c r="E12" s="45">
        <f>SUM(E7:E10)</f>
        <v>4906</v>
      </c>
      <c r="F12" s="45">
        <f>SUM(F7:F10)</f>
        <v>3275.4764705882353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B1:Y155"/>
  <sheetViews>
    <sheetView topLeftCell="H1" workbookViewId="0">
      <pane ySplit="3" topLeftCell="A4" activePane="bottomLeft" state="frozen"/>
      <selection activeCell="H1" sqref="H1"/>
      <selection pane="bottomLeft" activeCell="K5" sqref="K5:M11"/>
    </sheetView>
  </sheetViews>
  <sheetFormatPr defaultRowHeight="15" x14ac:dyDescent="0.25"/>
  <cols>
    <col min="2" max="2" width="10.140625" bestFit="1" customWidth="1"/>
    <col min="6" max="6" width="15.42578125" bestFit="1" customWidth="1"/>
    <col min="13" max="13" width="11.7109375" bestFit="1" customWidth="1"/>
    <col min="17" max="17" width="9.28515625" style="52" bestFit="1" customWidth="1"/>
    <col min="18" max="18" width="15" bestFit="1" customWidth="1"/>
    <col min="19" max="19" width="6.5703125" bestFit="1" customWidth="1"/>
    <col min="22" max="22" width="13.28515625" bestFit="1" customWidth="1"/>
    <col min="23" max="23" width="19" bestFit="1" customWidth="1"/>
    <col min="24" max="24" width="23.28515625" bestFit="1" customWidth="1"/>
    <col min="25" max="25" width="13.28515625" bestFit="1" customWidth="1"/>
  </cols>
  <sheetData>
    <row r="1" spans="2:25" x14ac:dyDescent="0.25">
      <c r="U1" s="22" t="s">
        <v>278</v>
      </c>
      <c r="V1" s="22" t="s">
        <v>279</v>
      </c>
      <c r="W1" s="22" t="s">
        <v>280</v>
      </c>
      <c r="X1" s="22" t="s">
        <v>281</v>
      </c>
      <c r="Y1" s="22" t="s">
        <v>282</v>
      </c>
    </row>
    <row r="2" spans="2:25" x14ac:dyDescent="0.25">
      <c r="B2" s="50">
        <v>0.18</v>
      </c>
      <c r="C2" t="s">
        <v>272</v>
      </c>
      <c r="E2">
        <f>B2/365</f>
        <v>4.9315068493150684E-4</v>
      </c>
      <c r="U2" s="22">
        <v>19.2</v>
      </c>
      <c r="V2" s="22">
        <v>5</v>
      </c>
      <c r="W2" s="22">
        <v>1</v>
      </c>
      <c r="X2" s="22">
        <v>6</v>
      </c>
      <c r="Y2" s="22">
        <v>15</v>
      </c>
    </row>
    <row r="3" spans="2:25" x14ac:dyDescent="0.25">
      <c r="B3">
        <v>45</v>
      </c>
      <c r="C3" t="s">
        <v>269</v>
      </c>
      <c r="P3" s="24"/>
      <c r="Q3" s="54" t="s">
        <v>277</v>
      </c>
      <c r="R3" s="24" t="s">
        <v>274</v>
      </c>
      <c r="S3" s="24" t="s">
        <v>275</v>
      </c>
      <c r="T3" s="24" t="s">
        <v>276</v>
      </c>
    </row>
    <row r="4" spans="2:25" x14ac:dyDescent="0.25">
      <c r="B4" s="32">
        <v>41609</v>
      </c>
      <c r="C4" t="s">
        <v>268</v>
      </c>
      <c r="D4">
        <v>2000</v>
      </c>
      <c r="F4" t="s">
        <v>273</v>
      </c>
      <c r="G4">
        <v>46</v>
      </c>
      <c r="H4">
        <v>100000</v>
      </c>
      <c r="I4">
        <f>H4*(1+$E$2)-H4</f>
        <v>49.3150684931461</v>
      </c>
      <c r="P4" s="51">
        <v>41640</v>
      </c>
      <c r="Q4" s="53">
        <f>-(R4+S4)+T4</f>
        <v>-5000</v>
      </c>
      <c r="R4" s="20">
        <v>5000</v>
      </c>
      <c r="S4" s="20"/>
      <c r="T4" s="20"/>
    </row>
    <row r="5" spans="2:25" x14ac:dyDescent="0.25">
      <c r="B5" s="32">
        <v>41639</v>
      </c>
      <c r="G5">
        <f>G4+1</f>
        <v>47</v>
      </c>
      <c r="H5">
        <f>H4+I4</f>
        <v>100049.31506849315</v>
      </c>
      <c r="I5">
        <f>H5*(1+$E$2)-H5</f>
        <v>49.339388252948993</v>
      </c>
      <c r="M5" t="s">
        <v>283</v>
      </c>
      <c r="P5" s="51">
        <f>P4+1</f>
        <v>41641</v>
      </c>
      <c r="Q5" s="53">
        <f>-(R5+S5)+T5+Q4</f>
        <v>-5000</v>
      </c>
      <c r="R5" s="20"/>
      <c r="S5" s="20"/>
      <c r="T5" s="20"/>
    </row>
    <row r="6" spans="2:25" x14ac:dyDescent="0.25">
      <c r="B6" s="32">
        <v>41613</v>
      </c>
      <c r="C6" t="s">
        <v>270</v>
      </c>
      <c r="D6">
        <v>-1000</v>
      </c>
      <c r="G6">
        <f t="shared" ref="G6:G34" si="0">G5+1</f>
        <v>48</v>
      </c>
      <c r="H6">
        <f t="shared" ref="H6:H34" si="1">H5+I5</f>
        <v>100098.6544567461</v>
      </c>
      <c r="I6">
        <f t="shared" ref="I6:I34" si="2">H6*(1+$E$2)-H6</f>
        <v>49.363720006062067</v>
      </c>
      <c r="K6">
        <v>1</v>
      </c>
      <c r="L6" s="59">
        <v>40278</v>
      </c>
      <c r="M6">
        <f>IF(L7&gt;0,L7-L6,"chybí datum")</f>
        <v>20</v>
      </c>
      <c r="P6" s="51">
        <f t="shared" ref="P6:P39" si="3">P5+1</f>
        <v>41642</v>
      </c>
      <c r="Q6" s="53">
        <f t="shared" ref="Q6:Q69" si="4">-(R6+S6)+T6+Q5</f>
        <v>-5000</v>
      </c>
      <c r="R6" s="20"/>
      <c r="S6" s="20"/>
      <c r="T6" s="20"/>
    </row>
    <row r="7" spans="2:25" x14ac:dyDescent="0.25">
      <c r="B7" s="32">
        <v>41614</v>
      </c>
      <c r="C7" t="s">
        <v>271</v>
      </c>
      <c r="D7">
        <v>500</v>
      </c>
      <c r="G7">
        <f t="shared" si="0"/>
        <v>49</v>
      </c>
      <c r="H7">
        <f t="shared" si="1"/>
        <v>100148.01817675216</v>
      </c>
      <c r="I7">
        <f t="shared" si="2"/>
        <v>49.3880637583934</v>
      </c>
      <c r="K7">
        <v>2</v>
      </c>
      <c r="L7" s="59">
        <v>40298</v>
      </c>
      <c r="M7">
        <f t="shared" ref="M7:M11" si="5">IF(L8&gt;0,L8-L7,"chybí datum")</f>
        <v>1</v>
      </c>
      <c r="P7" s="51">
        <f t="shared" si="3"/>
        <v>41643</v>
      </c>
      <c r="Q7" s="53">
        <f t="shared" si="4"/>
        <v>-5000</v>
      </c>
      <c r="R7" s="20"/>
      <c r="S7" s="20"/>
      <c r="T7" s="20"/>
    </row>
    <row r="8" spans="2:25" x14ac:dyDescent="0.25">
      <c r="G8">
        <f t="shared" si="0"/>
        <v>50</v>
      </c>
      <c r="H8">
        <f t="shared" si="1"/>
        <v>100197.40624051055</v>
      </c>
      <c r="I8">
        <f t="shared" si="2"/>
        <v>49.412419515865622</v>
      </c>
      <c r="K8">
        <v>3</v>
      </c>
      <c r="L8" s="59">
        <v>40299</v>
      </c>
      <c r="M8">
        <f t="shared" si="5"/>
        <v>31</v>
      </c>
      <c r="P8" s="51">
        <f t="shared" si="3"/>
        <v>41644</v>
      </c>
      <c r="Q8" s="53">
        <f t="shared" si="4"/>
        <v>-5000</v>
      </c>
      <c r="R8" s="20"/>
      <c r="S8" s="20"/>
      <c r="T8" s="20"/>
    </row>
    <row r="9" spans="2:25" x14ac:dyDescent="0.25">
      <c r="G9">
        <f t="shared" si="0"/>
        <v>51</v>
      </c>
      <c r="H9">
        <f t="shared" si="1"/>
        <v>100246.81866002642</v>
      </c>
      <c r="I9">
        <f t="shared" si="2"/>
        <v>49.436787284401362</v>
      </c>
      <c r="K9">
        <v>4</v>
      </c>
      <c r="L9" s="59">
        <v>40330</v>
      </c>
      <c r="M9">
        <f t="shared" si="5"/>
        <v>30</v>
      </c>
      <c r="P9" s="51">
        <f t="shared" si="3"/>
        <v>41645</v>
      </c>
      <c r="Q9" s="53">
        <f t="shared" si="4"/>
        <v>-5000</v>
      </c>
      <c r="R9" s="20"/>
      <c r="S9" s="20"/>
      <c r="T9" s="20"/>
    </row>
    <row r="10" spans="2:25" x14ac:dyDescent="0.25">
      <c r="G10">
        <f t="shared" si="0"/>
        <v>52</v>
      </c>
      <c r="H10">
        <f t="shared" si="1"/>
        <v>100296.25544731082</v>
      </c>
      <c r="I10">
        <f t="shared" si="2"/>
        <v>49.461167069908697</v>
      </c>
      <c r="K10">
        <v>5</v>
      </c>
      <c r="L10" s="59">
        <v>40360</v>
      </c>
      <c r="M10" t="str">
        <f t="shared" si="5"/>
        <v>chybí datum</v>
      </c>
      <c r="P10" s="51">
        <f t="shared" si="3"/>
        <v>41646</v>
      </c>
      <c r="Q10" s="53">
        <f t="shared" si="4"/>
        <v>-5000</v>
      </c>
      <c r="R10" s="20"/>
      <c r="S10" s="20"/>
      <c r="T10" s="20"/>
    </row>
    <row r="11" spans="2:25" x14ac:dyDescent="0.25">
      <c r="G11">
        <f t="shared" si="0"/>
        <v>53</v>
      </c>
      <c r="H11">
        <f t="shared" si="1"/>
        <v>100345.71661438073</v>
      </c>
      <c r="I11">
        <f t="shared" si="2"/>
        <v>49.485558878324809</v>
      </c>
      <c r="L11" s="4"/>
      <c r="M11" t="str">
        <f t="shared" si="5"/>
        <v>chybí datum</v>
      </c>
      <c r="P11" s="51">
        <f t="shared" si="3"/>
        <v>41647</v>
      </c>
      <c r="Q11" s="53">
        <f t="shared" si="4"/>
        <v>-5000</v>
      </c>
      <c r="R11" s="20"/>
      <c r="S11" s="20"/>
      <c r="T11" s="20"/>
    </row>
    <row r="12" spans="2:25" x14ac:dyDescent="0.25">
      <c r="G12">
        <f t="shared" si="0"/>
        <v>54</v>
      </c>
      <c r="H12">
        <f t="shared" si="1"/>
        <v>100395.20217325905</v>
      </c>
      <c r="I12">
        <f t="shared" si="2"/>
        <v>49.509962715572328</v>
      </c>
      <c r="P12" s="51">
        <f t="shared" si="3"/>
        <v>41648</v>
      </c>
      <c r="Q12" s="53">
        <f t="shared" si="4"/>
        <v>-5000</v>
      </c>
      <c r="R12" s="20"/>
      <c r="S12" s="20"/>
      <c r="T12" s="20"/>
    </row>
    <row r="13" spans="2:25" x14ac:dyDescent="0.25">
      <c r="G13">
        <f t="shared" si="0"/>
        <v>55</v>
      </c>
      <c r="H13">
        <f>H12+I12</f>
        <v>100444.71213597462</v>
      </c>
      <c r="I13">
        <f t="shared" si="2"/>
        <v>49.534378587602987</v>
      </c>
      <c r="P13" s="51">
        <f t="shared" si="3"/>
        <v>41649</v>
      </c>
      <c r="Q13" s="53">
        <f t="shared" si="4"/>
        <v>-5000</v>
      </c>
      <c r="R13" s="20"/>
      <c r="S13" s="20"/>
      <c r="T13" s="20"/>
    </row>
    <row r="14" spans="2:25" x14ac:dyDescent="0.25">
      <c r="G14">
        <f t="shared" si="0"/>
        <v>56</v>
      </c>
      <c r="H14">
        <f t="shared" si="1"/>
        <v>100494.24651456223</v>
      </c>
      <c r="I14">
        <f t="shared" si="2"/>
        <v>49.558806500324863</v>
      </c>
      <c r="P14" s="51">
        <f t="shared" si="3"/>
        <v>41650</v>
      </c>
      <c r="Q14" s="53">
        <f t="shared" si="4"/>
        <v>-5000</v>
      </c>
      <c r="R14" s="20"/>
      <c r="S14" s="20"/>
      <c r="T14" s="20"/>
    </row>
    <row r="15" spans="2:25" x14ac:dyDescent="0.25">
      <c r="G15">
        <f t="shared" si="0"/>
        <v>57</v>
      </c>
      <c r="H15">
        <f t="shared" si="1"/>
        <v>100543.80532106255</v>
      </c>
      <c r="I15">
        <f t="shared" si="2"/>
        <v>49.583246459704242</v>
      </c>
      <c r="P15" s="51">
        <f t="shared" si="3"/>
        <v>41651</v>
      </c>
      <c r="Q15" s="53">
        <f t="shared" si="4"/>
        <v>-5000</v>
      </c>
      <c r="R15" s="20"/>
      <c r="S15" s="20"/>
      <c r="T15" s="20"/>
    </row>
    <row r="16" spans="2:25" x14ac:dyDescent="0.25">
      <c r="G16">
        <f t="shared" si="0"/>
        <v>58</v>
      </c>
      <c r="H16">
        <f t="shared" si="1"/>
        <v>100593.38856752226</v>
      </c>
      <c r="I16">
        <f t="shared" si="2"/>
        <v>49.607698471649201</v>
      </c>
      <c r="P16" s="51">
        <f t="shared" si="3"/>
        <v>41652</v>
      </c>
      <c r="Q16" s="53">
        <f t="shared" si="4"/>
        <v>-5000</v>
      </c>
      <c r="R16" s="20"/>
      <c r="S16" s="20"/>
      <c r="T16" s="20"/>
    </row>
    <row r="17" spans="7:20" x14ac:dyDescent="0.25">
      <c r="G17">
        <f t="shared" si="0"/>
        <v>59</v>
      </c>
      <c r="H17">
        <f t="shared" si="1"/>
        <v>100642.9962659939</v>
      </c>
      <c r="I17">
        <f t="shared" si="2"/>
        <v>49.632162542126025</v>
      </c>
      <c r="P17" s="51">
        <f t="shared" si="3"/>
        <v>41653</v>
      </c>
      <c r="Q17" s="53">
        <f t="shared" si="4"/>
        <v>-5000</v>
      </c>
      <c r="R17" s="20"/>
      <c r="S17" s="20"/>
      <c r="T17" s="20"/>
    </row>
    <row r="18" spans="7:20" x14ac:dyDescent="0.25">
      <c r="G18">
        <f t="shared" si="0"/>
        <v>60</v>
      </c>
      <c r="H18">
        <f t="shared" si="1"/>
        <v>100692.62842853603</v>
      </c>
      <c r="I18">
        <f t="shared" si="2"/>
        <v>49.656638677086448</v>
      </c>
      <c r="P18" s="51">
        <f t="shared" si="3"/>
        <v>41654</v>
      </c>
      <c r="Q18" s="53">
        <f t="shared" si="4"/>
        <v>-5000</v>
      </c>
      <c r="R18" s="20"/>
      <c r="S18" s="20"/>
      <c r="T18" s="20"/>
    </row>
    <row r="19" spans="7:20" x14ac:dyDescent="0.25">
      <c r="G19">
        <f t="shared" si="0"/>
        <v>61</v>
      </c>
      <c r="H19">
        <f t="shared" si="1"/>
        <v>100742.28506721312</v>
      </c>
      <c r="I19">
        <f t="shared" si="2"/>
        <v>49.681126882467652</v>
      </c>
      <c r="P19" s="51">
        <f t="shared" si="3"/>
        <v>41655</v>
      </c>
      <c r="Q19" s="53">
        <f t="shared" si="4"/>
        <v>-5000</v>
      </c>
      <c r="R19" s="20"/>
      <c r="S19" s="20"/>
      <c r="T19" s="20"/>
    </row>
    <row r="20" spans="7:20" x14ac:dyDescent="0.25">
      <c r="G20">
        <f t="shared" si="0"/>
        <v>62</v>
      </c>
      <c r="H20">
        <f t="shared" si="1"/>
        <v>100791.96619409558</v>
      </c>
      <c r="I20">
        <f t="shared" si="2"/>
        <v>49.705627164206817</v>
      </c>
      <c r="P20" s="51">
        <f t="shared" si="3"/>
        <v>41656</v>
      </c>
      <c r="Q20" s="53">
        <f t="shared" si="4"/>
        <v>-5000</v>
      </c>
      <c r="R20" s="20"/>
      <c r="S20" s="20"/>
      <c r="T20" s="20"/>
    </row>
    <row r="21" spans="7:20" x14ac:dyDescent="0.25">
      <c r="G21">
        <f t="shared" si="0"/>
        <v>63</v>
      </c>
      <c r="H21">
        <f t="shared" si="1"/>
        <v>100841.67182125979</v>
      </c>
      <c r="I21">
        <f t="shared" si="2"/>
        <v>49.730139528284781</v>
      </c>
      <c r="P21" s="51">
        <f t="shared" si="3"/>
        <v>41657</v>
      </c>
      <c r="Q21" s="53">
        <f t="shared" si="4"/>
        <v>-5000</v>
      </c>
      <c r="R21" s="20"/>
      <c r="S21" s="20"/>
      <c r="T21" s="20"/>
    </row>
    <row r="22" spans="7:20" x14ac:dyDescent="0.25">
      <c r="G22">
        <f t="shared" si="0"/>
        <v>64</v>
      </c>
      <c r="H22">
        <f t="shared" si="1"/>
        <v>100891.40196078808</v>
      </c>
      <c r="I22">
        <f t="shared" si="2"/>
        <v>49.754663980667829</v>
      </c>
      <c r="P22" s="51">
        <f t="shared" si="3"/>
        <v>41658</v>
      </c>
      <c r="Q22" s="53">
        <f t="shared" si="4"/>
        <v>-5000</v>
      </c>
      <c r="R22" s="20"/>
      <c r="S22" s="20"/>
      <c r="T22" s="20"/>
    </row>
    <row r="23" spans="7:20" x14ac:dyDescent="0.25">
      <c r="G23">
        <f t="shared" si="0"/>
        <v>65</v>
      </c>
      <c r="H23">
        <f t="shared" si="1"/>
        <v>100941.15662476874</v>
      </c>
      <c r="I23">
        <f t="shared" si="2"/>
        <v>49.77920052727859</v>
      </c>
      <c r="P23" s="51">
        <f t="shared" si="3"/>
        <v>41659</v>
      </c>
      <c r="Q23" s="53">
        <f t="shared" si="4"/>
        <v>-5000</v>
      </c>
      <c r="R23" s="20"/>
      <c r="S23" s="20"/>
      <c r="T23" s="20"/>
    </row>
    <row r="24" spans="7:20" x14ac:dyDescent="0.25">
      <c r="G24">
        <f t="shared" si="0"/>
        <v>66</v>
      </c>
      <c r="H24">
        <f t="shared" si="1"/>
        <v>100990.93582529602</v>
      </c>
      <c r="I24">
        <f t="shared" si="2"/>
        <v>49.803749174112454</v>
      </c>
      <c r="P24" s="51">
        <f t="shared" si="3"/>
        <v>41660</v>
      </c>
      <c r="Q24" s="53">
        <f t="shared" si="4"/>
        <v>-5000</v>
      </c>
      <c r="R24" s="20"/>
      <c r="S24" s="20"/>
      <c r="T24" s="20"/>
    </row>
    <row r="25" spans="7:20" x14ac:dyDescent="0.25">
      <c r="G25">
        <f t="shared" si="0"/>
        <v>67</v>
      </c>
      <c r="H25">
        <f t="shared" si="1"/>
        <v>101040.73957447014</v>
      </c>
      <c r="I25">
        <f t="shared" si="2"/>
        <v>49.828309927135706</v>
      </c>
      <c r="P25" s="51">
        <f t="shared" si="3"/>
        <v>41661</v>
      </c>
      <c r="Q25" s="53">
        <f t="shared" si="4"/>
        <v>-5000</v>
      </c>
      <c r="R25" s="20"/>
      <c r="S25" s="20"/>
      <c r="T25" s="20"/>
    </row>
    <row r="26" spans="7:20" x14ac:dyDescent="0.25">
      <c r="G26">
        <f t="shared" si="0"/>
        <v>68</v>
      </c>
      <c r="H26">
        <f t="shared" si="1"/>
        <v>101090.56788439727</v>
      </c>
      <c r="I26">
        <f t="shared" si="2"/>
        <v>49.852882792300079</v>
      </c>
      <c r="P26" s="51">
        <f t="shared" si="3"/>
        <v>41662</v>
      </c>
      <c r="Q26" s="53">
        <f t="shared" si="4"/>
        <v>-5000</v>
      </c>
      <c r="R26" s="20"/>
      <c r="S26" s="20"/>
      <c r="T26" s="20"/>
    </row>
    <row r="27" spans="7:20" x14ac:dyDescent="0.25">
      <c r="G27">
        <f t="shared" si="0"/>
        <v>69</v>
      </c>
      <c r="H27">
        <f t="shared" si="1"/>
        <v>101140.42076718957</v>
      </c>
      <c r="I27">
        <f t="shared" si="2"/>
        <v>49.877467775600962</v>
      </c>
      <c r="P27" s="51">
        <f t="shared" si="3"/>
        <v>41663</v>
      </c>
      <c r="Q27" s="53">
        <f t="shared" si="4"/>
        <v>-5000</v>
      </c>
      <c r="R27" s="20"/>
      <c r="S27" s="20"/>
      <c r="T27" s="20"/>
    </row>
    <row r="28" spans="7:20" x14ac:dyDescent="0.25">
      <c r="G28">
        <f t="shared" si="0"/>
        <v>70</v>
      </c>
      <c r="H28">
        <f t="shared" si="1"/>
        <v>101190.29823496517</v>
      </c>
      <c r="I28">
        <f t="shared" si="2"/>
        <v>49.902064882990089</v>
      </c>
      <c r="P28" s="51">
        <f t="shared" si="3"/>
        <v>41664</v>
      </c>
      <c r="Q28" s="53">
        <f t="shared" si="4"/>
        <v>-5000</v>
      </c>
      <c r="R28" s="20"/>
      <c r="S28" s="20"/>
      <c r="T28" s="20"/>
    </row>
    <row r="29" spans="7:20" x14ac:dyDescent="0.25">
      <c r="G29">
        <f t="shared" si="0"/>
        <v>71</v>
      </c>
      <c r="H29">
        <f t="shared" si="1"/>
        <v>101240.20029984816</v>
      </c>
      <c r="I29">
        <f t="shared" si="2"/>
        <v>49.926674120477401</v>
      </c>
      <c r="P29" s="51">
        <f t="shared" si="3"/>
        <v>41665</v>
      </c>
      <c r="Q29" s="53">
        <f t="shared" si="4"/>
        <v>-5000</v>
      </c>
      <c r="R29" s="20"/>
      <c r="S29" s="20"/>
      <c r="T29" s="20"/>
    </row>
    <row r="30" spans="7:20" x14ac:dyDescent="0.25">
      <c r="G30">
        <f t="shared" si="0"/>
        <v>72</v>
      </c>
      <c r="H30">
        <f t="shared" si="1"/>
        <v>101290.12697396864</v>
      </c>
      <c r="I30">
        <f t="shared" si="2"/>
        <v>49.95129549401463</v>
      </c>
      <c r="P30" s="51">
        <f t="shared" si="3"/>
        <v>41666</v>
      </c>
      <c r="Q30" s="53">
        <f t="shared" si="4"/>
        <v>-5000</v>
      </c>
      <c r="R30" s="20"/>
      <c r="S30" s="20"/>
      <c r="T30" s="20"/>
    </row>
    <row r="31" spans="7:20" x14ac:dyDescent="0.25">
      <c r="G31">
        <f t="shared" si="0"/>
        <v>73</v>
      </c>
      <c r="H31">
        <f t="shared" si="1"/>
        <v>101340.07826946265</v>
      </c>
      <c r="I31">
        <f t="shared" si="2"/>
        <v>49.975929009597166</v>
      </c>
      <c r="P31" s="51">
        <f t="shared" si="3"/>
        <v>41667</v>
      </c>
      <c r="Q31" s="53">
        <f t="shared" si="4"/>
        <v>-5000</v>
      </c>
      <c r="R31" s="20"/>
      <c r="S31" s="20"/>
      <c r="T31" s="20"/>
    </row>
    <row r="32" spans="7:20" x14ac:dyDescent="0.25">
      <c r="G32">
        <f t="shared" si="0"/>
        <v>74</v>
      </c>
      <c r="H32">
        <f t="shared" si="1"/>
        <v>101390.05419847225</v>
      </c>
      <c r="I32">
        <f t="shared" si="2"/>
        <v>50.000574673220399</v>
      </c>
      <c r="P32" s="51">
        <f t="shared" si="3"/>
        <v>41668</v>
      </c>
      <c r="Q32" s="53">
        <f t="shared" si="4"/>
        <v>-5000</v>
      </c>
      <c r="R32" s="20"/>
      <c r="S32" s="20"/>
      <c r="T32" s="20"/>
    </row>
    <row r="33" spans="7:20" x14ac:dyDescent="0.25">
      <c r="G33">
        <f t="shared" si="0"/>
        <v>75</v>
      </c>
      <c r="H33">
        <f t="shared" si="1"/>
        <v>101440.05477314547</v>
      </c>
      <c r="I33">
        <f t="shared" si="2"/>
        <v>50.025232490865164</v>
      </c>
      <c r="P33" s="51">
        <f t="shared" si="3"/>
        <v>41669</v>
      </c>
      <c r="Q33" s="53">
        <f t="shared" si="4"/>
        <v>-10000</v>
      </c>
      <c r="R33" s="20">
        <v>5000</v>
      </c>
      <c r="S33" s="20"/>
      <c r="T33" s="20"/>
    </row>
    <row r="34" spans="7:20" x14ac:dyDescent="0.25">
      <c r="G34">
        <f t="shared" si="0"/>
        <v>76</v>
      </c>
      <c r="H34">
        <f t="shared" si="1"/>
        <v>101490.08000563634</v>
      </c>
      <c r="I34">
        <f t="shared" si="2"/>
        <v>50.049902468526852</v>
      </c>
      <c r="P34" s="56">
        <f t="shared" si="3"/>
        <v>41670</v>
      </c>
      <c r="Q34" s="57">
        <f t="shared" si="4"/>
        <v>-10000</v>
      </c>
      <c r="R34" s="58"/>
      <c r="S34" s="58"/>
      <c r="T34" s="58"/>
    </row>
    <row r="35" spans="7:20" x14ac:dyDescent="0.25">
      <c r="P35" s="51">
        <f t="shared" si="3"/>
        <v>41671</v>
      </c>
      <c r="Q35" s="53">
        <f t="shared" si="4"/>
        <v>-10000</v>
      </c>
      <c r="R35" s="20"/>
      <c r="S35" s="20"/>
      <c r="T35" s="20"/>
    </row>
    <row r="36" spans="7:20" x14ac:dyDescent="0.25">
      <c r="P36" s="51">
        <f t="shared" si="3"/>
        <v>41672</v>
      </c>
      <c r="Q36" s="53">
        <f t="shared" si="4"/>
        <v>-10000</v>
      </c>
      <c r="R36" s="20"/>
      <c r="S36" s="20"/>
      <c r="T36" s="20"/>
    </row>
    <row r="37" spans="7:20" x14ac:dyDescent="0.25">
      <c r="P37" s="51">
        <f t="shared" si="3"/>
        <v>41673</v>
      </c>
      <c r="Q37" s="53">
        <f t="shared" si="4"/>
        <v>-10000</v>
      </c>
      <c r="R37" s="20"/>
      <c r="S37" s="20"/>
      <c r="T37" s="20"/>
    </row>
    <row r="38" spans="7:20" x14ac:dyDescent="0.25">
      <c r="P38" s="51">
        <f t="shared" si="3"/>
        <v>41674</v>
      </c>
      <c r="Q38" s="53">
        <f t="shared" si="4"/>
        <v>-10000</v>
      </c>
      <c r="R38" s="20"/>
      <c r="S38" s="20"/>
      <c r="T38" s="20"/>
    </row>
    <row r="39" spans="7:20" x14ac:dyDescent="0.25">
      <c r="P39" s="51">
        <f t="shared" si="3"/>
        <v>41675</v>
      </c>
      <c r="Q39" s="53">
        <f t="shared" si="4"/>
        <v>-10000</v>
      </c>
      <c r="R39" s="20"/>
      <c r="S39" s="20"/>
      <c r="T39" s="20"/>
    </row>
    <row r="40" spans="7:20" x14ac:dyDescent="0.25">
      <c r="P40" s="51">
        <f t="shared" ref="P40:P103" si="6">P39+1</f>
        <v>41676</v>
      </c>
      <c r="Q40" s="53">
        <f t="shared" si="4"/>
        <v>-10000</v>
      </c>
      <c r="R40" s="20"/>
      <c r="S40" s="20"/>
      <c r="T40" s="20"/>
    </row>
    <row r="41" spans="7:20" x14ac:dyDescent="0.25">
      <c r="P41" s="51">
        <f t="shared" si="6"/>
        <v>41677</v>
      </c>
      <c r="Q41" s="53">
        <f t="shared" si="4"/>
        <v>-10000</v>
      </c>
      <c r="R41" s="20"/>
      <c r="S41" s="20"/>
      <c r="T41" s="20"/>
    </row>
    <row r="42" spans="7:20" x14ac:dyDescent="0.25">
      <c r="P42" s="51">
        <f t="shared" si="6"/>
        <v>41678</v>
      </c>
      <c r="Q42" s="53">
        <f t="shared" si="4"/>
        <v>-10000</v>
      </c>
      <c r="R42" s="20"/>
      <c r="S42" s="20"/>
      <c r="T42" s="20"/>
    </row>
    <row r="43" spans="7:20" x14ac:dyDescent="0.25">
      <c r="P43" s="51">
        <f t="shared" si="6"/>
        <v>41679</v>
      </c>
      <c r="Q43" s="53">
        <f t="shared" si="4"/>
        <v>-10000</v>
      </c>
      <c r="R43" s="20"/>
      <c r="S43" s="20"/>
      <c r="T43" s="20"/>
    </row>
    <row r="44" spans="7:20" x14ac:dyDescent="0.25">
      <c r="P44" s="51">
        <f t="shared" si="6"/>
        <v>41680</v>
      </c>
      <c r="Q44" s="53">
        <f t="shared" si="4"/>
        <v>-10000</v>
      </c>
      <c r="R44" s="20"/>
      <c r="S44" s="20"/>
      <c r="T44" s="20"/>
    </row>
    <row r="45" spans="7:20" x14ac:dyDescent="0.25">
      <c r="P45" s="51">
        <f t="shared" si="6"/>
        <v>41681</v>
      </c>
      <c r="Q45" s="53">
        <f t="shared" si="4"/>
        <v>-10000</v>
      </c>
      <c r="R45" s="20"/>
      <c r="S45" s="20"/>
      <c r="T45" s="20"/>
    </row>
    <row r="46" spans="7:20" x14ac:dyDescent="0.25">
      <c r="P46" s="51">
        <f t="shared" si="6"/>
        <v>41682</v>
      </c>
      <c r="Q46" s="53">
        <f t="shared" si="4"/>
        <v>-10000</v>
      </c>
      <c r="R46" s="20"/>
      <c r="S46" s="20"/>
      <c r="T46" s="20"/>
    </row>
    <row r="47" spans="7:20" x14ac:dyDescent="0.25">
      <c r="P47" s="51">
        <f t="shared" si="6"/>
        <v>41683</v>
      </c>
      <c r="Q47" s="53">
        <f t="shared" si="4"/>
        <v>-15000</v>
      </c>
      <c r="R47" s="20">
        <v>5000</v>
      </c>
      <c r="S47" s="20"/>
      <c r="T47" s="20"/>
    </row>
    <row r="48" spans="7:20" x14ac:dyDescent="0.25">
      <c r="P48" s="51">
        <f t="shared" si="6"/>
        <v>41684</v>
      </c>
      <c r="Q48" s="53">
        <f t="shared" si="4"/>
        <v>-15000</v>
      </c>
      <c r="R48" s="20"/>
      <c r="S48" s="20"/>
      <c r="T48" s="20"/>
    </row>
    <row r="49" spans="16:20" x14ac:dyDescent="0.25">
      <c r="P49" s="55">
        <f t="shared" si="6"/>
        <v>41685</v>
      </c>
      <c r="Q49" s="54">
        <f t="shared" si="4"/>
        <v>-15000</v>
      </c>
      <c r="R49" s="24"/>
      <c r="S49" s="24"/>
      <c r="T49" s="24"/>
    </row>
    <row r="50" spans="16:20" x14ac:dyDescent="0.25">
      <c r="P50" s="51">
        <f t="shared" si="6"/>
        <v>41686</v>
      </c>
      <c r="Q50" s="53">
        <f t="shared" si="4"/>
        <v>-15000</v>
      </c>
      <c r="R50" s="20"/>
      <c r="S50" s="20"/>
      <c r="T50" s="20"/>
    </row>
    <row r="51" spans="16:20" x14ac:dyDescent="0.25">
      <c r="P51" s="51">
        <f t="shared" si="6"/>
        <v>41687</v>
      </c>
      <c r="Q51" s="53">
        <f t="shared" si="4"/>
        <v>-15000</v>
      </c>
      <c r="R51" s="20"/>
      <c r="S51" s="20"/>
      <c r="T51" s="20"/>
    </row>
    <row r="52" spans="16:20" x14ac:dyDescent="0.25">
      <c r="P52" s="51">
        <f t="shared" si="6"/>
        <v>41688</v>
      </c>
      <c r="Q52" s="53">
        <f t="shared" si="4"/>
        <v>-15000</v>
      </c>
      <c r="R52" s="20"/>
      <c r="S52" s="20"/>
      <c r="T52" s="20"/>
    </row>
    <row r="53" spans="16:20" x14ac:dyDescent="0.25">
      <c r="P53" s="51">
        <f t="shared" si="6"/>
        <v>41689</v>
      </c>
      <c r="Q53" s="53">
        <f t="shared" si="4"/>
        <v>-15000</v>
      </c>
      <c r="R53" s="20"/>
      <c r="S53" s="20"/>
      <c r="T53" s="20"/>
    </row>
    <row r="54" spans="16:20" x14ac:dyDescent="0.25">
      <c r="P54" s="51">
        <f t="shared" si="6"/>
        <v>41690</v>
      </c>
      <c r="Q54" s="53">
        <f t="shared" si="4"/>
        <v>-15000</v>
      </c>
      <c r="R54" s="20"/>
      <c r="S54" s="20"/>
      <c r="T54" s="20"/>
    </row>
    <row r="55" spans="16:20" x14ac:dyDescent="0.25">
      <c r="P55" s="51">
        <f t="shared" si="6"/>
        <v>41691</v>
      </c>
      <c r="Q55" s="53">
        <f t="shared" si="4"/>
        <v>-15000</v>
      </c>
      <c r="R55" s="20"/>
      <c r="S55" s="20"/>
      <c r="T55" s="20"/>
    </row>
    <row r="56" spans="16:20" x14ac:dyDescent="0.25">
      <c r="P56" s="51">
        <f t="shared" si="6"/>
        <v>41692</v>
      </c>
      <c r="Q56" s="53">
        <f t="shared" si="4"/>
        <v>-15000</v>
      </c>
      <c r="R56" s="20"/>
      <c r="S56" s="20"/>
      <c r="T56" s="20"/>
    </row>
    <row r="57" spans="16:20" x14ac:dyDescent="0.25">
      <c r="P57" s="51">
        <f t="shared" si="6"/>
        <v>41693</v>
      </c>
      <c r="Q57" s="53">
        <f t="shared" si="4"/>
        <v>-15000</v>
      </c>
      <c r="R57" s="20"/>
      <c r="S57" s="20"/>
      <c r="T57" s="20"/>
    </row>
    <row r="58" spans="16:20" x14ac:dyDescent="0.25">
      <c r="P58" s="51">
        <f t="shared" si="6"/>
        <v>41694</v>
      </c>
      <c r="Q58" s="53">
        <f t="shared" si="4"/>
        <v>-15000</v>
      </c>
      <c r="R58" s="20"/>
      <c r="S58" s="20"/>
      <c r="T58" s="20"/>
    </row>
    <row r="59" spans="16:20" x14ac:dyDescent="0.25">
      <c r="P59" s="51">
        <f t="shared" si="6"/>
        <v>41695</v>
      </c>
      <c r="Q59" s="53">
        <f t="shared" si="4"/>
        <v>-15000</v>
      </c>
      <c r="R59" s="20"/>
      <c r="S59" s="20"/>
      <c r="T59" s="20"/>
    </row>
    <row r="60" spans="16:20" x14ac:dyDescent="0.25">
      <c r="P60" s="51">
        <f t="shared" si="6"/>
        <v>41696</v>
      </c>
      <c r="Q60" s="53">
        <f t="shared" si="4"/>
        <v>-15000</v>
      </c>
      <c r="R60" s="20"/>
      <c r="S60" s="20"/>
      <c r="T60" s="20"/>
    </row>
    <row r="61" spans="16:20" x14ac:dyDescent="0.25">
      <c r="P61" s="51">
        <f t="shared" si="6"/>
        <v>41697</v>
      </c>
      <c r="Q61" s="53">
        <f t="shared" si="4"/>
        <v>-15000</v>
      </c>
      <c r="R61" s="20"/>
      <c r="S61" s="20"/>
      <c r="T61" s="20"/>
    </row>
    <row r="62" spans="16:20" x14ac:dyDescent="0.25">
      <c r="P62" s="51">
        <f t="shared" si="6"/>
        <v>41698</v>
      </c>
      <c r="Q62" s="53">
        <f t="shared" si="4"/>
        <v>-15000</v>
      </c>
      <c r="R62" s="20"/>
      <c r="S62" s="20"/>
      <c r="T62" s="20"/>
    </row>
    <row r="63" spans="16:20" x14ac:dyDescent="0.25">
      <c r="P63" s="51">
        <f t="shared" si="6"/>
        <v>41699</v>
      </c>
      <c r="Q63" s="53">
        <f t="shared" si="4"/>
        <v>-15000</v>
      </c>
      <c r="R63" s="20"/>
      <c r="S63" s="20"/>
      <c r="T63" s="20"/>
    </row>
    <row r="64" spans="16:20" x14ac:dyDescent="0.25">
      <c r="P64" s="51">
        <f t="shared" si="6"/>
        <v>41700</v>
      </c>
      <c r="Q64" s="53">
        <f t="shared" si="4"/>
        <v>-15000</v>
      </c>
      <c r="R64" s="20"/>
      <c r="S64" s="20"/>
      <c r="T64" s="20"/>
    </row>
    <row r="65" spans="16:20" x14ac:dyDescent="0.25">
      <c r="P65" s="51">
        <f t="shared" si="6"/>
        <v>41701</v>
      </c>
      <c r="Q65" s="53">
        <f t="shared" si="4"/>
        <v>-15000</v>
      </c>
      <c r="R65" s="20"/>
      <c r="S65" s="20"/>
      <c r="T65" s="20"/>
    </row>
    <row r="66" spans="16:20" x14ac:dyDescent="0.25">
      <c r="P66" s="51">
        <f t="shared" si="6"/>
        <v>41702</v>
      </c>
      <c r="Q66" s="53">
        <f t="shared" si="4"/>
        <v>-15000</v>
      </c>
      <c r="R66" s="20"/>
      <c r="S66" s="20"/>
      <c r="T66" s="20"/>
    </row>
    <row r="67" spans="16:20" x14ac:dyDescent="0.25">
      <c r="P67" s="51">
        <f t="shared" si="6"/>
        <v>41703</v>
      </c>
      <c r="Q67" s="53">
        <f t="shared" si="4"/>
        <v>-15000</v>
      </c>
      <c r="R67" s="20"/>
      <c r="S67" s="20"/>
      <c r="T67" s="20"/>
    </row>
    <row r="68" spans="16:20" x14ac:dyDescent="0.25">
      <c r="P68" s="51">
        <f t="shared" si="6"/>
        <v>41704</v>
      </c>
      <c r="Q68" s="53">
        <f t="shared" si="4"/>
        <v>-15000</v>
      </c>
      <c r="R68" s="20"/>
      <c r="S68" s="20"/>
      <c r="T68" s="20"/>
    </row>
    <row r="69" spans="16:20" x14ac:dyDescent="0.25">
      <c r="P69" s="51">
        <f t="shared" si="6"/>
        <v>41705</v>
      </c>
      <c r="Q69" s="53">
        <f t="shared" si="4"/>
        <v>-15000</v>
      </c>
      <c r="R69" s="20"/>
      <c r="S69" s="20"/>
      <c r="T69" s="20"/>
    </row>
    <row r="70" spans="16:20" x14ac:dyDescent="0.25">
      <c r="P70" s="51">
        <f t="shared" si="6"/>
        <v>41706</v>
      </c>
      <c r="Q70" s="53">
        <f t="shared" ref="Q70:Q133" si="7">-(R70+S70)+T70+Q69</f>
        <v>-15000</v>
      </c>
      <c r="R70" s="20"/>
      <c r="S70" s="20"/>
      <c r="T70" s="20"/>
    </row>
    <row r="71" spans="16:20" x14ac:dyDescent="0.25">
      <c r="P71" s="51">
        <f t="shared" si="6"/>
        <v>41707</v>
      </c>
      <c r="Q71" s="53">
        <f t="shared" si="7"/>
        <v>-15000</v>
      </c>
      <c r="R71" s="20"/>
      <c r="S71" s="20"/>
      <c r="T71" s="20"/>
    </row>
    <row r="72" spans="16:20" x14ac:dyDescent="0.25">
      <c r="P72" s="51">
        <f t="shared" si="6"/>
        <v>41708</v>
      </c>
      <c r="Q72" s="53">
        <f t="shared" si="7"/>
        <v>-15000</v>
      </c>
      <c r="R72" s="20"/>
      <c r="S72" s="20"/>
      <c r="T72" s="20"/>
    </row>
    <row r="73" spans="16:20" x14ac:dyDescent="0.25">
      <c r="P73" s="51">
        <f t="shared" si="6"/>
        <v>41709</v>
      </c>
      <c r="Q73" s="53">
        <f t="shared" si="7"/>
        <v>-15000</v>
      </c>
      <c r="R73" s="20"/>
      <c r="S73" s="20"/>
      <c r="T73" s="20"/>
    </row>
    <row r="74" spans="16:20" x14ac:dyDescent="0.25">
      <c r="P74" s="51">
        <f t="shared" si="6"/>
        <v>41710</v>
      </c>
      <c r="Q74" s="53">
        <f t="shared" si="7"/>
        <v>-15000</v>
      </c>
      <c r="R74" s="20"/>
      <c r="S74" s="20"/>
      <c r="T74" s="20"/>
    </row>
    <row r="75" spans="16:20" x14ac:dyDescent="0.25">
      <c r="P75" s="51">
        <f t="shared" si="6"/>
        <v>41711</v>
      </c>
      <c r="Q75" s="53">
        <f t="shared" si="7"/>
        <v>-15000</v>
      </c>
      <c r="R75" s="20"/>
      <c r="S75" s="20"/>
      <c r="T75" s="20"/>
    </row>
    <row r="76" spans="16:20" x14ac:dyDescent="0.25">
      <c r="P76" s="51">
        <f t="shared" si="6"/>
        <v>41712</v>
      </c>
      <c r="Q76" s="53">
        <f t="shared" si="7"/>
        <v>-15000</v>
      </c>
      <c r="R76" s="20"/>
      <c r="S76" s="20"/>
      <c r="T76" s="20"/>
    </row>
    <row r="77" spans="16:20" x14ac:dyDescent="0.25">
      <c r="P77" s="51">
        <f t="shared" si="6"/>
        <v>41713</v>
      </c>
      <c r="Q77" s="53">
        <f t="shared" si="7"/>
        <v>-15000</v>
      </c>
      <c r="R77" s="20"/>
      <c r="S77" s="20"/>
      <c r="T77" s="20"/>
    </row>
    <row r="78" spans="16:20" x14ac:dyDescent="0.25">
      <c r="P78" s="51">
        <f t="shared" si="6"/>
        <v>41714</v>
      </c>
      <c r="Q78" s="53">
        <f t="shared" si="7"/>
        <v>-15000</v>
      </c>
      <c r="R78" s="20"/>
      <c r="S78" s="20"/>
      <c r="T78" s="20"/>
    </row>
    <row r="79" spans="16:20" x14ac:dyDescent="0.25">
      <c r="P79" s="51">
        <f t="shared" si="6"/>
        <v>41715</v>
      </c>
      <c r="Q79" s="53">
        <f t="shared" si="7"/>
        <v>-15000</v>
      </c>
      <c r="R79" s="20"/>
      <c r="S79" s="20"/>
      <c r="T79" s="20"/>
    </row>
    <row r="80" spans="16:20" x14ac:dyDescent="0.25">
      <c r="P80" s="51">
        <f t="shared" si="6"/>
        <v>41716</v>
      </c>
      <c r="Q80" s="53">
        <f t="shared" si="7"/>
        <v>-15000</v>
      </c>
      <c r="R80" s="20"/>
      <c r="S80" s="20"/>
      <c r="T80" s="20"/>
    </row>
    <row r="81" spans="16:20" x14ac:dyDescent="0.25">
      <c r="P81" s="51">
        <f t="shared" si="6"/>
        <v>41717</v>
      </c>
      <c r="Q81" s="53">
        <f t="shared" si="7"/>
        <v>-15000</v>
      </c>
      <c r="R81" s="20"/>
      <c r="S81" s="20"/>
      <c r="T81" s="20"/>
    </row>
    <row r="82" spans="16:20" x14ac:dyDescent="0.25">
      <c r="P82" s="51">
        <f t="shared" si="6"/>
        <v>41718</v>
      </c>
      <c r="Q82" s="53">
        <f t="shared" si="7"/>
        <v>-15000</v>
      </c>
      <c r="R82" s="20"/>
      <c r="S82" s="20"/>
      <c r="T82" s="20"/>
    </row>
    <row r="83" spans="16:20" x14ac:dyDescent="0.25">
      <c r="P83" s="51">
        <f t="shared" si="6"/>
        <v>41719</v>
      </c>
      <c r="Q83" s="53">
        <f t="shared" si="7"/>
        <v>-15000</v>
      </c>
      <c r="R83" s="20"/>
      <c r="S83" s="20"/>
      <c r="T83" s="20"/>
    </row>
    <row r="84" spans="16:20" x14ac:dyDescent="0.25">
      <c r="P84" s="51">
        <f t="shared" si="6"/>
        <v>41720</v>
      </c>
      <c r="Q84" s="53">
        <f t="shared" si="7"/>
        <v>-15000</v>
      </c>
      <c r="R84" s="20"/>
      <c r="S84" s="20"/>
      <c r="T84" s="20"/>
    </row>
    <row r="85" spans="16:20" x14ac:dyDescent="0.25">
      <c r="P85" s="51">
        <f t="shared" si="6"/>
        <v>41721</v>
      </c>
      <c r="Q85" s="53">
        <f t="shared" si="7"/>
        <v>-15000</v>
      </c>
      <c r="R85" s="20"/>
      <c r="S85" s="20"/>
      <c r="T85" s="20"/>
    </row>
    <row r="86" spans="16:20" x14ac:dyDescent="0.25">
      <c r="P86" s="51">
        <f t="shared" si="6"/>
        <v>41722</v>
      </c>
      <c r="Q86" s="53">
        <f t="shared" si="7"/>
        <v>-15000</v>
      </c>
      <c r="R86" s="20"/>
      <c r="S86" s="20"/>
      <c r="T86" s="20"/>
    </row>
    <row r="87" spans="16:20" x14ac:dyDescent="0.25">
      <c r="P87" s="51">
        <f t="shared" si="6"/>
        <v>41723</v>
      </c>
      <c r="Q87" s="53">
        <f t="shared" si="7"/>
        <v>-15000</v>
      </c>
      <c r="R87" s="20"/>
      <c r="S87" s="20"/>
      <c r="T87" s="20"/>
    </row>
    <row r="88" spans="16:20" x14ac:dyDescent="0.25">
      <c r="P88" s="51">
        <f t="shared" si="6"/>
        <v>41724</v>
      </c>
      <c r="Q88" s="53">
        <f t="shared" si="7"/>
        <v>-15000</v>
      </c>
      <c r="R88" s="20"/>
      <c r="S88" s="20"/>
      <c r="T88" s="20"/>
    </row>
    <row r="89" spans="16:20" x14ac:dyDescent="0.25">
      <c r="P89" s="51">
        <f t="shared" si="6"/>
        <v>41725</v>
      </c>
      <c r="Q89" s="53">
        <f t="shared" si="7"/>
        <v>-15000</v>
      </c>
      <c r="R89" s="20"/>
      <c r="S89" s="20"/>
      <c r="T89" s="20"/>
    </row>
    <row r="90" spans="16:20" x14ac:dyDescent="0.25">
      <c r="P90" s="51">
        <f t="shared" si="6"/>
        <v>41726</v>
      </c>
      <c r="Q90" s="53">
        <f t="shared" si="7"/>
        <v>-15000</v>
      </c>
      <c r="R90" s="20"/>
      <c r="S90" s="20"/>
      <c r="T90" s="20"/>
    </row>
    <row r="91" spans="16:20" x14ac:dyDescent="0.25">
      <c r="P91" s="51">
        <f t="shared" si="6"/>
        <v>41727</v>
      </c>
      <c r="Q91" s="53">
        <f t="shared" si="7"/>
        <v>-15000</v>
      </c>
      <c r="R91" s="20"/>
      <c r="S91" s="20"/>
      <c r="T91" s="20"/>
    </row>
    <row r="92" spans="16:20" x14ac:dyDescent="0.25">
      <c r="P92" s="51">
        <f t="shared" si="6"/>
        <v>41728</v>
      </c>
      <c r="Q92" s="53">
        <f t="shared" si="7"/>
        <v>-15000</v>
      </c>
      <c r="R92" s="20"/>
      <c r="S92" s="20"/>
      <c r="T92" s="20"/>
    </row>
    <row r="93" spans="16:20" x14ac:dyDescent="0.25">
      <c r="P93" s="51">
        <f t="shared" si="6"/>
        <v>41729</v>
      </c>
      <c r="Q93" s="53">
        <f t="shared" si="7"/>
        <v>-15000</v>
      </c>
      <c r="R93" s="20"/>
      <c r="S93" s="20"/>
      <c r="T93" s="20"/>
    </row>
    <row r="94" spans="16:20" x14ac:dyDescent="0.25">
      <c r="P94" s="51">
        <f t="shared" si="6"/>
        <v>41730</v>
      </c>
      <c r="Q94" s="53">
        <f t="shared" si="7"/>
        <v>-15000</v>
      </c>
      <c r="R94" s="20"/>
      <c r="S94" s="20"/>
      <c r="T94" s="20"/>
    </row>
    <row r="95" spans="16:20" x14ac:dyDescent="0.25">
      <c r="P95" s="51">
        <f t="shared" si="6"/>
        <v>41731</v>
      </c>
      <c r="Q95" s="53">
        <f t="shared" si="7"/>
        <v>-15000</v>
      </c>
      <c r="R95" s="20"/>
      <c r="S95" s="20"/>
      <c r="T95" s="20"/>
    </row>
    <row r="96" spans="16:20" x14ac:dyDescent="0.25">
      <c r="P96" s="51">
        <f t="shared" si="6"/>
        <v>41732</v>
      </c>
      <c r="Q96" s="53">
        <f t="shared" si="7"/>
        <v>-15000</v>
      </c>
      <c r="R96" s="20"/>
      <c r="S96" s="20"/>
      <c r="T96" s="20"/>
    </row>
    <row r="97" spans="16:20" x14ac:dyDescent="0.25">
      <c r="P97" s="51">
        <f t="shared" si="6"/>
        <v>41733</v>
      </c>
      <c r="Q97" s="53">
        <f t="shared" si="7"/>
        <v>-15000</v>
      </c>
      <c r="R97" s="20"/>
      <c r="S97" s="20"/>
      <c r="T97" s="20"/>
    </row>
    <row r="98" spans="16:20" x14ac:dyDescent="0.25">
      <c r="P98" s="51">
        <f t="shared" si="6"/>
        <v>41734</v>
      </c>
      <c r="Q98" s="53">
        <f t="shared" si="7"/>
        <v>-15000</v>
      </c>
      <c r="R98" s="20"/>
      <c r="S98" s="20"/>
      <c r="T98" s="20"/>
    </row>
    <row r="99" spans="16:20" x14ac:dyDescent="0.25">
      <c r="P99" s="51">
        <f t="shared" si="6"/>
        <v>41735</v>
      </c>
      <c r="Q99" s="53">
        <f t="shared" si="7"/>
        <v>-15000</v>
      </c>
      <c r="R99" s="20"/>
      <c r="S99" s="20"/>
      <c r="T99" s="20"/>
    </row>
    <row r="100" spans="16:20" x14ac:dyDescent="0.25">
      <c r="P100" s="51">
        <f t="shared" si="6"/>
        <v>41736</v>
      </c>
      <c r="Q100" s="53">
        <f t="shared" si="7"/>
        <v>-15000</v>
      </c>
      <c r="R100" s="20"/>
      <c r="S100" s="20"/>
      <c r="T100" s="20"/>
    </row>
    <row r="101" spans="16:20" x14ac:dyDescent="0.25">
      <c r="P101" s="51">
        <f t="shared" si="6"/>
        <v>41737</v>
      </c>
      <c r="Q101" s="53">
        <f t="shared" si="7"/>
        <v>-15000</v>
      </c>
      <c r="R101" s="20"/>
      <c r="S101" s="20"/>
      <c r="T101" s="20"/>
    </row>
    <row r="102" spans="16:20" x14ac:dyDescent="0.25">
      <c r="P102" s="51">
        <f t="shared" si="6"/>
        <v>41738</v>
      </c>
      <c r="Q102" s="53">
        <f t="shared" si="7"/>
        <v>-15000</v>
      </c>
      <c r="R102" s="20"/>
      <c r="S102" s="20"/>
      <c r="T102" s="20"/>
    </row>
    <row r="103" spans="16:20" x14ac:dyDescent="0.25">
      <c r="P103" s="51">
        <f t="shared" si="6"/>
        <v>41739</v>
      </c>
      <c r="Q103" s="53">
        <f t="shared" si="7"/>
        <v>-15000</v>
      </c>
      <c r="R103" s="20"/>
      <c r="S103" s="20"/>
      <c r="T103" s="20"/>
    </row>
    <row r="104" spans="16:20" x14ac:dyDescent="0.25">
      <c r="P104" s="51">
        <f t="shared" ref="P104:P155" si="8">P103+1</f>
        <v>41740</v>
      </c>
      <c r="Q104" s="53">
        <f t="shared" si="7"/>
        <v>-15000</v>
      </c>
      <c r="R104" s="20"/>
      <c r="S104" s="20"/>
      <c r="T104" s="20"/>
    </row>
    <row r="105" spans="16:20" x14ac:dyDescent="0.25">
      <c r="P105" s="51">
        <f t="shared" si="8"/>
        <v>41741</v>
      </c>
      <c r="Q105" s="53">
        <f t="shared" si="7"/>
        <v>-15000</v>
      </c>
      <c r="R105" s="20"/>
      <c r="S105" s="20"/>
      <c r="T105" s="20"/>
    </row>
    <row r="106" spans="16:20" x14ac:dyDescent="0.25">
      <c r="P106" s="51">
        <f t="shared" si="8"/>
        <v>41742</v>
      </c>
      <c r="Q106" s="53">
        <f t="shared" si="7"/>
        <v>-15000</v>
      </c>
      <c r="R106" s="20"/>
      <c r="S106" s="20"/>
      <c r="T106" s="20"/>
    </row>
    <row r="107" spans="16:20" x14ac:dyDescent="0.25">
      <c r="P107" s="51">
        <f t="shared" si="8"/>
        <v>41743</v>
      </c>
      <c r="Q107" s="53">
        <f t="shared" si="7"/>
        <v>-15000</v>
      </c>
      <c r="R107" s="20"/>
      <c r="S107" s="20"/>
      <c r="T107" s="20"/>
    </row>
    <row r="108" spans="16:20" x14ac:dyDescent="0.25">
      <c r="P108" s="51">
        <f t="shared" si="8"/>
        <v>41744</v>
      </c>
      <c r="Q108" s="53">
        <f t="shared" si="7"/>
        <v>-15000</v>
      </c>
      <c r="R108" s="20"/>
      <c r="S108" s="20"/>
      <c r="T108" s="20"/>
    </row>
    <row r="109" spans="16:20" x14ac:dyDescent="0.25">
      <c r="P109" s="51">
        <f t="shared" si="8"/>
        <v>41745</v>
      </c>
      <c r="Q109" s="53">
        <f t="shared" si="7"/>
        <v>-15000</v>
      </c>
      <c r="R109" s="20"/>
      <c r="S109" s="20"/>
      <c r="T109" s="20"/>
    </row>
    <row r="110" spans="16:20" x14ac:dyDescent="0.25">
      <c r="P110" s="51">
        <f t="shared" si="8"/>
        <v>41746</v>
      </c>
      <c r="Q110" s="53">
        <f t="shared" si="7"/>
        <v>-15000</v>
      </c>
      <c r="R110" s="20"/>
      <c r="S110" s="20"/>
      <c r="T110" s="20"/>
    </row>
    <row r="111" spans="16:20" x14ac:dyDescent="0.25">
      <c r="P111" s="51">
        <f t="shared" si="8"/>
        <v>41747</v>
      </c>
      <c r="Q111" s="53">
        <f t="shared" si="7"/>
        <v>-15000</v>
      </c>
      <c r="R111" s="20"/>
      <c r="S111" s="20"/>
      <c r="T111" s="20"/>
    </row>
    <row r="112" spans="16:20" x14ac:dyDescent="0.25">
      <c r="P112" s="51">
        <f t="shared" si="8"/>
        <v>41748</v>
      </c>
      <c r="Q112" s="53">
        <f t="shared" si="7"/>
        <v>-15000</v>
      </c>
      <c r="R112" s="20"/>
      <c r="S112" s="20"/>
      <c r="T112" s="20"/>
    </row>
    <row r="113" spans="16:20" x14ac:dyDescent="0.25">
      <c r="P113" s="51">
        <f t="shared" si="8"/>
        <v>41749</v>
      </c>
      <c r="Q113" s="53">
        <f t="shared" si="7"/>
        <v>-15000</v>
      </c>
      <c r="R113" s="20"/>
      <c r="S113" s="20"/>
      <c r="T113" s="20"/>
    </row>
    <row r="114" spans="16:20" x14ac:dyDescent="0.25">
      <c r="P114" s="51">
        <f t="shared" si="8"/>
        <v>41750</v>
      </c>
      <c r="Q114" s="53">
        <f t="shared" si="7"/>
        <v>-15000</v>
      </c>
      <c r="R114" s="20"/>
      <c r="S114" s="20"/>
      <c r="T114" s="20"/>
    </row>
    <row r="115" spans="16:20" x14ac:dyDescent="0.25">
      <c r="P115" s="51">
        <f t="shared" si="8"/>
        <v>41751</v>
      </c>
      <c r="Q115" s="53">
        <f t="shared" si="7"/>
        <v>-15000</v>
      </c>
      <c r="R115" s="20"/>
      <c r="S115" s="20"/>
      <c r="T115" s="20"/>
    </row>
    <row r="116" spans="16:20" x14ac:dyDescent="0.25">
      <c r="P116" s="51">
        <f t="shared" si="8"/>
        <v>41752</v>
      </c>
      <c r="Q116" s="53">
        <f t="shared" si="7"/>
        <v>-15000</v>
      </c>
      <c r="R116" s="20"/>
      <c r="S116" s="20"/>
      <c r="T116" s="20"/>
    </row>
    <row r="117" spans="16:20" x14ac:dyDescent="0.25">
      <c r="P117" s="51">
        <f t="shared" si="8"/>
        <v>41753</v>
      </c>
      <c r="Q117" s="53">
        <f t="shared" si="7"/>
        <v>-15000</v>
      </c>
      <c r="R117" s="20"/>
      <c r="S117" s="20"/>
      <c r="T117" s="20"/>
    </row>
    <row r="118" spans="16:20" x14ac:dyDescent="0.25">
      <c r="P118" s="51">
        <f t="shared" si="8"/>
        <v>41754</v>
      </c>
      <c r="Q118" s="53">
        <f t="shared" si="7"/>
        <v>-15000</v>
      </c>
      <c r="R118" s="20"/>
      <c r="S118" s="20"/>
      <c r="T118" s="20"/>
    </row>
    <row r="119" spans="16:20" x14ac:dyDescent="0.25">
      <c r="P119" s="51">
        <f t="shared" si="8"/>
        <v>41755</v>
      </c>
      <c r="Q119" s="53">
        <f t="shared" si="7"/>
        <v>-15000</v>
      </c>
      <c r="R119" s="20"/>
      <c r="S119" s="20"/>
      <c r="T119" s="20"/>
    </row>
    <row r="120" spans="16:20" x14ac:dyDescent="0.25">
      <c r="P120" s="51">
        <f t="shared" si="8"/>
        <v>41756</v>
      </c>
      <c r="Q120" s="53">
        <f t="shared" si="7"/>
        <v>-15000</v>
      </c>
      <c r="R120" s="20"/>
      <c r="S120" s="20"/>
      <c r="T120" s="20"/>
    </row>
    <row r="121" spans="16:20" x14ac:dyDescent="0.25">
      <c r="P121" s="51">
        <f t="shared" si="8"/>
        <v>41757</v>
      </c>
      <c r="Q121" s="53">
        <f t="shared" si="7"/>
        <v>-15000</v>
      </c>
      <c r="R121" s="20"/>
      <c r="S121" s="20"/>
      <c r="T121" s="20"/>
    </row>
    <row r="122" spans="16:20" x14ac:dyDescent="0.25">
      <c r="P122" s="51">
        <f t="shared" si="8"/>
        <v>41758</v>
      </c>
      <c r="Q122" s="53">
        <f t="shared" si="7"/>
        <v>-15000</v>
      </c>
      <c r="R122" s="20"/>
      <c r="S122" s="20"/>
      <c r="T122" s="20"/>
    </row>
    <row r="123" spans="16:20" x14ac:dyDescent="0.25">
      <c r="P123" s="51">
        <f t="shared" si="8"/>
        <v>41759</v>
      </c>
      <c r="Q123" s="53">
        <f t="shared" si="7"/>
        <v>-15000</v>
      </c>
      <c r="R123" s="20"/>
      <c r="S123" s="20"/>
      <c r="T123" s="20"/>
    </row>
    <row r="124" spans="16:20" x14ac:dyDescent="0.25">
      <c r="P124" s="51">
        <f t="shared" si="8"/>
        <v>41760</v>
      </c>
      <c r="Q124" s="53">
        <f t="shared" si="7"/>
        <v>-15000</v>
      </c>
      <c r="R124" s="20"/>
      <c r="S124" s="20"/>
      <c r="T124" s="20"/>
    </row>
    <row r="125" spans="16:20" x14ac:dyDescent="0.25">
      <c r="P125" s="51">
        <f t="shared" si="8"/>
        <v>41761</v>
      </c>
      <c r="Q125" s="53">
        <f t="shared" si="7"/>
        <v>-15000</v>
      </c>
      <c r="R125" s="20"/>
      <c r="S125" s="20"/>
      <c r="T125" s="20"/>
    </row>
    <row r="126" spans="16:20" x14ac:dyDescent="0.25">
      <c r="P126" s="51">
        <f t="shared" si="8"/>
        <v>41762</v>
      </c>
      <c r="Q126" s="53">
        <f t="shared" si="7"/>
        <v>-15000</v>
      </c>
      <c r="R126" s="20"/>
      <c r="S126" s="20"/>
      <c r="T126" s="20"/>
    </row>
    <row r="127" spans="16:20" x14ac:dyDescent="0.25">
      <c r="P127" s="51">
        <f t="shared" si="8"/>
        <v>41763</v>
      </c>
      <c r="Q127" s="53">
        <f t="shared" si="7"/>
        <v>-15000</v>
      </c>
      <c r="R127" s="20"/>
      <c r="S127" s="20"/>
      <c r="T127" s="20"/>
    </row>
    <row r="128" spans="16:20" x14ac:dyDescent="0.25">
      <c r="P128" s="51">
        <f t="shared" si="8"/>
        <v>41764</v>
      </c>
      <c r="Q128" s="53">
        <f t="shared" si="7"/>
        <v>-15000</v>
      </c>
      <c r="R128" s="20"/>
      <c r="S128" s="20"/>
      <c r="T128" s="20"/>
    </row>
    <row r="129" spans="16:20" x14ac:dyDescent="0.25">
      <c r="P129" s="51">
        <f t="shared" si="8"/>
        <v>41765</v>
      </c>
      <c r="Q129" s="53">
        <f t="shared" si="7"/>
        <v>-15000</v>
      </c>
      <c r="R129" s="20"/>
      <c r="S129" s="20"/>
      <c r="T129" s="20"/>
    </row>
    <row r="130" spans="16:20" x14ac:dyDescent="0.25">
      <c r="P130" s="51">
        <f t="shared" si="8"/>
        <v>41766</v>
      </c>
      <c r="Q130" s="53">
        <f t="shared" si="7"/>
        <v>-15000</v>
      </c>
      <c r="R130" s="20"/>
      <c r="S130" s="20"/>
      <c r="T130" s="20"/>
    </row>
    <row r="131" spans="16:20" x14ac:dyDescent="0.25">
      <c r="P131" s="51">
        <f t="shared" si="8"/>
        <v>41767</v>
      </c>
      <c r="Q131" s="53">
        <f t="shared" si="7"/>
        <v>-15000</v>
      </c>
      <c r="R131" s="20"/>
      <c r="S131" s="20"/>
      <c r="T131" s="20"/>
    </row>
    <row r="132" spans="16:20" x14ac:dyDescent="0.25">
      <c r="P132" s="51">
        <f t="shared" si="8"/>
        <v>41768</v>
      </c>
      <c r="Q132" s="53">
        <f t="shared" si="7"/>
        <v>-15000</v>
      </c>
      <c r="R132" s="20"/>
      <c r="S132" s="20"/>
      <c r="T132" s="20"/>
    </row>
    <row r="133" spans="16:20" x14ac:dyDescent="0.25">
      <c r="P133" s="51">
        <f t="shared" si="8"/>
        <v>41769</v>
      </c>
      <c r="Q133" s="53">
        <f t="shared" si="7"/>
        <v>-15000</v>
      </c>
      <c r="R133" s="20"/>
      <c r="S133" s="20"/>
      <c r="T133" s="20"/>
    </row>
    <row r="134" spans="16:20" x14ac:dyDescent="0.25">
      <c r="P134" s="51">
        <f t="shared" si="8"/>
        <v>41770</v>
      </c>
      <c r="Q134" s="53">
        <f t="shared" ref="Q134:Q155" si="9">-(R134+S134)+T134+Q133</f>
        <v>-15000</v>
      </c>
      <c r="R134" s="20"/>
      <c r="S134" s="20"/>
      <c r="T134" s="20"/>
    </row>
    <row r="135" spans="16:20" x14ac:dyDescent="0.25">
      <c r="P135" s="51">
        <f t="shared" si="8"/>
        <v>41771</v>
      </c>
      <c r="Q135" s="53">
        <f t="shared" si="9"/>
        <v>-15000</v>
      </c>
      <c r="R135" s="20"/>
      <c r="S135" s="20"/>
      <c r="T135" s="20"/>
    </row>
    <row r="136" spans="16:20" x14ac:dyDescent="0.25">
      <c r="P136" s="51">
        <f t="shared" si="8"/>
        <v>41772</v>
      </c>
      <c r="Q136" s="53">
        <f t="shared" si="9"/>
        <v>-15000</v>
      </c>
      <c r="R136" s="20"/>
      <c r="S136" s="20"/>
      <c r="T136" s="20"/>
    </row>
    <row r="137" spans="16:20" x14ac:dyDescent="0.25">
      <c r="P137" s="51">
        <f t="shared" si="8"/>
        <v>41773</v>
      </c>
      <c r="Q137" s="53">
        <f t="shared" si="9"/>
        <v>-15000</v>
      </c>
      <c r="R137" s="20"/>
      <c r="S137" s="20"/>
      <c r="T137" s="20"/>
    </row>
    <row r="138" spans="16:20" x14ac:dyDescent="0.25">
      <c r="P138" s="51">
        <f t="shared" si="8"/>
        <v>41774</v>
      </c>
      <c r="Q138" s="53">
        <f t="shared" si="9"/>
        <v>-15000</v>
      </c>
      <c r="R138" s="20"/>
      <c r="S138" s="20"/>
      <c r="T138" s="20"/>
    </row>
    <row r="139" spans="16:20" x14ac:dyDescent="0.25">
      <c r="P139" s="51">
        <f t="shared" si="8"/>
        <v>41775</v>
      </c>
      <c r="Q139" s="53">
        <f t="shared" si="9"/>
        <v>-15000</v>
      </c>
      <c r="R139" s="20"/>
      <c r="S139" s="20"/>
      <c r="T139" s="20"/>
    </row>
    <row r="140" spans="16:20" x14ac:dyDescent="0.25">
      <c r="P140" s="51">
        <f t="shared" si="8"/>
        <v>41776</v>
      </c>
      <c r="Q140" s="53">
        <f t="shared" si="9"/>
        <v>-15000</v>
      </c>
      <c r="R140" s="20"/>
      <c r="S140" s="20"/>
      <c r="T140" s="20"/>
    </row>
    <row r="141" spans="16:20" x14ac:dyDescent="0.25">
      <c r="P141" s="51">
        <f t="shared" si="8"/>
        <v>41777</v>
      </c>
      <c r="Q141" s="53">
        <f t="shared" si="9"/>
        <v>-15000</v>
      </c>
      <c r="R141" s="20"/>
      <c r="S141" s="20"/>
      <c r="T141" s="20"/>
    </row>
    <row r="142" spans="16:20" x14ac:dyDescent="0.25">
      <c r="P142" s="51">
        <f t="shared" si="8"/>
        <v>41778</v>
      </c>
      <c r="Q142" s="53">
        <f t="shared" si="9"/>
        <v>-15000</v>
      </c>
      <c r="R142" s="20"/>
      <c r="S142" s="20"/>
      <c r="T142" s="20"/>
    </row>
    <row r="143" spans="16:20" x14ac:dyDescent="0.25">
      <c r="P143" s="51">
        <f t="shared" si="8"/>
        <v>41779</v>
      </c>
      <c r="Q143" s="53">
        <f t="shared" si="9"/>
        <v>-15000</v>
      </c>
      <c r="R143" s="20"/>
      <c r="S143" s="20"/>
      <c r="T143" s="20"/>
    </row>
    <row r="144" spans="16:20" x14ac:dyDescent="0.25">
      <c r="P144" s="51">
        <f t="shared" si="8"/>
        <v>41780</v>
      </c>
      <c r="Q144" s="53">
        <f t="shared" si="9"/>
        <v>-15000</v>
      </c>
      <c r="R144" s="20"/>
      <c r="S144" s="20"/>
      <c r="T144" s="20"/>
    </row>
    <row r="145" spans="16:20" x14ac:dyDescent="0.25">
      <c r="P145" s="51">
        <f t="shared" si="8"/>
        <v>41781</v>
      </c>
      <c r="Q145" s="53">
        <f t="shared" si="9"/>
        <v>-15000</v>
      </c>
      <c r="R145" s="20"/>
      <c r="S145" s="20"/>
      <c r="T145" s="20"/>
    </row>
    <row r="146" spans="16:20" x14ac:dyDescent="0.25">
      <c r="P146" s="51">
        <f t="shared" si="8"/>
        <v>41782</v>
      </c>
      <c r="Q146" s="53">
        <f t="shared" si="9"/>
        <v>-15000</v>
      </c>
      <c r="R146" s="20"/>
      <c r="S146" s="20"/>
      <c r="T146" s="20"/>
    </row>
    <row r="147" spans="16:20" x14ac:dyDescent="0.25">
      <c r="P147" s="51">
        <f t="shared" si="8"/>
        <v>41783</v>
      </c>
      <c r="Q147" s="53">
        <f t="shared" si="9"/>
        <v>-15000</v>
      </c>
      <c r="R147" s="20"/>
      <c r="S147" s="20"/>
      <c r="T147" s="20"/>
    </row>
    <row r="148" spans="16:20" x14ac:dyDescent="0.25">
      <c r="P148" s="51">
        <f t="shared" si="8"/>
        <v>41784</v>
      </c>
      <c r="Q148" s="53">
        <f t="shared" si="9"/>
        <v>-15000</v>
      </c>
      <c r="R148" s="20"/>
      <c r="S148" s="20"/>
      <c r="T148" s="20"/>
    </row>
    <row r="149" spans="16:20" x14ac:dyDescent="0.25">
      <c r="P149" s="51">
        <f t="shared" si="8"/>
        <v>41785</v>
      </c>
      <c r="Q149" s="53">
        <f t="shared" si="9"/>
        <v>-15000</v>
      </c>
      <c r="R149" s="20"/>
      <c r="S149" s="20"/>
      <c r="T149" s="20"/>
    </row>
    <row r="150" spans="16:20" x14ac:dyDescent="0.25">
      <c r="P150" s="51">
        <f t="shared" si="8"/>
        <v>41786</v>
      </c>
      <c r="Q150" s="53">
        <f t="shared" si="9"/>
        <v>-15000</v>
      </c>
      <c r="R150" s="20"/>
      <c r="S150" s="20"/>
      <c r="T150" s="20"/>
    </row>
    <row r="151" spans="16:20" x14ac:dyDescent="0.25">
      <c r="P151" s="51">
        <f t="shared" si="8"/>
        <v>41787</v>
      </c>
      <c r="Q151" s="53">
        <f t="shared" si="9"/>
        <v>-15000</v>
      </c>
      <c r="R151" s="20"/>
      <c r="S151" s="20"/>
      <c r="T151" s="20"/>
    </row>
    <row r="152" spans="16:20" x14ac:dyDescent="0.25">
      <c r="P152" s="51">
        <f t="shared" si="8"/>
        <v>41788</v>
      </c>
      <c r="Q152" s="53">
        <f t="shared" si="9"/>
        <v>-15000</v>
      </c>
      <c r="R152" s="20"/>
      <c r="S152" s="20"/>
      <c r="T152" s="20"/>
    </row>
    <row r="153" spans="16:20" x14ac:dyDescent="0.25">
      <c r="P153" s="51">
        <f t="shared" si="8"/>
        <v>41789</v>
      </c>
      <c r="Q153" s="53">
        <f t="shared" si="9"/>
        <v>-15000</v>
      </c>
      <c r="R153" s="20"/>
      <c r="S153" s="20"/>
      <c r="T153" s="20"/>
    </row>
    <row r="154" spans="16:20" x14ac:dyDescent="0.25">
      <c r="P154" s="51">
        <f t="shared" si="8"/>
        <v>41790</v>
      </c>
      <c r="Q154" s="53">
        <f t="shared" si="9"/>
        <v>-15000</v>
      </c>
      <c r="R154" s="20"/>
      <c r="S154" s="20"/>
      <c r="T154" s="20"/>
    </row>
    <row r="155" spans="16:20" x14ac:dyDescent="0.25">
      <c r="P155" s="51">
        <f t="shared" si="8"/>
        <v>41791</v>
      </c>
      <c r="Q155" s="53">
        <f t="shared" si="9"/>
        <v>-15000</v>
      </c>
      <c r="R155" s="20"/>
      <c r="S155" s="20"/>
      <c r="T155" s="20"/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D4:J14"/>
  <sheetViews>
    <sheetView workbookViewId="0">
      <selection activeCell="C25" sqref="C25"/>
    </sheetView>
  </sheetViews>
  <sheetFormatPr defaultRowHeight="15" x14ac:dyDescent="0.25"/>
  <cols>
    <col min="6" max="6" width="11.7109375" bestFit="1" customWidth="1"/>
    <col min="8" max="8" width="10.140625" bestFit="1" customWidth="1"/>
  </cols>
  <sheetData>
    <row r="4" spans="4:10" x14ac:dyDescent="0.25">
      <c r="F4" t="s">
        <v>283</v>
      </c>
      <c r="H4" s="20"/>
      <c r="I4" s="20">
        <v>1</v>
      </c>
      <c r="J4" s="20">
        <v>100</v>
      </c>
    </row>
    <row r="5" spans="4:10" x14ac:dyDescent="0.25">
      <c r="D5">
        <v>1</v>
      </c>
      <c r="E5" s="59">
        <v>40278</v>
      </c>
      <c r="F5">
        <f>IF(E6&gt;0,E6-E5,"chybí datum")</f>
        <v>20</v>
      </c>
      <c r="H5" s="20"/>
      <c r="I5" s="20">
        <v>2</v>
      </c>
      <c r="J5" s="20">
        <v>200</v>
      </c>
    </row>
    <row r="6" spans="4:10" x14ac:dyDescent="0.25">
      <c r="D6">
        <v>2</v>
      </c>
      <c r="E6" s="59">
        <v>40298</v>
      </c>
      <c r="F6">
        <f t="shared" ref="F6:F9" si="0">IF(E7&gt;0,E7-E6,"chybí datum")</f>
        <v>1</v>
      </c>
      <c r="H6" s="20"/>
      <c r="I6" s="20">
        <v>3</v>
      </c>
      <c r="J6" s="20">
        <v>300</v>
      </c>
    </row>
    <row r="7" spans="4:10" x14ac:dyDescent="0.25">
      <c r="D7">
        <v>3</v>
      </c>
      <c r="E7" s="59">
        <v>40299</v>
      </c>
      <c r="F7">
        <f t="shared" si="0"/>
        <v>31</v>
      </c>
      <c r="H7" s="20"/>
      <c r="I7" s="20">
        <v>3</v>
      </c>
      <c r="J7" s="20">
        <v>400</v>
      </c>
    </row>
    <row r="8" spans="4:10" x14ac:dyDescent="0.25">
      <c r="D8">
        <v>4</v>
      </c>
      <c r="E8" s="59">
        <v>40330</v>
      </c>
      <c r="F8">
        <f t="shared" si="0"/>
        <v>30</v>
      </c>
      <c r="H8" s="20"/>
      <c r="I8" s="20">
        <v>2</v>
      </c>
      <c r="J8" s="20">
        <v>100</v>
      </c>
    </row>
    <row r="9" spans="4:10" x14ac:dyDescent="0.25">
      <c r="D9">
        <v>5</v>
      </c>
      <c r="E9" s="59">
        <v>40360</v>
      </c>
      <c r="F9" t="str">
        <f t="shared" si="0"/>
        <v>chybí datum</v>
      </c>
      <c r="H9" s="20"/>
      <c r="I9" s="20">
        <v>2</v>
      </c>
      <c r="J9" s="20">
        <v>100</v>
      </c>
    </row>
    <row r="10" spans="4:10" x14ac:dyDescent="0.25">
      <c r="D10">
        <v>6</v>
      </c>
      <c r="E10" s="30"/>
      <c r="H10" s="20"/>
      <c r="I10" s="20">
        <v>1</v>
      </c>
      <c r="J10" s="20">
        <v>200</v>
      </c>
    </row>
    <row r="11" spans="4:10" x14ac:dyDescent="0.25">
      <c r="H11" s="20"/>
      <c r="I11" s="20"/>
      <c r="J11" s="20"/>
    </row>
    <row r="12" spans="4:10" x14ac:dyDescent="0.25">
      <c r="H12" s="20" t="s">
        <v>284</v>
      </c>
      <c r="I12" s="58">
        <v>1</v>
      </c>
      <c r="J12" s="58">
        <f>SUMIF($I$4:$I$10,I12,$J$4:$J$10)</f>
        <v>300</v>
      </c>
    </row>
    <row r="13" spans="4:10" x14ac:dyDescent="0.25">
      <c r="H13" s="20"/>
      <c r="I13" s="58">
        <v>2</v>
      </c>
      <c r="J13" s="58">
        <f t="shared" ref="J13:J14" si="1">SUMIF($I$4:$I$10,I13,$J$4:$J$10)</f>
        <v>400</v>
      </c>
    </row>
    <row r="14" spans="4:10" x14ac:dyDescent="0.25">
      <c r="H14" s="20"/>
      <c r="I14" s="58">
        <v>3</v>
      </c>
      <c r="J14" s="58">
        <f t="shared" si="1"/>
        <v>700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B3:H5"/>
  <sheetViews>
    <sheetView workbookViewId="0">
      <selection activeCell="H10" sqref="H9:H10"/>
    </sheetView>
  </sheetViews>
  <sheetFormatPr defaultRowHeight="15" x14ac:dyDescent="0.25"/>
  <sheetData>
    <row r="3" spans="2:8" x14ac:dyDescent="0.25">
      <c r="B3" t="s">
        <v>303</v>
      </c>
      <c r="C3">
        <v>92</v>
      </c>
      <c r="E3" t="s">
        <v>305</v>
      </c>
      <c r="F3">
        <f>POWER(C4,0.725)*POWER(92,0.425)*C5/10000</f>
        <v>2.118598773285929</v>
      </c>
    </row>
    <row r="4" spans="2:8" x14ac:dyDescent="0.25">
      <c r="B4" t="s">
        <v>56</v>
      </c>
      <c r="C4">
        <v>180</v>
      </c>
      <c r="F4">
        <f>F3*2.5</f>
        <v>5.2964969332148222</v>
      </c>
      <c r="G4">
        <v>4.59</v>
      </c>
      <c r="H4" s="62">
        <f>G4/F4</f>
        <v>0.8666105272742981</v>
      </c>
    </row>
    <row r="5" spans="2:8" x14ac:dyDescent="0.25">
      <c r="B5" t="s">
        <v>304</v>
      </c>
      <c r="C5">
        <v>71.84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/>
  <dimension ref="B2:E14"/>
  <sheetViews>
    <sheetView workbookViewId="0">
      <selection activeCell="I25" sqref="I25"/>
    </sheetView>
  </sheetViews>
  <sheetFormatPr defaultRowHeight="15" x14ac:dyDescent="0.25"/>
  <sheetData>
    <row r="2" spans="2:5" x14ac:dyDescent="0.25">
      <c r="D2">
        <v>2699</v>
      </c>
    </row>
    <row r="3" spans="2:5" x14ac:dyDescent="0.25">
      <c r="D3">
        <v>3.57</v>
      </c>
    </row>
    <row r="5" spans="2:5" x14ac:dyDescent="0.25">
      <c r="D5" s="22">
        <f>D3*D2</f>
        <v>9635.43</v>
      </c>
      <c r="E5" s="3">
        <v>9635</v>
      </c>
    </row>
    <row r="6" spans="2:5" x14ac:dyDescent="0.25">
      <c r="D6" s="63">
        <v>2.5000000000000001E-3</v>
      </c>
      <c r="E6" s="64">
        <f>D6</f>
        <v>2.5000000000000001E-3</v>
      </c>
    </row>
    <row r="8" spans="2:5" x14ac:dyDescent="0.25">
      <c r="E8">
        <f>E6*E5</f>
        <v>24.087500000000002</v>
      </c>
    </row>
    <row r="12" spans="2:5" x14ac:dyDescent="0.25">
      <c r="B12">
        <v>40</v>
      </c>
      <c r="C12" t="s">
        <v>34</v>
      </c>
    </row>
    <row r="13" spans="2:5" x14ac:dyDescent="0.25">
      <c r="B13">
        <f>B12*24/1000</f>
        <v>0.96</v>
      </c>
      <c r="C13" t="s">
        <v>318</v>
      </c>
    </row>
    <row r="14" spans="2:5" x14ac:dyDescent="0.25">
      <c r="B14">
        <f>B13*365</f>
        <v>350.4</v>
      </c>
      <c r="C14" t="s">
        <v>319</v>
      </c>
      <c r="D14">
        <f>B14*5</f>
        <v>1752</v>
      </c>
      <c r="E14" t="s">
        <v>320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2"/>
  <dimension ref="B10:F52"/>
  <sheetViews>
    <sheetView topLeftCell="A14" workbookViewId="0">
      <selection activeCell="K37" sqref="K37"/>
    </sheetView>
  </sheetViews>
  <sheetFormatPr defaultRowHeight="15" x14ac:dyDescent="0.25"/>
  <cols>
    <col min="2" max="2" width="43.5703125" bestFit="1" customWidth="1"/>
    <col min="3" max="3" width="11.140625" bestFit="1" customWidth="1"/>
    <col min="4" max="4" width="10.42578125" bestFit="1" customWidth="1"/>
    <col min="5" max="5" width="13.42578125" bestFit="1" customWidth="1"/>
    <col min="6" max="6" width="14.7109375" bestFit="1" customWidth="1"/>
  </cols>
  <sheetData>
    <row r="10" spans="2:4" ht="17.25" x14ac:dyDescent="0.25">
      <c r="B10" s="71" t="s">
        <v>306</v>
      </c>
    </row>
    <row r="12" spans="2:4" ht="18" x14ac:dyDescent="0.35">
      <c r="B12" t="s">
        <v>309</v>
      </c>
      <c r="C12">
        <v>14.0067</v>
      </c>
      <c r="D12" t="s">
        <v>307</v>
      </c>
    </row>
    <row r="13" spans="2:4" ht="18" x14ac:dyDescent="0.35">
      <c r="B13" t="s">
        <v>308</v>
      </c>
      <c r="C13" s="23">
        <v>1.6599999999999999E-27</v>
      </c>
      <c r="D13" t="s">
        <v>71</v>
      </c>
    </row>
    <row r="14" spans="2:4" x14ac:dyDescent="0.25">
      <c r="B14" t="s">
        <v>310</v>
      </c>
      <c r="C14" s="23">
        <f>C13*C12*2</f>
        <v>4.6502243999999996E-26</v>
      </c>
      <c r="D14" t="s">
        <v>71</v>
      </c>
    </row>
    <row r="15" spans="2:4" ht="17.25" x14ac:dyDescent="0.25">
      <c r="B15" t="s">
        <v>311</v>
      </c>
      <c r="C15" s="23">
        <v>1.3800000000000001E-23</v>
      </c>
      <c r="D15" s="71" t="s">
        <v>312</v>
      </c>
    </row>
    <row r="16" spans="2:4" x14ac:dyDescent="0.25">
      <c r="B16" t="s">
        <v>313</v>
      </c>
      <c r="C16" s="23">
        <v>-273.14999999999998</v>
      </c>
      <c r="D16" t="s">
        <v>75</v>
      </c>
    </row>
    <row r="19" spans="3:6" x14ac:dyDescent="0.25">
      <c r="C19" s="24" t="s">
        <v>314</v>
      </c>
      <c r="D19" s="24" t="s">
        <v>315</v>
      </c>
      <c r="E19" s="24" t="s">
        <v>316</v>
      </c>
      <c r="F19" s="24" t="s">
        <v>317</v>
      </c>
    </row>
    <row r="20" spans="3:6" x14ac:dyDescent="0.25">
      <c r="C20" s="20">
        <v>-200</v>
      </c>
      <c r="D20" s="72">
        <f>C20-$C$16</f>
        <v>73.149999999999977</v>
      </c>
      <c r="E20" s="20">
        <f>POWER(3*$C$15*D20/$C$14,0.5)</f>
        <v>255.19395372582591</v>
      </c>
      <c r="F20" s="20">
        <f>E20*3.6</f>
        <v>918.69823341297331</v>
      </c>
    </row>
    <row r="21" spans="3:6" x14ac:dyDescent="0.25">
      <c r="C21" s="20">
        <f>C20+10</f>
        <v>-190</v>
      </c>
      <c r="D21" s="72">
        <f t="shared" ref="D21:D52" si="0">C21-$C$16</f>
        <v>83.149999999999977</v>
      </c>
      <c r="E21" s="20">
        <f t="shared" ref="E21:E52" si="1">POWER(3*$C$15*D21/$C$14,0.5)</f>
        <v>272.07857356462011</v>
      </c>
      <c r="F21" s="20">
        <f t="shared" ref="F21:F52" si="2">E21*3.6</f>
        <v>979.48286483263246</v>
      </c>
    </row>
    <row r="22" spans="3:6" x14ac:dyDescent="0.25">
      <c r="C22" s="20">
        <f t="shared" ref="C22:C52" si="3">C21+10</f>
        <v>-180</v>
      </c>
      <c r="D22" s="72">
        <f t="shared" si="0"/>
        <v>93.149999999999977</v>
      </c>
      <c r="E22" s="20">
        <f t="shared" si="1"/>
        <v>287.97490579510196</v>
      </c>
      <c r="F22" s="20">
        <f t="shared" si="2"/>
        <v>1036.7096608623672</v>
      </c>
    </row>
    <row r="23" spans="3:6" x14ac:dyDescent="0.25">
      <c r="C23" s="20">
        <f t="shared" si="3"/>
        <v>-170</v>
      </c>
      <c r="D23" s="72">
        <f t="shared" si="0"/>
        <v>103.14999999999998</v>
      </c>
      <c r="E23" s="20">
        <f t="shared" si="1"/>
        <v>303.03851659885959</v>
      </c>
      <c r="F23" s="20">
        <f t="shared" si="2"/>
        <v>1090.9386597558946</v>
      </c>
    </row>
    <row r="24" spans="3:6" x14ac:dyDescent="0.25">
      <c r="C24" s="20">
        <f t="shared" si="3"/>
        <v>-160</v>
      </c>
      <c r="D24" s="72">
        <f t="shared" si="0"/>
        <v>113.14999999999998</v>
      </c>
      <c r="E24" s="20">
        <f t="shared" si="1"/>
        <v>317.38799397137996</v>
      </c>
      <c r="F24" s="20">
        <f t="shared" si="2"/>
        <v>1142.5967782969678</v>
      </c>
    </row>
    <row r="25" spans="3:6" x14ac:dyDescent="0.25">
      <c r="C25" s="20">
        <f t="shared" si="3"/>
        <v>-150</v>
      </c>
      <c r="D25" s="72">
        <f t="shared" si="0"/>
        <v>123.14999999999998</v>
      </c>
      <c r="E25" s="20">
        <f t="shared" si="1"/>
        <v>331.11619545397679</v>
      </c>
      <c r="F25" s="20">
        <f t="shared" si="2"/>
        <v>1192.0183036343165</v>
      </c>
    </row>
    <row r="26" spans="3:6" x14ac:dyDescent="0.25">
      <c r="C26" s="20">
        <f t="shared" si="3"/>
        <v>-140</v>
      </c>
      <c r="D26" s="72">
        <f t="shared" si="0"/>
        <v>133.14999999999998</v>
      </c>
      <c r="E26" s="20">
        <f t="shared" si="1"/>
        <v>344.29744562900203</v>
      </c>
      <c r="F26" s="20">
        <f t="shared" si="2"/>
        <v>1239.4708042644074</v>
      </c>
    </row>
    <row r="27" spans="3:6" x14ac:dyDescent="0.25">
      <c r="C27" s="20">
        <f t="shared" si="3"/>
        <v>-130</v>
      </c>
      <c r="D27" s="72">
        <f t="shared" si="0"/>
        <v>143.14999999999998</v>
      </c>
      <c r="E27" s="20">
        <f t="shared" si="1"/>
        <v>356.99233498969562</v>
      </c>
      <c r="F27" s="20">
        <f t="shared" si="2"/>
        <v>1285.1724059629043</v>
      </c>
    </row>
    <row r="28" spans="3:6" x14ac:dyDescent="0.25">
      <c r="C28" s="20">
        <f t="shared" si="3"/>
        <v>-120</v>
      </c>
      <c r="D28" s="72">
        <f t="shared" si="0"/>
        <v>153.14999999999998</v>
      </c>
      <c r="E28" s="20">
        <f t="shared" si="1"/>
        <v>369.25103035216364</v>
      </c>
      <c r="F28" s="20">
        <f t="shared" si="2"/>
        <v>1329.3037092677891</v>
      </c>
    </row>
    <row r="29" spans="3:6" x14ac:dyDescent="0.25">
      <c r="C29" s="20">
        <f t="shared" si="3"/>
        <v>-110</v>
      </c>
      <c r="D29" s="72">
        <f t="shared" si="0"/>
        <v>163.14999999999998</v>
      </c>
      <c r="E29" s="20">
        <f t="shared" si="1"/>
        <v>381.11562496291583</v>
      </c>
      <c r="F29" s="20">
        <f t="shared" si="2"/>
        <v>1372.016249866497</v>
      </c>
    </row>
    <row r="30" spans="3:6" x14ac:dyDescent="0.25">
      <c r="C30" s="20">
        <f t="shared" si="3"/>
        <v>-100</v>
      </c>
      <c r="D30" s="72">
        <f t="shared" si="0"/>
        <v>173.14999999999998</v>
      </c>
      <c r="E30" s="20">
        <f t="shared" si="1"/>
        <v>392.62184830395438</v>
      </c>
      <c r="F30" s="20">
        <f t="shared" si="2"/>
        <v>1413.4386538942358</v>
      </c>
    </row>
    <row r="31" spans="3:6" x14ac:dyDescent="0.25">
      <c r="C31" s="20">
        <f t="shared" si="3"/>
        <v>-90</v>
      </c>
      <c r="D31" s="72">
        <f t="shared" si="0"/>
        <v>183.14999999999998</v>
      </c>
      <c r="E31" s="20">
        <f t="shared" si="1"/>
        <v>403.80033672639848</v>
      </c>
      <c r="F31" s="20">
        <f t="shared" si="2"/>
        <v>1453.6812122150345</v>
      </c>
    </row>
    <row r="32" spans="3:6" x14ac:dyDescent="0.25">
      <c r="C32" s="20">
        <f t="shared" si="3"/>
        <v>-80</v>
      </c>
      <c r="D32" s="72">
        <f t="shared" si="0"/>
        <v>193.14999999999998</v>
      </c>
      <c r="E32" s="20">
        <f t="shared" si="1"/>
        <v>414.67759538597238</v>
      </c>
      <c r="F32" s="20">
        <f t="shared" si="2"/>
        <v>1492.8393433895005</v>
      </c>
    </row>
    <row r="33" spans="3:6" x14ac:dyDescent="0.25">
      <c r="C33" s="20">
        <f t="shared" si="3"/>
        <v>-70</v>
      </c>
      <c r="D33" s="72">
        <f t="shared" si="0"/>
        <v>203.14999999999998</v>
      </c>
      <c r="E33" s="20">
        <f t="shared" si="1"/>
        <v>425.27673847723162</v>
      </c>
      <c r="F33" s="20">
        <f t="shared" si="2"/>
        <v>1530.9962585180338</v>
      </c>
    </row>
    <row r="34" spans="3:6" x14ac:dyDescent="0.25">
      <c r="C34" s="20">
        <f t="shared" si="3"/>
        <v>-60</v>
      </c>
      <c r="D34" s="72">
        <f t="shared" si="0"/>
        <v>213.14999999999998</v>
      </c>
      <c r="E34" s="20">
        <f t="shared" si="1"/>
        <v>435.61806719254781</v>
      </c>
      <c r="F34" s="20">
        <f t="shared" si="2"/>
        <v>1568.2250418931721</v>
      </c>
    </row>
    <row r="35" spans="3:6" x14ac:dyDescent="0.25">
      <c r="C35" s="20">
        <f t="shared" si="3"/>
        <v>-50</v>
      </c>
      <c r="D35" s="72">
        <f t="shared" si="0"/>
        <v>223.14999999999998</v>
      </c>
      <c r="E35" s="20">
        <f t="shared" si="1"/>
        <v>445.71952687683608</v>
      </c>
      <c r="F35" s="20">
        <f t="shared" si="2"/>
        <v>1604.5902967566099</v>
      </c>
    </row>
    <row r="36" spans="3:6" x14ac:dyDescent="0.25">
      <c r="C36" s="20">
        <f t="shared" si="3"/>
        <v>-40</v>
      </c>
      <c r="D36" s="72">
        <f t="shared" si="0"/>
        <v>233.14999999999998</v>
      </c>
      <c r="E36" s="20">
        <f t="shared" si="1"/>
        <v>455.59707287695556</v>
      </c>
      <c r="F36" s="20">
        <f t="shared" si="2"/>
        <v>1640.14946235704</v>
      </c>
    </row>
    <row r="37" spans="3:6" x14ac:dyDescent="0.25">
      <c r="C37" s="20">
        <f t="shared" si="3"/>
        <v>-30</v>
      </c>
      <c r="D37" s="72">
        <f t="shared" si="0"/>
        <v>243.14999999999998</v>
      </c>
      <c r="E37" s="20">
        <f t="shared" si="1"/>
        <v>465.26496643180587</v>
      </c>
      <c r="F37" s="20">
        <f t="shared" si="2"/>
        <v>1674.9538791545012</v>
      </c>
    </row>
    <row r="38" spans="3:6" x14ac:dyDescent="0.25">
      <c r="C38" s="20">
        <f t="shared" si="3"/>
        <v>-20</v>
      </c>
      <c r="D38" s="72">
        <f t="shared" si="0"/>
        <v>253.14999999999998</v>
      </c>
      <c r="E38" s="20">
        <f t="shared" si="1"/>
        <v>474.73601629066326</v>
      </c>
      <c r="F38" s="20">
        <f t="shared" si="2"/>
        <v>1709.0496586463878</v>
      </c>
    </row>
    <row r="39" spans="3:6" x14ac:dyDescent="0.25">
      <c r="C39" s="20">
        <f t="shared" si="3"/>
        <v>-10</v>
      </c>
      <c r="D39" s="72">
        <f t="shared" si="0"/>
        <v>263.14999999999998</v>
      </c>
      <c r="E39" s="20">
        <f t="shared" si="1"/>
        <v>484.02177775206388</v>
      </c>
      <c r="F39" s="20">
        <f t="shared" si="2"/>
        <v>1742.47839990743</v>
      </c>
    </row>
    <row r="40" spans="3:6" x14ac:dyDescent="0.25">
      <c r="C40" s="20">
        <f t="shared" si="3"/>
        <v>0</v>
      </c>
      <c r="D40" s="72">
        <f t="shared" si="0"/>
        <v>273.14999999999998</v>
      </c>
      <c r="E40" s="20">
        <f t="shared" si="1"/>
        <v>493.13271795025702</v>
      </c>
      <c r="F40" s="20">
        <f t="shared" si="2"/>
        <v>1775.2777846209253</v>
      </c>
    </row>
    <row r="41" spans="3:6" x14ac:dyDescent="0.25">
      <c r="C41" s="20">
        <f t="shared" si="3"/>
        <v>10</v>
      </c>
      <c r="D41" s="72">
        <f t="shared" si="0"/>
        <v>283.14999999999998</v>
      </c>
      <c r="E41" s="20">
        <f t="shared" si="1"/>
        <v>502.07835413184984</v>
      </c>
      <c r="F41" s="20">
        <f t="shared" si="2"/>
        <v>1807.4820748746595</v>
      </c>
    </row>
    <row r="42" spans="3:6" x14ac:dyDescent="0.25">
      <c r="C42" s="24">
        <f t="shared" si="3"/>
        <v>20</v>
      </c>
      <c r="D42" s="73">
        <f t="shared" si="0"/>
        <v>293.14999999999998</v>
      </c>
      <c r="E42" s="24">
        <f t="shared" si="1"/>
        <v>510.86737012896668</v>
      </c>
      <c r="F42" s="24">
        <f t="shared" si="2"/>
        <v>1839.1225324642801</v>
      </c>
    </row>
    <row r="43" spans="3:6" x14ac:dyDescent="0.25">
      <c r="C43" s="20">
        <f t="shared" si="3"/>
        <v>30</v>
      </c>
      <c r="D43" s="72">
        <f t="shared" si="0"/>
        <v>303.14999999999998</v>
      </c>
      <c r="E43" s="20">
        <f t="shared" si="1"/>
        <v>519.50771508922378</v>
      </c>
      <c r="F43" s="20">
        <f t="shared" si="2"/>
        <v>1870.2277743212057</v>
      </c>
    </row>
    <row r="44" spans="3:6" x14ac:dyDescent="0.25">
      <c r="C44" s="20">
        <f t="shared" si="3"/>
        <v>40</v>
      </c>
      <c r="D44" s="72">
        <f t="shared" si="0"/>
        <v>313.14999999999998</v>
      </c>
      <c r="E44" s="20">
        <f t="shared" si="1"/>
        <v>528.0066876583719</v>
      </c>
      <c r="F44" s="20">
        <f t="shared" si="2"/>
        <v>1900.8240755701388</v>
      </c>
    </row>
    <row r="45" spans="3:6" x14ac:dyDescent="0.25">
      <c r="C45" s="20">
        <f t="shared" si="3"/>
        <v>50</v>
      </c>
      <c r="D45" s="72">
        <f t="shared" si="0"/>
        <v>323.14999999999998</v>
      </c>
      <c r="E45" s="20">
        <f t="shared" si="1"/>
        <v>536.37100815266376</v>
      </c>
      <c r="F45" s="20">
        <f t="shared" si="2"/>
        <v>1930.9356293495896</v>
      </c>
    </row>
    <row r="46" spans="3:6" x14ac:dyDescent="0.25">
      <c r="C46" s="20">
        <f t="shared" si="3"/>
        <v>60</v>
      </c>
      <c r="D46" s="72">
        <f t="shared" si="0"/>
        <v>333.15</v>
      </c>
      <c r="E46" s="20">
        <f t="shared" si="1"/>
        <v>544.60688075110136</v>
      </c>
      <c r="F46" s="20">
        <f t="shared" si="2"/>
        <v>1960.584770703965</v>
      </c>
    </row>
    <row r="47" spans="3:6" x14ac:dyDescent="0.25">
      <c r="C47" s="20">
        <f t="shared" si="3"/>
        <v>70</v>
      </c>
      <c r="D47" s="72">
        <f t="shared" si="0"/>
        <v>343.15</v>
      </c>
      <c r="E47" s="20">
        <f t="shared" si="1"/>
        <v>552.72004734420818</v>
      </c>
      <c r="F47" s="20">
        <f t="shared" si="2"/>
        <v>1989.7921704391495</v>
      </c>
    </row>
    <row r="48" spans="3:6" x14ac:dyDescent="0.25">
      <c r="C48" s="20">
        <f t="shared" si="3"/>
        <v>80</v>
      </c>
      <c r="D48" s="72">
        <f t="shared" si="0"/>
        <v>353.15</v>
      </c>
      <c r="E48" s="20">
        <f t="shared" si="1"/>
        <v>560.71583436792946</v>
      </c>
      <c r="F48" s="20">
        <f t="shared" si="2"/>
        <v>2018.5770037245461</v>
      </c>
    </row>
    <row r="49" spans="3:6" x14ac:dyDescent="0.25">
      <c r="C49" s="20">
        <f t="shared" si="3"/>
        <v>90</v>
      </c>
      <c r="D49" s="72">
        <f t="shared" si="0"/>
        <v>363.15</v>
      </c>
      <c r="E49" s="20">
        <f t="shared" si="1"/>
        <v>568.59919370824184</v>
      </c>
      <c r="F49" s="20">
        <f t="shared" si="2"/>
        <v>2046.9570973496707</v>
      </c>
    </row>
    <row r="50" spans="3:6" x14ac:dyDescent="0.25">
      <c r="C50" s="20">
        <f t="shared" si="3"/>
        <v>100</v>
      </c>
      <c r="D50" s="72">
        <f t="shared" si="0"/>
        <v>373.15</v>
      </c>
      <c r="E50" s="20">
        <f t="shared" si="1"/>
        <v>576.37473856892984</v>
      </c>
      <c r="F50" s="20">
        <f t="shared" si="2"/>
        <v>2074.9490588481476</v>
      </c>
    </row>
    <row r="51" spans="3:6" x14ac:dyDescent="0.25">
      <c r="C51" s="20">
        <f t="shared" si="3"/>
        <v>110</v>
      </c>
      <c r="D51" s="72">
        <f t="shared" si="0"/>
        <v>383.15</v>
      </c>
      <c r="E51" s="20">
        <f t="shared" si="1"/>
        <v>584.04677504044275</v>
      </c>
      <c r="F51" s="20">
        <f t="shared" si="2"/>
        <v>2102.5683901455941</v>
      </c>
    </row>
    <row r="52" spans="3:6" x14ac:dyDescent="0.25">
      <c r="C52" s="20">
        <f t="shared" si="3"/>
        <v>120</v>
      </c>
      <c r="D52" s="72">
        <f t="shared" si="0"/>
        <v>393.15</v>
      </c>
      <c r="E52" s="20">
        <f t="shared" si="1"/>
        <v>591.61932998329337</v>
      </c>
      <c r="F52" s="20">
        <f t="shared" si="2"/>
        <v>2129.8295879398561</v>
      </c>
    </row>
  </sheetData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3"/>
  <dimension ref="B2:D11"/>
  <sheetViews>
    <sheetView workbookViewId="0">
      <selection activeCell="C5" sqref="C5"/>
    </sheetView>
  </sheetViews>
  <sheetFormatPr defaultRowHeight="15" x14ac:dyDescent="0.25"/>
  <cols>
    <col min="2" max="2" width="13.85546875" bestFit="1" customWidth="1"/>
    <col min="3" max="3" width="12" bestFit="1" customWidth="1"/>
  </cols>
  <sheetData>
    <row r="2" spans="2:4" x14ac:dyDescent="0.25">
      <c r="B2" t="s">
        <v>321</v>
      </c>
      <c r="C2" s="23">
        <v>1.7500000000000001E-8</v>
      </c>
      <c r="D2" t="s">
        <v>322</v>
      </c>
    </row>
    <row r="4" spans="2:4" x14ac:dyDescent="0.25">
      <c r="B4" t="s">
        <v>128</v>
      </c>
      <c r="C4">
        <v>1.5</v>
      </c>
      <c r="D4" t="s">
        <v>9</v>
      </c>
    </row>
    <row r="5" spans="2:4" x14ac:dyDescent="0.25">
      <c r="C5">
        <f>C4/1000</f>
        <v>1.5E-3</v>
      </c>
      <c r="D5" t="s">
        <v>54</v>
      </c>
    </row>
    <row r="6" spans="2:4" x14ac:dyDescent="0.25">
      <c r="B6" t="s">
        <v>323</v>
      </c>
      <c r="C6">
        <f>PI()*(C5/2)*(C5/2)</f>
        <v>1.7671458676442586E-6</v>
      </c>
      <c r="D6" t="s">
        <v>324</v>
      </c>
    </row>
    <row r="8" spans="2:4" x14ac:dyDescent="0.25">
      <c r="B8" t="s">
        <v>325</v>
      </c>
      <c r="C8" s="23">
        <f>C2/C6</f>
        <v>9.9029742368290444E-3</v>
      </c>
      <c r="D8" t="s">
        <v>326</v>
      </c>
    </row>
    <row r="10" spans="2:4" x14ac:dyDescent="0.25">
      <c r="B10" t="s">
        <v>327</v>
      </c>
      <c r="C10">
        <v>20</v>
      </c>
      <c r="D10" t="s">
        <v>54</v>
      </c>
    </row>
    <row r="11" spans="2:4" x14ac:dyDescent="0.25">
      <c r="B11" t="s">
        <v>328</v>
      </c>
      <c r="C11" s="23">
        <f>C10*C8</f>
        <v>0.19805948473658089</v>
      </c>
      <c r="D11" t="s">
        <v>329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4"/>
  <dimension ref="A1:F5"/>
  <sheetViews>
    <sheetView workbookViewId="0">
      <selection activeCell="V17" sqref="V17"/>
    </sheetView>
  </sheetViews>
  <sheetFormatPr defaultRowHeight="15" x14ac:dyDescent="0.25"/>
  <cols>
    <col min="2" max="2" width="11.42578125" bestFit="1" customWidth="1"/>
  </cols>
  <sheetData>
    <row r="1" spans="1:6" x14ac:dyDescent="0.25">
      <c r="A1">
        <v>776</v>
      </c>
    </row>
    <row r="2" spans="1:6" x14ac:dyDescent="0.25">
      <c r="A2">
        <v>865</v>
      </c>
    </row>
    <row r="4" spans="1:6" ht="30" x14ac:dyDescent="0.25">
      <c r="A4" t="s">
        <v>330</v>
      </c>
      <c r="D4" s="74" t="s">
        <v>331</v>
      </c>
      <c r="E4" s="74" t="s">
        <v>332</v>
      </c>
      <c r="F4" s="75">
        <v>258.5</v>
      </c>
    </row>
    <row r="5" spans="1:6" x14ac:dyDescent="0.25">
      <c r="A5">
        <f>A2*A1/10000</f>
        <v>67.123999999999995</v>
      </c>
      <c r="B5" s="76">
        <f>A5*F4</f>
        <v>17351.554</v>
      </c>
    </row>
  </sheetData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5"/>
  <dimension ref="A1:K25"/>
  <sheetViews>
    <sheetView workbookViewId="0">
      <selection activeCell="A4" sqref="A4:C4"/>
    </sheetView>
  </sheetViews>
  <sheetFormatPr defaultRowHeight="15" x14ac:dyDescent="0.25"/>
  <cols>
    <col min="2" max="2" width="27.42578125" bestFit="1" customWidth="1"/>
    <col min="3" max="3" width="13.5703125" bestFit="1" customWidth="1"/>
    <col min="4" max="4" width="13.42578125" bestFit="1" customWidth="1"/>
    <col min="5" max="5" width="13.42578125" customWidth="1"/>
    <col min="6" max="6" width="27.5703125" bestFit="1" customWidth="1"/>
    <col min="7" max="7" width="25.5703125" customWidth="1"/>
    <col min="8" max="8" width="18.28515625" bestFit="1" customWidth="1"/>
    <col min="9" max="9" width="19" bestFit="1" customWidth="1"/>
  </cols>
  <sheetData>
    <row r="1" spans="1:11" ht="15.75" thickBot="1" x14ac:dyDescent="0.3"/>
    <row r="2" spans="1:11" x14ac:dyDescent="0.25">
      <c r="F2" s="84" t="s">
        <v>360</v>
      </c>
      <c r="G2" s="85" t="s">
        <v>127</v>
      </c>
      <c r="H2" s="83"/>
    </row>
    <row r="3" spans="1:11" x14ac:dyDescent="0.25">
      <c r="F3" s="86" t="s">
        <v>344</v>
      </c>
      <c r="G3" s="87">
        <f>B4</f>
        <v>4200000</v>
      </c>
      <c r="H3" s="83"/>
    </row>
    <row r="4" spans="1:11" x14ac:dyDescent="0.25">
      <c r="A4" t="s">
        <v>333</v>
      </c>
      <c r="B4">
        <v>4200000</v>
      </c>
      <c r="C4" t="s">
        <v>534</v>
      </c>
      <c r="F4" s="86" t="s">
        <v>334</v>
      </c>
      <c r="G4" s="87">
        <f>B4*1000</f>
        <v>4200000000</v>
      </c>
      <c r="H4" s="83" t="s">
        <v>335</v>
      </c>
      <c r="J4" t="s">
        <v>347</v>
      </c>
      <c r="K4" t="s">
        <v>348</v>
      </c>
    </row>
    <row r="5" spans="1:11" x14ac:dyDescent="0.25">
      <c r="F5" s="86" t="s">
        <v>338</v>
      </c>
      <c r="G5" s="87">
        <f>G4*1000</f>
        <v>4200000000000</v>
      </c>
      <c r="H5" s="83" t="s">
        <v>336</v>
      </c>
    </row>
    <row r="6" spans="1:11" x14ac:dyDescent="0.25">
      <c r="F6" s="86" t="s">
        <v>339</v>
      </c>
      <c r="G6" s="87">
        <f>G5*1000</f>
        <v>4200000000000000</v>
      </c>
      <c r="H6" s="83" t="s">
        <v>337</v>
      </c>
    </row>
    <row r="9" spans="1:11" x14ac:dyDescent="0.25">
      <c r="B9" t="s">
        <v>303</v>
      </c>
      <c r="C9">
        <v>1000</v>
      </c>
      <c r="D9" t="s">
        <v>71</v>
      </c>
    </row>
    <row r="10" spans="1:11" x14ac:dyDescent="0.25">
      <c r="B10" t="s">
        <v>340</v>
      </c>
      <c r="C10">
        <v>8000</v>
      </c>
      <c r="D10" t="s">
        <v>37</v>
      </c>
    </row>
    <row r="12" spans="1:11" x14ac:dyDescent="0.25">
      <c r="B12" s="24"/>
      <c r="C12" s="24" t="s">
        <v>343</v>
      </c>
      <c r="D12" s="24" t="s">
        <v>316</v>
      </c>
      <c r="E12" s="24" t="s">
        <v>317</v>
      </c>
      <c r="F12" s="24" t="s">
        <v>127</v>
      </c>
      <c r="G12" s="24" t="s">
        <v>345</v>
      </c>
      <c r="H12" s="24" t="s">
        <v>350</v>
      </c>
      <c r="I12" s="24" t="s">
        <v>351</v>
      </c>
    </row>
    <row r="13" spans="1:11" x14ac:dyDescent="0.25">
      <c r="B13" s="20" t="s">
        <v>352</v>
      </c>
      <c r="C13" s="20">
        <v>80</v>
      </c>
      <c r="D13" s="20">
        <v>12</v>
      </c>
      <c r="E13" s="20">
        <f t="shared" ref="E13:E19" si="0">D13*3.6</f>
        <v>43.2</v>
      </c>
      <c r="F13" s="77">
        <f t="shared" ref="F13:F19" si="1">C13*D13*D13/2</f>
        <v>5760</v>
      </c>
      <c r="G13" s="78"/>
      <c r="H13" s="78"/>
      <c r="I13" s="78"/>
    </row>
    <row r="14" spans="1:11" x14ac:dyDescent="0.25">
      <c r="B14" s="20" t="s">
        <v>353</v>
      </c>
      <c r="C14" s="20">
        <v>68</v>
      </c>
      <c r="D14" s="20">
        <v>30</v>
      </c>
      <c r="E14" s="20">
        <f t="shared" si="0"/>
        <v>108</v>
      </c>
      <c r="F14" s="77">
        <f t="shared" si="1"/>
        <v>30600</v>
      </c>
      <c r="G14" s="78"/>
      <c r="H14" s="78"/>
      <c r="I14" s="78"/>
    </row>
    <row r="15" spans="1:11" x14ac:dyDescent="0.25">
      <c r="B15" s="20" t="s">
        <v>341</v>
      </c>
      <c r="C15" s="20">
        <v>1500</v>
      </c>
      <c r="D15" s="20">
        <v>30</v>
      </c>
      <c r="E15" s="20">
        <f t="shared" si="0"/>
        <v>108</v>
      </c>
      <c r="F15" s="77">
        <f t="shared" si="1"/>
        <v>675000</v>
      </c>
      <c r="G15" s="78">
        <f>F15/$G$4</f>
        <v>1.6071428571428571E-4</v>
      </c>
      <c r="H15" s="78"/>
      <c r="I15" s="78"/>
    </row>
    <row r="16" spans="1:11" x14ac:dyDescent="0.25">
      <c r="B16" s="20" t="s">
        <v>342</v>
      </c>
      <c r="C16" s="77">
        <v>100000</v>
      </c>
      <c r="D16" s="20">
        <v>25</v>
      </c>
      <c r="E16" s="20">
        <f t="shared" si="0"/>
        <v>90</v>
      </c>
      <c r="F16" s="77">
        <f t="shared" si="1"/>
        <v>31250000</v>
      </c>
      <c r="G16" s="78">
        <f>F16/$G$4</f>
        <v>7.4404761904761901E-3</v>
      </c>
      <c r="H16" s="78"/>
      <c r="I16" s="78"/>
    </row>
    <row r="17" spans="2:9" x14ac:dyDescent="0.25">
      <c r="B17" s="20" t="s">
        <v>346</v>
      </c>
      <c r="C17" s="77">
        <v>2000000</v>
      </c>
      <c r="D17" s="20">
        <v>25</v>
      </c>
      <c r="E17" s="20">
        <f t="shared" si="0"/>
        <v>90</v>
      </c>
      <c r="F17" s="77">
        <f t="shared" si="1"/>
        <v>625000000</v>
      </c>
      <c r="G17" s="78">
        <f>F17/$G$4</f>
        <v>0.14880952380952381</v>
      </c>
      <c r="H17" s="78">
        <f>G17/1000</f>
        <v>1.488095238095238E-4</v>
      </c>
      <c r="I17" s="78"/>
    </row>
    <row r="18" spans="2:9" x14ac:dyDescent="0.25">
      <c r="B18" s="20" t="s">
        <v>349</v>
      </c>
      <c r="C18" s="77">
        <v>200000</v>
      </c>
      <c r="D18" s="20">
        <v>250</v>
      </c>
      <c r="E18" s="20">
        <f t="shared" si="0"/>
        <v>900</v>
      </c>
      <c r="F18" s="77">
        <f t="shared" si="1"/>
        <v>6250000000</v>
      </c>
      <c r="G18" s="78">
        <f>F18/$G$4</f>
        <v>1.4880952380952381</v>
      </c>
      <c r="H18" s="78">
        <f>G18/1000</f>
        <v>1.4880952380952382E-3</v>
      </c>
      <c r="I18" s="78"/>
    </row>
    <row r="19" spans="2:9" x14ac:dyDescent="0.25">
      <c r="B19" s="20" t="s">
        <v>346</v>
      </c>
      <c r="C19" s="77">
        <v>2000000</v>
      </c>
      <c r="D19" s="20">
        <v>25</v>
      </c>
      <c r="E19" s="20">
        <f t="shared" si="0"/>
        <v>90</v>
      </c>
      <c r="F19" s="77">
        <f t="shared" si="1"/>
        <v>625000000</v>
      </c>
      <c r="G19" s="78">
        <f>F19/$G$4</f>
        <v>0.14880952380952381</v>
      </c>
      <c r="H19" s="78">
        <f>G19/1000</f>
        <v>1.488095238095238E-4</v>
      </c>
      <c r="I19" s="78"/>
    </row>
    <row r="20" spans="2:9" x14ac:dyDescent="0.25">
      <c r="B20" s="20" t="s">
        <v>354</v>
      </c>
      <c r="C20" s="77"/>
      <c r="D20" s="20"/>
      <c r="E20" s="20"/>
      <c r="F20" s="77"/>
      <c r="G20" s="78">
        <v>18000</v>
      </c>
      <c r="H20" s="78">
        <v>18</v>
      </c>
      <c r="I20" s="78"/>
    </row>
    <row r="21" spans="2:9" x14ac:dyDescent="0.25">
      <c r="B21" s="20" t="s">
        <v>356</v>
      </c>
      <c r="C21" s="77">
        <v>500000</v>
      </c>
      <c r="D21" s="20">
        <v>8000</v>
      </c>
      <c r="E21" s="20">
        <f>D21*3.6</f>
        <v>28800</v>
      </c>
      <c r="F21" s="77">
        <f>C21*D21*D21/2</f>
        <v>16000000000000</v>
      </c>
      <c r="G21" s="78">
        <f>F21/$G$4</f>
        <v>3809.5238095238096</v>
      </c>
      <c r="H21" s="78">
        <f>G21/1000</f>
        <v>3.8095238095238098</v>
      </c>
      <c r="I21" s="78">
        <f>H21/1000</f>
        <v>3.80952380952381E-3</v>
      </c>
    </row>
    <row r="22" spans="2:9" x14ac:dyDescent="0.25">
      <c r="B22" s="20" t="s">
        <v>355</v>
      </c>
      <c r="C22" s="20"/>
      <c r="D22" s="20"/>
      <c r="E22" s="20"/>
      <c r="F22" s="20"/>
      <c r="G22" s="20"/>
      <c r="H22" s="20"/>
      <c r="I22" s="78">
        <v>57</v>
      </c>
    </row>
    <row r="23" spans="2:9" x14ac:dyDescent="0.25">
      <c r="B23" s="60" t="s">
        <v>357</v>
      </c>
      <c r="C23" s="79">
        <v>10000000</v>
      </c>
      <c r="D23" s="82">
        <f>65000/3.6</f>
        <v>18055.555555555555</v>
      </c>
      <c r="E23" s="20">
        <f>D23*3.6</f>
        <v>65000</v>
      </c>
      <c r="F23" s="77">
        <f>C23*D23*D23/2</f>
        <v>1630015432098765.2</v>
      </c>
      <c r="G23" s="78">
        <f>F23/$G$4</f>
        <v>388098.91240446793</v>
      </c>
      <c r="H23" s="78">
        <f>G23/1000</f>
        <v>388.09891240446791</v>
      </c>
      <c r="I23" s="78">
        <f>H23/1000</f>
        <v>0.38809891240446792</v>
      </c>
    </row>
    <row r="24" spans="2:9" x14ac:dyDescent="0.25">
      <c r="B24" s="60" t="s">
        <v>358</v>
      </c>
      <c r="C24" s="20"/>
      <c r="D24" s="20"/>
      <c r="E24" s="20"/>
      <c r="F24" s="20"/>
      <c r="G24" s="20"/>
      <c r="H24" s="20"/>
      <c r="I24" s="78">
        <v>50</v>
      </c>
    </row>
    <row r="25" spans="2:9" x14ac:dyDescent="0.25">
      <c r="B25" s="80" t="s">
        <v>359</v>
      </c>
      <c r="C25" s="81">
        <v>220000000000000</v>
      </c>
      <c r="D25" s="82">
        <f>65000/3.6</f>
        <v>18055.555555555555</v>
      </c>
      <c r="E25" s="20">
        <f>D25*3.6</f>
        <v>65000</v>
      </c>
      <c r="F25" s="77">
        <f>C25*D25*D25/2</f>
        <v>3.5860339506172836E+22</v>
      </c>
      <c r="G25" s="78">
        <f>F25/$G$4</f>
        <v>8538176072898.2939</v>
      </c>
      <c r="H25" s="78">
        <f>G25/1000</f>
        <v>8538176072.8982935</v>
      </c>
      <c r="I25" s="78">
        <f>H25/1000</f>
        <v>8538176.0728982929</v>
      </c>
    </row>
  </sheetData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6"/>
  <dimension ref="E2:W4"/>
  <sheetViews>
    <sheetView topLeftCell="C1" workbookViewId="0">
      <selection activeCell="R4" sqref="R4"/>
    </sheetView>
  </sheetViews>
  <sheetFormatPr defaultRowHeight="15" x14ac:dyDescent="0.25"/>
  <sheetData>
    <row r="2" spans="5:23" x14ac:dyDescent="0.25">
      <c r="E2" t="s">
        <v>361</v>
      </c>
      <c r="H2" s="22">
        <v>1</v>
      </c>
      <c r="I2" s="22" t="s">
        <v>362</v>
      </c>
      <c r="K2">
        <v>4.2</v>
      </c>
      <c r="L2" t="s">
        <v>363</v>
      </c>
      <c r="Q2" t="s">
        <v>381</v>
      </c>
      <c r="S2">
        <f>V2*H3</f>
        <v>3.3333333333333335</v>
      </c>
      <c r="T2" t="s">
        <v>363</v>
      </c>
      <c r="V2">
        <v>12</v>
      </c>
      <c r="W2" t="s">
        <v>379</v>
      </c>
    </row>
    <row r="3" spans="5:23" x14ac:dyDescent="0.25">
      <c r="H3" s="22">
        <f>H2*1000000/1000/3600</f>
        <v>0.27777777777777779</v>
      </c>
      <c r="I3" s="22" t="s">
        <v>363</v>
      </c>
      <c r="K3">
        <f>K2*3.6</f>
        <v>15.120000000000001</v>
      </c>
      <c r="L3" t="s">
        <v>362</v>
      </c>
      <c r="M3" s="30">
        <f>K3/13</f>
        <v>1.1630769230769231</v>
      </c>
      <c r="N3" t="s">
        <v>364</v>
      </c>
      <c r="V3">
        <f>V2*1000000/60/60/1000</f>
        <v>3.3333333333333335</v>
      </c>
      <c r="W3" t="s">
        <v>380</v>
      </c>
    </row>
    <row r="4" spans="5:23" x14ac:dyDescent="0.25">
      <c r="Q4" s="22">
        <v>1</v>
      </c>
      <c r="R4" s="22" t="s">
        <v>363</v>
      </c>
      <c r="S4" s="22" t="s">
        <v>382</v>
      </c>
      <c r="T4" s="90">
        <f>1/S2</f>
        <v>0.3</v>
      </c>
      <c r="U4" s="22" t="s">
        <v>364</v>
      </c>
    </row>
  </sheetData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7"/>
  <dimension ref="B2:N1537"/>
  <sheetViews>
    <sheetView topLeftCell="B1" workbookViewId="0">
      <pane ySplit="7" topLeftCell="A8" activePane="bottomLeft" state="frozen"/>
      <selection pane="bottomLeft" activeCell="F6" sqref="F6"/>
    </sheetView>
  </sheetViews>
  <sheetFormatPr defaultRowHeight="15" x14ac:dyDescent="0.25"/>
  <cols>
    <col min="2" max="2" width="14.42578125" bestFit="1" customWidth="1"/>
    <col min="6" max="6" width="16.42578125" bestFit="1" customWidth="1"/>
    <col min="8" max="8" width="10.5703125" bestFit="1" customWidth="1"/>
    <col min="9" max="9" width="6.5703125" bestFit="1" customWidth="1"/>
  </cols>
  <sheetData>
    <row r="2" spans="2:14" x14ac:dyDescent="0.25">
      <c r="B2" t="s">
        <v>365</v>
      </c>
      <c r="C2">
        <v>114</v>
      </c>
      <c r="D2" t="s">
        <v>366</v>
      </c>
    </row>
    <row r="3" spans="2:14" x14ac:dyDescent="0.25">
      <c r="C3">
        <v>6.98</v>
      </c>
      <c r="D3" t="s">
        <v>367</v>
      </c>
      <c r="K3">
        <v>153</v>
      </c>
      <c r="L3" t="s">
        <v>374</v>
      </c>
      <c r="N3">
        <f>K3/N5</f>
        <v>40</v>
      </c>
    </row>
    <row r="4" spans="2:14" x14ac:dyDescent="0.25">
      <c r="F4" t="s">
        <v>372</v>
      </c>
      <c r="K4">
        <v>10</v>
      </c>
      <c r="L4" t="s">
        <v>375</v>
      </c>
    </row>
    <row r="5" spans="2:14" x14ac:dyDescent="0.25">
      <c r="B5" t="s">
        <v>128</v>
      </c>
      <c r="C5">
        <f>C3/C2*1024</f>
        <v>62.69754385964913</v>
      </c>
      <c r="D5" t="s">
        <v>368</v>
      </c>
      <c r="F5" s="4">
        <v>60</v>
      </c>
      <c r="G5" s="4" t="s">
        <v>368</v>
      </c>
      <c r="K5">
        <f>K3*K4</f>
        <v>1530</v>
      </c>
      <c r="L5" t="s">
        <v>376</v>
      </c>
      <c r="N5">
        <f>K5/400</f>
        <v>3.8250000000000002</v>
      </c>
    </row>
    <row r="6" spans="2:14" x14ac:dyDescent="0.25">
      <c r="B6" t="s">
        <v>369</v>
      </c>
      <c r="C6">
        <v>100</v>
      </c>
      <c r="D6" t="s">
        <v>368</v>
      </c>
    </row>
    <row r="7" spans="2:14" x14ac:dyDescent="0.25">
      <c r="E7" s="20" t="s">
        <v>371</v>
      </c>
      <c r="F7" s="20" t="s">
        <v>370</v>
      </c>
      <c r="G7" s="20" t="s">
        <v>368</v>
      </c>
      <c r="H7" s="60" t="s">
        <v>367</v>
      </c>
      <c r="I7" s="60" t="s">
        <v>373</v>
      </c>
    </row>
    <row r="8" spans="2:14" x14ac:dyDescent="0.25">
      <c r="E8" s="20">
        <v>1</v>
      </c>
      <c r="F8" s="20">
        <f>E8*F5</f>
        <v>60</v>
      </c>
      <c r="G8" s="20">
        <f>F8</f>
        <v>60</v>
      </c>
      <c r="H8" s="88">
        <f>G8/1024</f>
        <v>5.859375E-2</v>
      </c>
      <c r="I8" s="53">
        <f>H8/1024</f>
        <v>5.7220458984375E-5</v>
      </c>
    </row>
    <row r="9" spans="2:14" x14ac:dyDescent="0.25">
      <c r="E9" s="20">
        <f>E8+1</f>
        <v>2</v>
      </c>
      <c r="F9" s="20">
        <f>F8+$F$5</f>
        <v>120</v>
      </c>
      <c r="G9" s="20">
        <f>G8+F9</f>
        <v>180</v>
      </c>
      <c r="H9" s="88">
        <f t="shared" ref="H9:I72" si="0">G9/1024</f>
        <v>0.17578125</v>
      </c>
      <c r="I9" s="53">
        <f t="shared" si="0"/>
        <v>1.71661376953125E-4</v>
      </c>
    </row>
    <row r="10" spans="2:14" x14ac:dyDescent="0.25">
      <c r="E10" s="20">
        <f t="shared" ref="E10:E73" si="1">E9+1</f>
        <v>3</v>
      </c>
      <c r="F10" s="20">
        <f t="shared" ref="F10:F26" si="2">F9+$F$5</f>
        <v>180</v>
      </c>
      <c r="G10" s="20">
        <f t="shared" ref="G10:G26" si="3">G9+F10</f>
        <v>360</v>
      </c>
      <c r="H10" s="88">
        <f t="shared" si="0"/>
        <v>0.3515625</v>
      </c>
      <c r="I10" s="53">
        <f t="shared" si="0"/>
        <v>3.4332275390625E-4</v>
      </c>
    </row>
    <row r="11" spans="2:14" x14ac:dyDescent="0.25">
      <c r="E11" s="20">
        <f t="shared" si="1"/>
        <v>4</v>
      </c>
      <c r="F11" s="20">
        <f t="shared" si="2"/>
        <v>240</v>
      </c>
      <c r="G11" s="20">
        <f t="shared" si="3"/>
        <v>600</v>
      </c>
      <c r="H11" s="88">
        <f t="shared" si="0"/>
        <v>0.5859375</v>
      </c>
      <c r="I11" s="53">
        <f t="shared" si="0"/>
        <v>5.7220458984375E-4</v>
      </c>
    </row>
    <row r="12" spans="2:14" x14ac:dyDescent="0.25">
      <c r="E12" s="20">
        <f t="shared" si="1"/>
        <v>5</v>
      </c>
      <c r="F12" s="20">
        <f t="shared" si="2"/>
        <v>300</v>
      </c>
      <c r="G12" s="20">
        <f t="shared" si="3"/>
        <v>900</v>
      </c>
      <c r="H12" s="88">
        <f t="shared" si="0"/>
        <v>0.87890625</v>
      </c>
      <c r="I12" s="53">
        <f t="shared" si="0"/>
        <v>8.58306884765625E-4</v>
      </c>
    </row>
    <row r="13" spans="2:14" x14ac:dyDescent="0.25">
      <c r="E13" s="20">
        <f t="shared" si="1"/>
        <v>6</v>
      </c>
      <c r="F13" s="20">
        <f t="shared" si="2"/>
        <v>360</v>
      </c>
      <c r="G13" s="20">
        <f t="shared" si="3"/>
        <v>1260</v>
      </c>
      <c r="H13" s="88">
        <f t="shared" si="0"/>
        <v>1.23046875</v>
      </c>
      <c r="I13" s="53">
        <f t="shared" si="0"/>
        <v>1.201629638671875E-3</v>
      </c>
    </row>
    <row r="14" spans="2:14" x14ac:dyDescent="0.25">
      <c r="E14" s="20">
        <f t="shared" si="1"/>
        <v>7</v>
      </c>
      <c r="F14" s="20">
        <f t="shared" si="2"/>
        <v>420</v>
      </c>
      <c r="G14" s="20">
        <f t="shared" si="3"/>
        <v>1680</v>
      </c>
      <c r="H14" s="88">
        <f t="shared" si="0"/>
        <v>1.640625</v>
      </c>
      <c r="I14" s="53">
        <f t="shared" si="0"/>
        <v>1.6021728515625E-3</v>
      </c>
    </row>
    <row r="15" spans="2:14" x14ac:dyDescent="0.25">
      <c r="E15" s="20">
        <f t="shared" si="1"/>
        <v>8</v>
      </c>
      <c r="F15" s="20">
        <f t="shared" si="2"/>
        <v>480</v>
      </c>
      <c r="G15" s="20">
        <f t="shared" si="3"/>
        <v>2160</v>
      </c>
      <c r="H15" s="88">
        <f t="shared" si="0"/>
        <v>2.109375</v>
      </c>
      <c r="I15" s="53">
        <f t="shared" si="0"/>
        <v>2.0599365234375E-3</v>
      </c>
    </row>
    <row r="16" spans="2:14" x14ac:dyDescent="0.25">
      <c r="E16" s="20">
        <f t="shared" si="1"/>
        <v>9</v>
      </c>
      <c r="F16" s="20">
        <f t="shared" si="2"/>
        <v>540</v>
      </c>
      <c r="G16" s="20">
        <f t="shared" si="3"/>
        <v>2700</v>
      </c>
      <c r="H16" s="88">
        <f t="shared" si="0"/>
        <v>2.63671875</v>
      </c>
      <c r="I16" s="53">
        <f t="shared" si="0"/>
        <v>2.574920654296875E-3</v>
      </c>
    </row>
    <row r="17" spans="5:9" x14ac:dyDescent="0.25">
      <c r="E17" s="20">
        <f t="shared" si="1"/>
        <v>10</v>
      </c>
      <c r="F17" s="20">
        <f t="shared" si="2"/>
        <v>600</v>
      </c>
      <c r="G17" s="20">
        <f t="shared" si="3"/>
        <v>3300</v>
      </c>
      <c r="H17" s="88">
        <f t="shared" si="0"/>
        <v>3.22265625</v>
      </c>
      <c r="I17" s="53">
        <f t="shared" si="0"/>
        <v>3.147125244140625E-3</v>
      </c>
    </row>
    <row r="18" spans="5:9" x14ac:dyDescent="0.25">
      <c r="E18" s="20">
        <f t="shared" si="1"/>
        <v>11</v>
      </c>
      <c r="F18" s="20">
        <f t="shared" si="2"/>
        <v>660</v>
      </c>
      <c r="G18" s="20">
        <f t="shared" si="3"/>
        <v>3960</v>
      </c>
      <c r="H18" s="88">
        <f t="shared" si="0"/>
        <v>3.8671875</v>
      </c>
      <c r="I18" s="53">
        <f t="shared" si="0"/>
        <v>3.77655029296875E-3</v>
      </c>
    </row>
    <row r="19" spans="5:9" x14ac:dyDescent="0.25">
      <c r="E19" s="20">
        <f t="shared" si="1"/>
        <v>12</v>
      </c>
      <c r="F19" s="20">
        <f t="shared" si="2"/>
        <v>720</v>
      </c>
      <c r="G19" s="20">
        <f t="shared" si="3"/>
        <v>4680</v>
      </c>
      <c r="H19" s="88">
        <f t="shared" si="0"/>
        <v>4.5703125</v>
      </c>
      <c r="I19" s="53">
        <f t="shared" si="0"/>
        <v>4.46319580078125E-3</v>
      </c>
    </row>
    <row r="20" spans="5:9" x14ac:dyDescent="0.25">
      <c r="E20" s="20">
        <f t="shared" si="1"/>
        <v>13</v>
      </c>
      <c r="F20" s="20">
        <f t="shared" si="2"/>
        <v>780</v>
      </c>
      <c r="G20" s="20">
        <f t="shared" si="3"/>
        <v>5460</v>
      </c>
      <c r="H20" s="88">
        <f t="shared" si="0"/>
        <v>5.33203125</v>
      </c>
      <c r="I20" s="53">
        <f t="shared" si="0"/>
        <v>5.207061767578125E-3</v>
      </c>
    </row>
    <row r="21" spans="5:9" x14ac:dyDescent="0.25">
      <c r="E21" s="20">
        <f t="shared" si="1"/>
        <v>14</v>
      </c>
      <c r="F21" s="20">
        <f t="shared" si="2"/>
        <v>840</v>
      </c>
      <c r="G21" s="20">
        <f t="shared" si="3"/>
        <v>6300</v>
      </c>
      <c r="H21" s="88">
        <f t="shared" si="0"/>
        <v>6.15234375</v>
      </c>
      <c r="I21" s="53">
        <f t="shared" si="0"/>
        <v>6.008148193359375E-3</v>
      </c>
    </row>
    <row r="22" spans="5:9" x14ac:dyDescent="0.25">
      <c r="E22" s="20">
        <f t="shared" si="1"/>
        <v>15</v>
      </c>
      <c r="F22" s="20">
        <f t="shared" si="2"/>
        <v>900</v>
      </c>
      <c r="G22" s="20">
        <f t="shared" si="3"/>
        <v>7200</v>
      </c>
      <c r="H22" s="88">
        <f t="shared" si="0"/>
        <v>7.03125</v>
      </c>
      <c r="I22" s="53">
        <f t="shared" si="0"/>
        <v>6.866455078125E-3</v>
      </c>
    </row>
    <row r="23" spans="5:9" x14ac:dyDescent="0.25">
      <c r="E23" s="20">
        <f t="shared" si="1"/>
        <v>16</v>
      </c>
      <c r="F23" s="20">
        <f t="shared" si="2"/>
        <v>960</v>
      </c>
      <c r="G23" s="20">
        <f t="shared" si="3"/>
        <v>8160</v>
      </c>
      <c r="H23" s="88">
        <f t="shared" si="0"/>
        <v>7.96875</v>
      </c>
      <c r="I23" s="53">
        <f t="shared" si="0"/>
        <v>7.781982421875E-3</v>
      </c>
    </row>
    <row r="24" spans="5:9" x14ac:dyDescent="0.25">
      <c r="E24" s="20">
        <f t="shared" si="1"/>
        <v>17</v>
      </c>
      <c r="F24" s="20">
        <f t="shared" si="2"/>
        <v>1020</v>
      </c>
      <c r="G24" s="20">
        <f t="shared" si="3"/>
        <v>9180</v>
      </c>
      <c r="H24" s="88">
        <f t="shared" si="0"/>
        <v>8.96484375</v>
      </c>
      <c r="I24" s="53">
        <f t="shared" si="0"/>
        <v>8.754730224609375E-3</v>
      </c>
    </row>
    <row r="25" spans="5:9" x14ac:dyDescent="0.25">
      <c r="E25" s="20">
        <f t="shared" si="1"/>
        <v>18</v>
      </c>
      <c r="F25" s="20">
        <f t="shared" si="2"/>
        <v>1080</v>
      </c>
      <c r="G25" s="20">
        <f t="shared" si="3"/>
        <v>10260</v>
      </c>
      <c r="H25" s="88">
        <f t="shared" si="0"/>
        <v>10.01953125</v>
      </c>
      <c r="I25" s="53">
        <f t="shared" si="0"/>
        <v>9.784698486328125E-3</v>
      </c>
    </row>
    <row r="26" spans="5:9" x14ac:dyDescent="0.25">
      <c r="E26" s="20">
        <f t="shared" si="1"/>
        <v>19</v>
      </c>
      <c r="F26" s="20">
        <f t="shared" si="2"/>
        <v>1140</v>
      </c>
      <c r="G26" s="20">
        <f t="shared" si="3"/>
        <v>11400</v>
      </c>
      <c r="H26" s="88">
        <f t="shared" si="0"/>
        <v>11.1328125</v>
      </c>
      <c r="I26" s="53">
        <f t="shared" si="0"/>
        <v>1.087188720703125E-2</v>
      </c>
    </row>
    <row r="27" spans="5:9" x14ac:dyDescent="0.25">
      <c r="E27" s="20">
        <f t="shared" si="1"/>
        <v>20</v>
      </c>
      <c r="F27" s="20">
        <f t="shared" ref="F27:F58" si="4">F26+$F$5</f>
        <v>1200</v>
      </c>
      <c r="G27" s="20">
        <f t="shared" ref="G27:G58" si="5">G26+F27</f>
        <v>12600</v>
      </c>
      <c r="H27" s="88">
        <f t="shared" si="0"/>
        <v>12.3046875</v>
      </c>
      <c r="I27" s="53">
        <f t="shared" si="0"/>
        <v>1.201629638671875E-2</v>
      </c>
    </row>
    <row r="28" spans="5:9" x14ac:dyDescent="0.25">
      <c r="E28" s="20">
        <f t="shared" si="1"/>
        <v>21</v>
      </c>
      <c r="F28" s="20">
        <f t="shared" si="4"/>
        <v>1260</v>
      </c>
      <c r="G28" s="20">
        <f t="shared" si="5"/>
        <v>13860</v>
      </c>
      <c r="H28" s="88">
        <f t="shared" si="0"/>
        <v>13.53515625</v>
      </c>
      <c r="I28" s="53">
        <f t="shared" si="0"/>
        <v>1.3217926025390625E-2</v>
      </c>
    </row>
    <row r="29" spans="5:9" x14ac:dyDescent="0.25">
      <c r="E29" s="20">
        <f t="shared" si="1"/>
        <v>22</v>
      </c>
      <c r="F29" s="20">
        <f t="shared" si="4"/>
        <v>1320</v>
      </c>
      <c r="G29" s="20">
        <f t="shared" si="5"/>
        <v>15180</v>
      </c>
      <c r="H29" s="88">
        <f t="shared" si="0"/>
        <v>14.82421875</v>
      </c>
      <c r="I29" s="53">
        <f t="shared" si="0"/>
        <v>1.4476776123046875E-2</v>
      </c>
    </row>
    <row r="30" spans="5:9" x14ac:dyDescent="0.25">
      <c r="E30" s="20">
        <f t="shared" si="1"/>
        <v>23</v>
      </c>
      <c r="F30" s="20">
        <f t="shared" si="4"/>
        <v>1380</v>
      </c>
      <c r="G30" s="20">
        <f t="shared" si="5"/>
        <v>16560</v>
      </c>
      <c r="H30" s="88">
        <f t="shared" si="0"/>
        <v>16.171875</v>
      </c>
      <c r="I30" s="53">
        <f t="shared" si="0"/>
        <v>1.57928466796875E-2</v>
      </c>
    </row>
    <row r="31" spans="5:9" x14ac:dyDescent="0.25">
      <c r="E31" s="20">
        <f t="shared" si="1"/>
        <v>24</v>
      </c>
      <c r="F31" s="20">
        <f t="shared" si="4"/>
        <v>1440</v>
      </c>
      <c r="G31" s="20">
        <f t="shared" si="5"/>
        <v>18000</v>
      </c>
      <c r="H31" s="88">
        <f t="shared" si="0"/>
        <v>17.578125</v>
      </c>
      <c r="I31" s="53">
        <f t="shared" si="0"/>
        <v>1.71661376953125E-2</v>
      </c>
    </row>
    <row r="32" spans="5:9" x14ac:dyDescent="0.25">
      <c r="E32" s="20">
        <f t="shared" si="1"/>
        <v>25</v>
      </c>
      <c r="F32" s="20">
        <f t="shared" si="4"/>
        <v>1500</v>
      </c>
      <c r="G32" s="20">
        <f t="shared" si="5"/>
        <v>19500</v>
      </c>
      <c r="H32" s="88">
        <f t="shared" si="0"/>
        <v>19.04296875</v>
      </c>
      <c r="I32" s="53">
        <f t="shared" si="0"/>
        <v>1.8596649169921875E-2</v>
      </c>
    </row>
    <row r="33" spans="5:9" x14ac:dyDescent="0.25">
      <c r="E33" s="20">
        <f t="shared" si="1"/>
        <v>26</v>
      </c>
      <c r="F33" s="20">
        <f t="shared" si="4"/>
        <v>1560</v>
      </c>
      <c r="G33" s="20">
        <f t="shared" si="5"/>
        <v>21060</v>
      </c>
      <c r="H33" s="88">
        <f t="shared" si="0"/>
        <v>20.56640625</v>
      </c>
      <c r="I33" s="53">
        <f t="shared" si="0"/>
        <v>2.0084381103515625E-2</v>
      </c>
    </row>
    <row r="34" spans="5:9" x14ac:dyDescent="0.25">
      <c r="E34" s="20">
        <f t="shared" si="1"/>
        <v>27</v>
      </c>
      <c r="F34" s="20">
        <f t="shared" si="4"/>
        <v>1620</v>
      </c>
      <c r="G34" s="20">
        <f t="shared" si="5"/>
        <v>22680</v>
      </c>
      <c r="H34" s="88">
        <f t="shared" si="0"/>
        <v>22.1484375</v>
      </c>
      <c r="I34" s="53">
        <f t="shared" si="0"/>
        <v>2.162933349609375E-2</v>
      </c>
    </row>
    <row r="35" spans="5:9" x14ac:dyDescent="0.25">
      <c r="E35" s="20">
        <f t="shared" si="1"/>
        <v>28</v>
      </c>
      <c r="F35" s="20">
        <f t="shared" si="4"/>
        <v>1680</v>
      </c>
      <c r="G35" s="20">
        <f t="shared" si="5"/>
        <v>24360</v>
      </c>
      <c r="H35" s="88">
        <f t="shared" si="0"/>
        <v>23.7890625</v>
      </c>
      <c r="I35" s="53">
        <f t="shared" si="0"/>
        <v>2.323150634765625E-2</v>
      </c>
    </row>
    <row r="36" spans="5:9" x14ac:dyDescent="0.25">
      <c r="E36" s="20">
        <f t="shared" si="1"/>
        <v>29</v>
      </c>
      <c r="F36" s="20">
        <f t="shared" si="4"/>
        <v>1740</v>
      </c>
      <c r="G36" s="20">
        <f t="shared" si="5"/>
        <v>26100</v>
      </c>
      <c r="H36" s="88">
        <f t="shared" si="0"/>
        <v>25.48828125</v>
      </c>
      <c r="I36" s="53">
        <f t="shared" si="0"/>
        <v>2.4890899658203125E-2</v>
      </c>
    </row>
    <row r="37" spans="5:9" x14ac:dyDescent="0.25">
      <c r="E37" s="20">
        <f t="shared" si="1"/>
        <v>30</v>
      </c>
      <c r="F37" s="20">
        <f t="shared" si="4"/>
        <v>1800</v>
      </c>
      <c r="G37" s="20">
        <f t="shared" si="5"/>
        <v>27900</v>
      </c>
      <c r="H37" s="88">
        <f t="shared" si="0"/>
        <v>27.24609375</v>
      </c>
      <c r="I37" s="53">
        <f t="shared" si="0"/>
        <v>2.6607513427734375E-2</v>
      </c>
    </row>
    <row r="38" spans="5:9" x14ac:dyDescent="0.25">
      <c r="E38" s="20">
        <f t="shared" si="1"/>
        <v>31</v>
      </c>
      <c r="F38" s="20">
        <f t="shared" si="4"/>
        <v>1860</v>
      </c>
      <c r="G38" s="20">
        <f t="shared" si="5"/>
        <v>29760</v>
      </c>
      <c r="H38" s="88">
        <f t="shared" si="0"/>
        <v>29.0625</v>
      </c>
      <c r="I38" s="53">
        <f t="shared" si="0"/>
        <v>2.838134765625E-2</v>
      </c>
    </row>
    <row r="39" spans="5:9" x14ac:dyDescent="0.25">
      <c r="E39" s="20">
        <f t="shared" si="1"/>
        <v>32</v>
      </c>
      <c r="F39" s="20">
        <f t="shared" si="4"/>
        <v>1920</v>
      </c>
      <c r="G39" s="20">
        <f t="shared" si="5"/>
        <v>31680</v>
      </c>
      <c r="H39" s="88">
        <f t="shared" si="0"/>
        <v>30.9375</v>
      </c>
      <c r="I39" s="53">
        <f t="shared" si="0"/>
        <v>3.021240234375E-2</v>
      </c>
    </row>
    <row r="40" spans="5:9" x14ac:dyDescent="0.25">
      <c r="E40" s="20">
        <f t="shared" si="1"/>
        <v>33</v>
      </c>
      <c r="F40" s="20">
        <f t="shared" si="4"/>
        <v>1980</v>
      </c>
      <c r="G40" s="20">
        <f t="shared" si="5"/>
        <v>33660</v>
      </c>
      <c r="H40" s="88">
        <f t="shared" si="0"/>
        <v>32.87109375</v>
      </c>
      <c r="I40" s="53">
        <f t="shared" si="0"/>
        <v>3.2100677490234375E-2</v>
      </c>
    </row>
    <row r="41" spans="5:9" x14ac:dyDescent="0.25">
      <c r="E41" s="20">
        <f t="shared" si="1"/>
        <v>34</v>
      </c>
      <c r="F41" s="20">
        <f t="shared" si="4"/>
        <v>2040</v>
      </c>
      <c r="G41" s="20">
        <f t="shared" si="5"/>
        <v>35700</v>
      </c>
      <c r="H41" s="88">
        <f t="shared" si="0"/>
        <v>34.86328125</v>
      </c>
      <c r="I41" s="53">
        <f t="shared" si="0"/>
        <v>3.4046173095703125E-2</v>
      </c>
    </row>
    <row r="42" spans="5:9" x14ac:dyDescent="0.25">
      <c r="E42" s="20">
        <f t="shared" si="1"/>
        <v>35</v>
      </c>
      <c r="F42" s="20">
        <f t="shared" si="4"/>
        <v>2100</v>
      </c>
      <c r="G42" s="20">
        <f t="shared" si="5"/>
        <v>37800</v>
      </c>
      <c r="H42" s="88">
        <f t="shared" si="0"/>
        <v>36.9140625</v>
      </c>
      <c r="I42" s="53">
        <f t="shared" si="0"/>
        <v>3.604888916015625E-2</v>
      </c>
    </row>
    <row r="43" spans="5:9" x14ac:dyDescent="0.25">
      <c r="E43" s="20">
        <f t="shared" si="1"/>
        <v>36</v>
      </c>
      <c r="F43" s="20">
        <f t="shared" si="4"/>
        <v>2160</v>
      </c>
      <c r="G43" s="20">
        <f t="shared" si="5"/>
        <v>39960</v>
      </c>
      <c r="H43" s="88">
        <f t="shared" si="0"/>
        <v>39.0234375</v>
      </c>
      <c r="I43" s="53">
        <f t="shared" si="0"/>
        <v>3.810882568359375E-2</v>
      </c>
    </row>
    <row r="44" spans="5:9" x14ac:dyDescent="0.25">
      <c r="E44" s="20">
        <f t="shared" si="1"/>
        <v>37</v>
      </c>
      <c r="F44" s="20">
        <f t="shared" si="4"/>
        <v>2220</v>
      </c>
      <c r="G44" s="20">
        <f t="shared" si="5"/>
        <v>42180</v>
      </c>
      <c r="H44" s="88">
        <f t="shared" si="0"/>
        <v>41.19140625</v>
      </c>
      <c r="I44" s="53">
        <f t="shared" si="0"/>
        <v>4.0225982666015625E-2</v>
      </c>
    </row>
    <row r="45" spans="5:9" x14ac:dyDescent="0.25">
      <c r="E45" s="20">
        <f t="shared" si="1"/>
        <v>38</v>
      </c>
      <c r="F45" s="20">
        <f t="shared" si="4"/>
        <v>2280</v>
      </c>
      <c r="G45" s="20">
        <f t="shared" si="5"/>
        <v>44460</v>
      </c>
      <c r="H45" s="88">
        <f t="shared" si="0"/>
        <v>43.41796875</v>
      </c>
      <c r="I45" s="53">
        <f t="shared" si="0"/>
        <v>4.2400360107421875E-2</v>
      </c>
    </row>
    <row r="46" spans="5:9" x14ac:dyDescent="0.25">
      <c r="E46" s="20">
        <f t="shared" si="1"/>
        <v>39</v>
      </c>
      <c r="F46" s="20">
        <f t="shared" si="4"/>
        <v>2340</v>
      </c>
      <c r="G46" s="20">
        <f t="shared" si="5"/>
        <v>46800</v>
      </c>
      <c r="H46" s="88">
        <f t="shared" si="0"/>
        <v>45.703125</v>
      </c>
      <c r="I46" s="53">
        <f t="shared" si="0"/>
        <v>4.46319580078125E-2</v>
      </c>
    </row>
    <row r="47" spans="5:9" x14ac:dyDescent="0.25">
      <c r="E47" s="20">
        <f t="shared" si="1"/>
        <v>40</v>
      </c>
      <c r="F47" s="20">
        <f t="shared" si="4"/>
        <v>2400</v>
      </c>
      <c r="G47" s="20">
        <f t="shared" si="5"/>
        <v>49200</v>
      </c>
      <c r="H47" s="88">
        <f t="shared" si="0"/>
        <v>48.046875</v>
      </c>
      <c r="I47" s="53">
        <f t="shared" si="0"/>
        <v>4.69207763671875E-2</v>
      </c>
    </row>
    <row r="48" spans="5:9" x14ac:dyDescent="0.25">
      <c r="E48" s="20">
        <f t="shared" si="1"/>
        <v>41</v>
      </c>
      <c r="F48" s="20">
        <f t="shared" si="4"/>
        <v>2460</v>
      </c>
      <c r="G48" s="20">
        <f t="shared" si="5"/>
        <v>51660</v>
      </c>
      <c r="H48" s="88">
        <f t="shared" si="0"/>
        <v>50.44921875</v>
      </c>
      <c r="I48" s="53">
        <f t="shared" si="0"/>
        <v>4.9266815185546875E-2</v>
      </c>
    </row>
    <row r="49" spans="5:9" x14ac:dyDescent="0.25">
      <c r="E49" s="20">
        <f t="shared" si="1"/>
        <v>42</v>
      </c>
      <c r="F49" s="20">
        <f t="shared" si="4"/>
        <v>2520</v>
      </c>
      <c r="G49" s="20">
        <f t="shared" si="5"/>
        <v>54180</v>
      </c>
      <c r="H49" s="88">
        <f t="shared" si="0"/>
        <v>52.91015625</v>
      </c>
      <c r="I49" s="53">
        <f t="shared" si="0"/>
        <v>5.1670074462890625E-2</v>
      </c>
    </row>
    <row r="50" spans="5:9" x14ac:dyDescent="0.25">
      <c r="E50" s="20">
        <f t="shared" si="1"/>
        <v>43</v>
      </c>
      <c r="F50" s="20">
        <f t="shared" si="4"/>
        <v>2580</v>
      </c>
      <c r="G50" s="20">
        <f t="shared" si="5"/>
        <v>56760</v>
      </c>
      <c r="H50" s="88">
        <f t="shared" si="0"/>
        <v>55.4296875</v>
      </c>
      <c r="I50" s="53">
        <f t="shared" si="0"/>
        <v>5.413055419921875E-2</v>
      </c>
    </row>
    <row r="51" spans="5:9" x14ac:dyDescent="0.25">
      <c r="E51" s="20">
        <f t="shared" si="1"/>
        <v>44</v>
      </c>
      <c r="F51" s="20">
        <f t="shared" si="4"/>
        <v>2640</v>
      </c>
      <c r="G51" s="20">
        <f t="shared" si="5"/>
        <v>59400</v>
      </c>
      <c r="H51" s="88">
        <f t="shared" si="0"/>
        <v>58.0078125</v>
      </c>
      <c r="I51" s="53">
        <f t="shared" si="0"/>
        <v>5.664825439453125E-2</v>
      </c>
    </row>
    <row r="52" spans="5:9" x14ac:dyDescent="0.25">
      <c r="E52" s="20">
        <f t="shared" si="1"/>
        <v>45</v>
      </c>
      <c r="F52" s="20">
        <f t="shared" si="4"/>
        <v>2700</v>
      </c>
      <c r="G52" s="20">
        <f t="shared" si="5"/>
        <v>62100</v>
      </c>
      <c r="H52" s="88">
        <f t="shared" si="0"/>
        <v>60.64453125</v>
      </c>
      <c r="I52" s="53">
        <f t="shared" si="0"/>
        <v>5.9223175048828125E-2</v>
      </c>
    </row>
    <row r="53" spans="5:9" x14ac:dyDescent="0.25">
      <c r="E53" s="20">
        <f t="shared" si="1"/>
        <v>46</v>
      </c>
      <c r="F53" s="20">
        <f t="shared" si="4"/>
        <v>2760</v>
      </c>
      <c r="G53" s="20">
        <f t="shared" si="5"/>
        <v>64860</v>
      </c>
      <c r="H53" s="88">
        <f t="shared" si="0"/>
        <v>63.33984375</v>
      </c>
      <c r="I53" s="53">
        <f t="shared" si="0"/>
        <v>6.1855316162109375E-2</v>
      </c>
    </row>
    <row r="54" spans="5:9" x14ac:dyDescent="0.25">
      <c r="E54" s="20">
        <f t="shared" si="1"/>
        <v>47</v>
      </c>
      <c r="F54" s="20">
        <f t="shared" si="4"/>
        <v>2820</v>
      </c>
      <c r="G54" s="20">
        <f t="shared" si="5"/>
        <v>67680</v>
      </c>
      <c r="H54" s="88">
        <f t="shared" si="0"/>
        <v>66.09375</v>
      </c>
      <c r="I54" s="53">
        <f t="shared" si="0"/>
        <v>6.4544677734375E-2</v>
      </c>
    </row>
    <row r="55" spans="5:9" x14ac:dyDescent="0.25">
      <c r="E55" s="20">
        <f t="shared" si="1"/>
        <v>48</v>
      </c>
      <c r="F55" s="20">
        <f t="shared" si="4"/>
        <v>2880</v>
      </c>
      <c r="G55" s="20">
        <f t="shared" si="5"/>
        <v>70560</v>
      </c>
      <c r="H55" s="88">
        <f t="shared" si="0"/>
        <v>68.90625</v>
      </c>
      <c r="I55" s="53">
        <f t="shared" si="0"/>
        <v>6.7291259765625E-2</v>
      </c>
    </row>
    <row r="56" spans="5:9" x14ac:dyDescent="0.25">
      <c r="E56" s="20">
        <f t="shared" si="1"/>
        <v>49</v>
      </c>
      <c r="F56" s="20">
        <f t="shared" si="4"/>
        <v>2940</v>
      </c>
      <c r="G56" s="20">
        <f t="shared" si="5"/>
        <v>73500</v>
      </c>
      <c r="H56" s="88">
        <f t="shared" si="0"/>
        <v>71.77734375</v>
      </c>
      <c r="I56" s="53">
        <f t="shared" si="0"/>
        <v>7.0095062255859375E-2</v>
      </c>
    </row>
    <row r="57" spans="5:9" x14ac:dyDescent="0.25">
      <c r="E57" s="20">
        <f t="shared" si="1"/>
        <v>50</v>
      </c>
      <c r="F57" s="20">
        <f t="shared" si="4"/>
        <v>3000</v>
      </c>
      <c r="G57" s="20">
        <f t="shared" si="5"/>
        <v>76500</v>
      </c>
      <c r="H57" s="88">
        <f t="shared" si="0"/>
        <v>74.70703125</v>
      </c>
      <c r="I57" s="53">
        <f t="shared" si="0"/>
        <v>7.2956085205078125E-2</v>
      </c>
    </row>
    <row r="58" spans="5:9" x14ac:dyDescent="0.25">
      <c r="E58" s="20">
        <f t="shared" si="1"/>
        <v>51</v>
      </c>
      <c r="F58" s="20">
        <f t="shared" si="4"/>
        <v>3060</v>
      </c>
      <c r="G58" s="20">
        <f t="shared" si="5"/>
        <v>79560</v>
      </c>
      <c r="H58" s="88">
        <f t="shared" si="0"/>
        <v>77.6953125</v>
      </c>
      <c r="I58" s="53">
        <f t="shared" si="0"/>
        <v>7.587432861328125E-2</v>
      </c>
    </row>
    <row r="59" spans="5:9" x14ac:dyDescent="0.25">
      <c r="E59" s="20">
        <f t="shared" si="1"/>
        <v>52</v>
      </c>
      <c r="F59" s="20">
        <f t="shared" ref="F59:F122" si="6">F58+$F$5</f>
        <v>3120</v>
      </c>
      <c r="G59" s="20">
        <f t="shared" ref="G59:G122" si="7">G58+F59</f>
        <v>82680</v>
      </c>
      <c r="H59" s="88">
        <f t="shared" si="0"/>
        <v>80.7421875</v>
      </c>
      <c r="I59" s="53">
        <f t="shared" si="0"/>
        <v>7.884979248046875E-2</v>
      </c>
    </row>
    <row r="60" spans="5:9" x14ac:dyDescent="0.25">
      <c r="E60" s="20">
        <f t="shared" si="1"/>
        <v>53</v>
      </c>
      <c r="F60" s="20">
        <f t="shared" si="6"/>
        <v>3180</v>
      </c>
      <c r="G60" s="20">
        <f t="shared" si="7"/>
        <v>85860</v>
      </c>
      <c r="H60" s="88">
        <f t="shared" si="0"/>
        <v>83.84765625</v>
      </c>
      <c r="I60" s="53">
        <f t="shared" si="0"/>
        <v>8.1882476806640625E-2</v>
      </c>
    </row>
    <row r="61" spans="5:9" x14ac:dyDescent="0.25">
      <c r="E61" s="20">
        <f t="shared" si="1"/>
        <v>54</v>
      </c>
      <c r="F61" s="20">
        <f t="shared" si="6"/>
        <v>3240</v>
      </c>
      <c r="G61" s="20">
        <f t="shared" si="7"/>
        <v>89100</v>
      </c>
      <c r="H61" s="88">
        <f t="shared" si="0"/>
        <v>87.01171875</v>
      </c>
      <c r="I61" s="53">
        <f t="shared" si="0"/>
        <v>8.4972381591796875E-2</v>
      </c>
    </row>
    <row r="62" spans="5:9" x14ac:dyDescent="0.25">
      <c r="E62" s="20">
        <f t="shared" si="1"/>
        <v>55</v>
      </c>
      <c r="F62" s="20">
        <f t="shared" si="6"/>
        <v>3300</v>
      </c>
      <c r="G62" s="20">
        <f t="shared" si="7"/>
        <v>92400</v>
      </c>
      <c r="H62" s="88">
        <f t="shared" si="0"/>
        <v>90.234375</v>
      </c>
      <c r="I62" s="53">
        <f t="shared" si="0"/>
        <v>8.81195068359375E-2</v>
      </c>
    </row>
    <row r="63" spans="5:9" x14ac:dyDescent="0.25">
      <c r="E63" s="20">
        <f t="shared" si="1"/>
        <v>56</v>
      </c>
      <c r="F63" s="20">
        <f t="shared" si="6"/>
        <v>3360</v>
      </c>
      <c r="G63" s="20">
        <f t="shared" si="7"/>
        <v>95760</v>
      </c>
      <c r="H63" s="88">
        <f t="shared" si="0"/>
        <v>93.515625</v>
      </c>
      <c r="I63" s="53">
        <f t="shared" si="0"/>
        <v>9.13238525390625E-2</v>
      </c>
    </row>
    <row r="64" spans="5:9" x14ac:dyDescent="0.25">
      <c r="E64" s="20">
        <f t="shared" si="1"/>
        <v>57</v>
      </c>
      <c r="F64" s="20">
        <f t="shared" si="6"/>
        <v>3420</v>
      </c>
      <c r="G64" s="20">
        <f t="shared" si="7"/>
        <v>99180</v>
      </c>
      <c r="H64" s="88">
        <f t="shared" si="0"/>
        <v>96.85546875</v>
      </c>
      <c r="I64" s="53">
        <f t="shared" si="0"/>
        <v>9.4585418701171875E-2</v>
      </c>
    </row>
    <row r="65" spans="5:9" x14ac:dyDescent="0.25">
      <c r="E65" s="20">
        <f t="shared" si="1"/>
        <v>58</v>
      </c>
      <c r="F65" s="20">
        <f t="shared" si="6"/>
        <v>3480</v>
      </c>
      <c r="G65" s="20">
        <f t="shared" si="7"/>
        <v>102660</v>
      </c>
      <c r="H65" s="88">
        <f t="shared" si="0"/>
        <v>100.25390625</v>
      </c>
      <c r="I65" s="53">
        <f t="shared" si="0"/>
        <v>9.7904205322265625E-2</v>
      </c>
    </row>
    <row r="66" spans="5:9" x14ac:dyDescent="0.25">
      <c r="E66" s="20">
        <f t="shared" si="1"/>
        <v>59</v>
      </c>
      <c r="F66" s="20">
        <f t="shared" si="6"/>
        <v>3540</v>
      </c>
      <c r="G66" s="20">
        <f t="shared" si="7"/>
        <v>106200</v>
      </c>
      <c r="H66" s="88">
        <f t="shared" si="0"/>
        <v>103.7109375</v>
      </c>
      <c r="I66" s="53">
        <f t="shared" si="0"/>
        <v>0.10128021240234375</v>
      </c>
    </row>
    <row r="67" spans="5:9" x14ac:dyDescent="0.25">
      <c r="E67" s="20">
        <f t="shared" si="1"/>
        <v>60</v>
      </c>
      <c r="F67" s="20">
        <f t="shared" si="6"/>
        <v>3600</v>
      </c>
      <c r="G67" s="20">
        <f t="shared" si="7"/>
        <v>109800</v>
      </c>
      <c r="H67" s="88">
        <f t="shared" si="0"/>
        <v>107.2265625</v>
      </c>
      <c r="I67" s="53">
        <f t="shared" si="0"/>
        <v>0.10471343994140625</v>
      </c>
    </row>
    <row r="68" spans="5:9" x14ac:dyDescent="0.25">
      <c r="E68" s="20">
        <f t="shared" si="1"/>
        <v>61</v>
      </c>
      <c r="F68" s="20">
        <f t="shared" si="6"/>
        <v>3660</v>
      </c>
      <c r="G68" s="20">
        <f t="shared" si="7"/>
        <v>113460</v>
      </c>
      <c r="H68" s="88">
        <f t="shared" si="0"/>
        <v>110.80078125</v>
      </c>
      <c r="I68" s="53">
        <f t="shared" si="0"/>
        <v>0.10820388793945313</v>
      </c>
    </row>
    <row r="69" spans="5:9" x14ac:dyDescent="0.25">
      <c r="E69" s="20">
        <f t="shared" si="1"/>
        <v>62</v>
      </c>
      <c r="F69" s="20">
        <f t="shared" si="6"/>
        <v>3720</v>
      </c>
      <c r="G69" s="20">
        <f t="shared" si="7"/>
        <v>117180</v>
      </c>
      <c r="H69" s="88">
        <f t="shared" si="0"/>
        <v>114.43359375</v>
      </c>
      <c r="I69" s="53">
        <f t="shared" si="0"/>
        <v>0.11175155639648438</v>
      </c>
    </row>
    <row r="70" spans="5:9" x14ac:dyDescent="0.25">
      <c r="E70" s="20">
        <f t="shared" si="1"/>
        <v>63</v>
      </c>
      <c r="F70" s="20">
        <f t="shared" si="6"/>
        <v>3780</v>
      </c>
      <c r="G70" s="20">
        <f t="shared" si="7"/>
        <v>120960</v>
      </c>
      <c r="H70" s="88">
        <f t="shared" si="0"/>
        <v>118.125</v>
      </c>
      <c r="I70" s="53">
        <f t="shared" si="0"/>
        <v>0.1153564453125</v>
      </c>
    </row>
    <row r="71" spans="5:9" x14ac:dyDescent="0.25">
      <c r="E71" s="20">
        <f t="shared" si="1"/>
        <v>64</v>
      </c>
      <c r="F71" s="20">
        <f t="shared" si="6"/>
        <v>3840</v>
      </c>
      <c r="G71" s="20">
        <f t="shared" si="7"/>
        <v>124800</v>
      </c>
      <c r="H71" s="88">
        <f t="shared" si="0"/>
        <v>121.875</v>
      </c>
      <c r="I71" s="53">
        <f t="shared" si="0"/>
        <v>0.1190185546875</v>
      </c>
    </row>
    <row r="72" spans="5:9" x14ac:dyDescent="0.25">
      <c r="E72" s="20">
        <f t="shared" si="1"/>
        <v>65</v>
      </c>
      <c r="F72" s="20">
        <f t="shared" si="6"/>
        <v>3900</v>
      </c>
      <c r="G72" s="20">
        <f t="shared" si="7"/>
        <v>128700</v>
      </c>
      <c r="H72" s="88">
        <f t="shared" si="0"/>
        <v>125.68359375</v>
      </c>
      <c r="I72" s="53">
        <f t="shared" si="0"/>
        <v>0.12273788452148438</v>
      </c>
    </row>
    <row r="73" spans="5:9" x14ac:dyDescent="0.25">
      <c r="E73" s="20">
        <f t="shared" si="1"/>
        <v>66</v>
      </c>
      <c r="F73" s="20">
        <f t="shared" si="6"/>
        <v>3960</v>
      </c>
      <c r="G73" s="20">
        <f t="shared" si="7"/>
        <v>132660</v>
      </c>
      <c r="H73" s="88">
        <f t="shared" ref="H73:I136" si="8">G73/1024</f>
        <v>129.55078125</v>
      </c>
      <c r="I73" s="53">
        <f t="shared" si="8"/>
        <v>0.12651443481445313</v>
      </c>
    </row>
    <row r="74" spans="5:9" x14ac:dyDescent="0.25">
      <c r="E74" s="20">
        <f t="shared" ref="E74:E137" si="9">E73+1</f>
        <v>67</v>
      </c>
      <c r="F74" s="20">
        <f t="shared" si="6"/>
        <v>4020</v>
      </c>
      <c r="G74" s="20">
        <f t="shared" si="7"/>
        <v>136680</v>
      </c>
      <c r="H74" s="88">
        <f t="shared" si="8"/>
        <v>133.4765625</v>
      </c>
      <c r="I74" s="53">
        <f t="shared" si="8"/>
        <v>0.13034820556640625</v>
      </c>
    </row>
    <row r="75" spans="5:9" x14ac:dyDescent="0.25">
      <c r="E75" s="20">
        <f t="shared" si="9"/>
        <v>68</v>
      </c>
      <c r="F75" s="20">
        <f t="shared" si="6"/>
        <v>4080</v>
      </c>
      <c r="G75" s="20">
        <f t="shared" si="7"/>
        <v>140760</v>
      </c>
      <c r="H75" s="88">
        <f t="shared" si="8"/>
        <v>137.4609375</v>
      </c>
      <c r="I75" s="53">
        <f t="shared" si="8"/>
        <v>0.13423919677734375</v>
      </c>
    </row>
    <row r="76" spans="5:9" x14ac:dyDescent="0.25">
      <c r="E76" s="20">
        <f t="shared" si="9"/>
        <v>69</v>
      </c>
      <c r="F76" s="20">
        <f t="shared" si="6"/>
        <v>4140</v>
      </c>
      <c r="G76" s="20">
        <f t="shared" si="7"/>
        <v>144900</v>
      </c>
      <c r="H76" s="88">
        <f t="shared" si="8"/>
        <v>141.50390625</v>
      </c>
      <c r="I76" s="53">
        <f t="shared" si="8"/>
        <v>0.13818740844726563</v>
      </c>
    </row>
    <row r="77" spans="5:9" x14ac:dyDescent="0.25">
      <c r="E77" s="20">
        <f t="shared" si="9"/>
        <v>70</v>
      </c>
      <c r="F77" s="20">
        <f t="shared" si="6"/>
        <v>4200</v>
      </c>
      <c r="G77" s="20">
        <f t="shared" si="7"/>
        <v>149100</v>
      </c>
      <c r="H77" s="88">
        <f t="shared" si="8"/>
        <v>145.60546875</v>
      </c>
      <c r="I77" s="53">
        <f t="shared" si="8"/>
        <v>0.14219284057617188</v>
      </c>
    </row>
    <row r="78" spans="5:9" x14ac:dyDescent="0.25">
      <c r="E78" s="20">
        <f t="shared" si="9"/>
        <v>71</v>
      </c>
      <c r="F78" s="20">
        <f t="shared" si="6"/>
        <v>4260</v>
      </c>
      <c r="G78" s="20">
        <f t="shared" si="7"/>
        <v>153360</v>
      </c>
      <c r="H78" s="88">
        <f t="shared" si="8"/>
        <v>149.765625</v>
      </c>
      <c r="I78" s="53">
        <f t="shared" si="8"/>
        <v>0.1462554931640625</v>
      </c>
    </row>
    <row r="79" spans="5:9" x14ac:dyDescent="0.25">
      <c r="E79" s="20">
        <f t="shared" si="9"/>
        <v>72</v>
      </c>
      <c r="F79" s="20">
        <f t="shared" si="6"/>
        <v>4320</v>
      </c>
      <c r="G79" s="20">
        <f t="shared" si="7"/>
        <v>157680</v>
      </c>
      <c r="H79" s="88">
        <f t="shared" si="8"/>
        <v>153.984375</v>
      </c>
      <c r="I79" s="53">
        <f t="shared" si="8"/>
        <v>0.1503753662109375</v>
      </c>
    </row>
    <row r="80" spans="5:9" x14ac:dyDescent="0.25">
      <c r="E80" s="20">
        <f t="shared" si="9"/>
        <v>73</v>
      </c>
      <c r="F80" s="20">
        <f t="shared" si="6"/>
        <v>4380</v>
      </c>
      <c r="G80" s="20">
        <f t="shared" si="7"/>
        <v>162060</v>
      </c>
      <c r="H80" s="88">
        <f t="shared" si="8"/>
        <v>158.26171875</v>
      </c>
      <c r="I80" s="53">
        <f t="shared" si="8"/>
        <v>0.15455245971679688</v>
      </c>
    </row>
    <row r="81" spans="5:9" x14ac:dyDescent="0.25">
      <c r="E81" s="20">
        <f t="shared" si="9"/>
        <v>74</v>
      </c>
      <c r="F81" s="20">
        <f t="shared" si="6"/>
        <v>4440</v>
      </c>
      <c r="G81" s="20">
        <f t="shared" si="7"/>
        <v>166500</v>
      </c>
      <c r="H81" s="88">
        <f t="shared" si="8"/>
        <v>162.59765625</v>
      </c>
      <c r="I81" s="53">
        <f t="shared" si="8"/>
        <v>0.15878677368164063</v>
      </c>
    </row>
    <row r="82" spans="5:9" x14ac:dyDescent="0.25">
      <c r="E82" s="20">
        <f t="shared" si="9"/>
        <v>75</v>
      </c>
      <c r="F82" s="20">
        <f t="shared" si="6"/>
        <v>4500</v>
      </c>
      <c r="G82" s="20">
        <f t="shared" si="7"/>
        <v>171000</v>
      </c>
      <c r="H82" s="88">
        <f t="shared" si="8"/>
        <v>166.9921875</v>
      </c>
      <c r="I82" s="53">
        <f t="shared" si="8"/>
        <v>0.16307830810546875</v>
      </c>
    </row>
    <row r="83" spans="5:9" x14ac:dyDescent="0.25">
      <c r="E83" s="20">
        <f t="shared" si="9"/>
        <v>76</v>
      </c>
      <c r="F83" s="20">
        <f t="shared" si="6"/>
        <v>4560</v>
      </c>
      <c r="G83" s="20">
        <f t="shared" si="7"/>
        <v>175560</v>
      </c>
      <c r="H83" s="88">
        <f t="shared" si="8"/>
        <v>171.4453125</v>
      </c>
      <c r="I83" s="53">
        <f t="shared" si="8"/>
        <v>0.16742706298828125</v>
      </c>
    </row>
    <row r="84" spans="5:9" x14ac:dyDescent="0.25">
      <c r="E84" s="20">
        <f t="shared" si="9"/>
        <v>77</v>
      </c>
      <c r="F84" s="20">
        <f t="shared" si="6"/>
        <v>4620</v>
      </c>
      <c r="G84" s="20">
        <f t="shared" si="7"/>
        <v>180180</v>
      </c>
      <c r="H84" s="88">
        <f t="shared" si="8"/>
        <v>175.95703125</v>
      </c>
      <c r="I84" s="53">
        <f t="shared" si="8"/>
        <v>0.17183303833007813</v>
      </c>
    </row>
    <row r="85" spans="5:9" x14ac:dyDescent="0.25">
      <c r="E85" s="20">
        <f t="shared" si="9"/>
        <v>78</v>
      </c>
      <c r="F85" s="20">
        <f t="shared" si="6"/>
        <v>4680</v>
      </c>
      <c r="G85" s="20">
        <f t="shared" si="7"/>
        <v>184860</v>
      </c>
      <c r="H85" s="88">
        <f t="shared" si="8"/>
        <v>180.52734375</v>
      </c>
      <c r="I85" s="53">
        <f t="shared" si="8"/>
        <v>0.17629623413085938</v>
      </c>
    </row>
    <row r="86" spans="5:9" x14ac:dyDescent="0.25">
      <c r="E86" s="20">
        <f t="shared" si="9"/>
        <v>79</v>
      </c>
      <c r="F86" s="20">
        <f t="shared" si="6"/>
        <v>4740</v>
      </c>
      <c r="G86" s="20">
        <f t="shared" si="7"/>
        <v>189600</v>
      </c>
      <c r="H86" s="88">
        <f t="shared" si="8"/>
        <v>185.15625</v>
      </c>
      <c r="I86" s="53">
        <f t="shared" si="8"/>
        <v>0.180816650390625</v>
      </c>
    </row>
    <row r="87" spans="5:9" x14ac:dyDescent="0.25">
      <c r="E87" s="20">
        <f t="shared" si="9"/>
        <v>80</v>
      </c>
      <c r="F87" s="20">
        <f t="shared" si="6"/>
        <v>4800</v>
      </c>
      <c r="G87" s="20">
        <f t="shared" si="7"/>
        <v>194400</v>
      </c>
      <c r="H87" s="88">
        <f t="shared" si="8"/>
        <v>189.84375</v>
      </c>
      <c r="I87" s="53">
        <f t="shared" si="8"/>
        <v>0.185394287109375</v>
      </c>
    </row>
    <row r="88" spans="5:9" x14ac:dyDescent="0.25">
      <c r="E88" s="20">
        <f t="shared" si="9"/>
        <v>81</v>
      </c>
      <c r="F88" s="20">
        <f t="shared" si="6"/>
        <v>4860</v>
      </c>
      <c r="G88" s="20">
        <f t="shared" si="7"/>
        <v>199260</v>
      </c>
      <c r="H88" s="88">
        <f t="shared" si="8"/>
        <v>194.58984375</v>
      </c>
      <c r="I88" s="53">
        <f t="shared" si="8"/>
        <v>0.19002914428710938</v>
      </c>
    </row>
    <row r="89" spans="5:9" x14ac:dyDescent="0.25">
      <c r="E89" s="20">
        <f t="shared" si="9"/>
        <v>82</v>
      </c>
      <c r="F89" s="20">
        <f t="shared" si="6"/>
        <v>4920</v>
      </c>
      <c r="G89" s="20">
        <f t="shared" si="7"/>
        <v>204180</v>
      </c>
      <c r="H89" s="88">
        <f t="shared" si="8"/>
        <v>199.39453125</v>
      </c>
      <c r="I89" s="53">
        <f t="shared" si="8"/>
        <v>0.19472122192382813</v>
      </c>
    </row>
    <row r="90" spans="5:9" x14ac:dyDescent="0.25">
      <c r="E90" s="20">
        <f t="shared" si="9"/>
        <v>83</v>
      </c>
      <c r="F90" s="20">
        <f t="shared" si="6"/>
        <v>4980</v>
      </c>
      <c r="G90" s="20">
        <f t="shared" si="7"/>
        <v>209160</v>
      </c>
      <c r="H90" s="88">
        <f t="shared" si="8"/>
        <v>204.2578125</v>
      </c>
      <c r="I90" s="53">
        <f t="shared" si="8"/>
        <v>0.19947052001953125</v>
      </c>
    </row>
    <row r="91" spans="5:9" x14ac:dyDescent="0.25">
      <c r="E91" s="20">
        <f t="shared" si="9"/>
        <v>84</v>
      </c>
      <c r="F91" s="20">
        <f t="shared" si="6"/>
        <v>5040</v>
      </c>
      <c r="G91" s="20">
        <f t="shared" si="7"/>
        <v>214200</v>
      </c>
      <c r="H91" s="88">
        <f t="shared" si="8"/>
        <v>209.1796875</v>
      </c>
      <c r="I91" s="53">
        <f t="shared" si="8"/>
        <v>0.20427703857421875</v>
      </c>
    </row>
    <row r="92" spans="5:9" x14ac:dyDescent="0.25">
      <c r="E92" s="20">
        <f t="shared" si="9"/>
        <v>85</v>
      </c>
      <c r="F92" s="20">
        <f t="shared" si="6"/>
        <v>5100</v>
      </c>
      <c r="G92" s="20">
        <f t="shared" si="7"/>
        <v>219300</v>
      </c>
      <c r="H92" s="88">
        <f t="shared" si="8"/>
        <v>214.16015625</v>
      </c>
      <c r="I92" s="53">
        <f t="shared" si="8"/>
        <v>0.20914077758789063</v>
      </c>
    </row>
    <row r="93" spans="5:9" x14ac:dyDescent="0.25">
      <c r="E93" s="20">
        <f t="shared" si="9"/>
        <v>86</v>
      </c>
      <c r="F93" s="20">
        <f t="shared" si="6"/>
        <v>5160</v>
      </c>
      <c r="G93" s="20">
        <f t="shared" si="7"/>
        <v>224460</v>
      </c>
      <c r="H93" s="88">
        <f t="shared" si="8"/>
        <v>219.19921875</v>
      </c>
      <c r="I93" s="53">
        <f t="shared" si="8"/>
        <v>0.21406173706054688</v>
      </c>
    </row>
    <row r="94" spans="5:9" x14ac:dyDescent="0.25">
      <c r="E94" s="20">
        <f t="shared" si="9"/>
        <v>87</v>
      </c>
      <c r="F94" s="20">
        <f t="shared" si="6"/>
        <v>5220</v>
      </c>
      <c r="G94" s="20">
        <f t="shared" si="7"/>
        <v>229680</v>
      </c>
      <c r="H94" s="88">
        <f t="shared" si="8"/>
        <v>224.296875</v>
      </c>
      <c r="I94" s="53">
        <f t="shared" si="8"/>
        <v>0.2190399169921875</v>
      </c>
    </row>
    <row r="95" spans="5:9" x14ac:dyDescent="0.25">
      <c r="E95" s="20">
        <f t="shared" si="9"/>
        <v>88</v>
      </c>
      <c r="F95" s="20">
        <f t="shared" si="6"/>
        <v>5280</v>
      </c>
      <c r="G95" s="20">
        <f t="shared" si="7"/>
        <v>234960</v>
      </c>
      <c r="H95" s="88">
        <f t="shared" si="8"/>
        <v>229.453125</v>
      </c>
      <c r="I95" s="53">
        <f t="shared" si="8"/>
        <v>0.2240753173828125</v>
      </c>
    </row>
    <row r="96" spans="5:9" x14ac:dyDescent="0.25">
      <c r="E96" s="20">
        <f t="shared" si="9"/>
        <v>89</v>
      </c>
      <c r="F96" s="20">
        <f t="shared" si="6"/>
        <v>5340</v>
      </c>
      <c r="G96" s="20">
        <f t="shared" si="7"/>
        <v>240300</v>
      </c>
      <c r="H96" s="88">
        <f t="shared" si="8"/>
        <v>234.66796875</v>
      </c>
      <c r="I96" s="53">
        <f t="shared" si="8"/>
        <v>0.22916793823242188</v>
      </c>
    </row>
    <row r="97" spans="5:9" x14ac:dyDescent="0.25">
      <c r="E97" s="20">
        <f t="shared" si="9"/>
        <v>90</v>
      </c>
      <c r="F97" s="20">
        <f t="shared" si="6"/>
        <v>5400</v>
      </c>
      <c r="G97" s="20">
        <f t="shared" si="7"/>
        <v>245700</v>
      </c>
      <c r="H97" s="88">
        <f t="shared" si="8"/>
        <v>239.94140625</v>
      </c>
      <c r="I97" s="53">
        <f t="shared" si="8"/>
        <v>0.23431777954101563</v>
      </c>
    </row>
    <row r="98" spans="5:9" x14ac:dyDescent="0.25">
      <c r="E98" s="20">
        <f t="shared" si="9"/>
        <v>91</v>
      </c>
      <c r="F98" s="20">
        <f t="shared" si="6"/>
        <v>5460</v>
      </c>
      <c r="G98" s="20">
        <f t="shared" si="7"/>
        <v>251160</v>
      </c>
      <c r="H98" s="88">
        <f t="shared" si="8"/>
        <v>245.2734375</v>
      </c>
      <c r="I98" s="53">
        <f t="shared" si="8"/>
        <v>0.23952484130859375</v>
      </c>
    </row>
    <row r="99" spans="5:9" x14ac:dyDescent="0.25">
      <c r="E99" s="20">
        <f t="shared" si="9"/>
        <v>92</v>
      </c>
      <c r="F99" s="20">
        <f t="shared" si="6"/>
        <v>5520</v>
      </c>
      <c r="G99" s="20">
        <f t="shared" si="7"/>
        <v>256680</v>
      </c>
      <c r="H99" s="88">
        <f t="shared" si="8"/>
        <v>250.6640625</v>
      </c>
      <c r="I99" s="53">
        <f t="shared" si="8"/>
        <v>0.24478912353515625</v>
      </c>
    </row>
    <row r="100" spans="5:9" x14ac:dyDescent="0.25">
      <c r="E100" s="20">
        <f t="shared" si="9"/>
        <v>93</v>
      </c>
      <c r="F100" s="20">
        <f t="shared" si="6"/>
        <v>5580</v>
      </c>
      <c r="G100" s="20">
        <f t="shared" si="7"/>
        <v>262260</v>
      </c>
      <c r="H100" s="88">
        <f t="shared" si="8"/>
        <v>256.11328125</v>
      </c>
      <c r="I100" s="53">
        <f t="shared" si="8"/>
        <v>0.25011062622070313</v>
      </c>
    </row>
    <row r="101" spans="5:9" x14ac:dyDescent="0.25">
      <c r="E101" s="20">
        <f t="shared" si="9"/>
        <v>94</v>
      </c>
      <c r="F101" s="20">
        <f t="shared" si="6"/>
        <v>5640</v>
      </c>
      <c r="G101" s="20">
        <f t="shared" si="7"/>
        <v>267900</v>
      </c>
      <c r="H101" s="88">
        <f t="shared" si="8"/>
        <v>261.62109375</v>
      </c>
      <c r="I101" s="53">
        <f t="shared" si="8"/>
        <v>0.25548934936523438</v>
      </c>
    </row>
    <row r="102" spans="5:9" x14ac:dyDescent="0.25">
      <c r="E102" s="20">
        <f t="shared" si="9"/>
        <v>95</v>
      </c>
      <c r="F102" s="20">
        <f t="shared" si="6"/>
        <v>5700</v>
      </c>
      <c r="G102" s="20">
        <f t="shared" si="7"/>
        <v>273600</v>
      </c>
      <c r="H102" s="88">
        <f t="shared" si="8"/>
        <v>267.1875</v>
      </c>
      <c r="I102" s="53">
        <f t="shared" si="8"/>
        <v>0.26092529296875</v>
      </c>
    </row>
    <row r="103" spans="5:9" x14ac:dyDescent="0.25">
      <c r="E103" s="20">
        <f t="shared" si="9"/>
        <v>96</v>
      </c>
      <c r="F103" s="20">
        <f t="shared" si="6"/>
        <v>5760</v>
      </c>
      <c r="G103" s="20">
        <f t="shared" si="7"/>
        <v>279360</v>
      </c>
      <c r="H103" s="88">
        <f t="shared" si="8"/>
        <v>272.8125</v>
      </c>
      <c r="I103" s="53">
        <f t="shared" si="8"/>
        <v>0.26641845703125</v>
      </c>
    </row>
    <row r="104" spans="5:9" x14ac:dyDescent="0.25">
      <c r="E104" s="20">
        <f t="shared" si="9"/>
        <v>97</v>
      </c>
      <c r="F104" s="20">
        <f t="shared" si="6"/>
        <v>5820</v>
      </c>
      <c r="G104" s="20">
        <f t="shared" si="7"/>
        <v>285180</v>
      </c>
      <c r="H104" s="88">
        <f t="shared" si="8"/>
        <v>278.49609375</v>
      </c>
      <c r="I104" s="53">
        <f t="shared" si="8"/>
        <v>0.27196884155273438</v>
      </c>
    </row>
    <row r="105" spans="5:9" x14ac:dyDescent="0.25">
      <c r="E105" s="20">
        <f t="shared" si="9"/>
        <v>98</v>
      </c>
      <c r="F105" s="20">
        <f t="shared" si="6"/>
        <v>5880</v>
      </c>
      <c r="G105" s="20">
        <f t="shared" si="7"/>
        <v>291060</v>
      </c>
      <c r="H105" s="88">
        <f t="shared" si="8"/>
        <v>284.23828125</v>
      </c>
      <c r="I105" s="53">
        <f t="shared" si="8"/>
        <v>0.27757644653320313</v>
      </c>
    </row>
    <row r="106" spans="5:9" x14ac:dyDescent="0.25">
      <c r="E106" s="20">
        <f t="shared" si="9"/>
        <v>99</v>
      </c>
      <c r="F106" s="20">
        <f t="shared" si="6"/>
        <v>5940</v>
      </c>
      <c r="G106" s="20">
        <f t="shared" si="7"/>
        <v>297000</v>
      </c>
      <c r="H106" s="88">
        <f t="shared" si="8"/>
        <v>290.0390625</v>
      </c>
      <c r="I106" s="53">
        <f t="shared" si="8"/>
        <v>0.28324127197265625</v>
      </c>
    </row>
    <row r="107" spans="5:9" x14ac:dyDescent="0.25">
      <c r="E107" s="20">
        <f t="shared" si="9"/>
        <v>100</v>
      </c>
      <c r="F107" s="20">
        <f t="shared" si="6"/>
        <v>6000</v>
      </c>
      <c r="G107" s="20">
        <f t="shared" si="7"/>
        <v>303000</v>
      </c>
      <c r="H107" s="88">
        <f t="shared" si="8"/>
        <v>295.8984375</v>
      </c>
      <c r="I107" s="53">
        <f t="shared" si="8"/>
        <v>0.28896331787109375</v>
      </c>
    </row>
    <row r="108" spans="5:9" x14ac:dyDescent="0.25">
      <c r="E108" s="20">
        <f t="shared" si="9"/>
        <v>101</v>
      </c>
      <c r="F108" s="20">
        <f t="shared" si="6"/>
        <v>6060</v>
      </c>
      <c r="G108" s="20">
        <f t="shared" si="7"/>
        <v>309060</v>
      </c>
      <c r="H108" s="88">
        <f t="shared" si="8"/>
        <v>301.81640625</v>
      </c>
      <c r="I108" s="53">
        <f t="shared" si="8"/>
        <v>0.29474258422851563</v>
      </c>
    </row>
    <row r="109" spans="5:9" x14ac:dyDescent="0.25">
      <c r="E109" s="20">
        <f t="shared" si="9"/>
        <v>102</v>
      </c>
      <c r="F109" s="20">
        <f t="shared" si="6"/>
        <v>6120</v>
      </c>
      <c r="G109" s="20">
        <f t="shared" si="7"/>
        <v>315180</v>
      </c>
      <c r="H109" s="88">
        <f t="shared" si="8"/>
        <v>307.79296875</v>
      </c>
      <c r="I109" s="53">
        <f t="shared" si="8"/>
        <v>0.30057907104492188</v>
      </c>
    </row>
    <row r="110" spans="5:9" x14ac:dyDescent="0.25">
      <c r="E110" s="20">
        <f t="shared" si="9"/>
        <v>103</v>
      </c>
      <c r="F110" s="20">
        <f t="shared" si="6"/>
        <v>6180</v>
      </c>
      <c r="G110" s="20">
        <f t="shared" si="7"/>
        <v>321360</v>
      </c>
      <c r="H110" s="88">
        <f t="shared" si="8"/>
        <v>313.828125</v>
      </c>
      <c r="I110" s="53">
        <f t="shared" si="8"/>
        <v>0.3064727783203125</v>
      </c>
    </row>
    <row r="111" spans="5:9" x14ac:dyDescent="0.25">
      <c r="E111" s="20">
        <f t="shared" si="9"/>
        <v>104</v>
      </c>
      <c r="F111" s="20">
        <f t="shared" si="6"/>
        <v>6240</v>
      </c>
      <c r="G111" s="20">
        <f t="shared" si="7"/>
        <v>327600</v>
      </c>
      <c r="H111" s="88">
        <f t="shared" si="8"/>
        <v>319.921875</v>
      </c>
      <c r="I111" s="53">
        <f t="shared" si="8"/>
        <v>0.3124237060546875</v>
      </c>
    </row>
    <row r="112" spans="5:9" x14ac:dyDescent="0.25">
      <c r="E112" s="20">
        <f t="shared" si="9"/>
        <v>105</v>
      </c>
      <c r="F112" s="20">
        <f t="shared" si="6"/>
        <v>6300</v>
      </c>
      <c r="G112" s="20">
        <f t="shared" si="7"/>
        <v>333900</v>
      </c>
      <c r="H112" s="88">
        <f t="shared" si="8"/>
        <v>326.07421875</v>
      </c>
      <c r="I112" s="53">
        <f t="shared" si="8"/>
        <v>0.31843185424804688</v>
      </c>
    </row>
    <row r="113" spans="5:9" x14ac:dyDescent="0.25">
      <c r="E113" s="20">
        <f t="shared" si="9"/>
        <v>106</v>
      </c>
      <c r="F113" s="20">
        <f t="shared" si="6"/>
        <v>6360</v>
      </c>
      <c r="G113" s="20">
        <f t="shared" si="7"/>
        <v>340260</v>
      </c>
      <c r="H113" s="88">
        <f t="shared" si="8"/>
        <v>332.28515625</v>
      </c>
      <c r="I113" s="53">
        <f t="shared" si="8"/>
        <v>0.32449722290039063</v>
      </c>
    </row>
    <row r="114" spans="5:9" x14ac:dyDescent="0.25">
      <c r="E114" s="20">
        <f t="shared" si="9"/>
        <v>107</v>
      </c>
      <c r="F114" s="20">
        <f t="shared" si="6"/>
        <v>6420</v>
      </c>
      <c r="G114" s="20">
        <f t="shared" si="7"/>
        <v>346680</v>
      </c>
      <c r="H114" s="88">
        <f t="shared" si="8"/>
        <v>338.5546875</v>
      </c>
      <c r="I114" s="53">
        <f t="shared" si="8"/>
        <v>0.33061981201171875</v>
      </c>
    </row>
    <row r="115" spans="5:9" x14ac:dyDescent="0.25">
      <c r="E115" s="20">
        <f t="shared" si="9"/>
        <v>108</v>
      </c>
      <c r="F115" s="20">
        <f t="shared" si="6"/>
        <v>6480</v>
      </c>
      <c r="G115" s="20">
        <f t="shared" si="7"/>
        <v>353160</v>
      </c>
      <c r="H115" s="88">
        <f t="shared" si="8"/>
        <v>344.8828125</v>
      </c>
      <c r="I115" s="53">
        <f t="shared" si="8"/>
        <v>0.33679962158203125</v>
      </c>
    </row>
    <row r="116" spans="5:9" x14ac:dyDescent="0.25">
      <c r="E116" s="20">
        <f t="shared" si="9"/>
        <v>109</v>
      </c>
      <c r="F116" s="20">
        <f t="shared" si="6"/>
        <v>6540</v>
      </c>
      <c r="G116" s="20">
        <f t="shared" si="7"/>
        <v>359700</v>
      </c>
      <c r="H116" s="88">
        <f t="shared" si="8"/>
        <v>351.26953125</v>
      </c>
      <c r="I116" s="53">
        <f t="shared" si="8"/>
        <v>0.34303665161132813</v>
      </c>
    </row>
    <row r="117" spans="5:9" x14ac:dyDescent="0.25">
      <c r="E117" s="20">
        <f t="shared" si="9"/>
        <v>110</v>
      </c>
      <c r="F117" s="20">
        <f t="shared" si="6"/>
        <v>6600</v>
      </c>
      <c r="G117" s="20">
        <f t="shared" si="7"/>
        <v>366300</v>
      </c>
      <c r="H117" s="88">
        <f t="shared" si="8"/>
        <v>357.71484375</v>
      </c>
      <c r="I117" s="53">
        <f t="shared" si="8"/>
        <v>0.34933090209960938</v>
      </c>
    </row>
    <row r="118" spans="5:9" x14ac:dyDescent="0.25">
      <c r="E118" s="20">
        <f t="shared" si="9"/>
        <v>111</v>
      </c>
      <c r="F118" s="20">
        <f t="shared" si="6"/>
        <v>6660</v>
      </c>
      <c r="G118" s="20">
        <f t="shared" si="7"/>
        <v>372960</v>
      </c>
      <c r="H118" s="88">
        <f t="shared" si="8"/>
        <v>364.21875</v>
      </c>
      <c r="I118" s="53">
        <f t="shared" si="8"/>
        <v>0.355682373046875</v>
      </c>
    </row>
    <row r="119" spans="5:9" x14ac:dyDescent="0.25">
      <c r="E119" s="20">
        <f t="shared" si="9"/>
        <v>112</v>
      </c>
      <c r="F119" s="20">
        <f t="shared" si="6"/>
        <v>6720</v>
      </c>
      <c r="G119" s="20">
        <f t="shared" si="7"/>
        <v>379680</v>
      </c>
      <c r="H119" s="88">
        <f t="shared" si="8"/>
        <v>370.78125</v>
      </c>
      <c r="I119" s="53">
        <f t="shared" si="8"/>
        <v>0.362091064453125</v>
      </c>
    </row>
    <row r="120" spans="5:9" x14ac:dyDescent="0.25">
      <c r="E120" s="20">
        <f t="shared" si="9"/>
        <v>113</v>
      </c>
      <c r="F120" s="20">
        <f t="shared" si="6"/>
        <v>6780</v>
      </c>
      <c r="G120" s="20">
        <f t="shared" si="7"/>
        <v>386460</v>
      </c>
      <c r="H120" s="88">
        <f t="shared" si="8"/>
        <v>377.40234375</v>
      </c>
      <c r="I120" s="53">
        <f t="shared" si="8"/>
        <v>0.36855697631835938</v>
      </c>
    </row>
    <row r="121" spans="5:9" x14ac:dyDescent="0.25">
      <c r="E121" s="20">
        <f t="shared" si="9"/>
        <v>114</v>
      </c>
      <c r="F121" s="20">
        <f t="shared" si="6"/>
        <v>6840</v>
      </c>
      <c r="G121" s="20">
        <f t="shared" si="7"/>
        <v>393300</v>
      </c>
      <c r="H121" s="88">
        <f t="shared" si="8"/>
        <v>384.08203125</v>
      </c>
      <c r="I121" s="53">
        <f t="shared" si="8"/>
        <v>0.37508010864257813</v>
      </c>
    </row>
    <row r="122" spans="5:9" x14ac:dyDescent="0.25">
      <c r="E122" s="20">
        <f t="shared" si="9"/>
        <v>115</v>
      </c>
      <c r="F122" s="20">
        <f t="shared" si="6"/>
        <v>6900</v>
      </c>
      <c r="G122" s="20">
        <f t="shared" si="7"/>
        <v>400200</v>
      </c>
      <c r="H122" s="88">
        <f t="shared" si="8"/>
        <v>390.8203125</v>
      </c>
      <c r="I122" s="53">
        <f t="shared" si="8"/>
        <v>0.38166046142578125</v>
      </c>
    </row>
    <row r="123" spans="5:9" x14ac:dyDescent="0.25">
      <c r="E123" s="20">
        <f t="shared" si="9"/>
        <v>116</v>
      </c>
      <c r="F123" s="20">
        <f t="shared" ref="F123:F186" si="10">F122+$F$5</f>
        <v>6960</v>
      </c>
      <c r="G123" s="20">
        <f t="shared" ref="G123:G186" si="11">G122+F123</f>
        <v>407160</v>
      </c>
      <c r="H123" s="88">
        <f t="shared" si="8"/>
        <v>397.6171875</v>
      </c>
      <c r="I123" s="53">
        <f t="shared" si="8"/>
        <v>0.38829803466796875</v>
      </c>
    </row>
    <row r="124" spans="5:9" x14ac:dyDescent="0.25">
      <c r="E124" s="20">
        <f t="shared" si="9"/>
        <v>117</v>
      </c>
      <c r="F124" s="20">
        <f t="shared" si="10"/>
        <v>7020</v>
      </c>
      <c r="G124" s="20">
        <f t="shared" si="11"/>
        <v>414180</v>
      </c>
      <c r="H124" s="88">
        <f t="shared" si="8"/>
        <v>404.47265625</v>
      </c>
      <c r="I124" s="53">
        <f t="shared" si="8"/>
        <v>0.39499282836914063</v>
      </c>
    </row>
    <row r="125" spans="5:9" x14ac:dyDescent="0.25">
      <c r="E125" s="20">
        <f t="shared" si="9"/>
        <v>118</v>
      </c>
      <c r="F125" s="20">
        <f t="shared" si="10"/>
        <v>7080</v>
      </c>
      <c r="G125" s="20">
        <f t="shared" si="11"/>
        <v>421260</v>
      </c>
      <c r="H125" s="88">
        <f t="shared" si="8"/>
        <v>411.38671875</v>
      </c>
      <c r="I125" s="53">
        <f t="shared" si="8"/>
        <v>0.40174484252929688</v>
      </c>
    </row>
    <row r="126" spans="5:9" x14ac:dyDescent="0.25">
      <c r="E126" s="20">
        <f t="shared" si="9"/>
        <v>119</v>
      </c>
      <c r="F126" s="20">
        <f t="shared" si="10"/>
        <v>7140</v>
      </c>
      <c r="G126" s="20">
        <f t="shared" si="11"/>
        <v>428400</v>
      </c>
      <c r="H126" s="88">
        <f t="shared" si="8"/>
        <v>418.359375</v>
      </c>
      <c r="I126" s="53">
        <f t="shared" si="8"/>
        <v>0.4085540771484375</v>
      </c>
    </row>
    <row r="127" spans="5:9" x14ac:dyDescent="0.25">
      <c r="E127" s="20">
        <f t="shared" si="9"/>
        <v>120</v>
      </c>
      <c r="F127" s="20">
        <f t="shared" si="10"/>
        <v>7200</v>
      </c>
      <c r="G127" s="20">
        <f t="shared" si="11"/>
        <v>435600</v>
      </c>
      <c r="H127" s="88">
        <f t="shared" si="8"/>
        <v>425.390625</v>
      </c>
      <c r="I127" s="53">
        <f t="shared" si="8"/>
        <v>0.4154205322265625</v>
      </c>
    </row>
    <row r="128" spans="5:9" x14ac:dyDescent="0.25">
      <c r="E128" s="20">
        <f t="shared" si="9"/>
        <v>121</v>
      </c>
      <c r="F128" s="20">
        <f t="shared" si="10"/>
        <v>7260</v>
      </c>
      <c r="G128" s="20">
        <f t="shared" si="11"/>
        <v>442860</v>
      </c>
      <c r="H128" s="88">
        <f t="shared" si="8"/>
        <v>432.48046875</v>
      </c>
      <c r="I128" s="53">
        <f t="shared" si="8"/>
        <v>0.42234420776367188</v>
      </c>
    </row>
    <row r="129" spans="5:9" x14ac:dyDescent="0.25">
      <c r="E129" s="20">
        <f t="shared" si="9"/>
        <v>122</v>
      </c>
      <c r="F129" s="20">
        <f t="shared" si="10"/>
        <v>7320</v>
      </c>
      <c r="G129" s="20">
        <f t="shared" si="11"/>
        <v>450180</v>
      </c>
      <c r="H129" s="88">
        <f t="shared" si="8"/>
        <v>439.62890625</v>
      </c>
      <c r="I129" s="53">
        <f t="shared" si="8"/>
        <v>0.42932510375976563</v>
      </c>
    </row>
    <row r="130" spans="5:9" x14ac:dyDescent="0.25">
      <c r="E130" s="20">
        <f t="shared" si="9"/>
        <v>123</v>
      </c>
      <c r="F130" s="20">
        <f t="shared" si="10"/>
        <v>7380</v>
      </c>
      <c r="G130" s="20">
        <f t="shared" si="11"/>
        <v>457560</v>
      </c>
      <c r="H130" s="88">
        <f t="shared" si="8"/>
        <v>446.8359375</v>
      </c>
      <c r="I130" s="53">
        <f t="shared" si="8"/>
        <v>0.43636322021484375</v>
      </c>
    </row>
    <row r="131" spans="5:9" x14ac:dyDescent="0.25">
      <c r="E131" s="20">
        <f t="shared" si="9"/>
        <v>124</v>
      </c>
      <c r="F131" s="20">
        <f t="shared" si="10"/>
        <v>7440</v>
      </c>
      <c r="G131" s="20">
        <f t="shared" si="11"/>
        <v>465000</v>
      </c>
      <c r="H131" s="88">
        <f t="shared" si="8"/>
        <v>454.1015625</v>
      </c>
      <c r="I131" s="53">
        <f t="shared" si="8"/>
        <v>0.44345855712890625</v>
      </c>
    </row>
    <row r="132" spans="5:9" x14ac:dyDescent="0.25">
      <c r="E132" s="20">
        <f t="shared" si="9"/>
        <v>125</v>
      </c>
      <c r="F132" s="20">
        <f t="shared" si="10"/>
        <v>7500</v>
      </c>
      <c r="G132" s="20">
        <f t="shared" si="11"/>
        <v>472500</v>
      </c>
      <c r="H132" s="88">
        <f t="shared" si="8"/>
        <v>461.42578125</v>
      </c>
      <c r="I132" s="53">
        <f t="shared" si="8"/>
        <v>0.45061111450195313</v>
      </c>
    </row>
    <row r="133" spans="5:9" x14ac:dyDescent="0.25">
      <c r="E133" s="20">
        <f t="shared" si="9"/>
        <v>126</v>
      </c>
      <c r="F133" s="20">
        <f t="shared" si="10"/>
        <v>7560</v>
      </c>
      <c r="G133" s="20">
        <f t="shared" si="11"/>
        <v>480060</v>
      </c>
      <c r="H133" s="88">
        <f t="shared" si="8"/>
        <v>468.80859375</v>
      </c>
      <c r="I133" s="53">
        <f t="shared" si="8"/>
        <v>0.45782089233398438</v>
      </c>
    </row>
    <row r="134" spans="5:9" x14ac:dyDescent="0.25">
      <c r="E134" s="20">
        <f t="shared" si="9"/>
        <v>127</v>
      </c>
      <c r="F134" s="20">
        <f t="shared" si="10"/>
        <v>7620</v>
      </c>
      <c r="G134" s="20">
        <f t="shared" si="11"/>
        <v>487680</v>
      </c>
      <c r="H134" s="88">
        <f t="shared" si="8"/>
        <v>476.25</v>
      </c>
      <c r="I134" s="53">
        <f t="shared" si="8"/>
        <v>0.465087890625</v>
      </c>
    </row>
    <row r="135" spans="5:9" x14ac:dyDescent="0.25">
      <c r="E135" s="20">
        <f t="shared" si="9"/>
        <v>128</v>
      </c>
      <c r="F135" s="20">
        <f t="shared" si="10"/>
        <v>7680</v>
      </c>
      <c r="G135" s="20">
        <f t="shared" si="11"/>
        <v>495360</v>
      </c>
      <c r="H135" s="88">
        <f t="shared" si="8"/>
        <v>483.75</v>
      </c>
      <c r="I135" s="53">
        <f t="shared" si="8"/>
        <v>0.472412109375</v>
      </c>
    </row>
    <row r="136" spans="5:9" x14ac:dyDescent="0.25">
      <c r="E136" s="20">
        <f t="shared" si="9"/>
        <v>129</v>
      </c>
      <c r="F136" s="20">
        <f t="shared" si="10"/>
        <v>7740</v>
      </c>
      <c r="G136" s="20">
        <f t="shared" si="11"/>
        <v>503100</v>
      </c>
      <c r="H136" s="88">
        <f t="shared" si="8"/>
        <v>491.30859375</v>
      </c>
      <c r="I136" s="53">
        <f t="shared" si="8"/>
        <v>0.47979354858398438</v>
      </c>
    </row>
    <row r="137" spans="5:9" x14ac:dyDescent="0.25">
      <c r="E137" s="20">
        <f t="shared" si="9"/>
        <v>130</v>
      </c>
      <c r="F137" s="20">
        <f t="shared" si="10"/>
        <v>7800</v>
      </c>
      <c r="G137" s="20">
        <f t="shared" si="11"/>
        <v>510900</v>
      </c>
      <c r="H137" s="88">
        <f t="shared" ref="H137:I200" si="12">G137/1024</f>
        <v>498.92578125</v>
      </c>
      <c r="I137" s="53">
        <f t="shared" si="12"/>
        <v>0.48723220825195313</v>
      </c>
    </row>
    <row r="138" spans="5:9" x14ac:dyDescent="0.25">
      <c r="E138" s="20">
        <f t="shared" ref="E138:E201" si="13">E137+1</f>
        <v>131</v>
      </c>
      <c r="F138" s="20">
        <f t="shared" si="10"/>
        <v>7860</v>
      </c>
      <c r="G138" s="20">
        <f t="shared" si="11"/>
        <v>518760</v>
      </c>
      <c r="H138" s="88">
        <f t="shared" si="12"/>
        <v>506.6015625</v>
      </c>
      <c r="I138" s="53">
        <f t="shared" si="12"/>
        <v>0.49472808837890625</v>
      </c>
    </row>
    <row r="139" spans="5:9" x14ac:dyDescent="0.25">
      <c r="E139" s="20">
        <f t="shared" si="13"/>
        <v>132</v>
      </c>
      <c r="F139" s="20">
        <f t="shared" si="10"/>
        <v>7920</v>
      </c>
      <c r="G139" s="20">
        <f t="shared" si="11"/>
        <v>526680</v>
      </c>
      <c r="H139" s="88">
        <f t="shared" si="12"/>
        <v>514.3359375</v>
      </c>
      <c r="I139" s="53">
        <f t="shared" si="12"/>
        <v>0.50228118896484375</v>
      </c>
    </row>
    <row r="140" spans="5:9" x14ac:dyDescent="0.25">
      <c r="E140" s="20">
        <f t="shared" si="13"/>
        <v>133</v>
      </c>
      <c r="F140" s="20">
        <f t="shared" si="10"/>
        <v>7980</v>
      </c>
      <c r="G140" s="20">
        <f t="shared" si="11"/>
        <v>534660</v>
      </c>
      <c r="H140" s="88">
        <f t="shared" si="12"/>
        <v>522.12890625</v>
      </c>
      <c r="I140" s="53">
        <f t="shared" si="12"/>
        <v>0.50989151000976563</v>
      </c>
    </row>
    <row r="141" spans="5:9" x14ac:dyDescent="0.25">
      <c r="E141" s="20">
        <f t="shared" si="13"/>
        <v>134</v>
      </c>
      <c r="F141" s="20">
        <f t="shared" si="10"/>
        <v>8040</v>
      </c>
      <c r="G141" s="20">
        <f t="shared" si="11"/>
        <v>542700</v>
      </c>
      <c r="H141" s="88">
        <f t="shared" si="12"/>
        <v>529.98046875</v>
      </c>
      <c r="I141" s="53">
        <f t="shared" si="12"/>
        <v>0.51755905151367188</v>
      </c>
    </row>
    <row r="142" spans="5:9" x14ac:dyDescent="0.25">
      <c r="E142" s="20">
        <f t="shared" si="13"/>
        <v>135</v>
      </c>
      <c r="F142" s="20">
        <f t="shared" si="10"/>
        <v>8100</v>
      </c>
      <c r="G142" s="20">
        <f t="shared" si="11"/>
        <v>550800</v>
      </c>
      <c r="H142" s="88">
        <f t="shared" si="12"/>
        <v>537.890625</v>
      </c>
      <c r="I142" s="53">
        <f t="shared" si="12"/>
        <v>0.5252838134765625</v>
      </c>
    </row>
    <row r="143" spans="5:9" x14ac:dyDescent="0.25">
      <c r="E143" s="20">
        <f t="shared" si="13"/>
        <v>136</v>
      </c>
      <c r="F143" s="20">
        <f t="shared" si="10"/>
        <v>8160</v>
      </c>
      <c r="G143" s="20">
        <f t="shared" si="11"/>
        <v>558960</v>
      </c>
      <c r="H143" s="88">
        <f t="shared" si="12"/>
        <v>545.859375</v>
      </c>
      <c r="I143" s="53">
        <f t="shared" si="12"/>
        <v>0.5330657958984375</v>
      </c>
    </row>
    <row r="144" spans="5:9" x14ac:dyDescent="0.25">
      <c r="E144" s="20">
        <f t="shared" si="13"/>
        <v>137</v>
      </c>
      <c r="F144" s="20">
        <f t="shared" si="10"/>
        <v>8220</v>
      </c>
      <c r="G144" s="20">
        <f t="shared" si="11"/>
        <v>567180</v>
      </c>
      <c r="H144" s="88">
        <f t="shared" si="12"/>
        <v>553.88671875</v>
      </c>
      <c r="I144" s="53">
        <f t="shared" si="12"/>
        <v>0.54090499877929688</v>
      </c>
    </row>
    <row r="145" spans="5:9" x14ac:dyDescent="0.25">
      <c r="E145" s="20">
        <f t="shared" si="13"/>
        <v>138</v>
      </c>
      <c r="F145" s="20">
        <f t="shared" si="10"/>
        <v>8280</v>
      </c>
      <c r="G145" s="20">
        <f t="shared" si="11"/>
        <v>575460</v>
      </c>
      <c r="H145" s="88">
        <f t="shared" si="12"/>
        <v>561.97265625</v>
      </c>
      <c r="I145" s="53">
        <f t="shared" si="12"/>
        <v>0.54880142211914063</v>
      </c>
    </row>
    <row r="146" spans="5:9" x14ac:dyDescent="0.25">
      <c r="E146" s="20">
        <f t="shared" si="13"/>
        <v>139</v>
      </c>
      <c r="F146" s="20">
        <f t="shared" si="10"/>
        <v>8340</v>
      </c>
      <c r="G146" s="20">
        <f t="shared" si="11"/>
        <v>583800</v>
      </c>
      <c r="H146" s="88">
        <f t="shared" si="12"/>
        <v>570.1171875</v>
      </c>
      <c r="I146" s="53">
        <f t="shared" si="12"/>
        <v>0.55675506591796875</v>
      </c>
    </row>
    <row r="147" spans="5:9" x14ac:dyDescent="0.25">
      <c r="E147" s="20">
        <f t="shared" si="13"/>
        <v>140</v>
      </c>
      <c r="F147" s="20">
        <f t="shared" si="10"/>
        <v>8400</v>
      </c>
      <c r="G147" s="20">
        <f t="shared" si="11"/>
        <v>592200</v>
      </c>
      <c r="H147" s="88">
        <f t="shared" si="12"/>
        <v>578.3203125</v>
      </c>
      <c r="I147" s="53">
        <f t="shared" si="12"/>
        <v>0.56476593017578125</v>
      </c>
    </row>
    <row r="148" spans="5:9" x14ac:dyDescent="0.25">
      <c r="E148" s="20">
        <f t="shared" si="13"/>
        <v>141</v>
      </c>
      <c r="F148" s="20">
        <f t="shared" si="10"/>
        <v>8460</v>
      </c>
      <c r="G148" s="20">
        <f t="shared" si="11"/>
        <v>600660</v>
      </c>
      <c r="H148" s="88">
        <f t="shared" si="12"/>
        <v>586.58203125</v>
      </c>
      <c r="I148" s="53">
        <f t="shared" si="12"/>
        <v>0.57283401489257813</v>
      </c>
    </row>
    <row r="149" spans="5:9" x14ac:dyDescent="0.25">
      <c r="E149" s="20">
        <f t="shared" si="13"/>
        <v>142</v>
      </c>
      <c r="F149" s="20">
        <f t="shared" si="10"/>
        <v>8520</v>
      </c>
      <c r="G149" s="20">
        <f t="shared" si="11"/>
        <v>609180</v>
      </c>
      <c r="H149" s="88">
        <f t="shared" si="12"/>
        <v>594.90234375</v>
      </c>
      <c r="I149" s="53">
        <f t="shared" si="12"/>
        <v>0.58095932006835938</v>
      </c>
    </row>
    <row r="150" spans="5:9" x14ac:dyDescent="0.25">
      <c r="E150" s="20">
        <f t="shared" si="13"/>
        <v>143</v>
      </c>
      <c r="F150" s="20">
        <f t="shared" si="10"/>
        <v>8580</v>
      </c>
      <c r="G150" s="20">
        <f t="shared" si="11"/>
        <v>617760</v>
      </c>
      <c r="H150" s="88">
        <f t="shared" si="12"/>
        <v>603.28125</v>
      </c>
      <c r="I150" s="53">
        <f t="shared" si="12"/>
        <v>0.589141845703125</v>
      </c>
    </row>
    <row r="151" spans="5:9" x14ac:dyDescent="0.25">
      <c r="E151" s="20">
        <f t="shared" si="13"/>
        <v>144</v>
      </c>
      <c r="F151" s="20">
        <f t="shared" si="10"/>
        <v>8640</v>
      </c>
      <c r="G151" s="20">
        <f t="shared" si="11"/>
        <v>626400</v>
      </c>
      <c r="H151" s="88">
        <f t="shared" si="12"/>
        <v>611.71875</v>
      </c>
      <c r="I151" s="53">
        <f t="shared" si="12"/>
        <v>0.597381591796875</v>
      </c>
    </row>
    <row r="152" spans="5:9" x14ac:dyDescent="0.25">
      <c r="E152" s="20">
        <f t="shared" si="13"/>
        <v>145</v>
      </c>
      <c r="F152" s="20">
        <f t="shared" si="10"/>
        <v>8700</v>
      </c>
      <c r="G152" s="20">
        <f t="shared" si="11"/>
        <v>635100</v>
      </c>
      <c r="H152" s="88">
        <f t="shared" si="12"/>
        <v>620.21484375</v>
      </c>
      <c r="I152" s="53">
        <f t="shared" si="12"/>
        <v>0.60567855834960938</v>
      </c>
    </row>
    <row r="153" spans="5:9" x14ac:dyDescent="0.25">
      <c r="E153" s="20">
        <f t="shared" si="13"/>
        <v>146</v>
      </c>
      <c r="F153" s="20">
        <f t="shared" si="10"/>
        <v>8760</v>
      </c>
      <c r="G153" s="20">
        <f t="shared" si="11"/>
        <v>643860</v>
      </c>
      <c r="H153" s="88">
        <f t="shared" si="12"/>
        <v>628.76953125</v>
      </c>
      <c r="I153" s="53">
        <f t="shared" si="12"/>
        <v>0.61403274536132813</v>
      </c>
    </row>
    <row r="154" spans="5:9" x14ac:dyDescent="0.25">
      <c r="E154" s="20">
        <f t="shared" si="13"/>
        <v>147</v>
      </c>
      <c r="F154" s="20">
        <f t="shared" si="10"/>
        <v>8820</v>
      </c>
      <c r="G154" s="20">
        <f t="shared" si="11"/>
        <v>652680</v>
      </c>
      <c r="H154" s="88">
        <f t="shared" si="12"/>
        <v>637.3828125</v>
      </c>
      <c r="I154" s="53">
        <f t="shared" si="12"/>
        <v>0.62244415283203125</v>
      </c>
    </row>
    <row r="155" spans="5:9" x14ac:dyDescent="0.25">
      <c r="E155" s="20">
        <f t="shared" si="13"/>
        <v>148</v>
      </c>
      <c r="F155" s="20">
        <f t="shared" si="10"/>
        <v>8880</v>
      </c>
      <c r="G155" s="20">
        <f t="shared" si="11"/>
        <v>661560</v>
      </c>
      <c r="H155" s="88">
        <f t="shared" si="12"/>
        <v>646.0546875</v>
      </c>
      <c r="I155" s="53">
        <f t="shared" si="12"/>
        <v>0.63091278076171875</v>
      </c>
    </row>
    <row r="156" spans="5:9" x14ac:dyDescent="0.25">
      <c r="E156" s="20">
        <f t="shared" si="13"/>
        <v>149</v>
      </c>
      <c r="F156" s="20">
        <f t="shared" si="10"/>
        <v>8940</v>
      </c>
      <c r="G156" s="20">
        <f t="shared" si="11"/>
        <v>670500</v>
      </c>
      <c r="H156" s="88">
        <f t="shared" si="12"/>
        <v>654.78515625</v>
      </c>
      <c r="I156" s="53">
        <f t="shared" si="12"/>
        <v>0.63943862915039063</v>
      </c>
    </row>
    <row r="157" spans="5:9" x14ac:dyDescent="0.25">
      <c r="E157" s="20">
        <f t="shared" si="13"/>
        <v>150</v>
      </c>
      <c r="F157" s="20">
        <f t="shared" si="10"/>
        <v>9000</v>
      </c>
      <c r="G157" s="20">
        <f t="shared" si="11"/>
        <v>679500</v>
      </c>
      <c r="H157" s="88">
        <f t="shared" si="12"/>
        <v>663.57421875</v>
      </c>
      <c r="I157" s="53">
        <f t="shared" si="12"/>
        <v>0.64802169799804688</v>
      </c>
    </row>
    <row r="158" spans="5:9" x14ac:dyDescent="0.25">
      <c r="E158" s="20">
        <f t="shared" si="13"/>
        <v>151</v>
      </c>
      <c r="F158" s="20">
        <f t="shared" si="10"/>
        <v>9060</v>
      </c>
      <c r="G158" s="20">
        <f t="shared" si="11"/>
        <v>688560</v>
      </c>
      <c r="H158" s="88">
        <f t="shared" si="12"/>
        <v>672.421875</v>
      </c>
      <c r="I158" s="53">
        <f t="shared" si="12"/>
        <v>0.6566619873046875</v>
      </c>
    </row>
    <row r="159" spans="5:9" x14ac:dyDescent="0.25">
      <c r="E159" s="20">
        <f t="shared" si="13"/>
        <v>152</v>
      </c>
      <c r="F159" s="20">
        <f t="shared" si="10"/>
        <v>9120</v>
      </c>
      <c r="G159" s="20">
        <f t="shared" si="11"/>
        <v>697680</v>
      </c>
      <c r="H159" s="88">
        <f t="shared" si="12"/>
        <v>681.328125</v>
      </c>
      <c r="I159" s="53">
        <f t="shared" si="12"/>
        <v>0.6653594970703125</v>
      </c>
    </row>
    <row r="160" spans="5:9" x14ac:dyDescent="0.25">
      <c r="E160" s="20">
        <f t="shared" si="13"/>
        <v>153</v>
      </c>
      <c r="F160" s="20">
        <f t="shared" si="10"/>
        <v>9180</v>
      </c>
      <c r="G160" s="20">
        <f t="shared" si="11"/>
        <v>706860</v>
      </c>
      <c r="H160" s="88">
        <f t="shared" si="12"/>
        <v>690.29296875</v>
      </c>
      <c r="I160" s="53">
        <f t="shared" si="12"/>
        <v>0.67411422729492188</v>
      </c>
    </row>
    <row r="161" spans="5:9" x14ac:dyDescent="0.25">
      <c r="E161" s="20">
        <f t="shared" si="13"/>
        <v>154</v>
      </c>
      <c r="F161" s="20">
        <f t="shared" si="10"/>
        <v>9240</v>
      </c>
      <c r="G161" s="20">
        <f t="shared" si="11"/>
        <v>716100</v>
      </c>
      <c r="H161" s="88">
        <f t="shared" si="12"/>
        <v>699.31640625</v>
      </c>
      <c r="I161" s="53">
        <f t="shared" si="12"/>
        <v>0.68292617797851563</v>
      </c>
    </row>
    <row r="162" spans="5:9" x14ac:dyDescent="0.25">
      <c r="E162" s="20">
        <f t="shared" si="13"/>
        <v>155</v>
      </c>
      <c r="F162" s="20">
        <f t="shared" si="10"/>
        <v>9300</v>
      </c>
      <c r="G162" s="20">
        <f t="shared" si="11"/>
        <v>725400</v>
      </c>
      <c r="H162" s="88">
        <f t="shared" si="12"/>
        <v>708.3984375</v>
      </c>
      <c r="I162" s="53">
        <f t="shared" si="12"/>
        <v>0.69179534912109375</v>
      </c>
    </row>
    <row r="163" spans="5:9" x14ac:dyDescent="0.25">
      <c r="E163" s="20">
        <f t="shared" si="13"/>
        <v>156</v>
      </c>
      <c r="F163" s="20">
        <f t="shared" si="10"/>
        <v>9360</v>
      </c>
      <c r="G163" s="20">
        <f t="shared" si="11"/>
        <v>734760</v>
      </c>
      <c r="H163" s="88">
        <f t="shared" si="12"/>
        <v>717.5390625</v>
      </c>
      <c r="I163" s="53">
        <f t="shared" si="12"/>
        <v>0.70072174072265625</v>
      </c>
    </row>
    <row r="164" spans="5:9" x14ac:dyDescent="0.25">
      <c r="E164" s="20">
        <f t="shared" si="13"/>
        <v>157</v>
      </c>
      <c r="F164" s="20">
        <f t="shared" si="10"/>
        <v>9420</v>
      </c>
      <c r="G164" s="20">
        <f t="shared" si="11"/>
        <v>744180</v>
      </c>
      <c r="H164" s="88">
        <f t="shared" si="12"/>
        <v>726.73828125</v>
      </c>
      <c r="I164" s="53">
        <f t="shared" si="12"/>
        <v>0.70970535278320313</v>
      </c>
    </row>
    <row r="165" spans="5:9" x14ac:dyDescent="0.25">
      <c r="E165" s="20">
        <f t="shared" si="13"/>
        <v>158</v>
      </c>
      <c r="F165" s="20">
        <f t="shared" si="10"/>
        <v>9480</v>
      </c>
      <c r="G165" s="20">
        <f t="shared" si="11"/>
        <v>753660</v>
      </c>
      <c r="H165" s="88">
        <f t="shared" si="12"/>
        <v>735.99609375</v>
      </c>
      <c r="I165" s="53">
        <f t="shared" si="12"/>
        <v>0.71874618530273438</v>
      </c>
    </row>
    <row r="166" spans="5:9" x14ac:dyDescent="0.25">
      <c r="E166" s="20">
        <f t="shared" si="13"/>
        <v>159</v>
      </c>
      <c r="F166" s="20">
        <f t="shared" si="10"/>
        <v>9540</v>
      </c>
      <c r="G166" s="20">
        <f t="shared" si="11"/>
        <v>763200</v>
      </c>
      <c r="H166" s="88">
        <f t="shared" si="12"/>
        <v>745.3125</v>
      </c>
      <c r="I166" s="53">
        <f t="shared" si="12"/>
        <v>0.72784423828125</v>
      </c>
    </row>
    <row r="167" spans="5:9" x14ac:dyDescent="0.25">
      <c r="E167" s="20">
        <f t="shared" si="13"/>
        <v>160</v>
      </c>
      <c r="F167" s="20">
        <f t="shared" si="10"/>
        <v>9600</v>
      </c>
      <c r="G167" s="20">
        <f t="shared" si="11"/>
        <v>772800</v>
      </c>
      <c r="H167" s="88">
        <f t="shared" si="12"/>
        <v>754.6875</v>
      </c>
      <c r="I167" s="53">
        <f t="shared" si="12"/>
        <v>0.73699951171875</v>
      </c>
    </row>
    <row r="168" spans="5:9" x14ac:dyDescent="0.25">
      <c r="E168" s="20">
        <f t="shared" si="13"/>
        <v>161</v>
      </c>
      <c r="F168" s="20">
        <f t="shared" si="10"/>
        <v>9660</v>
      </c>
      <c r="G168" s="20">
        <f t="shared" si="11"/>
        <v>782460</v>
      </c>
      <c r="H168" s="88">
        <f t="shared" si="12"/>
        <v>764.12109375</v>
      </c>
      <c r="I168" s="53">
        <f t="shared" si="12"/>
        <v>0.74621200561523438</v>
      </c>
    </row>
    <row r="169" spans="5:9" x14ac:dyDescent="0.25">
      <c r="E169" s="20">
        <f t="shared" si="13"/>
        <v>162</v>
      </c>
      <c r="F169" s="20">
        <f t="shared" si="10"/>
        <v>9720</v>
      </c>
      <c r="G169" s="20">
        <f t="shared" si="11"/>
        <v>792180</v>
      </c>
      <c r="H169" s="88">
        <f t="shared" si="12"/>
        <v>773.61328125</v>
      </c>
      <c r="I169" s="53">
        <f t="shared" si="12"/>
        <v>0.75548171997070313</v>
      </c>
    </row>
    <row r="170" spans="5:9" x14ac:dyDescent="0.25">
      <c r="E170" s="20">
        <f t="shared" si="13"/>
        <v>163</v>
      </c>
      <c r="F170" s="20">
        <f t="shared" si="10"/>
        <v>9780</v>
      </c>
      <c r="G170" s="20">
        <f t="shared" si="11"/>
        <v>801960</v>
      </c>
      <c r="H170" s="88">
        <f t="shared" si="12"/>
        <v>783.1640625</v>
      </c>
      <c r="I170" s="53">
        <f t="shared" si="12"/>
        <v>0.76480865478515625</v>
      </c>
    </row>
    <row r="171" spans="5:9" x14ac:dyDescent="0.25">
      <c r="E171" s="20">
        <f t="shared" si="13"/>
        <v>164</v>
      </c>
      <c r="F171" s="20">
        <f t="shared" si="10"/>
        <v>9840</v>
      </c>
      <c r="G171" s="20">
        <f t="shared" si="11"/>
        <v>811800</v>
      </c>
      <c r="H171" s="88">
        <f t="shared" si="12"/>
        <v>792.7734375</v>
      </c>
      <c r="I171" s="53">
        <f t="shared" si="12"/>
        <v>0.77419281005859375</v>
      </c>
    </row>
    <row r="172" spans="5:9" x14ac:dyDescent="0.25">
      <c r="E172" s="20">
        <f t="shared" si="13"/>
        <v>165</v>
      </c>
      <c r="F172" s="20">
        <f t="shared" si="10"/>
        <v>9900</v>
      </c>
      <c r="G172" s="20">
        <f t="shared" si="11"/>
        <v>821700</v>
      </c>
      <c r="H172" s="88">
        <f t="shared" si="12"/>
        <v>802.44140625</v>
      </c>
      <c r="I172" s="53">
        <f t="shared" si="12"/>
        <v>0.78363418579101563</v>
      </c>
    </row>
    <row r="173" spans="5:9" x14ac:dyDescent="0.25">
      <c r="E173" s="20">
        <f t="shared" si="13"/>
        <v>166</v>
      </c>
      <c r="F173" s="20">
        <f t="shared" si="10"/>
        <v>9960</v>
      </c>
      <c r="G173" s="20">
        <f t="shared" si="11"/>
        <v>831660</v>
      </c>
      <c r="H173" s="88">
        <f t="shared" si="12"/>
        <v>812.16796875</v>
      </c>
      <c r="I173" s="53">
        <f t="shared" si="12"/>
        <v>0.79313278198242188</v>
      </c>
    </row>
    <row r="174" spans="5:9" x14ac:dyDescent="0.25">
      <c r="E174" s="20">
        <f t="shared" si="13"/>
        <v>167</v>
      </c>
      <c r="F174" s="20">
        <f t="shared" si="10"/>
        <v>10020</v>
      </c>
      <c r="G174" s="20">
        <f t="shared" si="11"/>
        <v>841680</v>
      </c>
      <c r="H174" s="88">
        <f t="shared" si="12"/>
        <v>821.953125</v>
      </c>
      <c r="I174" s="53">
        <f t="shared" si="12"/>
        <v>0.8026885986328125</v>
      </c>
    </row>
    <row r="175" spans="5:9" x14ac:dyDescent="0.25">
      <c r="E175" s="20">
        <f t="shared" si="13"/>
        <v>168</v>
      </c>
      <c r="F175" s="20">
        <f t="shared" si="10"/>
        <v>10080</v>
      </c>
      <c r="G175" s="20">
        <f t="shared" si="11"/>
        <v>851760</v>
      </c>
      <c r="H175" s="88">
        <f t="shared" si="12"/>
        <v>831.796875</v>
      </c>
      <c r="I175" s="53">
        <f t="shared" si="12"/>
        <v>0.8123016357421875</v>
      </c>
    </row>
    <row r="176" spans="5:9" x14ac:dyDescent="0.25">
      <c r="E176" s="20">
        <f t="shared" si="13"/>
        <v>169</v>
      </c>
      <c r="F176" s="20">
        <f t="shared" si="10"/>
        <v>10140</v>
      </c>
      <c r="G176" s="20">
        <f t="shared" si="11"/>
        <v>861900</v>
      </c>
      <c r="H176" s="88">
        <f t="shared" si="12"/>
        <v>841.69921875</v>
      </c>
      <c r="I176" s="53">
        <f t="shared" si="12"/>
        <v>0.82197189331054688</v>
      </c>
    </row>
    <row r="177" spans="5:9" x14ac:dyDescent="0.25">
      <c r="E177" s="20">
        <f t="shared" si="13"/>
        <v>170</v>
      </c>
      <c r="F177" s="20">
        <f t="shared" si="10"/>
        <v>10200</v>
      </c>
      <c r="G177" s="20">
        <f t="shared" si="11"/>
        <v>872100</v>
      </c>
      <c r="H177" s="88">
        <f t="shared" si="12"/>
        <v>851.66015625</v>
      </c>
      <c r="I177" s="53">
        <f t="shared" si="12"/>
        <v>0.83169937133789063</v>
      </c>
    </row>
    <row r="178" spans="5:9" x14ac:dyDescent="0.25">
      <c r="E178" s="20">
        <f t="shared" si="13"/>
        <v>171</v>
      </c>
      <c r="F178" s="20">
        <f t="shared" si="10"/>
        <v>10260</v>
      </c>
      <c r="G178" s="20">
        <f t="shared" si="11"/>
        <v>882360</v>
      </c>
      <c r="H178" s="88">
        <f t="shared" si="12"/>
        <v>861.6796875</v>
      </c>
      <c r="I178" s="53">
        <f t="shared" si="12"/>
        <v>0.84148406982421875</v>
      </c>
    </row>
    <row r="179" spans="5:9" x14ac:dyDescent="0.25">
      <c r="E179" s="20">
        <f t="shared" si="13"/>
        <v>172</v>
      </c>
      <c r="F179" s="20">
        <f t="shared" si="10"/>
        <v>10320</v>
      </c>
      <c r="G179" s="20">
        <f t="shared" si="11"/>
        <v>892680</v>
      </c>
      <c r="H179" s="88">
        <f t="shared" si="12"/>
        <v>871.7578125</v>
      </c>
      <c r="I179" s="53">
        <f t="shared" si="12"/>
        <v>0.85132598876953125</v>
      </c>
    </row>
    <row r="180" spans="5:9" x14ac:dyDescent="0.25">
      <c r="E180" s="20">
        <f t="shared" si="13"/>
        <v>173</v>
      </c>
      <c r="F180" s="20">
        <f t="shared" si="10"/>
        <v>10380</v>
      </c>
      <c r="G180" s="20">
        <f t="shared" si="11"/>
        <v>903060</v>
      </c>
      <c r="H180" s="88">
        <f t="shared" si="12"/>
        <v>881.89453125</v>
      </c>
      <c r="I180" s="53">
        <f t="shared" si="12"/>
        <v>0.86122512817382813</v>
      </c>
    </row>
    <row r="181" spans="5:9" x14ac:dyDescent="0.25">
      <c r="E181" s="20">
        <f t="shared" si="13"/>
        <v>174</v>
      </c>
      <c r="F181" s="20">
        <f t="shared" si="10"/>
        <v>10440</v>
      </c>
      <c r="G181" s="20">
        <f t="shared" si="11"/>
        <v>913500</v>
      </c>
      <c r="H181" s="88">
        <f t="shared" si="12"/>
        <v>892.08984375</v>
      </c>
      <c r="I181" s="53">
        <f t="shared" si="12"/>
        <v>0.87118148803710938</v>
      </c>
    </row>
    <row r="182" spans="5:9" x14ac:dyDescent="0.25">
      <c r="E182" s="20">
        <f t="shared" si="13"/>
        <v>175</v>
      </c>
      <c r="F182" s="20">
        <f t="shared" si="10"/>
        <v>10500</v>
      </c>
      <c r="G182" s="20">
        <f t="shared" si="11"/>
        <v>924000</v>
      </c>
      <c r="H182" s="88">
        <f t="shared" si="12"/>
        <v>902.34375</v>
      </c>
      <c r="I182" s="53">
        <f t="shared" si="12"/>
        <v>0.881195068359375</v>
      </c>
    </row>
    <row r="183" spans="5:9" x14ac:dyDescent="0.25">
      <c r="E183" s="20">
        <f t="shared" si="13"/>
        <v>176</v>
      </c>
      <c r="F183" s="20">
        <f t="shared" si="10"/>
        <v>10560</v>
      </c>
      <c r="G183" s="20">
        <f t="shared" si="11"/>
        <v>934560</v>
      </c>
      <c r="H183" s="88">
        <f t="shared" si="12"/>
        <v>912.65625</v>
      </c>
      <c r="I183" s="53">
        <f t="shared" si="12"/>
        <v>0.891265869140625</v>
      </c>
    </row>
    <row r="184" spans="5:9" x14ac:dyDescent="0.25">
      <c r="E184" s="20">
        <f t="shared" si="13"/>
        <v>177</v>
      </c>
      <c r="F184" s="20">
        <f t="shared" si="10"/>
        <v>10620</v>
      </c>
      <c r="G184" s="20">
        <f t="shared" si="11"/>
        <v>945180</v>
      </c>
      <c r="H184" s="88">
        <f t="shared" si="12"/>
        <v>923.02734375</v>
      </c>
      <c r="I184" s="53">
        <f t="shared" si="12"/>
        <v>0.90139389038085938</v>
      </c>
    </row>
    <row r="185" spans="5:9" x14ac:dyDescent="0.25">
      <c r="E185" s="20">
        <f t="shared" si="13"/>
        <v>178</v>
      </c>
      <c r="F185" s="20">
        <f t="shared" si="10"/>
        <v>10680</v>
      </c>
      <c r="G185" s="20">
        <f t="shared" si="11"/>
        <v>955860</v>
      </c>
      <c r="H185" s="88">
        <f t="shared" si="12"/>
        <v>933.45703125</v>
      </c>
      <c r="I185" s="53">
        <f t="shared" si="12"/>
        <v>0.91157913208007813</v>
      </c>
    </row>
    <row r="186" spans="5:9" x14ac:dyDescent="0.25">
      <c r="E186" s="20">
        <f t="shared" si="13"/>
        <v>179</v>
      </c>
      <c r="F186" s="20">
        <f t="shared" si="10"/>
        <v>10740</v>
      </c>
      <c r="G186" s="20">
        <f t="shared" si="11"/>
        <v>966600</v>
      </c>
      <c r="H186" s="88">
        <f t="shared" si="12"/>
        <v>943.9453125</v>
      </c>
      <c r="I186" s="53">
        <f t="shared" si="12"/>
        <v>0.92182159423828125</v>
      </c>
    </row>
    <row r="187" spans="5:9" x14ac:dyDescent="0.25">
      <c r="E187" s="20">
        <f t="shared" si="13"/>
        <v>180</v>
      </c>
      <c r="F187" s="20">
        <f t="shared" ref="F187:F250" si="14">F186+$F$5</f>
        <v>10800</v>
      </c>
      <c r="G187" s="20">
        <f t="shared" ref="G187:G250" si="15">G186+F187</f>
        <v>977400</v>
      </c>
      <c r="H187" s="88">
        <f t="shared" si="12"/>
        <v>954.4921875</v>
      </c>
      <c r="I187" s="53">
        <f t="shared" si="12"/>
        <v>0.93212127685546875</v>
      </c>
    </row>
    <row r="188" spans="5:9" x14ac:dyDescent="0.25">
      <c r="E188" s="20">
        <f t="shared" si="13"/>
        <v>181</v>
      </c>
      <c r="F188" s="20">
        <f t="shared" si="14"/>
        <v>10860</v>
      </c>
      <c r="G188" s="20">
        <f t="shared" si="15"/>
        <v>988260</v>
      </c>
      <c r="H188" s="88">
        <f t="shared" si="12"/>
        <v>965.09765625</v>
      </c>
      <c r="I188" s="53">
        <f t="shared" si="12"/>
        <v>0.94247817993164063</v>
      </c>
    </row>
    <row r="189" spans="5:9" x14ac:dyDescent="0.25">
      <c r="E189" s="20">
        <f t="shared" si="13"/>
        <v>182</v>
      </c>
      <c r="F189" s="20">
        <f t="shared" si="14"/>
        <v>10920</v>
      </c>
      <c r="G189" s="20">
        <f t="shared" si="15"/>
        <v>999180</v>
      </c>
      <c r="H189" s="88">
        <f t="shared" si="12"/>
        <v>975.76171875</v>
      </c>
      <c r="I189" s="53">
        <f t="shared" si="12"/>
        <v>0.95289230346679688</v>
      </c>
    </row>
    <row r="190" spans="5:9" x14ac:dyDescent="0.25">
      <c r="E190" s="20">
        <f t="shared" si="13"/>
        <v>183</v>
      </c>
      <c r="F190" s="20">
        <f t="shared" si="14"/>
        <v>10980</v>
      </c>
      <c r="G190" s="20">
        <f t="shared" si="15"/>
        <v>1010160</v>
      </c>
      <c r="H190" s="88">
        <f t="shared" si="12"/>
        <v>986.484375</v>
      </c>
      <c r="I190" s="53">
        <f t="shared" si="12"/>
        <v>0.9633636474609375</v>
      </c>
    </row>
    <row r="191" spans="5:9" x14ac:dyDescent="0.25">
      <c r="E191" s="20">
        <f t="shared" si="13"/>
        <v>184</v>
      </c>
      <c r="F191" s="20">
        <f t="shared" si="14"/>
        <v>11040</v>
      </c>
      <c r="G191" s="20">
        <f t="shared" si="15"/>
        <v>1021200</v>
      </c>
      <c r="H191" s="88">
        <f t="shared" si="12"/>
        <v>997.265625</v>
      </c>
      <c r="I191" s="53">
        <f t="shared" si="12"/>
        <v>0.9738922119140625</v>
      </c>
    </row>
    <row r="192" spans="5:9" x14ac:dyDescent="0.25">
      <c r="E192" s="20">
        <f t="shared" si="13"/>
        <v>185</v>
      </c>
      <c r="F192" s="20">
        <f t="shared" si="14"/>
        <v>11100</v>
      </c>
      <c r="G192" s="20">
        <f t="shared" si="15"/>
        <v>1032300</v>
      </c>
      <c r="H192" s="88">
        <f t="shared" si="12"/>
        <v>1008.10546875</v>
      </c>
      <c r="I192" s="53">
        <f t="shared" si="12"/>
        <v>0.98447799682617188</v>
      </c>
    </row>
    <row r="193" spans="5:9" x14ac:dyDescent="0.25">
      <c r="E193" s="20">
        <f t="shared" si="13"/>
        <v>186</v>
      </c>
      <c r="F193" s="20">
        <f t="shared" si="14"/>
        <v>11160</v>
      </c>
      <c r="G193" s="20">
        <f t="shared" si="15"/>
        <v>1043460</v>
      </c>
      <c r="H193" s="88">
        <f t="shared" si="12"/>
        <v>1019.00390625</v>
      </c>
      <c r="I193" s="53">
        <f t="shared" si="12"/>
        <v>0.99512100219726563</v>
      </c>
    </row>
    <row r="194" spans="5:9" x14ac:dyDescent="0.25">
      <c r="E194" s="20">
        <f t="shared" si="13"/>
        <v>187</v>
      </c>
      <c r="F194" s="20">
        <f t="shared" si="14"/>
        <v>11220</v>
      </c>
      <c r="G194" s="20">
        <f t="shared" si="15"/>
        <v>1054680</v>
      </c>
      <c r="H194" s="88">
        <f t="shared" si="12"/>
        <v>1029.9609375</v>
      </c>
      <c r="I194" s="53">
        <f t="shared" si="12"/>
        <v>1.0058212280273437</v>
      </c>
    </row>
    <row r="195" spans="5:9" x14ac:dyDescent="0.25">
      <c r="E195" s="20">
        <f t="shared" si="13"/>
        <v>188</v>
      </c>
      <c r="F195" s="20">
        <f t="shared" si="14"/>
        <v>11280</v>
      </c>
      <c r="G195" s="20">
        <f t="shared" si="15"/>
        <v>1065960</v>
      </c>
      <c r="H195" s="88">
        <f t="shared" si="12"/>
        <v>1040.9765625</v>
      </c>
      <c r="I195" s="53">
        <f t="shared" si="12"/>
        <v>1.0165786743164063</v>
      </c>
    </row>
    <row r="196" spans="5:9" x14ac:dyDescent="0.25">
      <c r="E196" s="20">
        <f t="shared" si="13"/>
        <v>189</v>
      </c>
      <c r="F196" s="20">
        <f t="shared" si="14"/>
        <v>11340</v>
      </c>
      <c r="G196" s="20">
        <f t="shared" si="15"/>
        <v>1077300</v>
      </c>
      <c r="H196" s="88">
        <f t="shared" si="12"/>
        <v>1052.05078125</v>
      </c>
      <c r="I196" s="53">
        <f t="shared" si="12"/>
        <v>1.0273933410644531</v>
      </c>
    </row>
    <row r="197" spans="5:9" x14ac:dyDescent="0.25">
      <c r="E197" s="20">
        <f t="shared" si="13"/>
        <v>190</v>
      </c>
      <c r="F197" s="20">
        <f t="shared" si="14"/>
        <v>11400</v>
      </c>
      <c r="G197" s="20">
        <f t="shared" si="15"/>
        <v>1088700</v>
      </c>
      <c r="H197" s="88">
        <f t="shared" si="12"/>
        <v>1063.18359375</v>
      </c>
      <c r="I197" s="53">
        <f t="shared" si="12"/>
        <v>1.0382652282714844</v>
      </c>
    </row>
    <row r="198" spans="5:9" x14ac:dyDescent="0.25">
      <c r="E198" s="20">
        <f t="shared" si="13"/>
        <v>191</v>
      </c>
      <c r="F198" s="20">
        <f t="shared" si="14"/>
        <v>11460</v>
      </c>
      <c r="G198" s="20">
        <f t="shared" si="15"/>
        <v>1100160</v>
      </c>
      <c r="H198" s="88">
        <f t="shared" si="12"/>
        <v>1074.375</v>
      </c>
      <c r="I198" s="53">
        <f t="shared" si="12"/>
        <v>1.0491943359375</v>
      </c>
    </row>
    <row r="199" spans="5:9" x14ac:dyDescent="0.25">
      <c r="E199" s="20">
        <f t="shared" si="13"/>
        <v>192</v>
      </c>
      <c r="F199" s="20">
        <f t="shared" si="14"/>
        <v>11520</v>
      </c>
      <c r="G199" s="20">
        <f t="shared" si="15"/>
        <v>1111680</v>
      </c>
      <c r="H199" s="88">
        <f t="shared" si="12"/>
        <v>1085.625</v>
      </c>
      <c r="I199" s="53">
        <f t="shared" si="12"/>
        <v>1.0601806640625</v>
      </c>
    </row>
    <row r="200" spans="5:9" x14ac:dyDescent="0.25">
      <c r="E200" s="20">
        <f t="shared" si="13"/>
        <v>193</v>
      </c>
      <c r="F200" s="20">
        <f t="shared" si="14"/>
        <v>11580</v>
      </c>
      <c r="G200" s="20">
        <f t="shared" si="15"/>
        <v>1123260</v>
      </c>
      <c r="H200" s="88">
        <f t="shared" si="12"/>
        <v>1096.93359375</v>
      </c>
      <c r="I200" s="53">
        <f t="shared" si="12"/>
        <v>1.0712242126464844</v>
      </c>
    </row>
    <row r="201" spans="5:9" x14ac:dyDescent="0.25">
      <c r="E201" s="20">
        <f t="shared" si="13"/>
        <v>194</v>
      </c>
      <c r="F201" s="20">
        <f t="shared" si="14"/>
        <v>11640</v>
      </c>
      <c r="G201" s="20">
        <f t="shared" si="15"/>
        <v>1134900</v>
      </c>
      <c r="H201" s="88">
        <f t="shared" ref="H201:I264" si="16">G201/1024</f>
        <v>1108.30078125</v>
      </c>
      <c r="I201" s="53">
        <f t="shared" si="16"/>
        <v>1.0823249816894531</v>
      </c>
    </row>
    <row r="202" spans="5:9" x14ac:dyDescent="0.25">
      <c r="E202" s="20">
        <f t="shared" ref="E202:E265" si="17">E201+1</f>
        <v>195</v>
      </c>
      <c r="F202" s="20">
        <f t="shared" si="14"/>
        <v>11700</v>
      </c>
      <c r="G202" s="20">
        <f t="shared" si="15"/>
        <v>1146600</v>
      </c>
      <c r="H202" s="88">
        <f t="shared" si="16"/>
        <v>1119.7265625</v>
      </c>
      <c r="I202" s="53">
        <f t="shared" si="16"/>
        <v>1.0934829711914063</v>
      </c>
    </row>
    <row r="203" spans="5:9" x14ac:dyDescent="0.25">
      <c r="E203" s="20">
        <f t="shared" si="17"/>
        <v>196</v>
      </c>
      <c r="F203" s="20">
        <f t="shared" si="14"/>
        <v>11760</v>
      </c>
      <c r="G203" s="20">
        <f t="shared" si="15"/>
        <v>1158360</v>
      </c>
      <c r="H203" s="88">
        <f t="shared" si="16"/>
        <v>1131.2109375</v>
      </c>
      <c r="I203" s="53">
        <f t="shared" si="16"/>
        <v>1.1046981811523437</v>
      </c>
    </row>
    <row r="204" spans="5:9" x14ac:dyDescent="0.25">
      <c r="E204" s="20">
        <f t="shared" si="17"/>
        <v>197</v>
      </c>
      <c r="F204" s="20">
        <f t="shared" si="14"/>
        <v>11820</v>
      </c>
      <c r="G204" s="20">
        <f t="shared" si="15"/>
        <v>1170180</v>
      </c>
      <c r="H204" s="88">
        <f t="shared" si="16"/>
        <v>1142.75390625</v>
      </c>
      <c r="I204" s="53">
        <f t="shared" si="16"/>
        <v>1.1159706115722656</v>
      </c>
    </row>
    <row r="205" spans="5:9" x14ac:dyDescent="0.25">
      <c r="E205" s="20">
        <f t="shared" si="17"/>
        <v>198</v>
      </c>
      <c r="F205" s="20">
        <f t="shared" si="14"/>
        <v>11880</v>
      </c>
      <c r="G205" s="20">
        <f t="shared" si="15"/>
        <v>1182060</v>
      </c>
      <c r="H205" s="88">
        <f t="shared" si="16"/>
        <v>1154.35546875</v>
      </c>
      <c r="I205" s="53">
        <f t="shared" si="16"/>
        <v>1.1273002624511719</v>
      </c>
    </row>
    <row r="206" spans="5:9" x14ac:dyDescent="0.25">
      <c r="E206" s="20">
        <f t="shared" si="17"/>
        <v>199</v>
      </c>
      <c r="F206" s="20">
        <f t="shared" si="14"/>
        <v>11940</v>
      </c>
      <c r="G206" s="20">
        <f t="shared" si="15"/>
        <v>1194000</v>
      </c>
      <c r="H206" s="88">
        <f t="shared" si="16"/>
        <v>1166.015625</v>
      </c>
      <c r="I206" s="53">
        <f t="shared" si="16"/>
        <v>1.1386871337890625</v>
      </c>
    </row>
    <row r="207" spans="5:9" x14ac:dyDescent="0.25">
      <c r="E207" s="20">
        <f t="shared" si="17"/>
        <v>200</v>
      </c>
      <c r="F207" s="20">
        <f t="shared" si="14"/>
        <v>12000</v>
      </c>
      <c r="G207" s="20">
        <f t="shared" si="15"/>
        <v>1206000</v>
      </c>
      <c r="H207" s="88">
        <f t="shared" si="16"/>
        <v>1177.734375</v>
      </c>
      <c r="I207" s="53">
        <f t="shared" si="16"/>
        <v>1.1501312255859375</v>
      </c>
    </row>
    <row r="208" spans="5:9" x14ac:dyDescent="0.25">
      <c r="E208" s="20">
        <f t="shared" si="17"/>
        <v>201</v>
      </c>
      <c r="F208" s="20">
        <f t="shared" si="14"/>
        <v>12060</v>
      </c>
      <c r="G208" s="20">
        <f t="shared" si="15"/>
        <v>1218060</v>
      </c>
      <c r="H208" s="88">
        <f t="shared" si="16"/>
        <v>1189.51171875</v>
      </c>
      <c r="I208" s="53">
        <f t="shared" si="16"/>
        <v>1.1616325378417969</v>
      </c>
    </row>
    <row r="209" spans="5:9" x14ac:dyDescent="0.25">
      <c r="E209" s="20">
        <f t="shared" si="17"/>
        <v>202</v>
      </c>
      <c r="F209" s="20">
        <f t="shared" si="14"/>
        <v>12120</v>
      </c>
      <c r="G209" s="20">
        <f t="shared" si="15"/>
        <v>1230180</v>
      </c>
      <c r="H209" s="88">
        <f t="shared" si="16"/>
        <v>1201.34765625</v>
      </c>
      <c r="I209" s="53">
        <f t="shared" si="16"/>
        <v>1.1731910705566406</v>
      </c>
    </row>
    <row r="210" spans="5:9" x14ac:dyDescent="0.25">
      <c r="E210" s="20">
        <f t="shared" si="17"/>
        <v>203</v>
      </c>
      <c r="F210" s="20">
        <f t="shared" si="14"/>
        <v>12180</v>
      </c>
      <c r="G210" s="20">
        <f t="shared" si="15"/>
        <v>1242360</v>
      </c>
      <c r="H210" s="88">
        <f t="shared" si="16"/>
        <v>1213.2421875</v>
      </c>
      <c r="I210" s="53">
        <f t="shared" si="16"/>
        <v>1.1848068237304687</v>
      </c>
    </row>
    <row r="211" spans="5:9" x14ac:dyDescent="0.25">
      <c r="E211" s="20">
        <f t="shared" si="17"/>
        <v>204</v>
      </c>
      <c r="F211" s="20">
        <f t="shared" si="14"/>
        <v>12240</v>
      </c>
      <c r="G211" s="20">
        <f t="shared" si="15"/>
        <v>1254600</v>
      </c>
      <c r="H211" s="88">
        <f t="shared" si="16"/>
        <v>1225.1953125</v>
      </c>
      <c r="I211" s="53">
        <f t="shared" si="16"/>
        <v>1.1964797973632813</v>
      </c>
    </row>
    <row r="212" spans="5:9" x14ac:dyDescent="0.25">
      <c r="E212" s="20">
        <f t="shared" si="17"/>
        <v>205</v>
      </c>
      <c r="F212" s="20">
        <f t="shared" si="14"/>
        <v>12300</v>
      </c>
      <c r="G212" s="20">
        <f t="shared" si="15"/>
        <v>1266900</v>
      </c>
      <c r="H212" s="88">
        <f t="shared" si="16"/>
        <v>1237.20703125</v>
      </c>
      <c r="I212" s="53">
        <f t="shared" si="16"/>
        <v>1.2082099914550781</v>
      </c>
    </row>
    <row r="213" spans="5:9" x14ac:dyDescent="0.25">
      <c r="E213" s="20">
        <f t="shared" si="17"/>
        <v>206</v>
      </c>
      <c r="F213" s="20">
        <f t="shared" si="14"/>
        <v>12360</v>
      </c>
      <c r="G213" s="20">
        <f t="shared" si="15"/>
        <v>1279260</v>
      </c>
      <c r="H213" s="88">
        <f t="shared" si="16"/>
        <v>1249.27734375</v>
      </c>
      <c r="I213" s="53">
        <f t="shared" si="16"/>
        <v>1.2199974060058594</v>
      </c>
    </row>
    <row r="214" spans="5:9" x14ac:dyDescent="0.25">
      <c r="E214" s="20">
        <f t="shared" si="17"/>
        <v>207</v>
      </c>
      <c r="F214" s="20">
        <f t="shared" si="14"/>
        <v>12420</v>
      </c>
      <c r="G214" s="20">
        <f t="shared" si="15"/>
        <v>1291680</v>
      </c>
      <c r="H214" s="88">
        <f t="shared" si="16"/>
        <v>1261.40625</v>
      </c>
      <c r="I214" s="53">
        <f t="shared" si="16"/>
        <v>1.231842041015625</v>
      </c>
    </row>
    <row r="215" spans="5:9" x14ac:dyDescent="0.25">
      <c r="E215" s="20">
        <f t="shared" si="17"/>
        <v>208</v>
      </c>
      <c r="F215" s="20">
        <f t="shared" si="14"/>
        <v>12480</v>
      </c>
      <c r="G215" s="20">
        <f t="shared" si="15"/>
        <v>1304160</v>
      </c>
      <c r="H215" s="88">
        <f t="shared" si="16"/>
        <v>1273.59375</v>
      </c>
      <c r="I215" s="53">
        <f t="shared" si="16"/>
        <v>1.243743896484375</v>
      </c>
    </row>
    <row r="216" spans="5:9" x14ac:dyDescent="0.25">
      <c r="E216" s="20">
        <f t="shared" si="17"/>
        <v>209</v>
      </c>
      <c r="F216" s="20">
        <f t="shared" si="14"/>
        <v>12540</v>
      </c>
      <c r="G216" s="20">
        <f t="shared" si="15"/>
        <v>1316700</v>
      </c>
      <c r="H216" s="88">
        <f t="shared" si="16"/>
        <v>1285.83984375</v>
      </c>
      <c r="I216" s="53">
        <f t="shared" si="16"/>
        <v>1.2557029724121094</v>
      </c>
    </row>
    <row r="217" spans="5:9" x14ac:dyDescent="0.25">
      <c r="E217" s="20">
        <f t="shared" si="17"/>
        <v>210</v>
      </c>
      <c r="F217" s="20">
        <f t="shared" si="14"/>
        <v>12600</v>
      </c>
      <c r="G217" s="20">
        <f t="shared" si="15"/>
        <v>1329300</v>
      </c>
      <c r="H217" s="88">
        <f t="shared" si="16"/>
        <v>1298.14453125</v>
      </c>
      <c r="I217" s="53">
        <f t="shared" si="16"/>
        <v>1.2677192687988281</v>
      </c>
    </row>
    <row r="218" spans="5:9" x14ac:dyDescent="0.25">
      <c r="E218" s="20">
        <f t="shared" si="17"/>
        <v>211</v>
      </c>
      <c r="F218" s="20">
        <f t="shared" si="14"/>
        <v>12660</v>
      </c>
      <c r="G218" s="20">
        <f t="shared" si="15"/>
        <v>1341960</v>
      </c>
      <c r="H218" s="88">
        <f t="shared" si="16"/>
        <v>1310.5078125</v>
      </c>
      <c r="I218" s="53">
        <f t="shared" si="16"/>
        <v>1.2797927856445313</v>
      </c>
    </row>
    <row r="219" spans="5:9" x14ac:dyDescent="0.25">
      <c r="E219" s="20">
        <f t="shared" si="17"/>
        <v>212</v>
      </c>
      <c r="F219" s="20">
        <f t="shared" si="14"/>
        <v>12720</v>
      </c>
      <c r="G219" s="20">
        <f t="shared" si="15"/>
        <v>1354680</v>
      </c>
      <c r="H219" s="88">
        <f t="shared" si="16"/>
        <v>1322.9296875</v>
      </c>
      <c r="I219" s="53">
        <f t="shared" si="16"/>
        <v>1.2919235229492188</v>
      </c>
    </row>
    <row r="220" spans="5:9" x14ac:dyDescent="0.25">
      <c r="E220" s="20">
        <f t="shared" si="17"/>
        <v>213</v>
      </c>
      <c r="F220" s="20">
        <f t="shared" si="14"/>
        <v>12780</v>
      </c>
      <c r="G220" s="20">
        <f t="shared" si="15"/>
        <v>1367460</v>
      </c>
      <c r="H220" s="88">
        <f t="shared" si="16"/>
        <v>1335.41015625</v>
      </c>
      <c r="I220" s="53">
        <f t="shared" si="16"/>
        <v>1.3041114807128906</v>
      </c>
    </row>
    <row r="221" spans="5:9" x14ac:dyDescent="0.25">
      <c r="E221" s="20">
        <f t="shared" si="17"/>
        <v>214</v>
      </c>
      <c r="F221" s="20">
        <f t="shared" si="14"/>
        <v>12840</v>
      </c>
      <c r="G221" s="20">
        <f t="shared" si="15"/>
        <v>1380300</v>
      </c>
      <c r="H221" s="88">
        <f t="shared" si="16"/>
        <v>1347.94921875</v>
      </c>
      <c r="I221" s="53">
        <f t="shared" si="16"/>
        <v>1.3163566589355469</v>
      </c>
    </row>
    <row r="222" spans="5:9" x14ac:dyDescent="0.25">
      <c r="E222" s="20">
        <f t="shared" si="17"/>
        <v>215</v>
      </c>
      <c r="F222" s="20">
        <f t="shared" si="14"/>
        <v>12900</v>
      </c>
      <c r="G222" s="20">
        <f t="shared" si="15"/>
        <v>1393200</v>
      </c>
      <c r="H222" s="88">
        <f t="shared" si="16"/>
        <v>1360.546875</v>
      </c>
      <c r="I222" s="53">
        <f t="shared" si="16"/>
        <v>1.3286590576171875</v>
      </c>
    </row>
    <row r="223" spans="5:9" x14ac:dyDescent="0.25">
      <c r="E223" s="20">
        <f t="shared" si="17"/>
        <v>216</v>
      </c>
      <c r="F223" s="20">
        <f t="shared" si="14"/>
        <v>12960</v>
      </c>
      <c r="G223" s="20">
        <f t="shared" si="15"/>
        <v>1406160</v>
      </c>
      <c r="H223" s="88">
        <f t="shared" si="16"/>
        <v>1373.203125</v>
      </c>
      <c r="I223" s="53">
        <f t="shared" si="16"/>
        <v>1.3410186767578125</v>
      </c>
    </row>
    <row r="224" spans="5:9" x14ac:dyDescent="0.25">
      <c r="E224" s="20">
        <f t="shared" si="17"/>
        <v>217</v>
      </c>
      <c r="F224" s="20">
        <f t="shared" si="14"/>
        <v>13020</v>
      </c>
      <c r="G224" s="20">
        <f t="shared" si="15"/>
        <v>1419180</v>
      </c>
      <c r="H224" s="88">
        <f t="shared" si="16"/>
        <v>1385.91796875</v>
      </c>
      <c r="I224" s="53">
        <f t="shared" si="16"/>
        <v>1.3534355163574219</v>
      </c>
    </row>
    <row r="225" spans="5:9" x14ac:dyDescent="0.25">
      <c r="E225" s="20">
        <f t="shared" si="17"/>
        <v>218</v>
      </c>
      <c r="F225" s="20">
        <f t="shared" si="14"/>
        <v>13080</v>
      </c>
      <c r="G225" s="20">
        <f t="shared" si="15"/>
        <v>1432260</v>
      </c>
      <c r="H225" s="88">
        <f t="shared" si="16"/>
        <v>1398.69140625</v>
      </c>
      <c r="I225" s="53">
        <f t="shared" si="16"/>
        <v>1.3659095764160156</v>
      </c>
    </row>
    <row r="226" spans="5:9" x14ac:dyDescent="0.25">
      <c r="E226" s="20">
        <f t="shared" si="17"/>
        <v>219</v>
      </c>
      <c r="F226" s="20">
        <f t="shared" si="14"/>
        <v>13140</v>
      </c>
      <c r="G226" s="20">
        <f t="shared" si="15"/>
        <v>1445400</v>
      </c>
      <c r="H226" s="88">
        <f t="shared" si="16"/>
        <v>1411.5234375</v>
      </c>
      <c r="I226" s="53">
        <f t="shared" si="16"/>
        <v>1.3784408569335938</v>
      </c>
    </row>
    <row r="227" spans="5:9" x14ac:dyDescent="0.25">
      <c r="E227" s="20">
        <f t="shared" si="17"/>
        <v>220</v>
      </c>
      <c r="F227" s="20">
        <f t="shared" si="14"/>
        <v>13200</v>
      </c>
      <c r="G227" s="20">
        <f t="shared" si="15"/>
        <v>1458600</v>
      </c>
      <c r="H227" s="88">
        <f t="shared" si="16"/>
        <v>1424.4140625</v>
      </c>
      <c r="I227" s="53">
        <f t="shared" si="16"/>
        <v>1.3910293579101563</v>
      </c>
    </row>
    <row r="228" spans="5:9" x14ac:dyDescent="0.25">
      <c r="E228" s="20">
        <f t="shared" si="17"/>
        <v>221</v>
      </c>
      <c r="F228" s="20">
        <f t="shared" si="14"/>
        <v>13260</v>
      </c>
      <c r="G228" s="20">
        <f t="shared" si="15"/>
        <v>1471860</v>
      </c>
      <c r="H228" s="88">
        <f t="shared" si="16"/>
        <v>1437.36328125</v>
      </c>
      <c r="I228" s="53">
        <f t="shared" si="16"/>
        <v>1.4036750793457031</v>
      </c>
    </row>
    <row r="229" spans="5:9" x14ac:dyDescent="0.25">
      <c r="E229" s="20">
        <f t="shared" si="17"/>
        <v>222</v>
      </c>
      <c r="F229" s="20">
        <f t="shared" si="14"/>
        <v>13320</v>
      </c>
      <c r="G229" s="20">
        <f t="shared" si="15"/>
        <v>1485180</v>
      </c>
      <c r="H229" s="88">
        <f t="shared" si="16"/>
        <v>1450.37109375</v>
      </c>
      <c r="I229" s="53">
        <f t="shared" si="16"/>
        <v>1.4163780212402344</v>
      </c>
    </row>
    <row r="230" spans="5:9" x14ac:dyDescent="0.25">
      <c r="E230" s="20">
        <f t="shared" si="17"/>
        <v>223</v>
      </c>
      <c r="F230" s="20">
        <f t="shared" si="14"/>
        <v>13380</v>
      </c>
      <c r="G230" s="20">
        <f t="shared" si="15"/>
        <v>1498560</v>
      </c>
      <c r="H230" s="88">
        <f t="shared" si="16"/>
        <v>1463.4375</v>
      </c>
      <c r="I230" s="53">
        <f t="shared" si="16"/>
        <v>1.42913818359375</v>
      </c>
    </row>
    <row r="231" spans="5:9" x14ac:dyDescent="0.25">
      <c r="E231" s="20">
        <f t="shared" si="17"/>
        <v>224</v>
      </c>
      <c r="F231" s="20">
        <f t="shared" si="14"/>
        <v>13440</v>
      </c>
      <c r="G231" s="20">
        <f t="shared" si="15"/>
        <v>1512000</v>
      </c>
      <c r="H231" s="88">
        <f t="shared" si="16"/>
        <v>1476.5625</v>
      </c>
      <c r="I231" s="53">
        <f t="shared" si="16"/>
        <v>1.44195556640625</v>
      </c>
    </row>
    <row r="232" spans="5:9" x14ac:dyDescent="0.25">
      <c r="E232" s="20">
        <f t="shared" si="17"/>
        <v>225</v>
      </c>
      <c r="F232" s="20">
        <f t="shared" si="14"/>
        <v>13500</v>
      </c>
      <c r="G232" s="20">
        <f t="shared" si="15"/>
        <v>1525500</v>
      </c>
      <c r="H232" s="88">
        <f t="shared" si="16"/>
        <v>1489.74609375</v>
      </c>
      <c r="I232" s="53">
        <f t="shared" si="16"/>
        <v>1.4548301696777344</v>
      </c>
    </row>
    <row r="233" spans="5:9" x14ac:dyDescent="0.25">
      <c r="E233" s="20">
        <f t="shared" si="17"/>
        <v>226</v>
      </c>
      <c r="F233" s="20">
        <f t="shared" si="14"/>
        <v>13560</v>
      </c>
      <c r="G233" s="20">
        <f t="shared" si="15"/>
        <v>1539060</v>
      </c>
      <c r="H233" s="88">
        <f t="shared" si="16"/>
        <v>1502.98828125</v>
      </c>
      <c r="I233" s="53">
        <f t="shared" si="16"/>
        <v>1.4677619934082031</v>
      </c>
    </row>
    <row r="234" spans="5:9" x14ac:dyDescent="0.25">
      <c r="E234" s="20">
        <f t="shared" si="17"/>
        <v>227</v>
      </c>
      <c r="F234" s="20">
        <f t="shared" si="14"/>
        <v>13620</v>
      </c>
      <c r="G234" s="20">
        <f t="shared" si="15"/>
        <v>1552680</v>
      </c>
      <c r="H234" s="88">
        <f t="shared" si="16"/>
        <v>1516.2890625</v>
      </c>
      <c r="I234" s="53">
        <f t="shared" si="16"/>
        <v>1.4807510375976563</v>
      </c>
    </row>
    <row r="235" spans="5:9" x14ac:dyDescent="0.25">
      <c r="E235" s="20">
        <f t="shared" si="17"/>
        <v>228</v>
      </c>
      <c r="F235" s="20">
        <f t="shared" si="14"/>
        <v>13680</v>
      </c>
      <c r="G235" s="20">
        <f t="shared" si="15"/>
        <v>1566360</v>
      </c>
      <c r="H235" s="88">
        <f t="shared" si="16"/>
        <v>1529.6484375</v>
      </c>
      <c r="I235" s="53">
        <f t="shared" si="16"/>
        <v>1.4937973022460938</v>
      </c>
    </row>
    <row r="236" spans="5:9" x14ac:dyDescent="0.25">
      <c r="E236" s="20">
        <f t="shared" si="17"/>
        <v>229</v>
      </c>
      <c r="F236" s="20">
        <f t="shared" si="14"/>
        <v>13740</v>
      </c>
      <c r="G236" s="20">
        <f t="shared" si="15"/>
        <v>1580100</v>
      </c>
      <c r="H236" s="88">
        <f t="shared" si="16"/>
        <v>1543.06640625</v>
      </c>
      <c r="I236" s="53">
        <f t="shared" si="16"/>
        <v>1.5069007873535156</v>
      </c>
    </row>
    <row r="237" spans="5:9" x14ac:dyDescent="0.25">
      <c r="E237" s="20">
        <f t="shared" si="17"/>
        <v>230</v>
      </c>
      <c r="F237" s="20">
        <f t="shared" si="14"/>
        <v>13800</v>
      </c>
      <c r="G237" s="20">
        <f t="shared" si="15"/>
        <v>1593900</v>
      </c>
      <c r="H237" s="88">
        <f t="shared" si="16"/>
        <v>1556.54296875</v>
      </c>
      <c r="I237" s="53">
        <f t="shared" si="16"/>
        <v>1.5200614929199219</v>
      </c>
    </row>
    <row r="238" spans="5:9" x14ac:dyDescent="0.25">
      <c r="E238" s="20">
        <f t="shared" si="17"/>
        <v>231</v>
      </c>
      <c r="F238" s="20">
        <f t="shared" si="14"/>
        <v>13860</v>
      </c>
      <c r="G238" s="20">
        <f t="shared" si="15"/>
        <v>1607760</v>
      </c>
      <c r="H238" s="88">
        <f t="shared" si="16"/>
        <v>1570.078125</v>
      </c>
      <c r="I238" s="53">
        <f t="shared" si="16"/>
        <v>1.5332794189453125</v>
      </c>
    </row>
    <row r="239" spans="5:9" x14ac:dyDescent="0.25">
      <c r="E239" s="20">
        <f t="shared" si="17"/>
        <v>232</v>
      </c>
      <c r="F239" s="20">
        <f t="shared" si="14"/>
        <v>13920</v>
      </c>
      <c r="G239" s="20">
        <f t="shared" si="15"/>
        <v>1621680</v>
      </c>
      <c r="H239" s="88">
        <f t="shared" si="16"/>
        <v>1583.671875</v>
      </c>
      <c r="I239" s="53">
        <f t="shared" si="16"/>
        <v>1.5465545654296875</v>
      </c>
    </row>
    <row r="240" spans="5:9" x14ac:dyDescent="0.25">
      <c r="E240" s="20">
        <f t="shared" si="17"/>
        <v>233</v>
      </c>
      <c r="F240" s="20">
        <f t="shared" si="14"/>
        <v>13980</v>
      </c>
      <c r="G240" s="20">
        <f t="shared" si="15"/>
        <v>1635660</v>
      </c>
      <c r="H240" s="88">
        <f t="shared" si="16"/>
        <v>1597.32421875</v>
      </c>
      <c r="I240" s="53">
        <f t="shared" si="16"/>
        <v>1.5598869323730469</v>
      </c>
    </row>
    <row r="241" spans="5:9" x14ac:dyDescent="0.25">
      <c r="E241" s="20">
        <f t="shared" si="17"/>
        <v>234</v>
      </c>
      <c r="F241" s="20">
        <f t="shared" si="14"/>
        <v>14040</v>
      </c>
      <c r="G241" s="20">
        <f t="shared" si="15"/>
        <v>1649700</v>
      </c>
      <c r="H241" s="88">
        <f t="shared" si="16"/>
        <v>1611.03515625</v>
      </c>
      <c r="I241" s="53">
        <f t="shared" si="16"/>
        <v>1.5732765197753906</v>
      </c>
    </row>
    <row r="242" spans="5:9" x14ac:dyDescent="0.25">
      <c r="E242" s="20">
        <f t="shared" si="17"/>
        <v>235</v>
      </c>
      <c r="F242" s="20">
        <f t="shared" si="14"/>
        <v>14100</v>
      </c>
      <c r="G242" s="20">
        <f t="shared" si="15"/>
        <v>1663800</v>
      </c>
      <c r="H242" s="88">
        <f t="shared" si="16"/>
        <v>1624.8046875</v>
      </c>
      <c r="I242" s="53">
        <f t="shared" si="16"/>
        <v>1.5867233276367188</v>
      </c>
    </row>
    <row r="243" spans="5:9" x14ac:dyDescent="0.25">
      <c r="E243" s="20">
        <f t="shared" si="17"/>
        <v>236</v>
      </c>
      <c r="F243" s="20">
        <f t="shared" si="14"/>
        <v>14160</v>
      </c>
      <c r="G243" s="20">
        <f t="shared" si="15"/>
        <v>1677960</v>
      </c>
      <c r="H243" s="88">
        <f t="shared" si="16"/>
        <v>1638.6328125</v>
      </c>
      <c r="I243" s="53">
        <f t="shared" si="16"/>
        <v>1.6002273559570313</v>
      </c>
    </row>
    <row r="244" spans="5:9" x14ac:dyDescent="0.25">
      <c r="E244" s="20">
        <f t="shared" si="17"/>
        <v>237</v>
      </c>
      <c r="F244" s="20">
        <f t="shared" si="14"/>
        <v>14220</v>
      </c>
      <c r="G244" s="20">
        <f t="shared" si="15"/>
        <v>1692180</v>
      </c>
      <c r="H244" s="88">
        <f t="shared" si="16"/>
        <v>1652.51953125</v>
      </c>
      <c r="I244" s="53">
        <f t="shared" si="16"/>
        <v>1.6137886047363281</v>
      </c>
    </row>
    <row r="245" spans="5:9" x14ac:dyDescent="0.25">
      <c r="E245" s="20">
        <f t="shared" si="17"/>
        <v>238</v>
      </c>
      <c r="F245" s="20">
        <f t="shared" si="14"/>
        <v>14280</v>
      </c>
      <c r="G245" s="20">
        <f t="shared" si="15"/>
        <v>1706460</v>
      </c>
      <c r="H245" s="88">
        <f t="shared" si="16"/>
        <v>1666.46484375</v>
      </c>
      <c r="I245" s="53">
        <f t="shared" si="16"/>
        <v>1.6274070739746094</v>
      </c>
    </row>
    <row r="246" spans="5:9" x14ac:dyDescent="0.25">
      <c r="E246" s="20">
        <f t="shared" si="17"/>
        <v>239</v>
      </c>
      <c r="F246" s="20">
        <f t="shared" si="14"/>
        <v>14340</v>
      </c>
      <c r="G246" s="20">
        <f t="shared" si="15"/>
        <v>1720800</v>
      </c>
      <c r="H246" s="88">
        <f t="shared" si="16"/>
        <v>1680.46875</v>
      </c>
      <c r="I246" s="53">
        <f t="shared" si="16"/>
        <v>1.641082763671875</v>
      </c>
    </row>
    <row r="247" spans="5:9" x14ac:dyDescent="0.25">
      <c r="E247" s="20">
        <f t="shared" si="17"/>
        <v>240</v>
      </c>
      <c r="F247" s="20">
        <f t="shared" si="14"/>
        <v>14400</v>
      </c>
      <c r="G247" s="20">
        <f t="shared" si="15"/>
        <v>1735200</v>
      </c>
      <c r="H247" s="88">
        <f t="shared" si="16"/>
        <v>1694.53125</v>
      </c>
      <c r="I247" s="53">
        <f t="shared" si="16"/>
        <v>1.654815673828125</v>
      </c>
    </row>
    <row r="248" spans="5:9" x14ac:dyDescent="0.25">
      <c r="E248" s="20">
        <f t="shared" si="17"/>
        <v>241</v>
      </c>
      <c r="F248" s="20">
        <f t="shared" si="14"/>
        <v>14460</v>
      </c>
      <c r="G248" s="20">
        <f t="shared" si="15"/>
        <v>1749660</v>
      </c>
      <c r="H248" s="88">
        <f t="shared" si="16"/>
        <v>1708.65234375</v>
      </c>
      <c r="I248" s="53">
        <f t="shared" si="16"/>
        <v>1.6686058044433594</v>
      </c>
    </row>
    <row r="249" spans="5:9" x14ac:dyDescent="0.25">
      <c r="E249" s="20">
        <f t="shared" si="17"/>
        <v>242</v>
      </c>
      <c r="F249" s="20">
        <f t="shared" si="14"/>
        <v>14520</v>
      </c>
      <c r="G249" s="20">
        <f t="shared" si="15"/>
        <v>1764180</v>
      </c>
      <c r="H249" s="88">
        <f t="shared" si="16"/>
        <v>1722.83203125</v>
      </c>
      <c r="I249" s="53">
        <f t="shared" si="16"/>
        <v>1.6824531555175781</v>
      </c>
    </row>
    <row r="250" spans="5:9" x14ac:dyDescent="0.25">
      <c r="E250" s="20">
        <f t="shared" si="17"/>
        <v>243</v>
      </c>
      <c r="F250" s="20">
        <f t="shared" si="14"/>
        <v>14580</v>
      </c>
      <c r="G250" s="20">
        <f t="shared" si="15"/>
        <v>1778760</v>
      </c>
      <c r="H250" s="88">
        <f t="shared" si="16"/>
        <v>1737.0703125</v>
      </c>
      <c r="I250" s="53">
        <f t="shared" si="16"/>
        <v>1.6963577270507813</v>
      </c>
    </row>
    <row r="251" spans="5:9" x14ac:dyDescent="0.25">
      <c r="E251" s="20">
        <f t="shared" si="17"/>
        <v>244</v>
      </c>
      <c r="F251" s="20">
        <f t="shared" ref="F251:F314" si="18">F250+$F$5</f>
        <v>14640</v>
      </c>
      <c r="G251" s="20">
        <f t="shared" ref="G251:G314" si="19">G250+F251</f>
        <v>1793400</v>
      </c>
      <c r="H251" s="88">
        <f t="shared" si="16"/>
        <v>1751.3671875</v>
      </c>
      <c r="I251" s="53">
        <f t="shared" si="16"/>
        <v>1.7103195190429688</v>
      </c>
    </row>
    <row r="252" spans="5:9" x14ac:dyDescent="0.25">
      <c r="E252" s="20">
        <f t="shared" si="17"/>
        <v>245</v>
      </c>
      <c r="F252" s="20">
        <f t="shared" si="18"/>
        <v>14700</v>
      </c>
      <c r="G252" s="20">
        <f t="shared" si="19"/>
        <v>1808100</v>
      </c>
      <c r="H252" s="88">
        <f t="shared" si="16"/>
        <v>1765.72265625</v>
      </c>
      <c r="I252" s="53">
        <f t="shared" si="16"/>
        <v>1.7243385314941406</v>
      </c>
    </row>
    <row r="253" spans="5:9" x14ac:dyDescent="0.25">
      <c r="E253" s="20">
        <f t="shared" si="17"/>
        <v>246</v>
      </c>
      <c r="F253" s="20">
        <f t="shared" si="18"/>
        <v>14760</v>
      </c>
      <c r="G253" s="20">
        <f t="shared" si="19"/>
        <v>1822860</v>
      </c>
      <c r="H253" s="88">
        <f t="shared" si="16"/>
        <v>1780.13671875</v>
      </c>
      <c r="I253" s="53">
        <f t="shared" si="16"/>
        <v>1.7384147644042969</v>
      </c>
    </row>
    <row r="254" spans="5:9" x14ac:dyDescent="0.25">
      <c r="E254" s="20">
        <f t="shared" si="17"/>
        <v>247</v>
      </c>
      <c r="F254" s="20">
        <f t="shared" si="18"/>
        <v>14820</v>
      </c>
      <c r="G254" s="20">
        <f t="shared" si="19"/>
        <v>1837680</v>
      </c>
      <c r="H254" s="88">
        <f t="shared" si="16"/>
        <v>1794.609375</v>
      </c>
      <c r="I254" s="53">
        <f t="shared" si="16"/>
        <v>1.7525482177734375</v>
      </c>
    </row>
    <row r="255" spans="5:9" x14ac:dyDescent="0.25">
      <c r="E255" s="20">
        <f t="shared" si="17"/>
        <v>248</v>
      </c>
      <c r="F255" s="20">
        <f t="shared" si="18"/>
        <v>14880</v>
      </c>
      <c r="G255" s="20">
        <f t="shared" si="19"/>
        <v>1852560</v>
      </c>
      <c r="H255" s="88">
        <f t="shared" si="16"/>
        <v>1809.140625</v>
      </c>
      <c r="I255" s="53">
        <f t="shared" si="16"/>
        <v>1.7667388916015625</v>
      </c>
    </row>
    <row r="256" spans="5:9" x14ac:dyDescent="0.25">
      <c r="E256" s="20">
        <f t="shared" si="17"/>
        <v>249</v>
      </c>
      <c r="F256" s="20">
        <f t="shared" si="18"/>
        <v>14940</v>
      </c>
      <c r="G256" s="20">
        <f t="shared" si="19"/>
        <v>1867500</v>
      </c>
      <c r="H256" s="88">
        <f t="shared" si="16"/>
        <v>1823.73046875</v>
      </c>
      <c r="I256" s="53">
        <f t="shared" si="16"/>
        <v>1.7809867858886719</v>
      </c>
    </row>
    <row r="257" spans="5:9" x14ac:dyDescent="0.25">
      <c r="E257" s="20">
        <f t="shared" si="17"/>
        <v>250</v>
      </c>
      <c r="F257" s="20">
        <f t="shared" si="18"/>
        <v>15000</v>
      </c>
      <c r="G257" s="20">
        <f t="shared" si="19"/>
        <v>1882500</v>
      </c>
      <c r="H257" s="88">
        <f t="shared" si="16"/>
        <v>1838.37890625</v>
      </c>
      <c r="I257" s="53">
        <f t="shared" si="16"/>
        <v>1.7952919006347656</v>
      </c>
    </row>
    <row r="258" spans="5:9" x14ac:dyDescent="0.25">
      <c r="E258" s="20">
        <f t="shared" si="17"/>
        <v>251</v>
      </c>
      <c r="F258" s="20">
        <f t="shared" si="18"/>
        <v>15060</v>
      </c>
      <c r="G258" s="20">
        <f t="shared" si="19"/>
        <v>1897560</v>
      </c>
      <c r="H258" s="88">
        <f t="shared" si="16"/>
        <v>1853.0859375</v>
      </c>
      <c r="I258" s="53">
        <f t="shared" si="16"/>
        <v>1.8096542358398438</v>
      </c>
    </row>
    <row r="259" spans="5:9" x14ac:dyDescent="0.25">
      <c r="E259" s="20">
        <f t="shared" si="17"/>
        <v>252</v>
      </c>
      <c r="F259" s="20">
        <f t="shared" si="18"/>
        <v>15120</v>
      </c>
      <c r="G259" s="20">
        <f t="shared" si="19"/>
        <v>1912680</v>
      </c>
      <c r="H259" s="88">
        <f t="shared" si="16"/>
        <v>1867.8515625</v>
      </c>
      <c r="I259" s="53">
        <f t="shared" si="16"/>
        <v>1.8240737915039063</v>
      </c>
    </row>
    <row r="260" spans="5:9" x14ac:dyDescent="0.25">
      <c r="E260" s="20">
        <f t="shared" si="17"/>
        <v>253</v>
      </c>
      <c r="F260" s="20">
        <f t="shared" si="18"/>
        <v>15180</v>
      </c>
      <c r="G260" s="20">
        <f t="shared" si="19"/>
        <v>1927860</v>
      </c>
      <c r="H260" s="88">
        <f t="shared" si="16"/>
        <v>1882.67578125</v>
      </c>
      <c r="I260" s="53">
        <f t="shared" si="16"/>
        <v>1.8385505676269531</v>
      </c>
    </row>
    <row r="261" spans="5:9" x14ac:dyDescent="0.25">
      <c r="E261" s="20">
        <f t="shared" si="17"/>
        <v>254</v>
      </c>
      <c r="F261" s="20">
        <f t="shared" si="18"/>
        <v>15240</v>
      </c>
      <c r="G261" s="20">
        <f t="shared" si="19"/>
        <v>1943100</v>
      </c>
      <c r="H261" s="88">
        <f t="shared" si="16"/>
        <v>1897.55859375</v>
      </c>
      <c r="I261" s="53">
        <f t="shared" si="16"/>
        <v>1.8530845642089844</v>
      </c>
    </row>
    <row r="262" spans="5:9" x14ac:dyDescent="0.25">
      <c r="E262" s="20">
        <f t="shared" si="17"/>
        <v>255</v>
      </c>
      <c r="F262" s="20">
        <f t="shared" si="18"/>
        <v>15300</v>
      </c>
      <c r="G262" s="20">
        <f t="shared" si="19"/>
        <v>1958400</v>
      </c>
      <c r="H262" s="88">
        <f t="shared" si="16"/>
        <v>1912.5</v>
      </c>
      <c r="I262" s="53">
        <f t="shared" si="16"/>
        <v>1.86767578125</v>
      </c>
    </row>
    <row r="263" spans="5:9" x14ac:dyDescent="0.25">
      <c r="E263" s="20">
        <f t="shared" si="17"/>
        <v>256</v>
      </c>
      <c r="F263" s="20">
        <f t="shared" si="18"/>
        <v>15360</v>
      </c>
      <c r="G263" s="20">
        <f t="shared" si="19"/>
        <v>1973760</v>
      </c>
      <c r="H263" s="88">
        <f t="shared" si="16"/>
        <v>1927.5</v>
      </c>
      <c r="I263" s="53">
        <f t="shared" si="16"/>
        <v>1.88232421875</v>
      </c>
    </row>
    <row r="264" spans="5:9" x14ac:dyDescent="0.25">
      <c r="E264" s="20">
        <f t="shared" si="17"/>
        <v>257</v>
      </c>
      <c r="F264" s="20">
        <f t="shared" si="18"/>
        <v>15420</v>
      </c>
      <c r="G264" s="20">
        <f t="shared" si="19"/>
        <v>1989180</v>
      </c>
      <c r="H264" s="88">
        <f t="shared" si="16"/>
        <v>1942.55859375</v>
      </c>
      <c r="I264" s="53">
        <f t="shared" si="16"/>
        <v>1.8970298767089844</v>
      </c>
    </row>
    <row r="265" spans="5:9" x14ac:dyDescent="0.25">
      <c r="E265" s="20">
        <f t="shared" si="17"/>
        <v>258</v>
      </c>
      <c r="F265" s="20">
        <f t="shared" si="18"/>
        <v>15480</v>
      </c>
      <c r="G265" s="20">
        <f t="shared" si="19"/>
        <v>2004660</v>
      </c>
      <c r="H265" s="88">
        <f t="shared" ref="H265:I328" si="20">G265/1024</f>
        <v>1957.67578125</v>
      </c>
      <c r="I265" s="53">
        <f t="shared" si="20"/>
        <v>1.9117927551269531</v>
      </c>
    </row>
    <row r="266" spans="5:9" x14ac:dyDescent="0.25">
      <c r="E266" s="20">
        <f t="shared" ref="E266:E329" si="21">E265+1</f>
        <v>259</v>
      </c>
      <c r="F266" s="20">
        <f t="shared" si="18"/>
        <v>15540</v>
      </c>
      <c r="G266" s="20">
        <f t="shared" si="19"/>
        <v>2020200</v>
      </c>
      <c r="H266" s="88">
        <f t="shared" si="20"/>
        <v>1972.8515625</v>
      </c>
      <c r="I266" s="53">
        <f t="shared" si="20"/>
        <v>1.9266128540039063</v>
      </c>
    </row>
    <row r="267" spans="5:9" x14ac:dyDescent="0.25">
      <c r="E267" s="20">
        <f t="shared" si="21"/>
        <v>260</v>
      </c>
      <c r="F267" s="20">
        <f t="shared" si="18"/>
        <v>15600</v>
      </c>
      <c r="G267" s="20">
        <f t="shared" si="19"/>
        <v>2035800</v>
      </c>
      <c r="H267" s="88">
        <f t="shared" si="20"/>
        <v>1988.0859375</v>
      </c>
      <c r="I267" s="53">
        <f t="shared" si="20"/>
        <v>1.9414901733398438</v>
      </c>
    </row>
    <row r="268" spans="5:9" x14ac:dyDescent="0.25">
      <c r="E268" s="20">
        <f t="shared" si="21"/>
        <v>261</v>
      </c>
      <c r="F268" s="20">
        <f t="shared" si="18"/>
        <v>15660</v>
      </c>
      <c r="G268" s="20">
        <f t="shared" si="19"/>
        <v>2051460</v>
      </c>
      <c r="H268" s="88">
        <f t="shared" si="20"/>
        <v>2003.37890625</v>
      </c>
      <c r="I268" s="53">
        <f t="shared" si="20"/>
        <v>1.9564247131347656</v>
      </c>
    </row>
    <row r="269" spans="5:9" x14ac:dyDescent="0.25">
      <c r="E269" s="20">
        <f t="shared" si="21"/>
        <v>262</v>
      </c>
      <c r="F269" s="20">
        <f t="shared" si="18"/>
        <v>15720</v>
      </c>
      <c r="G269" s="20">
        <f t="shared" si="19"/>
        <v>2067180</v>
      </c>
      <c r="H269" s="88">
        <f t="shared" si="20"/>
        <v>2018.73046875</v>
      </c>
      <c r="I269" s="53">
        <f t="shared" si="20"/>
        <v>1.9714164733886719</v>
      </c>
    </row>
    <row r="270" spans="5:9" x14ac:dyDescent="0.25">
      <c r="E270" s="20">
        <f t="shared" si="21"/>
        <v>263</v>
      </c>
      <c r="F270" s="20">
        <f t="shared" si="18"/>
        <v>15780</v>
      </c>
      <c r="G270" s="20">
        <f t="shared" si="19"/>
        <v>2082960</v>
      </c>
      <c r="H270" s="88">
        <f t="shared" si="20"/>
        <v>2034.140625</v>
      </c>
      <c r="I270" s="53">
        <f t="shared" si="20"/>
        <v>1.9864654541015625</v>
      </c>
    </row>
    <row r="271" spans="5:9" x14ac:dyDescent="0.25">
      <c r="E271" s="20">
        <f t="shared" si="21"/>
        <v>264</v>
      </c>
      <c r="F271" s="20">
        <f t="shared" si="18"/>
        <v>15840</v>
      </c>
      <c r="G271" s="20">
        <f t="shared" si="19"/>
        <v>2098800</v>
      </c>
      <c r="H271" s="88">
        <f t="shared" si="20"/>
        <v>2049.609375</v>
      </c>
      <c r="I271" s="53">
        <f t="shared" si="20"/>
        <v>2.0015716552734375</v>
      </c>
    </row>
    <row r="272" spans="5:9" x14ac:dyDescent="0.25">
      <c r="E272" s="20">
        <f t="shared" si="21"/>
        <v>265</v>
      </c>
      <c r="F272" s="20">
        <f t="shared" si="18"/>
        <v>15900</v>
      </c>
      <c r="G272" s="20">
        <f t="shared" si="19"/>
        <v>2114700</v>
      </c>
      <c r="H272" s="88">
        <f t="shared" si="20"/>
        <v>2065.13671875</v>
      </c>
      <c r="I272" s="53">
        <f t="shared" si="20"/>
        <v>2.0167350769042969</v>
      </c>
    </row>
    <row r="273" spans="5:9" x14ac:dyDescent="0.25">
      <c r="E273" s="20">
        <f t="shared" si="21"/>
        <v>266</v>
      </c>
      <c r="F273" s="20">
        <f t="shared" si="18"/>
        <v>15960</v>
      </c>
      <c r="G273" s="20">
        <f t="shared" si="19"/>
        <v>2130660</v>
      </c>
      <c r="H273" s="88">
        <f t="shared" si="20"/>
        <v>2080.72265625</v>
      </c>
      <c r="I273" s="53">
        <f t="shared" si="20"/>
        <v>2.0319557189941406</v>
      </c>
    </row>
    <row r="274" spans="5:9" x14ac:dyDescent="0.25">
      <c r="E274" s="20">
        <f t="shared" si="21"/>
        <v>267</v>
      </c>
      <c r="F274" s="20">
        <f t="shared" si="18"/>
        <v>16020</v>
      </c>
      <c r="G274" s="20">
        <f t="shared" si="19"/>
        <v>2146680</v>
      </c>
      <c r="H274" s="88">
        <f t="shared" si="20"/>
        <v>2096.3671875</v>
      </c>
      <c r="I274" s="53">
        <f t="shared" si="20"/>
        <v>2.0472335815429687</v>
      </c>
    </row>
    <row r="275" spans="5:9" x14ac:dyDescent="0.25">
      <c r="E275" s="20">
        <f t="shared" si="21"/>
        <v>268</v>
      </c>
      <c r="F275" s="20">
        <f t="shared" si="18"/>
        <v>16080</v>
      </c>
      <c r="G275" s="20">
        <f t="shared" si="19"/>
        <v>2162760</v>
      </c>
      <c r="H275" s="88">
        <f t="shared" si="20"/>
        <v>2112.0703125</v>
      </c>
      <c r="I275" s="53">
        <f t="shared" si="20"/>
        <v>2.0625686645507813</v>
      </c>
    </row>
    <row r="276" spans="5:9" x14ac:dyDescent="0.25">
      <c r="E276" s="20">
        <f t="shared" si="21"/>
        <v>269</v>
      </c>
      <c r="F276" s="20">
        <f t="shared" si="18"/>
        <v>16140</v>
      </c>
      <c r="G276" s="20">
        <f t="shared" si="19"/>
        <v>2178900</v>
      </c>
      <c r="H276" s="88">
        <f t="shared" si="20"/>
        <v>2127.83203125</v>
      </c>
      <c r="I276" s="53">
        <f t="shared" si="20"/>
        <v>2.0779609680175781</v>
      </c>
    </row>
    <row r="277" spans="5:9" x14ac:dyDescent="0.25">
      <c r="E277" s="20">
        <f t="shared" si="21"/>
        <v>270</v>
      </c>
      <c r="F277" s="20">
        <f t="shared" si="18"/>
        <v>16200</v>
      </c>
      <c r="G277" s="20">
        <f t="shared" si="19"/>
        <v>2195100</v>
      </c>
      <c r="H277" s="88">
        <f t="shared" si="20"/>
        <v>2143.65234375</v>
      </c>
      <c r="I277" s="53">
        <f t="shared" si="20"/>
        <v>2.0934104919433594</v>
      </c>
    </row>
    <row r="278" spans="5:9" x14ac:dyDescent="0.25">
      <c r="E278" s="20">
        <f t="shared" si="21"/>
        <v>271</v>
      </c>
      <c r="F278" s="20">
        <f t="shared" si="18"/>
        <v>16260</v>
      </c>
      <c r="G278" s="20">
        <f t="shared" si="19"/>
        <v>2211360</v>
      </c>
      <c r="H278" s="88">
        <f t="shared" si="20"/>
        <v>2159.53125</v>
      </c>
      <c r="I278" s="53">
        <f t="shared" si="20"/>
        <v>2.108917236328125</v>
      </c>
    </row>
    <row r="279" spans="5:9" x14ac:dyDescent="0.25">
      <c r="E279" s="20">
        <f t="shared" si="21"/>
        <v>272</v>
      </c>
      <c r="F279" s="20">
        <f t="shared" si="18"/>
        <v>16320</v>
      </c>
      <c r="G279" s="20">
        <f t="shared" si="19"/>
        <v>2227680</v>
      </c>
      <c r="H279" s="88">
        <f t="shared" si="20"/>
        <v>2175.46875</v>
      </c>
      <c r="I279" s="53">
        <f t="shared" si="20"/>
        <v>2.124481201171875</v>
      </c>
    </row>
    <row r="280" spans="5:9" x14ac:dyDescent="0.25">
      <c r="E280" s="20">
        <f t="shared" si="21"/>
        <v>273</v>
      </c>
      <c r="F280" s="20">
        <f t="shared" si="18"/>
        <v>16380</v>
      </c>
      <c r="G280" s="20">
        <f t="shared" si="19"/>
        <v>2244060</v>
      </c>
      <c r="H280" s="88">
        <f t="shared" si="20"/>
        <v>2191.46484375</v>
      </c>
      <c r="I280" s="53">
        <f t="shared" si="20"/>
        <v>2.1401023864746094</v>
      </c>
    </row>
    <row r="281" spans="5:9" x14ac:dyDescent="0.25">
      <c r="E281" s="20">
        <f t="shared" si="21"/>
        <v>274</v>
      </c>
      <c r="F281" s="20">
        <f t="shared" si="18"/>
        <v>16440</v>
      </c>
      <c r="G281" s="20">
        <f t="shared" si="19"/>
        <v>2260500</v>
      </c>
      <c r="H281" s="88">
        <f t="shared" si="20"/>
        <v>2207.51953125</v>
      </c>
      <c r="I281" s="53">
        <f t="shared" si="20"/>
        <v>2.1557807922363281</v>
      </c>
    </row>
    <row r="282" spans="5:9" x14ac:dyDescent="0.25">
      <c r="E282" s="20">
        <f t="shared" si="21"/>
        <v>275</v>
      </c>
      <c r="F282" s="20">
        <f t="shared" si="18"/>
        <v>16500</v>
      </c>
      <c r="G282" s="20">
        <f t="shared" si="19"/>
        <v>2277000</v>
      </c>
      <c r="H282" s="88">
        <f t="shared" si="20"/>
        <v>2223.6328125</v>
      </c>
      <c r="I282" s="53">
        <f t="shared" si="20"/>
        <v>2.1715164184570313</v>
      </c>
    </row>
    <row r="283" spans="5:9" x14ac:dyDescent="0.25">
      <c r="E283" s="20">
        <f t="shared" si="21"/>
        <v>276</v>
      </c>
      <c r="F283" s="20">
        <f t="shared" si="18"/>
        <v>16560</v>
      </c>
      <c r="G283" s="20">
        <f t="shared" si="19"/>
        <v>2293560</v>
      </c>
      <c r="H283" s="88">
        <f t="shared" si="20"/>
        <v>2239.8046875</v>
      </c>
      <c r="I283" s="53">
        <f t="shared" si="20"/>
        <v>2.1873092651367187</v>
      </c>
    </row>
    <row r="284" spans="5:9" x14ac:dyDescent="0.25">
      <c r="E284" s="20">
        <f t="shared" si="21"/>
        <v>277</v>
      </c>
      <c r="F284" s="20">
        <f t="shared" si="18"/>
        <v>16620</v>
      </c>
      <c r="G284" s="20">
        <f t="shared" si="19"/>
        <v>2310180</v>
      </c>
      <c r="H284" s="88">
        <f t="shared" si="20"/>
        <v>2256.03515625</v>
      </c>
      <c r="I284" s="53">
        <f t="shared" si="20"/>
        <v>2.2031593322753906</v>
      </c>
    </row>
    <row r="285" spans="5:9" x14ac:dyDescent="0.25">
      <c r="E285" s="20">
        <f t="shared" si="21"/>
        <v>278</v>
      </c>
      <c r="F285" s="20">
        <f t="shared" si="18"/>
        <v>16680</v>
      </c>
      <c r="G285" s="20">
        <f t="shared" si="19"/>
        <v>2326860</v>
      </c>
      <c r="H285" s="88">
        <f t="shared" si="20"/>
        <v>2272.32421875</v>
      </c>
      <c r="I285" s="53">
        <f t="shared" si="20"/>
        <v>2.2190666198730469</v>
      </c>
    </row>
    <row r="286" spans="5:9" x14ac:dyDescent="0.25">
      <c r="E286" s="20">
        <f t="shared" si="21"/>
        <v>279</v>
      </c>
      <c r="F286" s="20">
        <f t="shared" si="18"/>
        <v>16740</v>
      </c>
      <c r="G286" s="20">
        <f t="shared" si="19"/>
        <v>2343600</v>
      </c>
      <c r="H286" s="88">
        <f t="shared" si="20"/>
        <v>2288.671875</v>
      </c>
      <c r="I286" s="53">
        <f t="shared" si="20"/>
        <v>2.2350311279296875</v>
      </c>
    </row>
    <row r="287" spans="5:9" x14ac:dyDescent="0.25">
      <c r="E287" s="20">
        <f t="shared" si="21"/>
        <v>280</v>
      </c>
      <c r="F287" s="20">
        <f t="shared" si="18"/>
        <v>16800</v>
      </c>
      <c r="G287" s="20">
        <f t="shared" si="19"/>
        <v>2360400</v>
      </c>
      <c r="H287" s="88">
        <f t="shared" si="20"/>
        <v>2305.078125</v>
      </c>
      <c r="I287" s="53">
        <f t="shared" si="20"/>
        <v>2.2510528564453125</v>
      </c>
    </row>
    <row r="288" spans="5:9" x14ac:dyDescent="0.25">
      <c r="E288" s="20">
        <f t="shared" si="21"/>
        <v>281</v>
      </c>
      <c r="F288" s="20">
        <f t="shared" si="18"/>
        <v>16860</v>
      </c>
      <c r="G288" s="20">
        <f t="shared" si="19"/>
        <v>2377260</v>
      </c>
      <c r="H288" s="88">
        <f t="shared" si="20"/>
        <v>2321.54296875</v>
      </c>
      <c r="I288" s="53">
        <f t="shared" si="20"/>
        <v>2.2671318054199219</v>
      </c>
    </row>
    <row r="289" spans="5:9" x14ac:dyDescent="0.25">
      <c r="E289" s="20">
        <f t="shared" si="21"/>
        <v>282</v>
      </c>
      <c r="F289" s="20">
        <f t="shared" si="18"/>
        <v>16920</v>
      </c>
      <c r="G289" s="20">
        <f t="shared" si="19"/>
        <v>2394180</v>
      </c>
      <c r="H289" s="88">
        <f t="shared" si="20"/>
        <v>2338.06640625</v>
      </c>
      <c r="I289" s="53">
        <f t="shared" si="20"/>
        <v>2.2832679748535156</v>
      </c>
    </row>
    <row r="290" spans="5:9" x14ac:dyDescent="0.25">
      <c r="E290" s="20">
        <f t="shared" si="21"/>
        <v>283</v>
      </c>
      <c r="F290" s="20">
        <f t="shared" si="18"/>
        <v>16980</v>
      </c>
      <c r="G290" s="20">
        <f t="shared" si="19"/>
        <v>2411160</v>
      </c>
      <c r="H290" s="88">
        <f t="shared" si="20"/>
        <v>2354.6484375</v>
      </c>
      <c r="I290" s="53">
        <f t="shared" si="20"/>
        <v>2.2994613647460938</v>
      </c>
    </row>
    <row r="291" spans="5:9" x14ac:dyDescent="0.25">
      <c r="E291" s="20">
        <f t="shared" si="21"/>
        <v>284</v>
      </c>
      <c r="F291" s="20">
        <f t="shared" si="18"/>
        <v>17040</v>
      </c>
      <c r="G291" s="20">
        <f t="shared" si="19"/>
        <v>2428200</v>
      </c>
      <c r="H291" s="88">
        <f t="shared" si="20"/>
        <v>2371.2890625</v>
      </c>
      <c r="I291" s="53">
        <f t="shared" si="20"/>
        <v>2.3157119750976562</v>
      </c>
    </row>
    <row r="292" spans="5:9" x14ac:dyDescent="0.25">
      <c r="E292" s="20">
        <f t="shared" si="21"/>
        <v>285</v>
      </c>
      <c r="F292" s="20">
        <f t="shared" si="18"/>
        <v>17100</v>
      </c>
      <c r="G292" s="20">
        <f t="shared" si="19"/>
        <v>2445300</v>
      </c>
      <c r="H292" s="88">
        <f t="shared" si="20"/>
        <v>2387.98828125</v>
      </c>
      <c r="I292" s="53">
        <f t="shared" si="20"/>
        <v>2.3320198059082031</v>
      </c>
    </row>
    <row r="293" spans="5:9" x14ac:dyDescent="0.25">
      <c r="E293" s="20">
        <f t="shared" si="21"/>
        <v>286</v>
      </c>
      <c r="F293" s="20">
        <f t="shared" si="18"/>
        <v>17160</v>
      </c>
      <c r="G293" s="20">
        <f t="shared" si="19"/>
        <v>2462460</v>
      </c>
      <c r="H293" s="88">
        <f t="shared" si="20"/>
        <v>2404.74609375</v>
      </c>
      <c r="I293" s="53">
        <f t="shared" si="20"/>
        <v>2.3483848571777344</v>
      </c>
    </row>
    <row r="294" spans="5:9" x14ac:dyDescent="0.25">
      <c r="E294" s="20">
        <f t="shared" si="21"/>
        <v>287</v>
      </c>
      <c r="F294" s="20">
        <f t="shared" si="18"/>
        <v>17220</v>
      </c>
      <c r="G294" s="20">
        <f t="shared" si="19"/>
        <v>2479680</v>
      </c>
      <c r="H294" s="88">
        <f t="shared" si="20"/>
        <v>2421.5625</v>
      </c>
      <c r="I294" s="53">
        <f t="shared" si="20"/>
        <v>2.36480712890625</v>
      </c>
    </row>
    <row r="295" spans="5:9" x14ac:dyDescent="0.25">
      <c r="E295" s="20">
        <f t="shared" si="21"/>
        <v>288</v>
      </c>
      <c r="F295" s="20">
        <f t="shared" si="18"/>
        <v>17280</v>
      </c>
      <c r="G295" s="20">
        <f t="shared" si="19"/>
        <v>2496960</v>
      </c>
      <c r="H295" s="88">
        <f t="shared" si="20"/>
        <v>2438.4375</v>
      </c>
      <c r="I295" s="53">
        <f t="shared" si="20"/>
        <v>2.38128662109375</v>
      </c>
    </row>
    <row r="296" spans="5:9" x14ac:dyDescent="0.25">
      <c r="E296" s="20">
        <f t="shared" si="21"/>
        <v>289</v>
      </c>
      <c r="F296" s="20">
        <f t="shared" si="18"/>
        <v>17340</v>
      </c>
      <c r="G296" s="20">
        <f t="shared" si="19"/>
        <v>2514300</v>
      </c>
      <c r="H296" s="88">
        <f t="shared" si="20"/>
        <v>2455.37109375</v>
      </c>
      <c r="I296" s="53">
        <f t="shared" si="20"/>
        <v>2.3978233337402344</v>
      </c>
    </row>
    <row r="297" spans="5:9" x14ac:dyDescent="0.25">
      <c r="E297" s="20">
        <f t="shared" si="21"/>
        <v>290</v>
      </c>
      <c r="F297" s="20">
        <f t="shared" si="18"/>
        <v>17400</v>
      </c>
      <c r="G297" s="20">
        <f t="shared" si="19"/>
        <v>2531700</v>
      </c>
      <c r="H297" s="88">
        <f t="shared" si="20"/>
        <v>2472.36328125</v>
      </c>
      <c r="I297" s="53">
        <f t="shared" si="20"/>
        <v>2.4144172668457031</v>
      </c>
    </row>
    <row r="298" spans="5:9" x14ac:dyDescent="0.25">
      <c r="E298" s="20">
        <f t="shared" si="21"/>
        <v>291</v>
      </c>
      <c r="F298" s="20">
        <f t="shared" si="18"/>
        <v>17460</v>
      </c>
      <c r="G298" s="20">
        <f t="shared" si="19"/>
        <v>2549160</v>
      </c>
      <c r="H298" s="88">
        <f t="shared" si="20"/>
        <v>2489.4140625</v>
      </c>
      <c r="I298" s="53">
        <f t="shared" si="20"/>
        <v>2.4310684204101562</v>
      </c>
    </row>
    <row r="299" spans="5:9" x14ac:dyDescent="0.25">
      <c r="E299" s="20">
        <f t="shared" si="21"/>
        <v>292</v>
      </c>
      <c r="F299" s="20">
        <f t="shared" si="18"/>
        <v>17520</v>
      </c>
      <c r="G299" s="20">
        <f t="shared" si="19"/>
        <v>2566680</v>
      </c>
      <c r="H299" s="88">
        <f t="shared" si="20"/>
        <v>2506.5234375</v>
      </c>
      <c r="I299" s="53">
        <f t="shared" si="20"/>
        <v>2.4477767944335938</v>
      </c>
    </row>
    <row r="300" spans="5:9" x14ac:dyDescent="0.25">
      <c r="E300" s="20">
        <f t="shared" si="21"/>
        <v>293</v>
      </c>
      <c r="F300" s="20">
        <f t="shared" si="18"/>
        <v>17580</v>
      </c>
      <c r="G300" s="20">
        <f t="shared" si="19"/>
        <v>2584260</v>
      </c>
      <c r="H300" s="88">
        <f t="shared" si="20"/>
        <v>2523.69140625</v>
      </c>
      <c r="I300" s="53">
        <f t="shared" si="20"/>
        <v>2.4645423889160156</v>
      </c>
    </row>
    <row r="301" spans="5:9" x14ac:dyDescent="0.25">
      <c r="E301" s="20">
        <f t="shared" si="21"/>
        <v>294</v>
      </c>
      <c r="F301" s="20">
        <f t="shared" si="18"/>
        <v>17640</v>
      </c>
      <c r="G301" s="20">
        <f t="shared" si="19"/>
        <v>2601900</v>
      </c>
      <c r="H301" s="88">
        <f t="shared" si="20"/>
        <v>2540.91796875</v>
      </c>
      <c r="I301" s="53">
        <f t="shared" si="20"/>
        <v>2.4813652038574219</v>
      </c>
    </row>
    <row r="302" spans="5:9" x14ac:dyDescent="0.25">
      <c r="E302" s="20">
        <f t="shared" si="21"/>
        <v>295</v>
      </c>
      <c r="F302" s="20">
        <f t="shared" si="18"/>
        <v>17700</v>
      </c>
      <c r="G302" s="20">
        <f t="shared" si="19"/>
        <v>2619600</v>
      </c>
      <c r="H302" s="88">
        <f t="shared" si="20"/>
        <v>2558.203125</v>
      </c>
      <c r="I302" s="53">
        <f t="shared" si="20"/>
        <v>2.4982452392578125</v>
      </c>
    </row>
    <row r="303" spans="5:9" x14ac:dyDescent="0.25">
      <c r="E303" s="20">
        <f t="shared" si="21"/>
        <v>296</v>
      </c>
      <c r="F303" s="20">
        <f t="shared" si="18"/>
        <v>17760</v>
      </c>
      <c r="G303" s="20">
        <f t="shared" si="19"/>
        <v>2637360</v>
      </c>
      <c r="H303" s="88">
        <f t="shared" si="20"/>
        <v>2575.546875</v>
      </c>
      <c r="I303" s="53">
        <f t="shared" si="20"/>
        <v>2.5151824951171875</v>
      </c>
    </row>
    <row r="304" spans="5:9" x14ac:dyDescent="0.25">
      <c r="E304" s="20">
        <f t="shared" si="21"/>
        <v>297</v>
      </c>
      <c r="F304" s="20">
        <f t="shared" si="18"/>
        <v>17820</v>
      </c>
      <c r="G304" s="20">
        <f t="shared" si="19"/>
        <v>2655180</v>
      </c>
      <c r="H304" s="88">
        <f t="shared" si="20"/>
        <v>2592.94921875</v>
      </c>
      <c r="I304" s="53">
        <f t="shared" si="20"/>
        <v>2.5321769714355469</v>
      </c>
    </row>
    <row r="305" spans="5:9" x14ac:dyDescent="0.25">
      <c r="E305" s="20">
        <f t="shared" si="21"/>
        <v>298</v>
      </c>
      <c r="F305" s="20">
        <f t="shared" si="18"/>
        <v>17880</v>
      </c>
      <c r="G305" s="20">
        <f t="shared" si="19"/>
        <v>2673060</v>
      </c>
      <c r="H305" s="88">
        <f t="shared" si="20"/>
        <v>2610.41015625</v>
      </c>
      <c r="I305" s="53">
        <f t="shared" si="20"/>
        <v>2.5492286682128906</v>
      </c>
    </row>
    <row r="306" spans="5:9" x14ac:dyDescent="0.25">
      <c r="E306" s="20">
        <f t="shared" si="21"/>
        <v>299</v>
      </c>
      <c r="F306" s="20">
        <f t="shared" si="18"/>
        <v>17940</v>
      </c>
      <c r="G306" s="20">
        <f t="shared" si="19"/>
        <v>2691000</v>
      </c>
      <c r="H306" s="88">
        <f t="shared" si="20"/>
        <v>2627.9296875</v>
      </c>
      <c r="I306" s="53">
        <f t="shared" si="20"/>
        <v>2.5663375854492187</v>
      </c>
    </row>
    <row r="307" spans="5:9" x14ac:dyDescent="0.25">
      <c r="E307" s="20">
        <f t="shared" si="21"/>
        <v>300</v>
      </c>
      <c r="F307" s="20">
        <f t="shared" si="18"/>
        <v>18000</v>
      </c>
      <c r="G307" s="20">
        <f t="shared" si="19"/>
        <v>2709000</v>
      </c>
      <c r="H307" s="88">
        <f t="shared" si="20"/>
        <v>2645.5078125</v>
      </c>
      <c r="I307" s="53">
        <f t="shared" si="20"/>
        <v>2.5835037231445313</v>
      </c>
    </row>
    <row r="308" spans="5:9" x14ac:dyDescent="0.25">
      <c r="E308" s="20">
        <f t="shared" si="21"/>
        <v>301</v>
      </c>
      <c r="F308" s="20">
        <f t="shared" si="18"/>
        <v>18060</v>
      </c>
      <c r="G308" s="20">
        <f t="shared" si="19"/>
        <v>2727060</v>
      </c>
      <c r="H308" s="88">
        <f t="shared" si="20"/>
        <v>2663.14453125</v>
      </c>
      <c r="I308" s="53">
        <f t="shared" si="20"/>
        <v>2.6007270812988281</v>
      </c>
    </row>
    <row r="309" spans="5:9" x14ac:dyDescent="0.25">
      <c r="E309" s="20">
        <f t="shared" si="21"/>
        <v>302</v>
      </c>
      <c r="F309" s="20">
        <f t="shared" si="18"/>
        <v>18120</v>
      </c>
      <c r="G309" s="20">
        <f t="shared" si="19"/>
        <v>2745180</v>
      </c>
      <c r="H309" s="88">
        <f t="shared" si="20"/>
        <v>2680.83984375</v>
      </c>
      <c r="I309" s="53">
        <f t="shared" si="20"/>
        <v>2.6180076599121094</v>
      </c>
    </row>
    <row r="310" spans="5:9" x14ac:dyDescent="0.25">
      <c r="E310" s="20">
        <f t="shared" si="21"/>
        <v>303</v>
      </c>
      <c r="F310" s="20">
        <f t="shared" si="18"/>
        <v>18180</v>
      </c>
      <c r="G310" s="20">
        <f t="shared" si="19"/>
        <v>2763360</v>
      </c>
      <c r="H310" s="88">
        <f t="shared" si="20"/>
        <v>2698.59375</v>
      </c>
      <c r="I310" s="53">
        <f t="shared" si="20"/>
        <v>2.635345458984375</v>
      </c>
    </row>
    <row r="311" spans="5:9" x14ac:dyDescent="0.25">
      <c r="E311" s="20">
        <f t="shared" si="21"/>
        <v>304</v>
      </c>
      <c r="F311" s="20">
        <f t="shared" si="18"/>
        <v>18240</v>
      </c>
      <c r="G311" s="20">
        <f t="shared" si="19"/>
        <v>2781600</v>
      </c>
      <c r="H311" s="88">
        <f t="shared" si="20"/>
        <v>2716.40625</v>
      </c>
      <c r="I311" s="53">
        <f t="shared" si="20"/>
        <v>2.652740478515625</v>
      </c>
    </row>
    <row r="312" spans="5:9" x14ac:dyDescent="0.25">
      <c r="E312" s="20">
        <f t="shared" si="21"/>
        <v>305</v>
      </c>
      <c r="F312" s="20">
        <f t="shared" si="18"/>
        <v>18300</v>
      </c>
      <c r="G312" s="20">
        <f t="shared" si="19"/>
        <v>2799900</v>
      </c>
      <c r="H312" s="88">
        <f t="shared" si="20"/>
        <v>2734.27734375</v>
      </c>
      <c r="I312" s="53">
        <f t="shared" si="20"/>
        <v>2.6701927185058594</v>
      </c>
    </row>
    <row r="313" spans="5:9" x14ac:dyDescent="0.25">
      <c r="E313" s="20">
        <f t="shared" si="21"/>
        <v>306</v>
      </c>
      <c r="F313" s="20">
        <f t="shared" si="18"/>
        <v>18360</v>
      </c>
      <c r="G313" s="20">
        <f t="shared" si="19"/>
        <v>2818260</v>
      </c>
      <c r="H313" s="88">
        <f t="shared" si="20"/>
        <v>2752.20703125</v>
      </c>
      <c r="I313" s="53">
        <f t="shared" si="20"/>
        <v>2.6877021789550781</v>
      </c>
    </row>
    <row r="314" spans="5:9" x14ac:dyDescent="0.25">
      <c r="E314" s="20">
        <f t="shared" si="21"/>
        <v>307</v>
      </c>
      <c r="F314" s="20">
        <f t="shared" si="18"/>
        <v>18420</v>
      </c>
      <c r="G314" s="20">
        <f t="shared" si="19"/>
        <v>2836680</v>
      </c>
      <c r="H314" s="88">
        <f t="shared" si="20"/>
        <v>2770.1953125</v>
      </c>
      <c r="I314" s="53">
        <f t="shared" si="20"/>
        <v>2.7052688598632813</v>
      </c>
    </row>
    <row r="315" spans="5:9" x14ac:dyDescent="0.25">
      <c r="E315" s="20">
        <f t="shared" si="21"/>
        <v>308</v>
      </c>
      <c r="F315" s="20">
        <f t="shared" ref="F315:F378" si="22">F314+$F$5</f>
        <v>18480</v>
      </c>
      <c r="G315" s="20">
        <f t="shared" ref="G315:G378" si="23">G314+F315</f>
        <v>2855160</v>
      </c>
      <c r="H315" s="88">
        <f t="shared" si="20"/>
        <v>2788.2421875</v>
      </c>
      <c r="I315" s="53">
        <f t="shared" si="20"/>
        <v>2.7228927612304687</v>
      </c>
    </row>
    <row r="316" spans="5:9" x14ac:dyDescent="0.25">
      <c r="E316" s="20">
        <f t="shared" si="21"/>
        <v>309</v>
      </c>
      <c r="F316" s="20">
        <f t="shared" si="22"/>
        <v>18540</v>
      </c>
      <c r="G316" s="20">
        <f t="shared" si="23"/>
        <v>2873700</v>
      </c>
      <c r="H316" s="88">
        <f t="shared" si="20"/>
        <v>2806.34765625</v>
      </c>
      <c r="I316" s="53">
        <f t="shared" si="20"/>
        <v>2.7405738830566406</v>
      </c>
    </row>
    <row r="317" spans="5:9" x14ac:dyDescent="0.25">
      <c r="E317" s="20">
        <f t="shared" si="21"/>
        <v>310</v>
      </c>
      <c r="F317" s="20">
        <f t="shared" si="22"/>
        <v>18600</v>
      </c>
      <c r="G317" s="20">
        <f t="shared" si="23"/>
        <v>2892300</v>
      </c>
      <c r="H317" s="88">
        <f t="shared" si="20"/>
        <v>2824.51171875</v>
      </c>
      <c r="I317" s="53">
        <f t="shared" si="20"/>
        <v>2.7583122253417969</v>
      </c>
    </row>
    <row r="318" spans="5:9" x14ac:dyDescent="0.25">
      <c r="E318" s="20">
        <f t="shared" si="21"/>
        <v>311</v>
      </c>
      <c r="F318" s="20">
        <f t="shared" si="22"/>
        <v>18660</v>
      </c>
      <c r="G318" s="20">
        <f t="shared" si="23"/>
        <v>2910960</v>
      </c>
      <c r="H318" s="88">
        <f t="shared" si="20"/>
        <v>2842.734375</v>
      </c>
      <c r="I318" s="53">
        <f t="shared" si="20"/>
        <v>2.7761077880859375</v>
      </c>
    </row>
    <row r="319" spans="5:9" x14ac:dyDescent="0.25">
      <c r="E319" s="20">
        <f t="shared" si="21"/>
        <v>312</v>
      </c>
      <c r="F319" s="20">
        <f t="shared" si="22"/>
        <v>18720</v>
      </c>
      <c r="G319" s="20">
        <f t="shared" si="23"/>
        <v>2929680</v>
      </c>
      <c r="H319" s="88">
        <f t="shared" si="20"/>
        <v>2861.015625</v>
      </c>
      <c r="I319" s="53">
        <f t="shared" si="20"/>
        <v>2.7939605712890625</v>
      </c>
    </row>
    <row r="320" spans="5:9" x14ac:dyDescent="0.25">
      <c r="E320" s="20">
        <f t="shared" si="21"/>
        <v>313</v>
      </c>
      <c r="F320" s="20">
        <f t="shared" si="22"/>
        <v>18780</v>
      </c>
      <c r="G320" s="20">
        <f t="shared" si="23"/>
        <v>2948460</v>
      </c>
      <c r="H320" s="88">
        <f t="shared" si="20"/>
        <v>2879.35546875</v>
      </c>
      <c r="I320" s="53">
        <f t="shared" si="20"/>
        <v>2.8118705749511719</v>
      </c>
    </row>
    <row r="321" spans="5:9" x14ac:dyDescent="0.25">
      <c r="E321" s="20">
        <f t="shared" si="21"/>
        <v>314</v>
      </c>
      <c r="F321" s="20">
        <f t="shared" si="22"/>
        <v>18840</v>
      </c>
      <c r="G321" s="20">
        <f t="shared" si="23"/>
        <v>2967300</v>
      </c>
      <c r="H321" s="88">
        <f t="shared" si="20"/>
        <v>2897.75390625</v>
      </c>
      <c r="I321" s="53">
        <f t="shared" si="20"/>
        <v>2.8298377990722656</v>
      </c>
    </row>
    <row r="322" spans="5:9" x14ac:dyDescent="0.25">
      <c r="E322" s="20">
        <f t="shared" si="21"/>
        <v>315</v>
      </c>
      <c r="F322" s="20">
        <f t="shared" si="22"/>
        <v>18900</v>
      </c>
      <c r="G322" s="20">
        <f t="shared" si="23"/>
        <v>2986200</v>
      </c>
      <c r="H322" s="88">
        <f t="shared" si="20"/>
        <v>2916.2109375</v>
      </c>
      <c r="I322" s="53">
        <f t="shared" si="20"/>
        <v>2.8478622436523438</v>
      </c>
    </row>
    <row r="323" spans="5:9" x14ac:dyDescent="0.25">
      <c r="E323" s="20">
        <f t="shared" si="21"/>
        <v>316</v>
      </c>
      <c r="F323" s="20">
        <f t="shared" si="22"/>
        <v>18960</v>
      </c>
      <c r="G323" s="20">
        <f t="shared" si="23"/>
        <v>3005160</v>
      </c>
      <c r="H323" s="88">
        <f t="shared" si="20"/>
        <v>2934.7265625</v>
      </c>
      <c r="I323" s="53">
        <f t="shared" si="20"/>
        <v>2.8659439086914063</v>
      </c>
    </row>
    <row r="324" spans="5:9" x14ac:dyDescent="0.25">
      <c r="E324" s="20">
        <f t="shared" si="21"/>
        <v>317</v>
      </c>
      <c r="F324" s="20">
        <f t="shared" si="22"/>
        <v>19020</v>
      </c>
      <c r="G324" s="20">
        <f t="shared" si="23"/>
        <v>3024180</v>
      </c>
      <c r="H324" s="88">
        <f t="shared" si="20"/>
        <v>2953.30078125</v>
      </c>
      <c r="I324" s="53">
        <f t="shared" si="20"/>
        <v>2.8840827941894531</v>
      </c>
    </row>
    <row r="325" spans="5:9" x14ac:dyDescent="0.25">
      <c r="E325" s="20">
        <f t="shared" si="21"/>
        <v>318</v>
      </c>
      <c r="F325" s="20">
        <f t="shared" si="22"/>
        <v>19080</v>
      </c>
      <c r="G325" s="20">
        <f t="shared" si="23"/>
        <v>3043260</v>
      </c>
      <c r="H325" s="88">
        <f t="shared" si="20"/>
        <v>2971.93359375</v>
      </c>
      <c r="I325" s="53">
        <f t="shared" si="20"/>
        <v>2.9022789001464844</v>
      </c>
    </row>
    <row r="326" spans="5:9" x14ac:dyDescent="0.25">
      <c r="E326" s="20">
        <f t="shared" si="21"/>
        <v>319</v>
      </c>
      <c r="F326" s="20">
        <f t="shared" si="22"/>
        <v>19140</v>
      </c>
      <c r="G326" s="20">
        <f t="shared" si="23"/>
        <v>3062400</v>
      </c>
      <c r="H326" s="88">
        <f t="shared" si="20"/>
        <v>2990.625</v>
      </c>
      <c r="I326" s="53">
        <f t="shared" si="20"/>
        <v>2.9205322265625</v>
      </c>
    </row>
    <row r="327" spans="5:9" x14ac:dyDescent="0.25">
      <c r="E327" s="20">
        <f t="shared" si="21"/>
        <v>320</v>
      </c>
      <c r="F327" s="20">
        <f t="shared" si="22"/>
        <v>19200</v>
      </c>
      <c r="G327" s="20">
        <f t="shared" si="23"/>
        <v>3081600</v>
      </c>
      <c r="H327" s="88">
        <f t="shared" si="20"/>
        <v>3009.375</v>
      </c>
      <c r="I327" s="53">
        <f t="shared" si="20"/>
        <v>2.9388427734375</v>
      </c>
    </row>
    <row r="328" spans="5:9" x14ac:dyDescent="0.25">
      <c r="E328" s="20">
        <f t="shared" si="21"/>
        <v>321</v>
      </c>
      <c r="F328" s="20">
        <f t="shared" si="22"/>
        <v>19260</v>
      </c>
      <c r="G328" s="20">
        <f t="shared" si="23"/>
        <v>3100860</v>
      </c>
      <c r="H328" s="88">
        <f t="shared" si="20"/>
        <v>3028.18359375</v>
      </c>
      <c r="I328" s="53">
        <f t="shared" si="20"/>
        <v>2.9572105407714844</v>
      </c>
    </row>
    <row r="329" spans="5:9" x14ac:dyDescent="0.25">
      <c r="E329" s="20">
        <f t="shared" si="21"/>
        <v>322</v>
      </c>
      <c r="F329" s="20">
        <f t="shared" si="22"/>
        <v>19320</v>
      </c>
      <c r="G329" s="20">
        <f t="shared" si="23"/>
        <v>3120180</v>
      </c>
      <c r="H329" s="88">
        <f t="shared" ref="H329:I392" si="24">G329/1024</f>
        <v>3047.05078125</v>
      </c>
      <c r="I329" s="53">
        <f t="shared" si="24"/>
        <v>2.9756355285644531</v>
      </c>
    </row>
    <row r="330" spans="5:9" x14ac:dyDescent="0.25">
      <c r="E330" s="20">
        <f t="shared" ref="E330:E393" si="25">E329+1</f>
        <v>323</v>
      </c>
      <c r="F330" s="20">
        <f t="shared" si="22"/>
        <v>19380</v>
      </c>
      <c r="G330" s="20">
        <f t="shared" si="23"/>
        <v>3139560</v>
      </c>
      <c r="H330" s="88">
        <f t="shared" si="24"/>
        <v>3065.9765625</v>
      </c>
      <c r="I330" s="53">
        <f t="shared" si="24"/>
        <v>2.9941177368164063</v>
      </c>
    </row>
    <row r="331" spans="5:9" x14ac:dyDescent="0.25">
      <c r="E331" s="20">
        <f t="shared" si="25"/>
        <v>324</v>
      </c>
      <c r="F331" s="20">
        <f t="shared" si="22"/>
        <v>19440</v>
      </c>
      <c r="G331" s="20">
        <f t="shared" si="23"/>
        <v>3159000</v>
      </c>
      <c r="H331" s="88">
        <f t="shared" si="24"/>
        <v>3084.9609375</v>
      </c>
      <c r="I331" s="53">
        <f t="shared" si="24"/>
        <v>3.0126571655273438</v>
      </c>
    </row>
    <row r="332" spans="5:9" x14ac:dyDescent="0.25">
      <c r="E332" s="20">
        <f t="shared" si="25"/>
        <v>325</v>
      </c>
      <c r="F332" s="20">
        <f t="shared" si="22"/>
        <v>19500</v>
      </c>
      <c r="G332" s="20">
        <f t="shared" si="23"/>
        <v>3178500</v>
      </c>
      <c r="H332" s="88">
        <f t="shared" si="24"/>
        <v>3104.00390625</v>
      </c>
      <c r="I332" s="53">
        <f t="shared" si="24"/>
        <v>3.0312538146972656</v>
      </c>
    </row>
    <row r="333" spans="5:9" x14ac:dyDescent="0.25">
      <c r="E333" s="20">
        <f t="shared" si="25"/>
        <v>326</v>
      </c>
      <c r="F333" s="20">
        <f t="shared" si="22"/>
        <v>19560</v>
      </c>
      <c r="G333" s="20">
        <f t="shared" si="23"/>
        <v>3198060</v>
      </c>
      <c r="H333" s="88">
        <f t="shared" si="24"/>
        <v>3123.10546875</v>
      </c>
      <c r="I333" s="53">
        <f t="shared" si="24"/>
        <v>3.0499076843261719</v>
      </c>
    </row>
    <row r="334" spans="5:9" x14ac:dyDescent="0.25">
      <c r="E334" s="20">
        <f t="shared" si="25"/>
        <v>327</v>
      </c>
      <c r="F334" s="20">
        <f t="shared" si="22"/>
        <v>19620</v>
      </c>
      <c r="G334" s="20">
        <f t="shared" si="23"/>
        <v>3217680</v>
      </c>
      <c r="H334" s="88">
        <f t="shared" si="24"/>
        <v>3142.265625</v>
      </c>
      <c r="I334" s="53">
        <f t="shared" si="24"/>
        <v>3.0686187744140625</v>
      </c>
    </row>
    <row r="335" spans="5:9" x14ac:dyDescent="0.25">
      <c r="E335" s="20">
        <f t="shared" si="25"/>
        <v>328</v>
      </c>
      <c r="F335" s="20">
        <f t="shared" si="22"/>
        <v>19680</v>
      </c>
      <c r="G335" s="20">
        <f t="shared" si="23"/>
        <v>3237360</v>
      </c>
      <c r="H335" s="88">
        <f t="shared" si="24"/>
        <v>3161.484375</v>
      </c>
      <c r="I335" s="53">
        <f t="shared" si="24"/>
        <v>3.0873870849609375</v>
      </c>
    </row>
    <row r="336" spans="5:9" x14ac:dyDescent="0.25">
      <c r="E336" s="20">
        <f t="shared" si="25"/>
        <v>329</v>
      </c>
      <c r="F336" s="20">
        <f t="shared" si="22"/>
        <v>19740</v>
      </c>
      <c r="G336" s="20">
        <f t="shared" si="23"/>
        <v>3257100</v>
      </c>
      <c r="H336" s="88">
        <f t="shared" si="24"/>
        <v>3180.76171875</v>
      </c>
      <c r="I336" s="53">
        <f t="shared" si="24"/>
        <v>3.1062126159667969</v>
      </c>
    </row>
    <row r="337" spans="5:9" x14ac:dyDescent="0.25">
      <c r="E337" s="20">
        <f t="shared" si="25"/>
        <v>330</v>
      </c>
      <c r="F337" s="20">
        <f t="shared" si="22"/>
        <v>19800</v>
      </c>
      <c r="G337" s="20">
        <f t="shared" si="23"/>
        <v>3276900</v>
      </c>
      <c r="H337" s="88">
        <f t="shared" si="24"/>
        <v>3200.09765625</v>
      </c>
      <c r="I337" s="53">
        <f t="shared" si="24"/>
        <v>3.1250953674316406</v>
      </c>
    </row>
    <row r="338" spans="5:9" x14ac:dyDescent="0.25">
      <c r="E338" s="20">
        <f t="shared" si="25"/>
        <v>331</v>
      </c>
      <c r="F338" s="20">
        <f t="shared" si="22"/>
        <v>19860</v>
      </c>
      <c r="G338" s="20">
        <f t="shared" si="23"/>
        <v>3296760</v>
      </c>
      <c r="H338" s="88">
        <f t="shared" si="24"/>
        <v>3219.4921875</v>
      </c>
      <c r="I338" s="53">
        <f t="shared" si="24"/>
        <v>3.1440353393554687</v>
      </c>
    </row>
    <row r="339" spans="5:9" x14ac:dyDescent="0.25">
      <c r="E339" s="20">
        <f t="shared" si="25"/>
        <v>332</v>
      </c>
      <c r="F339" s="20">
        <f t="shared" si="22"/>
        <v>19920</v>
      </c>
      <c r="G339" s="20">
        <f t="shared" si="23"/>
        <v>3316680</v>
      </c>
      <c r="H339" s="88">
        <f t="shared" si="24"/>
        <v>3238.9453125</v>
      </c>
      <c r="I339" s="53">
        <f t="shared" si="24"/>
        <v>3.1630325317382813</v>
      </c>
    </row>
    <row r="340" spans="5:9" x14ac:dyDescent="0.25">
      <c r="E340" s="20">
        <f t="shared" si="25"/>
        <v>333</v>
      </c>
      <c r="F340" s="20">
        <f t="shared" si="22"/>
        <v>19980</v>
      </c>
      <c r="G340" s="20">
        <f t="shared" si="23"/>
        <v>3336660</v>
      </c>
      <c r="H340" s="88">
        <f t="shared" si="24"/>
        <v>3258.45703125</v>
      </c>
      <c r="I340" s="53">
        <f t="shared" si="24"/>
        <v>3.1820869445800781</v>
      </c>
    </row>
    <row r="341" spans="5:9" x14ac:dyDescent="0.25">
      <c r="E341" s="20">
        <f t="shared" si="25"/>
        <v>334</v>
      </c>
      <c r="F341" s="20">
        <f t="shared" si="22"/>
        <v>20040</v>
      </c>
      <c r="G341" s="20">
        <f t="shared" si="23"/>
        <v>3356700</v>
      </c>
      <c r="H341" s="88">
        <f t="shared" si="24"/>
        <v>3278.02734375</v>
      </c>
      <c r="I341" s="53">
        <f t="shared" si="24"/>
        <v>3.2011985778808594</v>
      </c>
    </row>
    <row r="342" spans="5:9" x14ac:dyDescent="0.25">
      <c r="E342" s="20">
        <f t="shared" si="25"/>
        <v>335</v>
      </c>
      <c r="F342" s="20">
        <f t="shared" si="22"/>
        <v>20100</v>
      </c>
      <c r="G342" s="20">
        <f t="shared" si="23"/>
        <v>3376800</v>
      </c>
      <c r="H342" s="88">
        <f t="shared" si="24"/>
        <v>3297.65625</v>
      </c>
      <c r="I342" s="53">
        <f t="shared" si="24"/>
        <v>3.220367431640625</v>
      </c>
    </row>
    <row r="343" spans="5:9" x14ac:dyDescent="0.25">
      <c r="E343" s="20">
        <f t="shared" si="25"/>
        <v>336</v>
      </c>
      <c r="F343" s="20">
        <f t="shared" si="22"/>
        <v>20160</v>
      </c>
      <c r="G343" s="20">
        <f t="shared" si="23"/>
        <v>3396960</v>
      </c>
      <c r="H343" s="88">
        <f t="shared" si="24"/>
        <v>3317.34375</v>
      </c>
      <c r="I343" s="53">
        <f t="shared" si="24"/>
        <v>3.239593505859375</v>
      </c>
    </row>
    <row r="344" spans="5:9" x14ac:dyDescent="0.25">
      <c r="E344" s="20">
        <f t="shared" si="25"/>
        <v>337</v>
      </c>
      <c r="F344" s="20">
        <f t="shared" si="22"/>
        <v>20220</v>
      </c>
      <c r="G344" s="20">
        <f t="shared" si="23"/>
        <v>3417180</v>
      </c>
      <c r="H344" s="88">
        <f t="shared" si="24"/>
        <v>3337.08984375</v>
      </c>
      <c r="I344" s="53">
        <f t="shared" si="24"/>
        <v>3.2588768005371094</v>
      </c>
    </row>
    <row r="345" spans="5:9" x14ac:dyDescent="0.25">
      <c r="E345" s="20">
        <f t="shared" si="25"/>
        <v>338</v>
      </c>
      <c r="F345" s="20">
        <f t="shared" si="22"/>
        <v>20280</v>
      </c>
      <c r="G345" s="20">
        <f t="shared" si="23"/>
        <v>3437460</v>
      </c>
      <c r="H345" s="88">
        <f t="shared" si="24"/>
        <v>3356.89453125</v>
      </c>
      <c r="I345" s="53">
        <f t="shared" si="24"/>
        <v>3.2782173156738281</v>
      </c>
    </row>
    <row r="346" spans="5:9" x14ac:dyDescent="0.25">
      <c r="E346" s="20">
        <f t="shared" si="25"/>
        <v>339</v>
      </c>
      <c r="F346" s="20">
        <f t="shared" si="22"/>
        <v>20340</v>
      </c>
      <c r="G346" s="20">
        <f t="shared" si="23"/>
        <v>3457800</v>
      </c>
      <c r="H346" s="88">
        <f t="shared" si="24"/>
        <v>3376.7578125</v>
      </c>
      <c r="I346" s="53">
        <f t="shared" si="24"/>
        <v>3.2976150512695313</v>
      </c>
    </row>
    <row r="347" spans="5:9" x14ac:dyDescent="0.25">
      <c r="E347" s="20">
        <f t="shared" si="25"/>
        <v>340</v>
      </c>
      <c r="F347" s="20">
        <f t="shared" si="22"/>
        <v>20400</v>
      </c>
      <c r="G347" s="20">
        <f t="shared" si="23"/>
        <v>3478200</v>
      </c>
      <c r="H347" s="88">
        <f t="shared" si="24"/>
        <v>3396.6796875</v>
      </c>
      <c r="I347" s="53">
        <f t="shared" si="24"/>
        <v>3.3170700073242187</v>
      </c>
    </row>
    <row r="348" spans="5:9" x14ac:dyDescent="0.25">
      <c r="E348" s="20">
        <f t="shared" si="25"/>
        <v>341</v>
      </c>
      <c r="F348" s="20">
        <f t="shared" si="22"/>
        <v>20460</v>
      </c>
      <c r="G348" s="20">
        <f t="shared" si="23"/>
        <v>3498660</v>
      </c>
      <c r="H348" s="88">
        <f t="shared" si="24"/>
        <v>3416.66015625</v>
      </c>
      <c r="I348" s="53">
        <f t="shared" si="24"/>
        <v>3.3365821838378906</v>
      </c>
    </row>
    <row r="349" spans="5:9" x14ac:dyDescent="0.25">
      <c r="E349" s="20">
        <f t="shared" si="25"/>
        <v>342</v>
      </c>
      <c r="F349" s="20">
        <f t="shared" si="22"/>
        <v>20520</v>
      </c>
      <c r="G349" s="20">
        <f t="shared" si="23"/>
        <v>3519180</v>
      </c>
      <c r="H349" s="88">
        <f t="shared" si="24"/>
        <v>3436.69921875</v>
      </c>
      <c r="I349" s="53">
        <f t="shared" si="24"/>
        <v>3.3561515808105469</v>
      </c>
    </row>
    <row r="350" spans="5:9" x14ac:dyDescent="0.25">
      <c r="E350" s="20">
        <f t="shared" si="25"/>
        <v>343</v>
      </c>
      <c r="F350" s="20">
        <f t="shared" si="22"/>
        <v>20580</v>
      </c>
      <c r="G350" s="20">
        <f t="shared" si="23"/>
        <v>3539760</v>
      </c>
      <c r="H350" s="88">
        <f t="shared" si="24"/>
        <v>3456.796875</v>
      </c>
      <c r="I350" s="53">
        <f t="shared" si="24"/>
        <v>3.3757781982421875</v>
      </c>
    </row>
    <row r="351" spans="5:9" x14ac:dyDescent="0.25">
      <c r="E351" s="20">
        <f t="shared" si="25"/>
        <v>344</v>
      </c>
      <c r="F351" s="20">
        <f t="shared" si="22"/>
        <v>20640</v>
      </c>
      <c r="G351" s="20">
        <f t="shared" si="23"/>
        <v>3560400</v>
      </c>
      <c r="H351" s="88">
        <f t="shared" si="24"/>
        <v>3476.953125</v>
      </c>
      <c r="I351" s="53">
        <f t="shared" si="24"/>
        <v>3.3954620361328125</v>
      </c>
    </row>
    <row r="352" spans="5:9" x14ac:dyDescent="0.25">
      <c r="E352" s="20">
        <f t="shared" si="25"/>
        <v>345</v>
      </c>
      <c r="F352" s="20">
        <f t="shared" si="22"/>
        <v>20700</v>
      </c>
      <c r="G352" s="20">
        <f t="shared" si="23"/>
        <v>3581100</v>
      </c>
      <c r="H352" s="88">
        <f t="shared" si="24"/>
        <v>3497.16796875</v>
      </c>
      <c r="I352" s="53">
        <f t="shared" si="24"/>
        <v>3.4152030944824219</v>
      </c>
    </row>
    <row r="353" spans="5:9" x14ac:dyDescent="0.25">
      <c r="E353" s="20">
        <f t="shared" si="25"/>
        <v>346</v>
      </c>
      <c r="F353" s="20">
        <f t="shared" si="22"/>
        <v>20760</v>
      </c>
      <c r="G353" s="20">
        <f t="shared" si="23"/>
        <v>3601860</v>
      </c>
      <c r="H353" s="88">
        <f t="shared" si="24"/>
        <v>3517.44140625</v>
      </c>
      <c r="I353" s="53">
        <f t="shared" si="24"/>
        <v>3.4350013732910156</v>
      </c>
    </row>
    <row r="354" spans="5:9" x14ac:dyDescent="0.25">
      <c r="E354" s="20">
        <f t="shared" si="25"/>
        <v>347</v>
      </c>
      <c r="F354" s="20">
        <f t="shared" si="22"/>
        <v>20820</v>
      </c>
      <c r="G354" s="20">
        <f t="shared" si="23"/>
        <v>3622680</v>
      </c>
      <c r="H354" s="88">
        <f t="shared" si="24"/>
        <v>3537.7734375</v>
      </c>
      <c r="I354" s="53">
        <f t="shared" si="24"/>
        <v>3.4548568725585938</v>
      </c>
    </row>
    <row r="355" spans="5:9" x14ac:dyDescent="0.25">
      <c r="E355" s="20">
        <f t="shared" si="25"/>
        <v>348</v>
      </c>
      <c r="F355" s="20">
        <f t="shared" si="22"/>
        <v>20880</v>
      </c>
      <c r="G355" s="20">
        <f t="shared" si="23"/>
        <v>3643560</v>
      </c>
      <c r="H355" s="88">
        <f t="shared" si="24"/>
        <v>3558.1640625</v>
      </c>
      <c r="I355" s="53">
        <f t="shared" si="24"/>
        <v>3.4747695922851563</v>
      </c>
    </row>
    <row r="356" spans="5:9" x14ac:dyDescent="0.25">
      <c r="E356" s="20">
        <f t="shared" si="25"/>
        <v>349</v>
      </c>
      <c r="F356" s="20">
        <f t="shared" si="22"/>
        <v>20940</v>
      </c>
      <c r="G356" s="20">
        <f t="shared" si="23"/>
        <v>3664500</v>
      </c>
      <c r="H356" s="88">
        <f t="shared" si="24"/>
        <v>3578.61328125</v>
      </c>
      <c r="I356" s="53">
        <f t="shared" si="24"/>
        <v>3.4947395324707031</v>
      </c>
    </row>
    <row r="357" spans="5:9" x14ac:dyDescent="0.25">
      <c r="E357" s="20">
        <f t="shared" si="25"/>
        <v>350</v>
      </c>
      <c r="F357" s="20">
        <f t="shared" si="22"/>
        <v>21000</v>
      </c>
      <c r="G357" s="20">
        <f t="shared" si="23"/>
        <v>3685500</v>
      </c>
      <c r="H357" s="88">
        <f t="shared" si="24"/>
        <v>3599.12109375</v>
      </c>
      <c r="I357" s="53">
        <f t="shared" si="24"/>
        <v>3.5147666931152344</v>
      </c>
    </row>
    <row r="358" spans="5:9" x14ac:dyDescent="0.25">
      <c r="E358" s="20">
        <f t="shared" si="25"/>
        <v>351</v>
      </c>
      <c r="F358" s="20">
        <f t="shared" si="22"/>
        <v>21060</v>
      </c>
      <c r="G358" s="20">
        <f t="shared" si="23"/>
        <v>3706560</v>
      </c>
      <c r="H358" s="88">
        <f t="shared" si="24"/>
        <v>3619.6875</v>
      </c>
      <c r="I358" s="53">
        <f t="shared" si="24"/>
        <v>3.53485107421875</v>
      </c>
    </row>
    <row r="359" spans="5:9" x14ac:dyDescent="0.25">
      <c r="E359" s="20">
        <f t="shared" si="25"/>
        <v>352</v>
      </c>
      <c r="F359" s="20">
        <f t="shared" si="22"/>
        <v>21120</v>
      </c>
      <c r="G359" s="20">
        <f t="shared" si="23"/>
        <v>3727680</v>
      </c>
      <c r="H359" s="88">
        <f t="shared" si="24"/>
        <v>3640.3125</v>
      </c>
      <c r="I359" s="53">
        <f t="shared" si="24"/>
        <v>3.55499267578125</v>
      </c>
    </row>
    <row r="360" spans="5:9" x14ac:dyDescent="0.25">
      <c r="E360" s="20">
        <f t="shared" si="25"/>
        <v>353</v>
      </c>
      <c r="F360" s="20">
        <f t="shared" si="22"/>
        <v>21180</v>
      </c>
      <c r="G360" s="20">
        <f t="shared" si="23"/>
        <v>3748860</v>
      </c>
      <c r="H360" s="88">
        <f t="shared" si="24"/>
        <v>3660.99609375</v>
      </c>
      <c r="I360" s="53">
        <f t="shared" si="24"/>
        <v>3.5751914978027344</v>
      </c>
    </row>
    <row r="361" spans="5:9" x14ac:dyDescent="0.25">
      <c r="E361" s="20">
        <f t="shared" si="25"/>
        <v>354</v>
      </c>
      <c r="F361" s="20">
        <f t="shared" si="22"/>
        <v>21240</v>
      </c>
      <c r="G361" s="20">
        <f t="shared" si="23"/>
        <v>3770100</v>
      </c>
      <c r="H361" s="88">
        <f t="shared" si="24"/>
        <v>3681.73828125</v>
      </c>
      <c r="I361" s="53">
        <f t="shared" si="24"/>
        <v>3.5954475402832031</v>
      </c>
    </row>
    <row r="362" spans="5:9" x14ac:dyDescent="0.25">
      <c r="E362" s="20">
        <f t="shared" si="25"/>
        <v>355</v>
      </c>
      <c r="F362" s="20">
        <f t="shared" si="22"/>
        <v>21300</v>
      </c>
      <c r="G362" s="20">
        <f t="shared" si="23"/>
        <v>3791400</v>
      </c>
      <c r="H362" s="88">
        <f t="shared" si="24"/>
        <v>3702.5390625</v>
      </c>
      <c r="I362" s="53">
        <f t="shared" si="24"/>
        <v>3.6157608032226563</v>
      </c>
    </row>
    <row r="363" spans="5:9" x14ac:dyDescent="0.25">
      <c r="E363" s="20">
        <f t="shared" si="25"/>
        <v>356</v>
      </c>
      <c r="F363" s="20">
        <f t="shared" si="22"/>
        <v>21360</v>
      </c>
      <c r="G363" s="20">
        <f t="shared" si="23"/>
        <v>3812760</v>
      </c>
      <c r="H363" s="88">
        <f t="shared" si="24"/>
        <v>3723.3984375</v>
      </c>
      <c r="I363" s="53">
        <f t="shared" si="24"/>
        <v>3.6361312866210938</v>
      </c>
    </row>
    <row r="364" spans="5:9" x14ac:dyDescent="0.25">
      <c r="E364" s="20">
        <f t="shared" si="25"/>
        <v>357</v>
      </c>
      <c r="F364" s="20">
        <f t="shared" si="22"/>
        <v>21420</v>
      </c>
      <c r="G364" s="20">
        <f t="shared" si="23"/>
        <v>3834180</v>
      </c>
      <c r="H364" s="88">
        <f t="shared" si="24"/>
        <v>3744.31640625</v>
      </c>
      <c r="I364" s="53">
        <f t="shared" si="24"/>
        <v>3.6565589904785156</v>
      </c>
    </row>
    <row r="365" spans="5:9" x14ac:dyDescent="0.25">
      <c r="E365" s="20">
        <f t="shared" si="25"/>
        <v>358</v>
      </c>
      <c r="F365" s="20">
        <f t="shared" si="22"/>
        <v>21480</v>
      </c>
      <c r="G365" s="20">
        <f t="shared" si="23"/>
        <v>3855660</v>
      </c>
      <c r="H365" s="88">
        <f t="shared" si="24"/>
        <v>3765.29296875</v>
      </c>
      <c r="I365" s="53">
        <f t="shared" si="24"/>
        <v>3.6770439147949219</v>
      </c>
    </row>
    <row r="366" spans="5:9" x14ac:dyDescent="0.25">
      <c r="E366" s="20">
        <f t="shared" si="25"/>
        <v>359</v>
      </c>
      <c r="F366" s="20">
        <f t="shared" si="22"/>
        <v>21540</v>
      </c>
      <c r="G366" s="20">
        <f t="shared" si="23"/>
        <v>3877200</v>
      </c>
      <c r="H366" s="88">
        <f t="shared" si="24"/>
        <v>3786.328125</v>
      </c>
      <c r="I366" s="53">
        <f t="shared" si="24"/>
        <v>3.6975860595703125</v>
      </c>
    </row>
    <row r="367" spans="5:9" x14ac:dyDescent="0.25">
      <c r="E367" s="20">
        <f t="shared" si="25"/>
        <v>360</v>
      </c>
      <c r="F367" s="20">
        <f t="shared" si="22"/>
        <v>21600</v>
      </c>
      <c r="G367" s="20">
        <f t="shared" si="23"/>
        <v>3898800</v>
      </c>
      <c r="H367" s="88">
        <f t="shared" si="24"/>
        <v>3807.421875</v>
      </c>
      <c r="I367" s="53">
        <f t="shared" si="24"/>
        <v>3.7181854248046875</v>
      </c>
    </row>
    <row r="368" spans="5:9" x14ac:dyDescent="0.25">
      <c r="E368" s="20">
        <f t="shared" si="25"/>
        <v>361</v>
      </c>
      <c r="F368" s="20">
        <f t="shared" si="22"/>
        <v>21660</v>
      </c>
      <c r="G368" s="20">
        <f t="shared" si="23"/>
        <v>3920460</v>
      </c>
      <c r="H368" s="88">
        <f t="shared" si="24"/>
        <v>3828.57421875</v>
      </c>
      <c r="I368" s="53">
        <f t="shared" si="24"/>
        <v>3.7388420104980469</v>
      </c>
    </row>
    <row r="369" spans="5:9" x14ac:dyDescent="0.25">
      <c r="E369" s="20">
        <f t="shared" si="25"/>
        <v>362</v>
      </c>
      <c r="F369" s="20">
        <f t="shared" si="22"/>
        <v>21720</v>
      </c>
      <c r="G369" s="20">
        <f t="shared" si="23"/>
        <v>3942180</v>
      </c>
      <c r="H369" s="88">
        <f t="shared" si="24"/>
        <v>3849.78515625</v>
      </c>
      <c r="I369" s="53">
        <f t="shared" si="24"/>
        <v>3.7595558166503906</v>
      </c>
    </row>
    <row r="370" spans="5:9" x14ac:dyDescent="0.25">
      <c r="E370" s="20">
        <f t="shared" si="25"/>
        <v>363</v>
      </c>
      <c r="F370" s="20">
        <f t="shared" si="22"/>
        <v>21780</v>
      </c>
      <c r="G370" s="20">
        <f t="shared" si="23"/>
        <v>3963960</v>
      </c>
      <c r="H370" s="88">
        <f t="shared" si="24"/>
        <v>3871.0546875</v>
      </c>
      <c r="I370" s="53">
        <f t="shared" si="24"/>
        <v>3.7803268432617187</v>
      </c>
    </row>
    <row r="371" spans="5:9" x14ac:dyDescent="0.25">
      <c r="E371" s="20">
        <f t="shared" si="25"/>
        <v>364</v>
      </c>
      <c r="F371" s="20">
        <f t="shared" si="22"/>
        <v>21840</v>
      </c>
      <c r="G371" s="20">
        <f t="shared" si="23"/>
        <v>3985800</v>
      </c>
      <c r="H371" s="88">
        <f t="shared" si="24"/>
        <v>3892.3828125</v>
      </c>
      <c r="I371" s="53">
        <f t="shared" si="24"/>
        <v>3.8011550903320313</v>
      </c>
    </row>
    <row r="372" spans="5:9" x14ac:dyDescent="0.25">
      <c r="E372" s="20">
        <f t="shared" si="25"/>
        <v>365</v>
      </c>
      <c r="F372" s="20">
        <f t="shared" si="22"/>
        <v>21900</v>
      </c>
      <c r="G372" s="20">
        <f t="shared" si="23"/>
        <v>4007700</v>
      </c>
      <c r="H372" s="88">
        <f t="shared" si="24"/>
        <v>3913.76953125</v>
      </c>
      <c r="I372" s="53">
        <f t="shared" si="24"/>
        <v>3.8220405578613281</v>
      </c>
    </row>
    <row r="373" spans="5:9" x14ac:dyDescent="0.25">
      <c r="E373" s="20">
        <f t="shared" si="25"/>
        <v>366</v>
      </c>
      <c r="F373" s="20">
        <f t="shared" si="22"/>
        <v>21960</v>
      </c>
      <c r="G373" s="20">
        <f t="shared" si="23"/>
        <v>4029660</v>
      </c>
      <c r="H373" s="88">
        <f t="shared" si="24"/>
        <v>3935.21484375</v>
      </c>
      <c r="I373" s="53">
        <f t="shared" si="24"/>
        <v>3.8429832458496094</v>
      </c>
    </row>
    <row r="374" spans="5:9" x14ac:dyDescent="0.25">
      <c r="E374" s="20">
        <f t="shared" si="25"/>
        <v>367</v>
      </c>
      <c r="F374" s="20">
        <f t="shared" si="22"/>
        <v>22020</v>
      </c>
      <c r="G374" s="20">
        <f t="shared" si="23"/>
        <v>4051680</v>
      </c>
      <c r="H374" s="88">
        <f t="shared" si="24"/>
        <v>3956.71875</v>
      </c>
      <c r="I374" s="53">
        <f t="shared" si="24"/>
        <v>3.863983154296875</v>
      </c>
    </row>
    <row r="375" spans="5:9" x14ac:dyDescent="0.25">
      <c r="E375" s="20">
        <f t="shared" si="25"/>
        <v>368</v>
      </c>
      <c r="F375" s="20">
        <f t="shared" si="22"/>
        <v>22080</v>
      </c>
      <c r="G375" s="20">
        <f t="shared" si="23"/>
        <v>4073760</v>
      </c>
      <c r="H375" s="88">
        <f t="shared" si="24"/>
        <v>3978.28125</v>
      </c>
      <c r="I375" s="53">
        <f t="shared" si="24"/>
        <v>3.885040283203125</v>
      </c>
    </row>
    <row r="376" spans="5:9" x14ac:dyDescent="0.25">
      <c r="E376" s="20">
        <f t="shared" si="25"/>
        <v>369</v>
      </c>
      <c r="F376" s="20">
        <f t="shared" si="22"/>
        <v>22140</v>
      </c>
      <c r="G376" s="20">
        <f t="shared" si="23"/>
        <v>4095900</v>
      </c>
      <c r="H376" s="88">
        <f t="shared" si="24"/>
        <v>3999.90234375</v>
      </c>
      <c r="I376" s="53">
        <f t="shared" si="24"/>
        <v>3.9061546325683594</v>
      </c>
    </row>
    <row r="377" spans="5:9" x14ac:dyDescent="0.25">
      <c r="E377" s="20">
        <f t="shared" si="25"/>
        <v>370</v>
      </c>
      <c r="F377" s="20">
        <f t="shared" si="22"/>
        <v>22200</v>
      </c>
      <c r="G377" s="20">
        <f t="shared" si="23"/>
        <v>4118100</v>
      </c>
      <c r="H377" s="88">
        <f t="shared" si="24"/>
        <v>4021.58203125</v>
      </c>
      <c r="I377" s="53">
        <f t="shared" si="24"/>
        <v>3.9273262023925781</v>
      </c>
    </row>
    <row r="378" spans="5:9" x14ac:dyDescent="0.25">
      <c r="E378" s="20">
        <f t="shared" si="25"/>
        <v>371</v>
      </c>
      <c r="F378" s="20">
        <f t="shared" si="22"/>
        <v>22260</v>
      </c>
      <c r="G378" s="20">
        <f t="shared" si="23"/>
        <v>4140360</v>
      </c>
      <c r="H378" s="88">
        <f t="shared" si="24"/>
        <v>4043.3203125</v>
      </c>
      <c r="I378" s="53">
        <f t="shared" si="24"/>
        <v>3.9485549926757813</v>
      </c>
    </row>
    <row r="379" spans="5:9" x14ac:dyDescent="0.25">
      <c r="E379" s="20">
        <f t="shared" si="25"/>
        <v>372</v>
      </c>
      <c r="F379" s="20">
        <f t="shared" ref="F379:F442" si="26">F378+$F$5</f>
        <v>22320</v>
      </c>
      <c r="G379" s="20">
        <f t="shared" ref="G379:G442" si="27">G378+F379</f>
        <v>4162680</v>
      </c>
      <c r="H379" s="88">
        <f t="shared" si="24"/>
        <v>4065.1171875</v>
      </c>
      <c r="I379" s="53">
        <f t="shared" si="24"/>
        <v>3.9698410034179687</v>
      </c>
    </row>
    <row r="380" spans="5:9" x14ac:dyDescent="0.25">
      <c r="E380" s="20">
        <f t="shared" si="25"/>
        <v>373</v>
      </c>
      <c r="F380" s="20">
        <f t="shared" si="26"/>
        <v>22380</v>
      </c>
      <c r="G380" s="20">
        <f t="shared" si="27"/>
        <v>4185060</v>
      </c>
      <c r="H380" s="88">
        <f t="shared" si="24"/>
        <v>4086.97265625</v>
      </c>
      <c r="I380" s="53">
        <f t="shared" si="24"/>
        <v>3.9911842346191406</v>
      </c>
    </row>
    <row r="381" spans="5:9" x14ac:dyDescent="0.25">
      <c r="E381" s="20">
        <f t="shared" si="25"/>
        <v>374</v>
      </c>
      <c r="F381" s="20">
        <f t="shared" si="26"/>
        <v>22440</v>
      </c>
      <c r="G381" s="20">
        <f t="shared" si="27"/>
        <v>4207500</v>
      </c>
      <c r="H381" s="88">
        <f t="shared" si="24"/>
        <v>4108.88671875</v>
      </c>
      <c r="I381" s="53">
        <f t="shared" si="24"/>
        <v>4.0125846862792969</v>
      </c>
    </row>
    <row r="382" spans="5:9" x14ac:dyDescent="0.25">
      <c r="E382" s="20">
        <f t="shared" si="25"/>
        <v>375</v>
      </c>
      <c r="F382" s="20">
        <f t="shared" si="26"/>
        <v>22500</v>
      </c>
      <c r="G382" s="20">
        <f t="shared" si="27"/>
        <v>4230000</v>
      </c>
      <c r="H382" s="88">
        <f t="shared" si="24"/>
        <v>4130.859375</v>
      </c>
      <c r="I382" s="53">
        <f t="shared" si="24"/>
        <v>4.0340423583984375</v>
      </c>
    </row>
    <row r="383" spans="5:9" x14ac:dyDescent="0.25">
      <c r="E383" s="20">
        <f t="shared" si="25"/>
        <v>376</v>
      </c>
      <c r="F383" s="20">
        <f t="shared" si="26"/>
        <v>22560</v>
      </c>
      <c r="G383" s="20">
        <f t="shared" si="27"/>
        <v>4252560</v>
      </c>
      <c r="H383" s="88">
        <f t="shared" si="24"/>
        <v>4152.890625</v>
      </c>
      <c r="I383" s="53">
        <f t="shared" si="24"/>
        <v>4.0555572509765625</v>
      </c>
    </row>
    <row r="384" spans="5:9" x14ac:dyDescent="0.25">
      <c r="E384" s="20">
        <f t="shared" si="25"/>
        <v>377</v>
      </c>
      <c r="F384" s="20">
        <f t="shared" si="26"/>
        <v>22620</v>
      </c>
      <c r="G384" s="20">
        <f t="shared" si="27"/>
        <v>4275180</v>
      </c>
      <c r="H384" s="88">
        <f t="shared" si="24"/>
        <v>4174.98046875</v>
      </c>
      <c r="I384" s="53">
        <f t="shared" si="24"/>
        <v>4.0771293640136719</v>
      </c>
    </row>
    <row r="385" spans="5:9" x14ac:dyDescent="0.25">
      <c r="E385" s="20">
        <f t="shared" si="25"/>
        <v>378</v>
      </c>
      <c r="F385" s="20">
        <f t="shared" si="26"/>
        <v>22680</v>
      </c>
      <c r="G385" s="20">
        <f t="shared" si="27"/>
        <v>4297860</v>
      </c>
      <c r="H385" s="88">
        <f t="shared" si="24"/>
        <v>4197.12890625</v>
      </c>
      <c r="I385" s="53">
        <f t="shared" si="24"/>
        <v>4.0987586975097656</v>
      </c>
    </row>
    <row r="386" spans="5:9" x14ac:dyDescent="0.25">
      <c r="E386" s="20">
        <f t="shared" si="25"/>
        <v>379</v>
      </c>
      <c r="F386" s="20">
        <f t="shared" si="26"/>
        <v>22740</v>
      </c>
      <c r="G386" s="20">
        <f t="shared" si="27"/>
        <v>4320600</v>
      </c>
      <c r="H386" s="88">
        <f t="shared" si="24"/>
        <v>4219.3359375</v>
      </c>
      <c r="I386" s="53">
        <f t="shared" si="24"/>
        <v>4.1204452514648437</v>
      </c>
    </row>
    <row r="387" spans="5:9" x14ac:dyDescent="0.25">
      <c r="E387" s="20">
        <f t="shared" si="25"/>
        <v>380</v>
      </c>
      <c r="F387" s="20">
        <f t="shared" si="26"/>
        <v>22800</v>
      </c>
      <c r="G387" s="20">
        <f t="shared" si="27"/>
        <v>4343400</v>
      </c>
      <c r="H387" s="88">
        <f t="shared" si="24"/>
        <v>4241.6015625</v>
      </c>
      <c r="I387" s="53">
        <f t="shared" si="24"/>
        <v>4.1421890258789062</v>
      </c>
    </row>
    <row r="388" spans="5:9" x14ac:dyDescent="0.25">
      <c r="E388" s="20">
        <f t="shared" si="25"/>
        <v>381</v>
      </c>
      <c r="F388" s="20">
        <f t="shared" si="26"/>
        <v>22860</v>
      </c>
      <c r="G388" s="20">
        <f t="shared" si="27"/>
        <v>4366260</v>
      </c>
      <c r="H388" s="88">
        <f t="shared" si="24"/>
        <v>4263.92578125</v>
      </c>
      <c r="I388" s="53">
        <f t="shared" si="24"/>
        <v>4.1639900207519531</v>
      </c>
    </row>
    <row r="389" spans="5:9" x14ac:dyDescent="0.25">
      <c r="E389" s="20">
        <f t="shared" si="25"/>
        <v>382</v>
      </c>
      <c r="F389" s="20">
        <f t="shared" si="26"/>
        <v>22920</v>
      </c>
      <c r="G389" s="20">
        <f t="shared" si="27"/>
        <v>4389180</v>
      </c>
      <c r="H389" s="88">
        <f t="shared" si="24"/>
        <v>4286.30859375</v>
      </c>
      <c r="I389" s="53">
        <f t="shared" si="24"/>
        <v>4.1858482360839844</v>
      </c>
    </row>
    <row r="390" spans="5:9" x14ac:dyDescent="0.25">
      <c r="E390" s="20">
        <f t="shared" si="25"/>
        <v>383</v>
      </c>
      <c r="F390" s="20">
        <f t="shared" si="26"/>
        <v>22980</v>
      </c>
      <c r="G390" s="20">
        <f t="shared" si="27"/>
        <v>4412160</v>
      </c>
      <c r="H390" s="88">
        <f t="shared" si="24"/>
        <v>4308.75</v>
      </c>
      <c r="I390" s="53">
        <f t="shared" si="24"/>
        <v>4.207763671875</v>
      </c>
    </row>
    <row r="391" spans="5:9" x14ac:dyDescent="0.25">
      <c r="E391" s="20">
        <f t="shared" si="25"/>
        <v>384</v>
      </c>
      <c r="F391" s="20">
        <f t="shared" si="26"/>
        <v>23040</v>
      </c>
      <c r="G391" s="20">
        <f t="shared" si="27"/>
        <v>4435200</v>
      </c>
      <c r="H391" s="88">
        <f t="shared" si="24"/>
        <v>4331.25</v>
      </c>
      <c r="I391" s="53">
        <f t="shared" si="24"/>
        <v>4.229736328125</v>
      </c>
    </row>
    <row r="392" spans="5:9" x14ac:dyDescent="0.25">
      <c r="E392" s="20">
        <f t="shared" si="25"/>
        <v>385</v>
      </c>
      <c r="F392" s="20">
        <f t="shared" si="26"/>
        <v>23100</v>
      </c>
      <c r="G392" s="20">
        <f t="shared" si="27"/>
        <v>4458300</v>
      </c>
      <c r="H392" s="88">
        <f t="shared" si="24"/>
        <v>4353.80859375</v>
      </c>
      <c r="I392" s="53">
        <f t="shared" si="24"/>
        <v>4.2517662048339844</v>
      </c>
    </row>
    <row r="393" spans="5:9" x14ac:dyDescent="0.25">
      <c r="E393" s="20">
        <f t="shared" si="25"/>
        <v>386</v>
      </c>
      <c r="F393" s="20">
        <f t="shared" si="26"/>
        <v>23160</v>
      </c>
      <c r="G393" s="20">
        <f t="shared" si="27"/>
        <v>4481460</v>
      </c>
      <c r="H393" s="88">
        <f t="shared" ref="H393:I456" si="28">G393/1024</f>
        <v>4376.42578125</v>
      </c>
      <c r="I393" s="53">
        <f t="shared" si="28"/>
        <v>4.2738533020019531</v>
      </c>
    </row>
    <row r="394" spans="5:9" x14ac:dyDescent="0.25">
      <c r="E394" s="20">
        <f t="shared" ref="E394:E457" si="29">E393+1</f>
        <v>387</v>
      </c>
      <c r="F394" s="20">
        <f t="shared" si="26"/>
        <v>23220</v>
      </c>
      <c r="G394" s="20">
        <f t="shared" si="27"/>
        <v>4504680</v>
      </c>
      <c r="H394" s="88">
        <f t="shared" si="28"/>
        <v>4399.1015625</v>
      </c>
      <c r="I394" s="53">
        <f t="shared" si="28"/>
        <v>4.2959976196289062</v>
      </c>
    </row>
    <row r="395" spans="5:9" x14ac:dyDescent="0.25">
      <c r="E395" s="20">
        <f t="shared" si="29"/>
        <v>388</v>
      </c>
      <c r="F395" s="20">
        <f t="shared" si="26"/>
        <v>23280</v>
      </c>
      <c r="G395" s="20">
        <f t="shared" si="27"/>
        <v>4527960</v>
      </c>
      <c r="H395" s="88">
        <f t="shared" si="28"/>
        <v>4421.8359375</v>
      </c>
      <c r="I395" s="53">
        <f t="shared" si="28"/>
        <v>4.3181991577148437</v>
      </c>
    </row>
    <row r="396" spans="5:9" x14ac:dyDescent="0.25">
      <c r="E396" s="20">
        <f t="shared" si="29"/>
        <v>389</v>
      </c>
      <c r="F396" s="20">
        <f t="shared" si="26"/>
        <v>23340</v>
      </c>
      <c r="G396" s="20">
        <f t="shared" si="27"/>
        <v>4551300</v>
      </c>
      <c r="H396" s="88">
        <f t="shared" si="28"/>
        <v>4444.62890625</v>
      </c>
      <c r="I396" s="53">
        <f t="shared" si="28"/>
        <v>4.3404579162597656</v>
      </c>
    </row>
    <row r="397" spans="5:9" x14ac:dyDescent="0.25">
      <c r="E397" s="20">
        <f t="shared" si="29"/>
        <v>390</v>
      </c>
      <c r="F397" s="20">
        <f t="shared" si="26"/>
        <v>23400</v>
      </c>
      <c r="G397" s="20">
        <f t="shared" si="27"/>
        <v>4574700</v>
      </c>
      <c r="H397" s="88">
        <f t="shared" si="28"/>
        <v>4467.48046875</v>
      </c>
      <c r="I397" s="53">
        <f t="shared" si="28"/>
        <v>4.3627738952636719</v>
      </c>
    </row>
    <row r="398" spans="5:9" x14ac:dyDescent="0.25">
      <c r="E398" s="20">
        <f t="shared" si="29"/>
        <v>391</v>
      </c>
      <c r="F398" s="20">
        <f t="shared" si="26"/>
        <v>23460</v>
      </c>
      <c r="G398" s="20">
        <f t="shared" si="27"/>
        <v>4598160</v>
      </c>
      <c r="H398" s="88">
        <f t="shared" si="28"/>
        <v>4490.390625</v>
      </c>
      <c r="I398" s="53">
        <f t="shared" si="28"/>
        <v>4.3851470947265625</v>
      </c>
    </row>
    <row r="399" spans="5:9" x14ac:dyDescent="0.25">
      <c r="E399" s="20">
        <f t="shared" si="29"/>
        <v>392</v>
      </c>
      <c r="F399" s="20">
        <f t="shared" si="26"/>
        <v>23520</v>
      </c>
      <c r="G399" s="20">
        <f t="shared" si="27"/>
        <v>4621680</v>
      </c>
      <c r="H399" s="88">
        <f t="shared" si="28"/>
        <v>4513.359375</v>
      </c>
      <c r="I399" s="53">
        <f t="shared" si="28"/>
        <v>4.4075775146484375</v>
      </c>
    </row>
    <row r="400" spans="5:9" x14ac:dyDescent="0.25">
      <c r="E400" s="20">
        <f t="shared" si="29"/>
        <v>393</v>
      </c>
      <c r="F400" s="20">
        <f t="shared" si="26"/>
        <v>23580</v>
      </c>
      <c r="G400" s="20">
        <f t="shared" si="27"/>
        <v>4645260</v>
      </c>
      <c r="H400" s="88">
        <f t="shared" si="28"/>
        <v>4536.38671875</v>
      </c>
      <c r="I400" s="53">
        <f t="shared" si="28"/>
        <v>4.4300651550292969</v>
      </c>
    </row>
    <row r="401" spans="5:9" x14ac:dyDescent="0.25">
      <c r="E401" s="20">
        <f t="shared" si="29"/>
        <v>394</v>
      </c>
      <c r="F401" s="20">
        <f t="shared" si="26"/>
        <v>23640</v>
      </c>
      <c r="G401" s="20">
        <f t="shared" si="27"/>
        <v>4668900</v>
      </c>
      <c r="H401" s="88">
        <f t="shared" si="28"/>
        <v>4559.47265625</v>
      </c>
      <c r="I401" s="53">
        <f t="shared" si="28"/>
        <v>4.4526100158691406</v>
      </c>
    </row>
    <row r="402" spans="5:9" x14ac:dyDescent="0.25">
      <c r="E402" s="20">
        <f t="shared" si="29"/>
        <v>395</v>
      </c>
      <c r="F402" s="20">
        <f t="shared" si="26"/>
        <v>23700</v>
      </c>
      <c r="G402" s="20">
        <f t="shared" si="27"/>
        <v>4692600</v>
      </c>
      <c r="H402" s="88">
        <f t="shared" si="28"/>
        <v>4582.6171875</v>
      </c>
      <c r="I402" s="53">
        <f t="shared" si="28"/>
        <v>4.4752120971679687</v>
      </c>
    </row>
    <row r="403" spans="5:9" x14ac:dyDescent="0.25">
      <c r="E403" s="20">
        <f t="shared" si="29"/>
        <v>396</v>
      </c>
      <c r="F403" s="20">
        <f t="shared" si="26"/>
        <v>23760</v>
      </c>
      <c r="G403" s="20">
        <f t="shared" si="27"/>
        <v>4716360</v>
      </c>
      <c r="H403" s="88">
        <f t="shared" si="28"/>
        <v>4605.8203125</v>
      </c>
      <c r="I403" s="53">
        <f t="shared" si="28"/>
        <v>4.4978713989257812</v>
      </c>
    </row>
    <row r="404" spans="5:9" x14ac:dyDescent="0.25">
      <c r="E404" s="20">
        <f t="shared" si="29"/>
        <v>397</v>
      </c>
      <c r="F404" s="20">
        <f t="shared" si="26"/>
        <v>23820</v>
      </c>
      <c r="G404" s="20">
        <f t="shared" si="27"/>
        <v>4740180</v>
      </c>
      <c r="H404" s="88">
        <f t="shared" si="28"/>
        <v>4629.08203125</v>
      </c>
      <c r="I404" s="53">
        <f t="shared" si="28"/>
        <v>4.5205879211425781</v>
      </c>
    </row>
    <row r="405" spans="5:9" x14ac:dyDescent="0.25">
      <c r="E405" s="20">
        <f t="shared" si="29"/>
        <v>398</v>
      </c>
      <c r="F405" s="20">
        <f t="shared" si="26"/>
        <v>23880</v>
      </c>
      <c r="G405" s="20">
        <f t="shared" si="27"/>
        <v>4764060</v>
      </c>
      <c r="H405" s="88">
        <f t="shared" si="28"/>
        <v>4652.40234375</v>
      </c>
      <c r="I405" s="53">
        <f t="shared" si="28"/>
        <v>4.5433616638183594</v>
      </c>
    </row>
    <row r="406" spans="5:9" x14ac:dyDescent="0.25">
      <c r="E406" s="20">
        <f t="shared" si="29"/>
        <v>399</v>
      </c>
      <c r="F406" s="20">
        <f t="shared" si="26"/>
        <v>23940</v>
      </c>
      <c r="G406" s="20">
        <f t="shared" si="27"/>
        <v>4788000</v>
      </c>
      <c r="H406" s="88">
        <f t="shared" si="28"/>
        <v>4675.78125</v>
      </c>
      <c r="I406" s="53">
        <f t="shared" si="28"/>
        <v>4.566192626953125</v>
      </c>
    </row>
    <row r="407" spans="5:9" s="22" customFormat="1" x14ac:dyDescent="0.25">
      <c r="E407" s="24">
        <f t="shared" si="29"/>
        <v>400</v>
      </c>
      <c r="F407" s="24">
        <f t="shared" si="26"/>
        <v>24000</v>
      </c>
      <c r="G407" s="24">
        <f t="shared" si="27"/>
        <v>4812000</v>
      </c>
      <c r="H407" s="89">
        <f t="shared" si="28"/>
        <v>4699.21875</v>
      </c>
      <c r="I407" s="54">
        <f t="shared" si="28"/>
        <v>4.589080810546875</v>
      </c>
    </row>
    <row r="408" spans="5:9" x14ac:dyDescent="0.25">
      <c r="E408" s="20">
        <f t="shared" si="29"/>
        <v>401</v>
      </c>
      <c r="F408" s="20">
        <f t="shared" si="26"/>
        <v>24060</v>
      </c>
      <c r="G408" s="20">
        <f t="shared" si="27"/>
        <v>4836060</v>
      </c>
      <c r="H408" s="88">
        <f t="shared" si="28"/>
        <v>4722.71484375</v>
      </c>
      <c r="I408" s="53">
        <f t="shared" si="28"/>
        <v>4.6120262145996094</v>
      </c>
    </row>
    <row r="409" spans="5:9" x14ac:dyDescent="0.25">
      <c r="E409" s="20">
        <f t="shared" si="29"/>
        <v>402</v>
      </c>
      <c r="F409" s="20">
        <f t="shared" si="26"/>
        <v>24120</v>
      </c>
      <c r="G409" s="20">
        <f t="shared" si="27"/>
        <v>4860180</v>
      </c>
      <c r="H409" s="88">
        <f t="shared" si="28"/>
        <v>4746.26953125</v>
      </c>
      <c r="I409" s="53">
        <f t="shared" si="28"/>
        <v>4.6350288391113281</v>
      </c>
    </row>
    <row r="410" spans="5:9" x14ac:dyDescent="0.25">
      <c r="E410" s="20">
        <f t="shared" si="29"/>
        <v>403</v>
      </c>
      <c r="F410" s="20">
        <f t="shared" si="26"/>
        <v>24180</v>
      </c>
      <c r="G410" s="20">
        <f t="shared" si="27"/>
        <v>4884360</v>
      </c>
      <c r="H410" s="88">
        <f t="shared" si="28"/>
        <v>4769.8828125</v>
      </c>
      <c r="I410" s="53">
        <f t="shared" si="28"/>
        <v>4.6580886840820313</v>
      </c>
    </row>
    <row r="411" spans="5:9" x14ac:dyDescent="0.25">
      <c r="E411" s="20">
        <f t="shared" si="29"/>
        <v>404</v>
      </c>
      <c r="F411" s="20">
        <f t="shared" si="26"/>
        <v>24240</v>
      </c>
      <c r="G411" s="20">
        <f t="shared" si="27"/>
        <v>4908600</v>
      </c>
      <c r="H411" s="88">
        <f t="shared" si="28"/>
        <v>4793.5546875</v>
      </c>
      <c r="I411" s="53">
        <f t="shared" si="28"/>
        <v>4.6812057495117188</v>
      </c>
    </row>
    <row r="412" spans="5:9" x14ac:dyDescent="0.25">
      <c r="E412" s="20">
        <f t="shared" si="29"/>
        <v>405</v>
      </c>
      <c r="F412" s="20">
        <f t="shared" si="26"/>
        <v>24300</v>
      </c>
      <c r="G412" s="20">
        <f t="shared" si="27"/>
        <v>4932900</v>
      </c>
      <c r="H412" s="88">
        <f t="shared" si="28"/>
        <v>4817.28515625</v>
      </c>
      <c r="I412" s="53">
        <f t="shared" si="28"/>
        <v>4.7043800354003906</v>
      </c>
    </row>
    <row r="413" spans="5:9" x14ac:dyDescent="0.25">
      <c r="E413" s="20">
        <f t="shared" si="29"/>
        <v>406</v>
      </c>
      <c r="F413" s="20">
        <f t="shared" si="26"/>
        <v>24360</v>
      </c>
      <c r="G413" s="20">
        <f t="shared" si="27"/>
        <v>4957260</v>
      </c>
      <c r="H413" s="88">
        <f t="shared" si="28"/>
        <v>4841.07421875</v>
      </c>
      <c r="I413" s="53">
        <f t="shared" si="28"/>
        <v>4.7276115417480469</v>
      </c>
    </row>
    <row r="414" spans="5:9" x14ac:dyDescent="0.25">
      <c r="E414" s="20">
        <f t="shared" si="29"/>
        <v>407</v>
      </c>
      <c r="F414" s="20">
        <f t="shared" si="26"/>
        <v>24420</v>
      </c>
      <c r="G414" s="20">
        <f t="shared" si="27"/>
        <v>4981680</v>
      </c>
      <c r="H414" s="88">
        <f t="shared" si="28"/>
        <v>4864.921875</v>
      </c>
      <c r="I414" s="53">
        <f t="shared" si="28"/>
        <v>4.7509002685546875</v>
      </c>
    </row>
    <row r="415" spans="5:9" x14ac:dyDescent="0.25">
      <c r="E415" s="20">
        <f t="shared" si="29"/>
        <v>408</v>
      </c>
      <c r="F415" s="20">
        <f t="shared" si="26"/>
        <v>24480</v>
      </c>
      <c r="G415" s="20">
        <f t="shared" si="27"/>
        <v>5006160</v>
      </c>
      <c r="H415" s="88">
        <f t="shared" si="28"/>
        <v>4888.828125</v>
      </c>
      <c r="I415" s="53">
        <f t="shared" si="28"/>
        <v>4.7742462158203125</v>
      </c>
    </row>
    <row r="416" spans="5:9" x14ac:dyDescent="0.25">
      <c r="E416" s="20">
        <f t="shared" si="29"/>
        <v>409</v>
      </c>
      <c r="F416" s="20">
        <f t="shared" si="26"/>
        <v>24540</v>
      </c>
      <c r="G416" s="20">
        <f t="shared" si="27"/>
        <v>5030700</v>
      </c>
      <c r="H416" s="88">
        <f t="shared" si="28"/>
        <v>4912.79296875</v>
      </c>
      <c r="I416" s="53">
        <f t="shared" si="28"/>
        <v>4.7976493835449219</v>
      </c>
    </row>
    <row r="417" spans="5:9" x14ac:dyDescent="0.25">
      <c r="E417" s="20">
        <f t="shared" si="29"/>
        <v>410</v>
      </c>
      <c r="F417" s="20">
        <f t="shared" si="26"/>
        <v>24600</v>
      </c>
      <c r="G417" s="20">
        <f t="shared" si="27"/>
        <v>5055300</v>
      </c>
      <c r="H417" s="88">
        <f t="shared" si="28"/>
        <v>4936.81640625</v>
      </c>
      <c r="I417" s="53">
        <f t="shared" si="28"/>
        <v>4.8211097717285156</v>
      </c>
    </row>
    <row r="418" spans="5:9" x14ac:dyDescent="0.25">
      <c r="E418" s="20">
        <f t="shared" si="29"/>
        <v>411</v>
      </c>
      <c r="F418" s="20">
        <f t="shared" si="26"/>
        <v>24660</v>
      </c>
      <c r="G418" s="20">
        <f t="shared" si="27"/>
        <v>5079960</v>
      </c>
      <c r="H418" s="88">
        <f t="shared" si="28"/>
        <v>4960.8984375</v>
      </c>
      <c r="I418" s="53">
        <f t="shared" si="28"/>
        <v>4.8446273803710938</v>
      </c>
    </row>
    <row r="419" spans="5:9" x14ac:dyDescent="0.25">
      <c r="E419" s="20">
        <f t="shared" si="29"/>
        <v>412</v>
      </c>
      <c r="F419" s="20">
        <f t="shared" si="26"/>
        <v>24720</v>
      </c>
      <c r="G419" s="20">
        <f t="shared" si="27"/>
        <v>5104680</v>
      </c>
      <c r="H419" s="88">
        <f t="shared" si="28"/>
        <v>4985.0390625</v>
      </c>
      <c r="I419" s="53">
        <f t="shared" si="28"/>
        <v>4.8682022094726563</v>
      </c>
    </row>
    <row r="420" spans="5:9" x14ac:dyDescent="0.25">
      <c r="E420" s="20">
        <f t="shared" si="29"/>
        <v>413</v>
      </c>
      <c r="F420" s="20">
        <f t="shared" si="26"/>
        <v>24780</v>
      </c>
      <c r="G420" s="20">
        <f t="shared" si="27"/>
        <v>5129460</v>
      </c>
      <c r="H420" s="88">
        <f t="shared" si="28"/>
        <v>5009.23828125</v>
      </c>
      <c r="I420" s="53">
        <f t="shared" si="28"/>
        <v>4.8918342590332031</v>
      </c>
    </row>
    <row r="421" spans="5:9" x14ac:dyDescent="0.25">
      <c r="E421" s="20">
        <f t="shared" si="29"/>
        <v>414</v>
      </c>
      <c r="F421" s="20">
        <f t="shared" si="26"/>
        <v>24840</v>
      </c>
      <c r="G421" s="20">
        <f t="shared" si="27"/>
        <v>5154300</v>
      </c>
      <c r="H421" s="88">
        <f t="shared" si="28"/>
        <v>5033.49609375</v>
      </c>
      <c r="I421" s="53">
        <f t="shared" si="28"/>
        <v>4.9155235290527344</v>
      </c>
    </row>
    <row r="422" spans="5:9" x14ac:dyDescent="0.25">
      <c r="E422" s="20">
        <f t="shared" si="29"/>
        <v>415</v>
      </c>
      <c r="F422" s="20">
        <f t="shared" si="26"/>
        <v>24900</v>
      </c>
      <c r="G422" s="20">
        <f t="shared" si="27"/>
        <v>5179200</v>
      </c>
      <c r="H422" s="88">
        <f t="shared" si="28"/>
        <v>5057.8125</v>
      </c>
      <c r="I422" s="53">
        <f t="shared" si="28"/>
        <v>4.93927001953125</v>
      </c>
    </row>
    <row r="423" spans="5:9" x14ac:dyDescent="0.25">
      <c r="E423" s="20">
        <f t="shared" si="29"/>
        <v>416</v>
      </c>
      <c r="F423" s="20">
        <f t="shared" si="26"/>
        <v>24960</v>
      </c>
      <c r="G423" s="20">
        <f t="shared" si="27"/>
        <v>5204160</v>
      </c>
      <c r="H423" s="88">
        <f t="shared" si="28"/>
        <v>5082.1875</v>
      </c>
      <c r="I423" s="53">
        <f t="shared" si="28"/>
        <v>4.96307373046875</v>
      </c>
    </row>
    <row r="424" spans="5:9" x14ac:dyDescent="0.25">
      <c r="E424" s="20">
        <f t="shared" si="29"/>
        <v>417</v>
      </c>
      <c r="F424" s="20">
        <f t="shared" si="26"/>
        <v>25020</v>
      </c>
      <c r="G424" s="20">
        <f t="shared" si="27"/>
        <v>5229180</v>
      </c>
      <c r="H424" s="88">
        <f t="shared" si="28"/>
        <v>5106.62109375</v>
      </c>
      <c r="I424" s="53">
        <f t="shared" si="28"/>
        <v>4.9869346618652344</v>
      </c>
    </row>
    <row r="425" spans="5:9" x14ac:dyDescent="0.25">
      <c r="E425" s="20">
        <f t="shared" si="29"/>
        <v>418</v>
      </c>
      <c r="F425" s="20">
        <f t="shared" si="26"/>
        <v>25080</v>
      </c>
      <c r="G425" s="20">
        <f t="shared" si="27"/>
        <v>5254260</v>
      </c>
      <c r="H425" s="88">
        <f t="shared" si="28"/>
        <v>5131.11328125</v>
      </c>
      <c r="I425" s="53">
        <f t="shared" si="28"/>
        <v>5.0108528137207031</v>
      </c>
    </row>
    <row r="426" spans="5:9" x14ac:dyDescent="0.25">
      <c r="E426" s="20">
        <f t="shared" si="29"/>
        <v>419</v>
      </c>
      <c r="F426" s="20">
        <f t="shared" si="26"/>
        <v>25140</v>
      </c>
      <c r="G426" s="20">
        <f t="shared" si="27"/>
        <v>5279400</v>
      </c>
      <c r="H426" s="88">
        <f t="shared" si="28"/>
        <v>5155.6640625</v>
      </c>
      <c r="I426" s="53">
        <f t="shared" si="28"/>
        <v>5.0348281860351563</v>
      </c>
    </row>
    <row r="427" spans="5:9" x14ac:dyDescent="0.25">
      <c r="E427" s="20">
        <f t="shared" si="29"/>
        <v>420</v>
      </c>
      <c r="F427" s="20">
        <f t="shared" si="26"/>
        <v>25200</v>
      </c>
      <c r="G427" s="20">
        <f t="shared" si="27"/>
        <v>5304600</v>
      </c>
      <c r="H427" s="88">
        <f t="shared" si="28"/>
        <v>5180.2734375</v>
      </c>
      <c r="I427" s="53">
        <f t="shared" si="28"/>
        <v>5.0588607788085938</v>
      </c>
    </row>
    <row r="428" spans="5:9" x14ac:dyDescent="0.25">
      <c r="E428" s="20">
        <f t="shared" si="29"/>
        <v>421</v>
      </c>
      <c r="F428" s="20">
        <f t="shared" si="26"/>
        <v>25260</v>
      </c>
      <c r="G428" s="20">
        <f t="shared" si="27"/>
        <v>5329860</v>
      </c>
      <c r="H428" s="88">
        <f t="shared" si="28"/>
        <v>5204.94140625</v>
      </c>
      <c r="I428" s="53">
        <f t="shared" si="28"/>
        <v>5.0829505920410156</v>
      </c>
    </row>
    <row r="429" spans="5:9" x14ac:dyDescent="0.25">
      <c r="E429" s="20">
        <f t="shared" si="29"/>
        <v>422</v>
      </c>
      <c r="F429" s="20">
        <f t="shared" si="26"/>
        <v>25320</v>
      </c>
      <c r="G429" s="20">
        <f t="shared" si="27"/>
        <v>5355180</v>
      </c>
      <c r="H429" s="88">
        <f t="shared" si="28"/>
        <v>5229.66796875</v>
      </c>
      <c r="I429" s="53">
        <f t="shared" si="28"/>
        <v>5.1070976257324219</v>
      </c>
    </row>
    <row r="430" spans="5:9" x14ac:dyDescent="0.25">
      <c r="E430" s="20">
        <f t="shared" si="29"/>
        <v>423</v>
      </c>
      <c r="F430" s="20">
        <f t="shared" si="26"/>
        <v>25380</v>
      </c>
      <c r="G430" s="20">
        <f t="shared" si="27"/>
        <v>5380560</v>
      </c>
      <c r="H430" s="88">
        <f t="shared" si="28"/>
        <v>5254.453125</v>
      </c>
      <c r="I430" s="53">
        <f t="shared" si="28"/>
        <v>5.1313018798828125</v>
      </c>
    </row>
    <row r="431" spans="5:9" x14ac:dyDescent="0.25">
      <c r="E431" s="20">
        <f t="shared" si="29"/>
        <v>424</v>
      </c>
      <c r="F431" s="20">
        <f t="shared" si="26"/>
        <v>25440</v>
      </c>
      <c r="G431" s="20">
        <f t="shared" si="27"/>
        <v>5406000</v>
      </c>
      <c r="H431" s="88">
        <f t="shared" si="28"/>
        <v>5279.296875</v>
      </c>
      <c r="I431" s="53">
        <f t="shared" si="28"/>
        <v>5.1555633544921875</v>
      </c>
    </row>
    <row r="432" spans="5:9" x14ac:dyDescent="0.25">
      <c r="E432" s="20">
        <f t="shared" si="29"/>
        <v>425</v>
      </c>
      <c r="F432" s="20">
        <f t="shared" si="26"/>
        <v>25500</v>
      </c>
      <c r="G432" s="20">
        <f t="shared" si="27"/>
        <v>5431500</v>
      </c>
      <c r="H432" s="88">
        <f t="shared" si="28"/>
        <v>5304.19921875</v>
      </c>
      <c r="I432" s="53">
        <f t="shared" si="28"/>
        <v>5.1798820495605469</v>
      </c>
    </row>
    <row r="433" spans="5:9" x14ac:dyDescent="0.25">
      <c r="E433" s="20">
        <f t="shared" si="29"/>
        <v>426</v>
      </c>
      <c r="F433" s="20">
        <f t="shared" si="26"/>
        <v>25560</v>
      </c>
      <c r="G433" s="20">
        <f t="shared" si="27"/>
        <v>5457060</v>
      </c>
      <c r="H433" s="88">
        <f t="shared" si="28"/>
        <v>5329.16015625</v>
      </c>
      <c r="I433" s="53">
        <f t="shared" si="28"/>
        <v>5.2042579650878906</v>
      </c>
    </row>
    <row r="434" spans="5:9" x14ac:dyDescent="0.25">
      <c r="E434" s="20">
        <f t="shared" si="29"/>
        <v>427</v>
      </c>
      <c r="F434" s="20">
        <f t="shared" si="26"/>
        <v>25620</v>
      </c>
      <c r="G434" s="20">
        <f t="shared" si="27"/>
        <v>5482680</v>
      </c>
      <c r="H434" s="88">
        <f t="shared" si="28"/>
        <v>5354.1796875</v>
      </c>
      <c r="I434" s="53">
        <f t="shared" si="28"/>
        <v>5.2286911010742188</v>
      </c>
    </row>
    <row r="435" spans="5:9" x14ac:dyDescent="0.25">
      <c r="E435" s="20">
        <f t="shared" si="29"/>
        <v>428</v>
      </c>
      <c r="F435" s="20">
        <f t="shared" si="26"/>
        <v>25680</v>
      </c>
      <c r="G435" s="20">
        <f t="shared" si="27"/>
        <v>5508360</v>
      </c>
      <c r="H435" s="88">
        <f t="shared" si="28"/>
        <v>5379.2578125</v>
      </c>
      <c r="I435" s="53">
        <f t="shared" si="28"/>
        <v>5.2531814575195313</v>
      </c>
    </row>
    <row r="436" spans="5:9" x14ac:dyDescent="0.25">
      <c r="E436" s="20">
        <f t="shared" si="29"/>
        <v>429</v>
      </c>
      <c r="F436" s="20">
        <f t="shared" si="26"/>
        <v>25740</v>
      </c>
      <c r="G436" s="20">
        <f t="shared" si="27"/>
        <v>5534100</v>
      </c>
      <c r="H436" s="88">
        <f t="shared" si="28"/>
        <v>5404.39453125</v>
      </c>
      <c r="I436" s="53">
        <f t="shared" si="28"/>
        <v>5.2777290344238281</v>
      </c>
    </row>
    <row r="437" spans="5:9" x14ac:dyDescent="0.25">
      <c r="E437" s="20">
        <f t="shared" si="29"/>
        <v>430</v>
      </c>
      <c r="F437" s="20">
        <f t="shared" si="26"/>
        <v>25800</v>
      </c>
      <c r="G437" s="20">
        <f t="shared" si="27"/>
        <v>5559900</v>
      </c>
      <c r="H437" s="88">
        <f t="shared" si="28"/>
        <v>5429.58984375</v>
      </c>
      <c r="I437" s="53">
        <f t="shared" si="28"/>
        <v>5.3023338317871094</v>
      </c>
    </row>
    <row r="438" spans="5:9" x14ac:dyDescent="0.25">
      <c r="E438" s="20">
        <f t="shared" si="29"/>
        <v>431</v>
      </c>
      <c r="F438" s="20">
        <f t="shared" si="26"/>
        <v>25860</v>
      </c>
      <c r="G438" s="20">
        <f t="shared" si="27"/>
        <v>5585760</v>
      </c>
      <c r="H438" s="88">
        <f t="shared" si="28"/>
        <v>5454.84375</v>
      </c>
      <c r="I438" s="53">
        <f t="shared" si="28"/>
        <v>5.326995849609375</v>
      </c>
    </row>
    <row r="439" spans="5:9" x14ac:dyDescent="0.25">
      <c r="E439" s="20">
        <f t="shared" si="29"/>
        <v>432</v>
      </c>
      <c r="F439" s="20">
        <f t="shared" si="26"/>
        <v>25920</v>
      </c>
      <c r="G439" s="20">
        <f t="shared" si="27"/>
        <v>5611680</v>
      </c>
      <c r="H439" s="88">
        <f t="shared" si="28"/>
        <v>5480.15625</v>
      </c>
      <c r="I439" s="53">
        <f t="shared" si="28"/>
        <v>5.351715087890625</v>
      </c>
    </row>
    <row r="440" spans="5:9" x14ac:dyDescent="0.25">
      <c r="E440" s="20">
        <f t="shared" si="29"/>
        <v>433</v>
      </c>
      <c r="F440" s="20">
        <f t="shared" si="26"/>
        <v>25980</v>
      </c>
      <c r="G440" s="20">
        <f t="shared" si="27"/>
        <v>5637660</v>
      </c>
      <c r="H440" s="88">
        <f t="shared" si="28"/>
        <v>5505.52734375</v>
      </c>
      <c r="I440" s="53">
        <f t="shared" si="28"/>
        <v>5.3764915466308594</v>
      </c>
    </row>
    <row r="441" spans="5:9" x14ac:dyDescent="0.25">
      <c r="E441" s="20">
        <f t="shared" si="29"/>
        <v>434</v>
      </c>
      <c r="F441" s="20">
        <f t="shared" si="26"/>
        <v>26040</v>
      </c>
      <c r="G441" s="20">
        <f t="shared" si="27"/>
        <v>5663700</v>
      </c>
      <c r="H441" s="88">
        <f t="shared" si="28"/>
        <v>5530.95703125</v>
      </c>
      <c r="I441" s="53">
        <f t="shared" si="28"/>
        <v>5.4013252258300781</v>
      </c>
    </row>
    <row r="442" spans="5:9" x14ac:dyDescent="0.25">
      <c r="E442" s="20">
        <f t="shared" si="29"/>
        <v>435</v>
      </c>
      <c r="F442" s="20">
        <f t="shared" si="26"/>
        <v>26100</v>
      </c>
      <c r="G442" s="20">
        <f t="shared" si="27"/>
        <v>5689800</v>
      </c>
      <c r="H442" s="88">
        <f t="shared" si="28"/>
        <v>5556.4453125</v>
      </c>
      <c r="I442" s="53">
        <f t="shared" si="28"/>
        <v>5.4262161254882813</v>
      </c>
    </row>
    <row r="443" spans="5:9" x14ac:dyDescent="0.25">
      <c r="E443" s="20">
        <f t="shared" si="29"/>
        <v>436</v>
      </c>
      <c r="F443" s="20">
        <f t="shared" ref="F443:F506" si="30">F442+$F$5</f>
        <v>26160</v>
      </c>
      <c r="G443" s="20">
        <f t="shared" ref="G443:G506" si="31">G442+F443</f>
        <v>5715960</v>
      </c>
      <c r="H443" s="88">
        <f t="shared" si="28"/>
        <v>5581.9921875</v>
      </c>
      <c r="I443" s="53">
        <f t="shared" si="28"/>
        <v>5.4511642456054687</v>
      </c>
    </row>
    <row r="444" spans="5:9" x14ac:dyDescent="0.25">
      <c r="E444" s="20">
        <f t="shared" si="29"/>
        <v>437</v>
      </c>
      <c r="F444" s="20">
        <f t="shared" si="30"/>
        <v>26220</v>
      </c>
      <c r="G444" s="20">
        <f t="shared" si="31"/>
        <v>5742180</v>
      </c>
      <c r="H444" s="88">
        <f t="shared" si="28"/>
        <v>5607.59765625</v>
      </c>
      <c r="I444" s="53">
        <f t="shared" si="28"/>
        <v>5.4761695861816406</v>
      </c>
    </row>
    <row r="445" spans="5:9" x14ac:dyDescent="0.25">
      <c r="E445" s="20">
        <f t="shared" si="29"/>
        <v>438</v>
      </c>
      <c r="F445" s="20">
        <f t="shared" si="30"/>
        <v>26280</v>
      </c>
      <c r="G445" s="20">
        <f t="shared" si="31"/>
        <v>5768460</v>
      </c>
      <c r="H445" s="88">
        <f t="shared" si="28"/>
        <v>5633.26171875</v>
      </c>
      <c r="I445" s="53">
        <f t="shared" si="28"/>
        <v>5.5012321472167969</v>
      </c>
    </row>
    <row r="446" spans="5:9" x14ac:dyDescent="0.25">
      <c r="E446" s="20">
        <f t="shared" si="29"/>
        <v>439</v>
      </c>
      <c r="F446" s="20">
        <f t="shared" si="30"/>
        <v>26340</v>
      </c>
      <c r="G446" s="20">
        <f t="shared" si="31"/>
        <v>5794800</v>
      </c>
      <c r="H446" s="88">
        <f t="shared" si="28"/>
        <v>5658.984375</v>
      </c>
      <c r="I446" s="53">
        <f t="shared" si="28"/>
        <v>5.5263519287109375</v>
      </c>
    </row>
    <row r="447" spans="5:9" x14ac:dyDescent="0.25">
      <c r="E447" s="20">
        <f t="shared" si="29"/>
        <v>440</v>
      </c>
      <c r="F447" s="20">
        <f t="shared" si="30"/>
        <v>26400</v>
      </c>
      <c r="G447" s="20">
        <f t="shared" si="31"/>
        <v>5821200</v>
      </c>
      <c r="H447" s="88">
        <f t="shared" si="28"/>
        <v>5684.765625</v>
      </c>
      <c r="I447" s="53">
        <f t="shared" si="28"/>
        <v>5.5515289306640625</v>
      </c>
    </row>
    <row r="448" spans="5:9" x14ac:dyDescent="0.25">
      <c r="E448" s="20">
        <f t="shared" si="29"/>
        <v>441</v>
      </c>
      <c r="F448" s="20">
        <f t="shared" si="30"/>
        <v>26460</v>
      </c>
      <c r="G448" s="20">
        <f t="shared" si="31"/>
        <v>5847660</v>
      </c>
      <c r="H448" s="88">
        <f t="shared" si="28"/>
        <v>5710.60546875</v>
      </c>
      <c r="I448" s="53">
        <f t="shared" si="28"/>
        <v>5.5767631530761719</v>
      </c>
    </row>
    <row r="449" spans="5:9" x14ac:dyDescent="0.25">
      <c r="E449" s="20">
        <f t="shared" si="29"/>
        <v>442</v>
      </c>
      <c r="F449" s="20">
        <f t="shared" si="30"/>
        <v>26520</v>
      </c>
      <c r="G449" s="20">
        <f t="shared" si="31"/>
        <v>5874180</v>
      </c>
      <c r="H449" s="88">
        <f t="shared" si="28"/>
        <v>5736.50390625</v>
      </c>
      <c r="I449" s="53">
        <f t="shared" si="28"/>
        <v>5.6020545959472656</v>
      </c>
    </row>
    <row r="450" spans="5:9" x14ac:dyDescent="0.25">
      <c r="E450" s="20">
        <f t="shared" si="29"/>
        <v>443</v>
      </c>
      <c r="F450" s="20">
        <f t="shared" si="30"/>
        <v>26580</v>
      </c>
      <c r="G450" s="20">
        <f t="shared" si="31"/>
        <v>5900760</v>
      </c>
      <c r="H450" s="88">
        <f t="shared" si="28"/>
        <v>5762.4609375</v>
      </c>
      <c r="I450" s="53">
        <f t="shared" si="28"/>
        <v>5.6274032592773438</v>
      </c>
    </row>
    <row r="451" spans="5:9" x14ac:dyDescent="0.25">
      <c r="E451" s="20">
        <f t="shared" si="29"/>
        <v>444</v>
      </c>
      <c r="F451" s="20">
        <f t="shared" si="30"/>
        <v>26640</v>
      </c>
      <c r="G451" s="20">
        <f t="shared" si="31"/>
        <v>5927400</v>
      </c>
      <c r="H451" s="88">
        <f t="shared" si="28"/>
        <v>5788.4765625</v>
      </c>
      <c r="I451" s="53">
        <f t="shared" si="28"/>
        <v>5.6528091430664062</v>
      </c>
    </row>
    <row r="452" spans="5:9" x14ac:dyDescent="0.25">
      <c r="E452" s="20">
        <f t="shared" si="29"/>
        <v>445</v>
      </c>
      <c r="F452" s="20">
        <f t="shared" si="30"/>
        <v>26700</v>
      </c>
      <c r="G452" s="20">
        <f t="shared" si="31"/>
        <v>5954100</v>
      </c>
      <c r="H452" s="88">
        <f t="shared" si="28"/>
        <v>5814.55078125</v>
      </c>
      <c r="I452" s="53">
        <f t="shared" si="28"/>
        <v>5.6782722473144531</v>
      </c>
    </row>
    <row r="453" spans="5:9" x14ac:dyDescent="0.25">
      <c r="E453" s="20">
        <f t="shared" si="29"/>
        <v>446</v>
      </c>
      <c r="F453" s="20">
        <f t="shared" si="30"/>
        <v>26760</v>
      </c>
      <c r="G453" s="20">
        <f t="shared" si="31"/>
        <v>5980860</v>
      </c>
      <c r="H453" s="88">
        <f t="shared" si="28"/>
        <v>5840.68359375</v>
      </c>
      <c r="I453" s="53">
        <f t="shared" si="28"/>
        <v>5.7037925720214844</v>
      </c>
    </row>
    <row r="454" spans="5:9" x14ac:dyDescent="0.25">
      <c r="E454" s="20">
        <f t="shared" si="29"/>
        <v>447</v>
      </c>
      <c r="F454" s="20">
        <f t="shared" si="30"/>
        <v>26820</v>
      </c>
      <c r="G454" s="20">
        <f t="shared" si="31"/>
        <v>6007680</v>
      </c>
      <c r="H454" s="88">
        <f t="shared" si="28"/>
        <v>5866.875</v>
      </c>
      <c r="I454" s="53">
        <f t="shared" si="28"/>
        <v>5.7293701171875</v>
      </c>
    </row>
    <row r="455" spans="5:9" x14ac:dyDescent="0.25">
      <c r="E455" s="20">
        <f t="shared" si="29"/>
        <v>448</v>
      </c>
      <c r="F455" s="20">
        <f t="shared" si="30"/>
        <v>26880</v>
      </c>
      <c r="G455" s="20">
        <f t="shared" si="31"/>
        <v>6034560</v>
      </c>
      <c r="H455" s="88">
        <f t="shared" si="28"/>
        <v>5893.125</v>
      </c>
      <c r="I455" s="53">
        <f t="shared" si="28"/>
        <v>5.7550048828125</v>
      </c>
    </row>
    <row r="456" spans="5:9" x14ac:dyDescent="0.25">
      <c r="E456" s="20">
        <f t="shared" si="29"/>
        <v>449</v>
      </c>
      <c r="F456" s="20">
        <f t="shared" si="30"/>
        <v>26940</v>
      </c>
      <c r="G456" s="20">
        <f t="shared" si="31"/>
        <v>6061500</v>
      </c>
      <c r="H456" s="88">
        <f t="shared" si="28"/>
        <v>5919.43359375</v>
      </c>
      <c r="I456" s="53">
        <f t="shared" si="28"/>
        <v>5.7806968688964844</v>
      </c>
    </row>
    <row r="457" spans="5:9" x14ac:dyDescent="0.25">
      <c r="E457" s="20">
        <f t="shared" si="29"/>
        <v>450</v>
      </c>
      <c r="F457" s="20">
        <f t="shared" si="30"/>
        <v>27000</v>
      </c>
      <c r="G457" s="20">
        <f t="shared" si="31"/>
        <v>6088500</v>
      </c>
      <c r="H457" s="88">
        <f t="shared" ref="H457:I520" si="32">G457/1024</f>
        <v>5945.80078125</v>
      </c>
      <c r="I457" s="53">
        <f t="shared" si="32"/>
        <v>5.8064460754394531</v>
      </c>
    </row>
    <row r="458" spans="5:9" x14ac:dyDescent="0.25">
      <c r="E458" s="20">
        <f t="shared" ref="E458:E521" si="33">E457+1</f>
        <v>451</v>
      </c>
      <c r="F458" s="20">
        <f t="shared" si="30"/>
        <v>27060</v>
      </c>
      <c r="G458" s="20">
        <f t="shared" si="31"/>
        <v>6115560</v>
      </c>
      <c r="H458" s="88">
        <f t="shared" si="32"/>
        <v>5972.2265625</v>
      </c>
      <c r="I458" s="53">
        <f t="shared" si="32"/>
        <v>5.8322525024414062</v>
      </c>
    </row>
    <row r="459" spans="5:9" x14ac:dyDescent="0.25">
      <c r="E459" s="20">
        <f t="shared" si="33"/>
        <v>452</v>
      </c>
      <c r="F459" s="20">
        <f t="shared" si="30"/>
        <v>27120</v>
      </c>
      <c r="G459" s="20">
        <f t="shared" si="31"/>
        <v>6142680</v>
      </c>
      <c r="H459" s="88">
        <f t="shared" si="32"/>
        <v>5998.7109375</v>
      </c>
      <c r="I459" s="53">
        <f t="shared" si="32"/>
        <v>5.8581161499023438</v>
      </c>
    </row>
    <row r="460" spans="5:9" x14ac:dyDescent="0.25">
      <c r="E460" s="20">
        <f t="shared" si="33"/>
        <v>453</v>
      </c>
      <c r="F460" s="20">
        <f t="shared" si="30"/>
        <v>27180</v>
      </c>
      <c r="G460" s="20">
        <f t="shared" si="31"/>
        <v>6169860</v>
      </c>
      <c r="H460" s="88">
        <f t="shared" si="32"/>
        <v>6025.25390625</v>
      </c>
      <c r="I460" s="53">
        <f t="shared" si="32"/>
        <v>5.8840370178222656</v>
      </c>
    </row>
    <row r="461" spans="5:9" x14ac:dyDescent="0.25">
      <c r="E461" s="20">
        <f t="shared" si="33"/>
        <v>454</v>
      </c>
      <c r="F461" s="20">
        <f t="shared" si="30"/>
        <v>27240</v>
      </c>
      <c r="G461" s="20">
        <f t="shared" si="31"/>
        <v>6197100</v>
      </c>
      <c r="H461" s="88">
        <f t="shared" si="32"/>
        <v>6051.85546875</v>
      </c>
      <c r="I461" s="53">
        <f t="shared" si="32"/>
        <v>5.9100151062011719</v>
      </c>
    </row>
    <row r="462" spans="5:9" x14ac:dyDescent="0.25">
      <c r="E462" s="20">
        <f t="shared" si="33"/>
        <v>455</v>
      </c>
      <c r="F462" s="20">
        <f t="shared" si="30"/>
        <v>27300</v>
      </c>
      <c r="G462" s="20">
        <f t="shared" si="31"/>
        <v>6224400</v>
      </c>
      <c r="H462" s="88">
        <f t="shared" si="32"/>
        <v>6078.515625</v>
      </c>
      <c r="I462" s="53">
        <f t="shared" si="32"/>
        <v>5.9360504150390625</v>
      </c>
    </row>
    <row r="463" spans="5:9" x14ac:dyDescent="0.25">
      <c r="E463" s="20">
        <f t="shared" si="33"/>
        <v>456</v>
      </c>
      <c r="F463" s="20">
        <f t="shared" si="30"/>
        <v>27360</v>
      </c>
      <c r="G463" s="20">
        <f t="shared" si="31"/>
        <v>6251760</v>
      </c>
      <c r="H463" s="88">
        <f t="shared" si="32"/>
        <v>6105.234375</v>
      </c>
      <c r="I463" s="53">
        <f t="shared" si="32"/>
        <v>5.9621429443359375</v>
      </c>
    </row>
    <row r="464" spans="5:9" x14ac:dyDescent="0.25">
      <c r="E464" s="20">
        <f t="shared" si="33"/>
        <v>457</v>
      </c>
      <c r="F464" s="20">
        <f t="shared" si="30"/>
        <v>27420</v>
      </c>
      <c r="G464" s="20">
        <f t="shared" si="31"/>
        <v>6279180</v>
      </c>
      <c r="H464" s="88">
        <f t="shared" si="32"/>
        <v>6132.01171875</v>
      </c>
      <c r="I464" s="53">
        <f t="shared" si="32"/>
        <v>5.9882926940917969</v>
      </c>
    </row>
    <row r="465" spans="5:9" x14ac:dyDescent="0.25">
      <c r="E465" s="20">
        <f t="shared" si="33"/>
        <v>458</v>
      </c>
      <c r="F465" s="20">
        <f t="shared" si="30"/>
        <v>27480</v>
      </c>
      <c r="G465" s="20">
        <f t="shared" si="31"/>
        <v>6306660</v>
      </c>
      <c r="H465" s="88">
        <f t="shared" si="32"/>
        <v>6158.84765625</v>
      </c>
      <c r="I465" s="53">
        <f t="shared" si="32"/>
        <v>6.0144996643066406</v>
      </c>
    </row>
    <row r="466" spans="5:9" x14ac:dyDescent="0.25">
      <c r="E466" s="20">
        <f t="shared" si="33"/>
        <v>459</v>
      </c>
      <c r="F466" s="20">
        <f t="shared" si="30"/>
        <v>27540</v>
      </c>
      <c r="G466" s="20">
        <f t="shared" si="31"/>
        <v>6334200</v>
      </c>
      <c r="H466" s="88">
        <f t="shared" si="32"/>
        <v>6185.7421875</v>
      </c>
      <c r="I466" s="53">
        <f t="shared" si="32"/>
        <v>6.0407638549804687</v>
      </c>
    </row>
    <row r="467" spans="5:9" x14ac:dyDescent="0.25">
      <c r="E467" s="20">
        <f t="shared" si="33"/>
        <v>460</v>
      </c>
      <c r="F467" s="20">
        <f t="shared" si="30"/>
        <v>27600</v>
      </c>
      <c r="G467" s="20">
        <f t="shared" si="31"/>
        <v>6361800</v>
      </c>
      <c r="H467" s="88">
        <f t="shared" si="32"/>
        <v>6212.6953125</v>
      </c>
      <c r="I467" s="53">
        <f t="shared" si="32"/>
        <v>6.0670852661132813</v>
      </c>
    </row>
    <row r="468" spans="5:9" x14ac:dyDescent="0.25">
      <c r="E468" s="20">
        <f t="shared" si="33"/>
        <v>461</v>
      </c>
      <c r="F468" s="20">
        <f t="shared" si="30"/>
        <v>27660</v>
      </c>
      <c r="G468" s="20">
        <f t="shared" si="31"/>
        <v>6389460</v>
      </c>
      <c r="H468" s="88">
        <f t="shared" si="32"/>
        <v>6239.70703125</v>
      </c>
      <c r="I468" s="53">
        <f t="shared" si="32"/>
        <v>6.0934638977050781</v>
      </c>
    </row>
    <row r="469" spans="5:9" x14ac:dyDescent="0.25">
      <c r="E469" s="20">
        <f t="shared" si="33"/>
        <v>462</v>
      </c>
      <c r="F469" s="20">
        <f t="shared" si="30"/>
        <v>27720</v>
      </c>
      <c r="G469" s="20">
        <f t="shared" si="31"/>
        <v>6417180</v>
      </c>
      <c r="H469" s="88">
        <f t="shared" si="32"/>
        <v>6266.77734375</v>
      </c>
      <c r="I469" s="53">
        <f t="shared" si="32"/>
        <v>6.1198997497558594</v>
      </c>
    </row>
    <row r="470" spans="5:9" x14ac:dyDescent="0.25">
      <c r="E470" s="20">
        <f t="shared" si="33"/>
        <v>463</v>
      </c>
      <c r="F470" s="20">
        <f t="shared" si="30"/>
        <v>27780</v>
      </c>
      <c r="G470" s="20">
        <f t="shared" si="31"/>
        <v>6444960</v>
      </c>
      <c r="H470" s="88">
        <f t="shared" si="32"/>
        <v>6293.90625</v>
      </c>
      <c r="I470" s="53">
        <f t="shared" si="32"/>
        <v>6.146392822265625</v>
      </c>
    </row>
    <row r="471" spans="5:9" x14ac:dyDescent="0.25">
      <c r="E471" s="20">
        <f t="shared" si="33"/>
        <v>464</v>
      </c>
      <c r="F471" s="20">
        <f t="shared" si="30"/>
        <v>27840</v>
      </c>
      <c r="G471" s="20">
        <f t="shared" si="31"/>
        <v>6472800</v>
      </c>
      <c r="H471" s="88">
        <f t="shared" si="32"/>
        <v>6321.09375</v>
      </c>
      <c r="I471" s="53">
        <f t="shared" si="32"/>
        <v>6.172943115234375</v>
      </c>
    </row>
    <row r="472" spans="5:9" x14ac:dyDescent="0.25">
      <c r="E472" s="20">
        <f t="shared" si="33"/>
        <v>465</v>
      </c>
      <c r="F472" s="20">
        <f t="shared" si="30"/>
        <v>27900</v>
      </c>
      <c r="G472" s="20">
        <f t="shared" si="31"/>
        <v>6500700</v>
      </c>
      <c r="H472" s="88">
        <f t="shared" si="32"/>
        <v>6348.33984375</v>
      </c>
      <c r="I472" s="53">
        <f t="shared" si="32"/>
        <v>6.1995506286621094</v>
      </c>
    </row>
    <row r="473" spans="5:9" x14ac:dyDescent="0.25">
      <c r="E473" s="20">
        <f t="shared" si="33"/>
        <v>466</v>
      </c>
      <c r="F473" s="20">
        <f t="shared" si="30"/>
        <v>27960</v>
      </c>
      <c r="G473" s="20">
        <f t="shared" si="31"/>
        <v>6528660</v>
      </c>
      <c r="H473" s="88">
        <f t="shared" si="32"/>
        <v>6375.64453125</v>
      </c>
      <c r="I473" s="53">
        <f t="shared" si="32"/>
        <v>6.2262153625488281</v>
      </c>
    </row>
    <row r="474" spans="5:9" x14ac:dyDescent="0.25">
      <c r="E474" s="20">
        <f t="shared" si="33"/>
        <v>467</v>
      </c>
      <c r="F474" s="20">
        <f t="shared" si="30"/>
        <v>28020</v>
      </c>
      <c r="G474" s="20">
        <f t="shared" si="31"/>
        <v>6556680</v>
      </c>
      <c r="H474" s="88">
        <f t="shared" si="32"/>
        <v>6403.0078125</v>
      </c>
      <c r="I474" s="53">
        <f t="shared" si="32"/>
        <v>6.2529373168945313</v>
      </c>
    </row>
    <row r="475" spans="5:9" x14ac:dyDescent="0.25">
      <c r="E475" s="20">
        <f t="shared" si="33"/>
        <v>468</v>
      </c>
      <c r="F475" s="20">
        <f t="shared" si="30"/>
        <v>28080</v>
      </c>
      <c r="G475" s="20">
        <f t="shared" si="31"/>
        <v>6584760</v>
      </c>
      <c r="H475" s="88">
        <f t="shared" si="32"/>
        <v>6430.4296875</v>
      </c>
      <c r="I475" s="53">
        <f t="shared" si="32"/>
        <v>6.2797164916992188</v>
      </c>
    </row>
    <row r="476" spans="5:9" x14ac:dyDescent="0.25">
      <c r="E476" s="20">
        <f t="shared" si="33"/>
        <v>469</v>
      </c>
      <c r="F476" s="20">
        <f t="shared" si="30"/>
        <v>28140</v>
      </c>
      <c r="G476" s="20">
        <f t="shared" si="31"/>
        <v>6612900</v>
      </c>
      <c r="H476" s="88">
        <f t="shared" si="32"/>
        <v>6457.91015625</v>
      </c>
      <c r="I476" s="53">
        <f t="shared" si="32"/>
        <v>6.3065528869628906</v>
      </c>
    </row>
    <row r="477" spans="5:9" x14ac:dyDescent="0.25">
      <c r="E477" s="20">
        <f t="shared" si="33"/>
        <v>470</v>
      </c>
      <c r="F477" s="20">
        <f t="shared" si="30"/>
        <v>28200</v>
      </c>
      <c r="G477" s="20">
        <f t="shared" si="31"/>
        <v>6641100</v>
      </c>
      <c r="H477" s="88">
        <f t="shared" si="32"/>
        <v>6485.44921875</v>
      </c>
      <c r="I477" s="53">
        <f t="shared" si="32"/>
        <v>6.3334465026855469</v>
      </c>
    </row>
    <row r="478" spans="5:9" x14ac:dyDescent="0.25">
      <c r="E478" s="20">
        <f t="shared" si="33"/>
        <v>471</v>
      </c>
      <c r="F478" s="20">
        <f t="shared" si="30"/>
        <v>28260</v>
      </c>
      <c r="G478" s="20">
        <f t="shared" si="31"/>
        <v>6669360</v>
      </c>
      <c r="H478" s="88">
        <f t="shared" si="32"/>
        <v>6513.046875</v>
      </c>
      <c r="I478" s="53">
        <f t="shared" si="32"/>
        <v>6.3603973388671875</v>
      </c>
    </row>
    <row r="479" spans="5:9" x14ac:dyDescent="0.25">
      <c r="E479" s="20">
        <f t="shared" si="33"/>
        <v>472</v>
      </c>
      <c r="F479" s="20">
        <f t="shared" si="30"/>
        <v>28320</v>
      </c>
      <c r="G479" s="20">
        <f t="shared" si="31"/>
        <v>6697680</v>
      </c>
      <c r="H479" s="88">
        <f t="shared" si="32"/>
        <v>6540.703125</v>
      </c>
      <c r="I479" s="53">
        <f t="shared" si="32"/>
        <v>6.3874053955078125</v>
      </c>
    </row>
    <row r="480" spans="5:9" x14ac:dyDescent="0.25">
      <c r="E480" s="20">
        <f t="shared" si="33"/>
        <v>473</v>
      </c>
      <c r="F480" s="20">
        <f t="shared" si="30"/>
        <v>28380</v>
      </c>
      <c r="G480" s="20">
        <f t="shared" si="31"/>
        <v>6726060</v>
      </c>
      <c r="H480" s="88">
        <f t="shared" si="32"/>
        <v>6568.41796875</v>
      </c>
      <c r="I480" s="53">
        <f t="shared" si="32"/>
        <v>6.4144706726074219</v>
      </c>
    </row>
    <row r="481" spans="5:9" x14ac:dyDescent="0.25">
      <c r="E481" s="20">
        <f t="shared" si="33"/>
        <v>474</v>
      </c>
      <c r="F481" s="20">
        <f t="shared" si="30"/>
        <v>28440</v>
      </c>
      <c r="G481" s="20">
        <f t="shared" si="31"/>
        <v>6754500</v>
      </c>
      <c r="H481" s="88">
        <f t="shared" si="32"/>
        <v>6596.19140625</v>
      </c>
      <c r="I481" s="53">
        <f t="shared" si="32"/>
        <v>6.4415931701660156</v>
      </c>
    </row>
    <row r="482" spans="5:9" x14ac:dyDescent="0.25">
      <c r="E482" s="20">
        <f t="shared" si="33"/>
        <v>475</v>
      </c>
      <c r="F482" s="20">
        <f t="shared" si="30"/>
        <v>28500</v>
      </c>
      <c r="G482" s="20">
        <f t="shared" si="31"/>
        <v>6783000</v>
      </c>
      <c r="H482" s="88">
        <f t="shared" si="32"/>
        <v>6624.0234375</v>
      </c>
      <c r="I482" s="53">
        <f t="shared" si="32"/>
        <v>6.4687728881835938</v>
      </c>
    </row>
    <row r="483" spans="5:9" x14ac:dyDescent="0.25">
      <c r="E483" s="20">
        <f t="shared" si="33"/>
        <v>476</v>
      </c>
      <c r="F483" s="20">
        <f t="shared" si="30"/>
        <v>28560</v>
      </c>
      <c r="G483" s="20">
        <f t="shared" si="31"/>
        <v>6811560</v>
      </c>
      <c r="H483" s="88">
        <f t="shared" si="32"/>
        <v>6651.9140625</v>
      </c>
      <c r="I483" s="53">
        <f t="shared" si="32"/>
        <v>6.4960098266601563</v>
      </c>
    </row>
    <row r="484" spans="5:9" x14ac:dyDescent="0.25">
      <c r="E484" s="20">
        <f t="shared" si="33"/>
        <v>477</v>
      </c>
      <c r="F484" s="20">
        <f t="shared" si="30"/>
        <v>28620</v>
      </c>
      <c r="G484" s="20">
        <f t="shared" si="31"/>
        <v>6840180</v>
      </c>
      <c r="H484" s="88">
        <f t="shared" si="32"/>
        <v>6679.86328125</v>
      </c>
      <c r="I484" s="53">
        <f t="shared" si="32"/>
        <v>6.5233039855957031</v>
      </c>
    </row>
    <row r="485" spans="5:9" x14ac:dyDescent="0.25">
      <c r="E485" s="20">
        <f t="shared" si="33"/>
        <v>478</v>
      </c>
      <c r="F485" s="20">
        <f t="shared" si="30"/>
        <v>28680</v>
      </c>
      <c r="G485" s="20">
        <f t="shared" si="31"/>
        <v>6868860</v>
      </c>
      <c r="H485" s="88">
        <f t="shared" si="32"/>
        <v>6707.87109375</v>
      </c>
      <c r="I485" s="53">
        <f t="shared" si="32"/>
        <v>6.5506553649902344</v>
      </c>
    </row>
    <row r="486" spans="5:9" x14ac:dyDescent="0.25">
      <c r="E486" s="20">
        <f t="shared" si="33"/>
        <v>479</v>
      </c>
      <c r="F486" s="20">
        <f t="shared" si="30"/>
        <v>28740</v>
      </c>
      <c r="G486" s="20">
        <f t="shared" si="31"/>
        <v>6897600</v>
      </c>
      <c r="H486" s="88">
        <f t="shared" si="32"/>
        <v>6735.9375</v>
      </c>
      <c r="I486" s="53">
        <f t="shared" si="32"/>
        <v>6.57806396484375</v>
      </c>
    </row>
    <row r="487" spans="5:9" x14ac:dyDescent="0.25">
      <c r="E487" s="20">
        <f t="shared" si="33"/>
        <v>480</v>
      </c>
      <c r="F487" s="20">
        <f t="shared" si="30"/>
        <v>28800</v>
      </c>
      <c r="G487" s="20">
        <f t="shared" si="31"/>
        <v>6926400</v>
      </c>
      <c r="H487" s="88">
        <f t="shared" si="32"/>
        <v>6764.0625</v>
      </c>
      <c r="I487" s="53">
        <f t="shared" si="32"/>
        <v>6.60552978515625</v>
      </c>
    </row>
    <row r="488" spans="5:9" x14ac:dyDescent="0.25">
      <c r="E488" s="20">
        <f t="shared" si="33"/>
        <v>481</v>
      </c>
      <c r="F488" s="20">
        <f t="shared" si="30"/>
        <v>28860</v>
      </c>
      <c r="G488" s="20">
        <f t="shared" si="31"/>
        <v>6955260</v>
      </c>
      <c r="H488" s="88">
        <f t="shared" si="32"/>
        <v>6792.24609375</v>
      </c>
      <c r="I488" s="53">
        <f t="shared" si="32"/>
        <v>6.6330528259277344</v>
      </c>
    </row>
    <row r="489" spans="5:9" x14ac:dyDescent="0.25">
      <c r="E489" s="20">
        <f t="shared" si="33"/>
        <v>482</v>
      </c>
      <c r="F489" s="20">
        <f t="shared" si="30"/>
        <v>28920</v>
      </c>
      <c r="G489" s="20">
        <f t="shared" si="31"/>
        <v>6984180</v>
      </c>
      <c r="H489" s="88">
        <f t="shared" si="32"/>
        <v>6820.48828125</v>
      </c>
      <c r="I489" s="53">
        <f t="shared" si="32"/>
        <v>6.6606330871582031</v>
      </c>
    </row>
    <row r="490" spans="5:9" x14ac:dyDescent="0.25">
      <c r="E490" s="20">
        <f t="shared" si="33"/>
        <v>483</v>
      </c>
      <c r="F490" s="20">
        <f t="shared" si="30"/>
        <v>28980</v>
      </c>
      <c r="G490" s="20">
        <f t="shared" si="31"/>
        <v>7013160</v>
      </c>
      <c r="H490" s="88">
        <f t="shared" si="32"/>
        <v>6848.7890625</v>
      </c>
      <c r="I490" s="53">
        <f t="shared" si="32"/>
        <v>6.6882705688476563</v>
      </c>
    </row>
    <row r="491" spans="5:9" x14ac:dyDescent="0.25">
      <c r="E491" s="20">
        <f t="shared" si="33"/>
        <v>484</v>
      </c>
      <c r="F491" s="20">
        <f t="shared" si="30"/>
        <v>29040</v>
      </c>
      <c r="G491" s="20">
        <f t="shared" si="31"/>
        <v>7042200</v>
      </c>
      <c r="H491" s="88">
        <f t="shared" si="32"/>
        <v>6877.1484375</v>
      </c>
      <c r="I491" s="53">
        <f t="shared" si="32"/>
        <v>6.7159652709960938</v>
      </c>
    </row>
    <row r="492" spans="5:9" x14ac:dyDescent="0.25">
      <c r="E492" s="20">
        <f t="shared" si="33"/>
        <v>485</v>
      </c>
      <c r="F492" s="20">
        <f t="shared" si="30"/>
        <v>29100</v>
      </c>
      <c r="G492" s="20">
        <f t="shared" si="31"/>
        <v>7071300</v>
      </c>
      <c r="H492" s="88">
        <f t="shared" si="32"/>
        <v>6905.56640625</v>
      </c>
      <c r="I492" s="53">
        <f t="shared" si="32"/>
        <v>6.7437171936035156</v>
      </c>
    </row>
    <row r="493" spans="5:9" x14ac:dyDescent="0.25">
      <c r="E493" s="20">
        <f t="shared" si="33"/>
        <v>486</v>
      </c>
      <c r="F493" s="20">
        <f t="shared" si="30"/>
        <v>29160</v>
      </c>
      <c r="G493" s="20">
        <f t="shared" si="31"/>
        <v>7100460</v>
      </c>
      <c r="H493" s="88">
        <f t="shared" si="32"/>
        <v>6934.04296875</v>
      </c>
      <c r="I493" s="53">
        <f t="shared" si="32"/>
        <v>6.7715263366699219</v>
      </c>
    </row>
    <row r="494" spans="5:9" x14ac:dyDescent="0.25">
      <c r="E494" s="20">
        <f t="shared" si="33"/>
        <v>487</v>
      </c>
      <c r="F494" s="20">
        <f t="shared" si="30"/>
        <v>29220</v>
      </c>
      <c r="G494" s="20">
        <f t="shared" si="31"/>
        <v>7129680</v>
      </c>
      <c r="H494" s="88">
        <f t="shared" si="32"/>
        <v>6962.578125</v>
      </c>
      <c r="I494" s="53">
        <f t="shared" si="32"/>
        <v>6.7993927001953125</v>
      </c>
    </row>
    <row r="495" spans="5:9" x14ac:dyDescent="0.25">
      <c r="E495" s="20">
        <f t="shared" si="33"/>
        <v>488</v>
      </c>
      <c r="F495" s="20">
        <f t="shared" si="30"/>
        <v>29280</v>
      </c>
      <c r="G495" s="20">
        <f t="shared" si="31"/>
        <v>7158960</v>
      </c>
      <c r="H495" s="88">
        <f t="shared" si="32"/>
        <v>6991.171875</v>
      </c>
      <c r="I495" s="53">
        <f t="shared" si="32"/>
        <v>6.8273162841796875</v>
      </c>
    </row>
    <row r="496" spans="5:9" x14ac:dyDescent="0.25">
      <c r="E496" s="20">
        <f t="shared" si="33"/>
        <v>489</v>
      </c>
      <c r="F496" s="20">
        <f t="shared" si="30"/>
        <v>29340</v>
      </c>
      <c r="G496" s="20">
        <f t="shared" si="31"/>
        <v>7188300</v>
      </c>
      <c r="H496" s="88">
        <f t="shared" si="32"/>
        <v>7019.82421875</v>
      </c>
      <c r="I496" s="53">
        <f t="shared" si="32"/>
        <v>6.8552970886230469</v>
      </c>
    </row>
    <row r="497" spans="5:9" x14ac:dyDescent="0.25">
      <c r="E497" s="20">
        <f t="shared" si="33"/>
        <v>490</v>
      </c>
      <c r="F497" s="20">
        <f t="shared" si="30"/>
        <v>29400</v>
      </c>
      <c r="G497" s="20">
        <f t="shared" si="31"/>
        <v>7217700</v>
      </c>
      <c r="H497" s="88">
        <f t="shared" si="32"/>
        <v>7048.53515625</v>
      </c>
      <c r="I497" s="53">
        <f t="shared" si="32"/>
        <v>6.8833351135253906</v>
      </c>
    </row>
    <row r="498" spans="5:9" x14ac:dyDescent="0.25">
      <c r="E498" s="20">
        <f t="shared" si="33"/>
        <v>491</v>
      </c>
      <c r="F498" s="20">
        <f t="shared" si="30"/>
        <v>29460</v>
      </c>
      <c r="G498" s="20">
        <f t="shared" si="31"/>
        <v>7247160</v>
      </c>
      <c r="H498" s="88">
        <f t="shared" si="32"/>
        <v>7077.3046875</v>
      </c>
      <c r="I498" s="53">
        <f t="shared" si="32"/>
        <v>6.9114303588867188</v>
      </c>
    </row>
    <row r="499" spans="5:9" x14ac:dyDescent="0.25">
      <c r="E499" s="20">
        <f t="shared" si="33"/>
        <v>492</v>
      </c>
      <c r="F499" s="20">
        <f t="shared" si="30"/>
        <v>29520</v>
      </c>
      <c r="G499" s="20">
        <f t="shared" si="31"/>
        <v>7276680</v>
      </c>
      <c r="H499" s="88">
        <f t="shared" si="32"/>
        <v>7106.1328125</v>
      </c>
      <c r="I499" s="53">
        <f t="shared" si="32"/>
        <v>6.9395828247070313</v>
      </c>
    </row>
    <row r="500" spans="5:9" x14ac:dyDescent="0.25">
      <c r="E500" s="20">
        <f t="shared" si="33"/>
        <v>493</v>
      </c>
      <c r="F500" s="20">
        <f t="shared" si="30"/>
        <v>29580</v>
      </c>
      <c r="G500" s="20">
        <f t="shared" si="31"/>
        <v>7306260</v>
      </c>
      <c r="H500" s="88">
        <f t="shared" si="32"/>
        <v>7135.01953125</v>
      </c>
      <c r="I500" s="53">
        <f t="shared" si="32"/>
        <v>6.9677925109863281</v>
      </c>
    </row>
    <row r="501" spans="5:9" x14ac:dyDescent="0.25">
      <c r="E501" s="20">
        <f t="shared" si="33"/>
        <v>494</v>
      </c>
      <c r="F501" s="20">
        <f t="shared" si="30"/>
        <v>29640</v>
      </c>
      <c r="G501" s="20">
        <f t="shared" si="31"/>
        <v>7335900</v>
      </c>
      <c r="H501" s="88">
        <f t="shared" si="32"/>
        <v>7163.96484375</v>
      </c>
      <c r="I501" s="53">
        <f t="shared" si="32"/>
        <v>6.9960594177246094</v>
      </c>
    </row>
    <row r="502" spans="5:9" x14ac:dyDescent="0.25">
      <c r="E502" s="20">
        <f t="shared" si="33"/>
        <v>495</v>
      </c>
      <c r="F502" s="20">
        <f t="shared" si="30"/>
        <v>29700</v>
      </c>
      <c r="G502" s="20">
        <f t="shared" si="31"/>
        <v>7365600</v>
      </c>
      <c r="H502" s="88">
        <f t="shared" si="32"/>
        <v>7192.96875</v>
      </c>
      <c r="I502" s="53">
        <f t="shared" si="32"/>
        <v>7.024383544921875</v>
      </c>
    </row>
    <row r="503" spans="5:9" x14ac:dyDescent="0.25">
      <c r="E503" s="20">
        <f t="shared" si="33"/>
        <v>496</v>
      </c>
      <c r="F503" s="20">
        <f t="shared" si="30"/>
        <v>29760</v>
      </c>
      <c r="G503" s="20">
        <f t="shared" si="31"/>
        <v>7395360</v>
      </c>
      <c r="H503" s="88">
        <f t="shared" si="32"/>
        <v>7222.03125</v>
      </c>
      <c r="I503" s="53">
        <f t="shared" si="32"/>
        <v>7.052764892578125</v>
      </c>
    </row>
    <row r="504" spans="5:9" x14ac:dyDescent="0.25">
      <c r="E504" s="20">
        <f t="shared" si="33"/>
        <v>497</v>
      </c>
      <c r="F504" s="20">
        <f t="shared" si="30"/>
        <v>29820</v>
      </c>
      <c r="G504" s="20">
        <f t="shared" si="31"/>
        <v>7425180</v>
      </c>
      <c r="H504" s="88">
        <f t="shared" si="32"/>
        <v>7251.15234375</v>
      </c>
      <c r="I504" s="53">
        <f t="shared" si="32"/>
        <v>7.0812034606933594</v>
      </c>
    </row>
    <row r="505" spans="5:9" x14ac:dyDescent="0.25">
      <c r="E505" s="20">
        <f t="shared" si="33"/>
        <v>498</v>
      </c>
      <c r="F505" s="20">
        <f t="shared" si="30"/>
        <v>29880</v>
      </c>
      <c r="G505" s="20">
        <f t="shared" si="31"/>
        <v>7455060</v>
      </c>
      <c r="H505" s="88">
        <f t="shared" si="32"/>
        <v>7280.33203125</v>
      </c>
      <c r="I505" s="53">
        <f t="shared" si="32"/>
        <v>7.1096992492675781</v>
      </c>
    </row>
    <row r="506" spans="5:9" x14ac:dyDescent="0.25">
      <c r="E506" s="20">
        <f t="shared" si="33"/>
        <v>499</v>
      </c>
      <c r="F506" s="20">
        <f t="shared" si="30"/>
        <v>29940</v>
      </c>
      <c r="G506" s="20">
        <f t="shared" si="31"/>
        <v>7485000</v>
      </c>
      <c r="H506" s="88">
        <f t="shared" si="32"/>
        <v>7309.5703125</v>
      </c>
      <c r="I506" s="53">
        <f t="shared" si="32"/>
        <v>7.1382522583007813</v>
      </c>
    </row>
    <row r="507" spans="5:9" x14ac:dyDescent="0.25">
      <c r="E507" s="20">
        <f t="shared" si="33"/>
        <v>500</v>
      </c>
      <c r="F507" s="20">
        <f t="shared" ref="F507:F570" si="34">F506+$F$5</f>
        <v>30000</v>
      </c>
      <c r="G507" s="20">
        <f t="shared" ref="G507:G570" si="35">G506+F507</f>
        <v>7515000</v>
      </c>
      <c r="H507" s="88">
        <f t="shared" si="32"/>
        <v>7338.8671875</v>
      </c>
      <c r="I507" s="53">
        <f t="shared" si="32"/>
        <v>7.1668624877929687</v>
      </c>
    </row>
    <row r="508" spans="5:9" x14ac:dyDescent="0.25">
      <c r="E508" s="20">
        <f t="shared" si="33"/>
        <v>501</v>
      </c>
      <c r="F508" s="20">
        <f t="shared" si="34"/>
        <v>30060</v>
      </c>
      <c r="G508" s="20">
        <f t="shared" si="35"/>
        <v>7545060</v>
      </c>
      <c r="H508" s="88">
        <f t="shared" si="32"/>
        <v>7368.22265625</v>
      </c>
      <c r="I508" s="53">
        <f t="shared" si="32"/>
        <v>7.1955299377441406</v>
      </c>
    </row>
    <row r="509" spans="5:9" x14ac:dyDescent="0.25">
      <c r="E509" s="20">
        <f t="shared" si="33"/>
        <v>502</v>
      </c>
      <c r="F509" s="20">
        <f t="shared" si="34"/>
        <v>30120</v>
      </c>
      <c r="G509" s="20">
        <f t="shared" si="35"/>
        <v>7575180</v>
      </c>
      <c r="H509" s="88">
        <f t="shared" si="32"/>
        <v>7397.63671875</v>
      </c>
      <c r="I509" s="53">
        <f t="shared" si="32"/>
        <v>7.2242546081542969</v>
      </c>
    </row>
    <row r="510" spans="5:9" x14ac:dyDescent="0.25">
      <c r="E510" s="20">
        <f t="shared" si="33"/>
        <v>503</v>
      </c>
      <c r="F510" s="20">
        <f t="shared" si="34"/>
        <v>30180</v>
      </c>
      <c r="G510" s="20">
        <f t="shared" si="35"/>
        <v>7605360</v>
      </c>
      <c r="H510" s="88">
        <f t="shared" si="32"/>
        <v>7427.109375</v>
      </c>
      <c r="I510" s="53">
        <f t="shared" si="32"/>
        <v>7.2530364990234375</v>
      </c>
    </row>
    <row r="511" spans="5:9" x14ac:dyDescent="0.25">
      <c r="E511" s="20">
        <f t="shared" si="33"/>
        <v>504</v>
      </c>
      <c r="F511" s="20">
        <f t="shared" si="34"/>
        <v>30240</v>
      </c>
      <c r="G511" s="20">
        <f t="shared" si="35"/>
        <v>7635600</v>
      </c>
      <c r="H511" s="88">
        <f t="shared" si="32"/>
        <v>7456.640625</v>
      </c>
      <c r="I511" s="53">
        <f t="shared" si="32"/>
        <v>7.2818756103515625</v>
      </c>
    </row>
    <row r="512" spans="5:9" x14ac:dyDescent="0.25">
      <c r="E512" s="20">
        <f t="shared" si="33"/>
        <v>505</v>
      </c>
      <c r="F512" s="20">
        <f t="shared" si="34"/>
        <v>30300</v>
      </c>
      <c r="G512" s="20">
        <f t="shared" si="35"/>
        <v>7665900</v>
      </c>
      <c r="H512" s="88">
        <f t="shared" si="32"/>
        <v>7486.23046875</v>
      </c>
      <c r="I512" s="53">
        <f t="shared" si="32"/>
        <v>7.3107719421386719</v>
      </c>
    </row>
    <row r="513" spans="5:9" x14ac:dyDescent="0.25">
      <c r="E513" s="20">
        <f t="shared" si="33"/>
        <v>506</v>
      </c>
      <c r="F513" s="20">
        <f t="shared" si="34"/>
        <v>30360</v>
      </c>
      <c r="G513" s="20">
        <f t="shared" si="35"/>
        <v>7696260</v>
      </c>
      <c r="H513" s="88">
        <f t="shared" si="32"/>
        <v>7515.87890625</v>
      </c>
      <c r="I513" s="53">
        <f t="shared" si="32"/>
        <v>7.3397254943847656</v>
      </c>
    </row>
    <row r="514" spans="5:9" x14ac:dyDescent="0.25">
      <c r="E514" s="20">
        <f t="shared" si="33"/>
        <v>507</v>
      </c>
      <c r="F514" s="20">
        <f t="shared" si="34"/>
        <v>30420</v>
      </c>
      <c r="G514" s="20">
        <f t="shared" si="35"/>
        <v>7726680</v>
      </c>
      <c r="H514" s="88">
        <f t="shared" si="32"/>
        <v>7545.5859375</v>
      </c>
      <c r="I514" s="53">
        <f t="shared" si="32"/>
        <v>7.3687362670898438</v>
      </c>
    </row>
    <row r="515" spans="5:9" x14ac:dyDescent="0.25">
      <c r="E515" s="20">
        <f t="shared" si="33"/>
        <v>508</v>
      </c>
      <c r="F515" s="20">
        <f t="shared" si="34"/>
        <v>30480</v>
      </c>
      <c r="G515" s="20">
        <f t="shared" si="35"/>
        <v>7757160</v>
      </c>
      <c r="H515" s="88">
        <f t="shared" si="32"/>
        <v>7575.3515625</v>
      </c>
      <c r="I515" s="53">
        <f t="shared" si="32"/>
        <v>7.3978042602539063</v>
      </c>
    </row>
    <row r="516" spans="5:9" x14ac:dyDescent="0.25">
      <c r="E516" s="20">
        <f t="shared" si="33"/>
        <v>509</v>
      </c>
      <c r="F516" s="20">
        <f t="shared" si="34"/>
        <v>30540</v>
      </c>
      <c r="G516" s="20">
        <f t="shared" si="35"/>
        <v>7787700</v>
      </c>
      <c r="H516" s="88">
        <f t="shared" si="32"/>
        <v>7605.17578125</v>
      </c>
      <c r="I516" s="53">
        <f t="shared" si="32"/>
        <v>7.4269294738769531</v>
      </c>
    </row>
    <row r="517" spans="5:9" x14ac:dyDescent="0.25">
      <c r="E517" s="20">
        <f t="shared" si="33"/>
        <v>510</v>
      </c>
      <c r="F517" s="20">
        <f t="shared" si="34"/>
        <v>30600</v>
      </c>
      <c r="G517" s="20">
        <f t="shared" si="35"/>
        <v>7818300</v>
      </c>
      <c r="H517" s="88">
        <f t="shared" si="32"/>
        <v>7635.05859375</v>
      </c>
      <c r="I517" s="53">
        <f t="shared" si="32"/>
        <v>7.4561119079589844</v>
      </c>
    </row>
    <row r="518" spans="5:9" x14ac:dyDescent="0.25">
      <c r="E518" s="20">
        <f t="shared" si="33"/>
        <v>511</v>
      </c>
      <c r="F518" s="20">
        <f t="shared" si="34"/>
        <v>30660</v>
      </c>
      <c r="G518" s="20">
        <f t="shared" si="35"/>
        <v>7848960</v>
      </c>
      <c r="H518" s="88">
        <f t="shared" si="32"/>
        <v>7665</v>
      </c>
      <c r="I518" s="53">
        <f t="shared" si="32"/>
        <v>7.4853515625</v>
      </c>
    </row>
    <row r="519" spans="5:9" x14ac:dyDescent="0.25">
      <c r="E519" s="20">
        <f t="shared" si="33"/>
        <v>512</v>
      </c>
      <c r="F519" s="20">
        <f t="shared" si="34"/>
        <v>30720</v>
      </c>
      <c r="G519" s="20">
        <f t="shared" si="35"/>
        <v>7879680</v>
      </c>
      <c r="H519" s="88">
        <f t="shared" si="32"/>
        <v>7695</v>
      </c>
      <c r="I519" s="53">
        <f t="shared" si="32"/>
        <v>7.5146484375</v>
      </c>
    </row>
    <row r="520" spans="5:9" x14ac:dyDescent="0.25">
      <c r="E520" s="20">
        <f t="shared" si="33"/>
        <v>513</v>
      </c>
      <c r="F520" s="20">
        <f t="shared" si="34"/>
        <v>30780</v>
      </c>
      <c r="G520" s="20">
        <f t="shared" si="35"/>
        <v>7910460</v>
      </c>
      <c r="H520" s="88">
        <f t="shared" si="32"/>
        <v>7725.05859375</v>
      </c>
      <c r="I520" s="53">
        <f t="shared" si="32"/>
        <v>7.5440025329589844</v>
      </c>
    </row>
    <row r="521" spans="5:9" x14ac:dyDescent="0.25">
      <c r="E521" s="20">
        <f t="shared" si="33"/>
        <v>514</v>
      </c>
      <c r="F521" s="20">
        <f t="shared" si="34"/>
        <v>30840</v>
      </c>
      <c r="G521" s="20">
        <f t="shared" si="35"/>
        <v>7941300</v>
      </c>
      <c r="H521" s="88">
        <f t="shared" ref="H521:I584" si="36">G521/1024</f>
        <v>7755.17578125</v>
      </c>
      <c r="I521" s="53">
        <f t="shared" si="36"/>
        <v>7.5734138488769531</v>
      </c>
    </row>
    <row r="522" spans="5:9" x14ac:dyDescent="0.25">
      <c r="E522" s="20">
        <f t="shared" ref="E522:E585" si="37">E521+1</f>
        <v>515</v>
      </c>
      <c r="F522" s="20">
        <f t="shared" si="34"/>
        <v>30900</v>
      </c>
      <c r="G522" s="20">
        <f t="shared" si="35"/>
        <v>7972200</v>
      </c>
      <c r="H522" s="88">
        <f t="shared" si="36"/>
        <v>7785.3515625</v>
      </c>
      <c r="I522" s="53">
        <f t="shared" si="36"/>
        <v>7.6028823852539063</v>
      </c>
    </row>
    <row r="523" spans="5:9" x14ac:dyDescent="0.25">
      <c r="E523" s="20">
        <f t="shared" si="37"/>
        <v>516</v>
      </c>
      <c r="F523" s="20">
        <f t="shared" si="34"/>
        <v>30960</v>
      </c>
      <c r="G523" s="20">
        <f t="shared" si="35"/>
        <v>8003160</v>
      </c>
      <c r="H523" s="88">
        <f t="shared" si="36"/>
        <v>7815.5859375</v>
      </c>
      <c r="I523" s="53">
        <f t="shared" si="36"/>
        <v>7.6324081420898438</v>
      </c>
    </row>
    <row r="524" spans="5:9" x14ac:dyDescent="0.25">
      <c r="E524" s="20">
        <f t="shared" si="37"/>
        <v>517</v>
      </c>
      <c r="F524" s="20">
        <f t="shared" si="34"/>
        <v>31020</v>
      </c>
      <c r="G524" s="20">
        <f t="shared" si="35"/>
        <v>8034180</v>
      </c>
      <c r="H524" s="88">
        <f t="shared" si="36"/>
        <v>7845.87890625</v>
      </c>
      <c r="I524" s="53">
        <f t="shared" si="36"/>
        <v>7.6619911193847656</v>
      </c>
    </row>
    <row r="525" spans="5:9" x14ac:dyDescent="0.25">
      <c r="E525" s="20">
        <f t="shared" si="37"/>
        <v>518</v>
      </c>
      <c r="F525" s="20">
        <f t="shared" si="34"/>
        <v>31080</v>
      </c>
      <c r="G525" s="20">
        <f t="shared" si="35"/>
        <v>8065260</v>
      </c>
      <c r="H525" s="88">
        <f t="shared" si="36"/>
        <v>7876.23046875</v>
      </c>
      <c r="I525" s="53">
        <f t="shared" si="36"/>
        <v>7.6916313171386719</v>
      </c>
    </row>
    <row r="526" spans="5:9" x14ac:dyDescent="0.25">
      <c r="E526" s="20">
        <f t="shared" si="37"/>
        <v>519</v>
      </c>
      <c r="F526" s="20">
        <f t="shared" si="34"/>
        <v>31140</v>
      </c>
      <c r="G526" s="20">
        <f t="shared" si="35"/>
        <v>8096400</v>
      </c>
      <c r="H526" s="88">
        <f t="shared" si="36"/>
        <v>7906.640625</v>
      </c>
      <c r="I526" s="53">
        <f t="shared" si="36"/>
        <v>7.7213287353515625</v>
      </c>
    </row>
    <row r="527" spans="5:9" x14ac:dyDescent="0.25">
      <c r="E527" s="20">
        <f t="shared" si="37"/>
        <v>520</v>
      </c>
      <c r="F527" s="20">
        <f t="shared" si="34"/>
        <v>31200</v>
      </c>
      <c r="G527" s="20">
        <f t="shared" si="35"/>
        <v>8127600</v>
      </c>
      <c r="H527" s="88">
        <f t="shared" si="36"/>
        <v>7937.109375</v>
      </c>
      <c r="I527" s="53">
        <f t="shared" si="36"/>
        <v>7.7510833740234375</v>
      </c>
    </row>
    <row r="528" spans="5:9" x14ac:dyDescent="0.25">
      <c r="E528" s="20">
        <f t="shared" si="37"/>
        <v>521</v>
      </c>
      <c r="F528" s="20">
        <f t="shared" si="34"/>
        <v>31260</v>
      </c>
      <c r="G528" s="20">
        <f t="shared" si="35"/>
        <v>8158860</v>
      </c>
      <c r="H528" s="88">
        <f t="shared" si="36"/>
        <v>7967.63671875</v>
      </c>
      <c r="I528" s="53">
        <f t="shared" si="36"/>
        <v>7.7808952331542969</v>
      </c>
    </row>
    <row r="529" spans="5:9" x14ac:dyDescent="0.25">
      <c r="E529" s="20">
        <f t="shared" si="37"/>
        <v>522</v>
      </c>
      <c r="F529" s="20">
        <f t="shared" si="34"/>
        <v>31320</v>
      </c>
      <c r="G529" s="20">
        <f t="shared" si="35"/>
        <v>8190180</v>
      </c>
      <c r="H529" s="88">
        <f t="shared" si="36"/>
        <v>7998.22265625</v>
      </c>
      <c r="I529" s="53">
        <f t="shared" si="36"/>
        <v>7.8107643127441406</v>
      </c>
    </row>
    <row r="530" spans="5:9" x14ac:dyDescent="0.25">
      <c r="E530" s="20">
        <f t="shared" si="37"/>
        <v>523</v>
      </c>
      <c r="F530" s="20">
        <f t="shared" si="34"/>
        <v>31380</v>
      </c>
      <c r="G530" s="20">
        <f t="shared" si="35"/>
        <v>8221560</v>
      </c>
      <c r="H530" s="88">
        <f t="shared" si="36"/>
        <v>8028.8671875</v>
      </c>
      <c r="I530" s="53">
        <f t="shared" si="36"/>
        <v>7.8406906127929687</v>
      </c>
    </row>
    <row r="531" spans="5:9" x14ac:dyDescent="0.25">
      <c r="E531" s="20">
        <f t="shared" si="37"/>
        <v>524</v>
      </c>
      <c r="F531" s="20">
        <f t="shared" si="34"/>
        <v>31440</v>
      </c>
      <c r="G531" s="20">
        <f t="shared" si="35"/>
        <v>8253000</v>
      </c>
      <c r="H531" s="88">
        <f t="shared" si="36"/>
        <v>8059.5703125</v>
      </c>
      <c r="I531" s="53">
        <f t="shared" si="36"/>
        <v>7.8706741333007813</v>
      </c>
    </row>
    <row r="532" spans="5:9" x14ac:dyDescent="0.25">
      <c r="E532" s="20">
        <f t="shared" si="37"/>
        <v>525</v>
      </c>
      <c r="F532" s="20">
        <f t="shared" si="34"/>
        <v>31500</v>
      </c>
      <c r="G532" s="20">
        <f t="shared" si="35"/>
        <v>8284500</v>
      </c>
      <c r="H532" s="88">
        <f t="shared" si="36"/>
        <v>8090.33203125</v>
      </c>
      <c r="I532" s="53">
        <f t="shared" si="36"/>
        <v>7.9007148742675781</v>
      </c>
    </row>
    <row r="533" spans="5:9" x14ac:dyDescent="0.25">
      <c r="E533" s="20">
        <f t="shared" si="37"/>
        <v>526</v>
      </c>
      <c r="F533" s="20">
        <f t="shared" si="34"/>
        <v>31560</v>
      </c>
      <c r="G533" s="20">
        <f t="shared" si="35"/>
        <v>8316060</v>
      </c>
      <c r="H533" s="88">
        <f t="shared" si="36"/>
        <v>8121.15234375</v>
      </c>
      <c r="I533" s="53">
        <f t="shared" si="36"/>
        <v>7.9308128356933594</v>
      </c>
    </row>
    <row r="534" spans="5:9" x14ac:dyDescent="0.25">
      <c r="E534" s="20">
        <f t="shared" si="37"/>
        <v>527</v>
      </c>
      <c r="F534" s="20">
        <f t="shared" si="34"/>
        <v>31620</v>
      </c>
      <c r="G534" s="20">
        <f t="shared" si="35"/>
        <v>8347680</v>
      </c>
      <c r="H534" s="88">
        <f t="shared" si="36"/>
        <v>8152.03125</v>
      </c>
      <c r="I534" s="53">
        <f t="shared" si="36"/>
        <v>7.960968017578125</v>
      </c>
    </row>
    <row r="535" spans="5:9" x14ac:dyDescent="0.25">
      <c r="E535" s="20">
        <f t="shared" si="37"/>
        <v>528</v>
      </c>
      <c r="F535" s="20">
        <f t="shared" si="34"/>
        <v>31680</v>
      </c>
      <c r="G535" s="20">
        <f t="shared" si="35"/>
        <v>8379360</v>
      </c>
      <c r="H535" s="88">
        <f t="shared" si="36"/>
        <v>8182.96875</v>
      </c>
      <c r="I535" s="53">
        <f t="shared" si="36"/>
        <v>7.991180419921875</v>
      </c>
    </row>
    <row r="536" spans="5:9" x14ac:dyDescent="0.25">
      <c r="E536" s="20">
        <f t="shared" si="37"/>
        <v>529</v>
      </c>
      <c r="F536" s="20">
        <f t="shared" si="34"/>
        <v>31740</v>
      </c>
      <c r="G536" s="20">
        <f t="shared" si="35"/>
        <v>8411100</v>
      </c>
      <c r="H536" s="88">
        <f t="shared" si="36"/>
        <v>8213.96484375</v>
      </c>
      <c r="I536" s="53">
        <f t="shared" si="36"/>
        <v>8.0214500427246094</v>
      </c>
    </row>
    <row r="537" spans="5:9" x14ac:dyDescent="0.25">
      <c r="E537" s="20">
        <f t="shared" si="37"/>
        <v>530</v>
      </c>
      <c r="F537" s="20">
        <f t="shared" si="34"/>
        <v>31800</v>
      </c>
      <c r="G537" s="20">
        <f t="shared" si="35"/>
        <v>8442900</v>
      </c>
      <c r="H537" s="88">
        <f t="shared" si="36"/>
        <v>8245.01953125</v>
      </c>
      <c r="I537" s="53">
        <f t="shared" si="36"/>
        <v>8.0517768859863281</v>
      </c>
    </row>
    <row r="538" spans="5:9" x14ac:dyDescent="0.25">
      <c r="E538" s="20">
        <f t="shared" si="37"/>
        <v>531</v>
      </c>
      <c r="F538" s="20">
        <f t="shared" si="34"/>
        <v>31860</v>
      </c>
      <c r="G538" s="20">
        <f t="shared" si="35"/>
        <v>8474760</v>
      </c>
      <c r="H538" s="88">
        <f t="shared" si="36"/>
        <v>8276.1328125</v>
      </c>
      <c r="I538" s="53">
        <f t="shared" si="36"/>
        <v>8.0821609497070312</v>
      </c>
    </row>
    <row r="539" spans="5:9" x14ac:dyDescent="0.25">
      <c r="E539" s="20">
        <f t="shared" si="37"/>
        <v>532</v>
      </c>
      <c r="F539" s="20">
        <f t="shared" si="34"/>
        <v>31920</v>
      </c>
      <c r="G539" s="20">
        <f t="shared" si="35"/>
        <v>8506680</v>
      </c>
      <c r="H539" s="88">
        <f t="shared" si="36"/>
        <v>8307.3046875</v>
      </c>
      <c r="I539" s="53">
        <f t="shared" si="36"/>
        <v>8.1126022338867188</v>
      </c>
    </row>
    <row r="540" spans="5:9" x14ac:dyDescent="0.25">
      <c r="E540" s="20">
        <f t="shared" si="37"/>
        <v>533</v>
      </c>
      <c r="F540" s="20">
        <f t="shared" si="34"/>
        <v>31980</v>
      </c>
      <c r="G540" s="20">
        <f t="shared" si="35"/>
        <v>8538660</v>
      </c>
      <c r="H540" s="88">
        <f t="shared" si="36"/>
        <v>8338.53515625</v>
      </c>
      <c r="I540" s="53">
        <f t="shared" si="36"/>
        <v>8.1431007385253906</v>
      </c>
    </row>
    <row r="541" spans="5:9" x14ac:dyDescent="0.25">
      <c r="E541" s="20">
        <f t="shared" si="37"/>
        <v>534</v>
      </c>
      <c r="F541" s="20">
        <f t="shared" si="34"/>
        <v>32040</v>
      </c>
      <c r="G541" s="20">
        <f t="shared" si="35"/>
        <v>8570700</v>
      </c>
      <c r="H541" s="88">
        <f t="shared" si="36"/>
        <v>8369.82421875</v>
      </c>
      <c r="I541" s="53">
        <f t="shared" si="36"/>
        <v>8.1736564636230469</v>
      </c>
    </row>
    <row r="542" spans="5:9" x14ac:dyDescent="0.25">
      <c r="E542" s="20">
        <f t="shared" si="37"/>
        <v>535</v>
      </c>
      <c r="F542" s="20">
        <f t="shared" si="34"/>
        <v>32100</v>
      </c>
      <c r="G542" s="20">
        <f t="shared" si="35"/>
        <v>8602800</v>
      </c>
      <c r="H542" s="88">
        <f t="shared" si="36"/>
        <v>8401.171875</v>
      </c>
      <c r="I542" s="53">
        <f t="shared" si="36"/>
        <v>8.2042694091796875</v>
      </c>
    </row>
    <row r="543" spans="5:9" x14ac:dyDescent="0.25">
      <c r="E543" s="20">
        <f t="shared" si="37"/>
        <v>536</v>
      </c>
      <c r="F543" s="20">
        <f t="shared" si="34"/>
        <v>32160</v>
      </c>
      <c r="G543" s="20">
        <f t="shared" si="35"/>
        <v>8634960</v>
      </c>
      <c r="H543" s="88">
        <f t="shared" si="36"/>
        <v>8432.578125</v>
      </c>
      <c r="I543" s="53">
        <f t="shared" si="36"/>
        <v>8.2349395751953125</v>
      </c>
    </row>
    <row r="544" spans="5:9" x14ac:dyDescent="0.25">
      <c r="E544" s="20">
        <f t="shared" si="37"/>
        <v>537</v>
      </c>
      <c r="F544" s="20">
        <f t="shared" si="34"/>
        <v>32220</v>
      </c>
      <c r="G544" s="20">
        <f t="shared" si="35"/>
        <v>8667180</v>
      </c>
      <c r="H544" s="88">
        <f t="shared" si="36"/>
        <v>8464.04296875</v>
      </c>
      <c r="I544" s="53">
        <f t="shared" si="36"/>
        <v>8.2656669616699219</v>
      </c>
    </row>
    <row r="545" spans="5:9" x14ac:dyDescent="0.25">
      <c r="E545" s="20">
        <f t="shared" si="37"/>
        <v>538</v>
      </c>
      <c r="F545" s="20">
        <f t="shared" si="34"/>
        <v>32280</v>
      </c>
      <c r="G545" s="20">
        <f t="shared" si="35"/>
        <v>8699460</v>
      </c>
      <c r="H545" s="88">
        <f t="shared" si="36"/>
        <v>8495.56640625</v>
      </c>
      <c r="I545" s="53">
        <f t="shared" si="36"/>
        <v>8.2964515686035156</v>
      </c>
    </row>
    <row r="546" spans="5:9" x14ac:dyDescent="0.25">
      <c r="E546" s="20">
        <f t="shared" si="37"/>
        <v>539</v>
      </c>
      <c r="F546" s="20">
        <f t="shared" si="34"/>
        <v>32340</v>
      </c>
      <c r="G546" s="20">
        <f t="shared" si="35"/>
        <v>8731800</v>
      </c>
      <c r="H546" s="88">
        <f t="shared" si="36"/>
        <v>8527.1484375</v>
      </c>
      <c r="I546" s="53">
        <f t="shared" si="36"/>
        <v>8.3272933959960937</v>
      </c>
    </row>
    <row r="547" spans="5:9" x14ac:dyDescent="0.25">
      <c r="E547" s="20">
        <f t="shared" si="37"/>
        <v>540</v>
      </c>
      <c r="F547" s="20">
        <f t="shared" si="34"/>
        <v>32400</v>
      </c>
      <c r="G547" s="20">
        <f t="shared" si="35"/>
        <v>8764200</v>
      </c>
      <c r="H547" s="88">
        <f t="shared" si="36"/>
        <v>8558.7890625</v>
      </c>
      <c r="I547" s="53">
        <f t="shared" si="36"/>
        <v>8.3581924438476563</v>
      </c>
    </row>
    <row r="548" spans="5:9" x14ac:dyDescent="0.25">
      <c r="E548" s="20">
        <f t="shared" si="37"/>
        <v>541</v>
      </c>
      <c r="F548" s="20">
        <f t="shared" si="34"/>
        <v>32460</v>
      </c>
      <c r="G548" s="20">
        <f t="shared" si="35"/>
        <v>8796660</v>
      </c>
      <c r="H548" s="88">
        <f t="shared" si="36"/>
        <v>8590.48828125</v>
      </c>
      <c r="I548" s="53">
        <f t="shared" si="36"/>
        <v>8.3891487121582031</v>
      </c>
    </row>
    <row r="549" spans="5:9" x14ac:dyDescent="0.25">
      <c r="E549" s="20">
        <f t="shared" si="37"/>
        <v>542</v>
      </c>
      <c r="F549" s="20">
        <f t="shared" si="34"/>
        <v>32520</v>
      </c>
      <c r="G549" s="20">
        <f t="shared" si="35"/>
        <v>8829180</v>
      </c>
      <c r="H549" s="88">
        <f t="shared" si="36"/>
        <v>8622.24609375</v>
      </c>
      <c r="I549" s="53">
        <f t="shared" si="36"/>
        <v>8.4201622009277344</v>
      </c>
    </row>
    <row r="550" spans="5:9" x14ac:dyDescent="0.25">
      <c r="E550" s="20">
        <f t="shared" si="37"/>
        <v>543</v>
      </c>
      <c r="F550" s="20">
        <f t="shared" si="34"/>
        <v>32580</v>
      </c>
      <c r="G550" s="20">
        <f t="shared" si="35"/>
        <v>8861760</v>
      </c>
      <c r="H550" s="88">
        <f t="shared" si="36"/>
        <v>8654.0625</v>
      </c>
      <c r="I550" s="53">
        <f t="shared" si="36"/>
        <v>8.45123291015625</v>
      </c>
    </row>
    <row r="551" spans="5:9" x14ac:dyDescent="0.25">
      <c r="E551" s="20">
        <f t="shared" si="37"/>
        <v>544</v>
      </c>
      <c r="F551" s="20">
        <f t="shared" si="34"/>
        <v>32640</v>
      </c>
      <c r="G551" s="20">
        <f t="shared" si="35"/>
        <v>8894400</v>
      </c>
      <c r="H551" s="88">
        <f t="shared" si="36"/>
        <v>8685.9375</v>
      </c>
      <c r="I551" s="53">
        <f t="shared" si="36"/>
        <v>8.48236083984375</v>
      </c>
    </row>
    <row r="552" spans="5:9" x14ac:dyDescent="0.25">
      <c r="E552" s="20">
        <f t="shared" si="37"/>
        <v>545</v>
      </c>
      <c r="F552" s="20">
        <f t="shared" si="34"/>
        <v>32700</v>
      </c>
      <c r="G552" s="20">
        <f t="shared" si="35"/>
        <v>8927100</v>
      </c>
      <c r="H552" s="88">
        <f t="shared" si="36"/>
        <v>8717.87109375</v>
      </c>
      <c r="I552" s="53">
        <f t="shared" si="36"/>
        <v>8.5135459899902344</v>
      </c>
    </row>
    <row r="553" spans="5:9" x14ac:dyDescent="0.25">
      <c r="E553" s="20">
        <f t="shared" si="37"/>
        <v>546</v>
      </c>
      <c r="F553" s="20">
        <f t="shared" si="34"/>
        <v>32760</v>
      </c>
      <c r="G553" s="20">
        <f t="shared" si="35"/>
        <v>8959860</v>
      </c>
      <c r="H553" s="88">
        <f t="shared" si="36"/>
        <v>8749.86328125</v>
      </c>
      <c r="I553" s="53">
        <f t="shared" si="36"/>
        <v>8.5447883605957031</v>
      </c>
    </row>
    <row r="554" spans="5:9" x14ac:dyDescent="0.25">
      <c r="E554" s="20">
        <f t="shared" si="37"/>
        <v>547</v>
      </c>
      <c r="F554" s="20">
        <f t="shared" si="34"/>
        <v>32820</v>
      </c>
      <c r="G554" s="20">
        <f t="shared" si="35"/>
        <v>8992680</v>
      </c>
      <c r="H554" s="88">
        <f t="shared" si="36"/>
        <v>8781.9140625</v>
      </c>
      <c r="I554" s="53">
        <f t="shared" si="36"/>
        <v>8.5760879516601562</v>
      </c>
    </row>
    <row r="555" spans="5:9" x14ac:dyDescent="0.25">
      <c r="E555" s="20">
        <f t="shared" si="37"/>
        <v>548</v>
      </c>
      <c r="F555" s="20">
        <f t="shared" si="34"/>
        <v>32880</v>
      </c>
      <c r="G555" s="20">
        <f t="shared" si="35"/>
        <v>9025560</v>
      </c>
      <c r="H555" s="88">
        <f t="shared" si="36"/>
        <v>8814.0234375</v>
      </c>
      <c r="I555" s="53">
        <f t="shared" si="36"/>
        <v>8.6074447631835938</v>
      </c>
    </row>
    <row r="556" spans="5:9" x14ac:dyDescent="0.25">
      <c r="E556" s="20">
        <f t="shared" si="37"/>
        <v>549</v>
      </c>
      <c r="F556" s="20">
        <f t="shared" si="34"/>
        <v>32940</v>
      </c>
      <c r="G556" s="20">
        <f t="shared" si="35"/>
        <v>9058500</v>
      </c>
      <c r="H556" s="88">
        <f t="shared" si="36"/>
        <v>8846.19140625</v>
      </c>
      <c r="I556" s="53">
        <f t="shared" si="36"/>
        <v>8.6388587951660156</v>
      </c>
    </row>
    <row r="557" spans="5:9" x14ac:dyDescent="0.25">
      <c r="E557" s="20">
        <f t="shared" si="37"/>
        <v>550</v>
      </c>
      <c r="F557" s="20">
        <f t="shared" si="34"/>
        <v>33000</v>
      </c>
      <c r="G557" s="20">
        <f t="shared" si="35"/>
        <v>9091500</v>
      </c>
      <c r="H557" s="88">
        <f t="shared" si="36"/>
        <v>8878.41796875</v>
      </c>
      <c r="I557" s="53">
        <f t="shared" si="36"/>
        <v>8.6703300476074219</v>
      </c>
    </row>
    <row r="558" spans="5:9" x14ac:dyDescent="0.25">
      <c r="E558" s="20">
        <f t="shared" si="37"/>
        <v>551</v>
      </c>
      <c r="F558" s="20">
        <f t="shared" si="34"/>
        <v>33060</v>
      </c>
      <c r="G558" s="20">
        <f t="shared" si="35"/>
        <v>9124560</v>
      </c>
      <c r="H558" s="88">
        <f t="shared" si="36"/>
        <v>8910.703125</v>
      </c>
      <c r="I558" s="53">
        <f t="shared" si="36"/>
        <v>8.7018585205078125</v>
      </c>
    </row>
    <row r="559" spans="5:9" x14ac:dyDescent="0.25">
      <c r="E559" s="20">
        <f t="shared" si="37"/>
        <v>552</v>
      </c>
      <c r="F559" s="20">
        <f t="shared" si="34"/>
        <v>33120</v>
      </c>
      <c r="G559" s="20">
        <f t="shared" si="35"/>
        <v>9157680</v>
      </c>
      <c r="H559" s="88">
        <f t="shared" si="36"/>
        <v>8943.046875</v>
      </c>
      <c r="I559" s="53">
        <f t="shared" si="36"/>
        <v>8.7334442138671875</v>
      </c>
    </row>
    <row r="560" spans="5:9" x14ac:dyDescent="0.25">
      <c r="E560" s="20">
        <f t="shared" si="37"/>
        <v>553</v>
      </c>
      <c r="F560" s="20">
        <f t="shared" si="34"/>
        <v>33180</v>
      </c>
      <c r="G560" s="20">
        <f t="shared" si="35"/>
        <v>9190860</v>
      </c>
      <c r="H560" s="88">
        <f t="shared" si="36"/>
        <v>8975.44921875</v>
      </c>
      <c r="I560" s="53">
        <f t="shared" si="36"/>
        <v>8.7650871276855469</v>
      </c>
    </row>
    <row r="561" spans="5:9" x14ac:dyDescent="0.25">
      <c r="E561" s="20">
        <f t="shared" si="37"/>
        <v>554</v>
      </c>
      <c r="F561" s="20">
        <f t="shared" si="34"/>
        <v>33240</v>
      </c>
      <c r="G561" s="20">
        <f t="shared" si="35"/>
        <v>9224100</v>
      </c>
      <c r="H561" s="88">
        <f t="shared" si="36"/>
        <v>9007.91015625</v>
      </c>
      <c r="I561" s="53">
        <f t="shared" si="36"/>
        <v>8.7967872619628906</v>
      </c>
    </row>
    <row r="562" spans="5:9" x14ac:dyDescent="0.25">
      <c r="E562" s="20">
        <f t="shared" si="37"/>
        <v>555</v>
      </c>
      <c r="F562" s="20">
        <f t="shared" si="34"/>
        <v>33300</v>
      </c>
      <c r="G562" s="20">
        <f t="shared" si="35"/>
        <v>9257400</v>
      </c>
      <c r="H562" s="88">
        <f t="shared" si="36"/>
        <v>9040.4296875</v>
      </c>
      <c r="I562" s="53">
        <f t="shared" si="36"/>
        <v>8.8285446166992187</v>
      </c>
    </row>
    <row r="563" spans="5:9" x14ac:dyDescent="0.25">
      <c r="E563" s="20">
        <f t="shared" si="37"/>
        <v>556</v>
      </c>
      <c r="F563" s="20">
        <f t="shared" si="34"/>
        <v>33360</v>
      </c>
      <c r="G563" s="20">
        <f t="shared" si="35"/>
        <v>9290760</v>
      </c>
      <c r="H563" s="88">
        <f t="shared" si="36"/>
        <v>9073.0078125</v>
      </c>
      <c r="I563" s="53">
        <f t="shared" si="36"/>
        <v>8.8603591918945313</v>
      </c>
    </row>
    <row r="564" spans="5:9" x14ac:dyDescent="0.25">
      <c r="E564" s="20">
        <f t="shared" si="37"/>
        <v>557</v>
      </c>
      <c r="F564" s="20">
        <f t="shared" si="34"/>
        <v>33420</v>
      </c>
      <c r="G564" s="20">
        <f t="shared" si="35"/>
        <v>9324180</v>
      </c>
      <c r="H564" s="88">
        <f t="shared" si="36"/>
        <v>9105.64453125</v>
      </c>
      <c r="I564" s="53">
        <f t="shared" si="36"/>
        <v>8.8922309875488281</v>
      </c>
    </row>
    <row r="565" spans="5:9" x14ac:dyDescent="0.25">
      <c r="E565" s="20">
        <f t="shared" si="37"/>
        <v>558</v>
      </c>
      <c r="F565" s="20">
        <f t="shared" si="34"/>
        <v>33480</v>
      </c>
      <c r="G565" s="20">
        <f t="shared" si="35"/>
        <v>9357660</v>
      </c>
      <c r="H565" s="88">
        <f t="shared" si="36"/>
        <v>9138.33984375</v>
      </c>
      <c r="I565" s="53">
        <f t="shared" si="36"/>
        <v>8.9241600036621094</v>
      </c>
    </row>
    <row r="566" spans="5:9" x14ac:dyDescent="0.25">
      <c r="E566" s="20">
        <f t="shared" si="37"/>
        <v>559</v>
      </c>
      <c r="F566" s="20">
        <f t="shared" si="34"/>
        <v>33540</v>
      </c>
      <c r="G566" s="20">
        <f t="shared" si="35"/>
        <v>9391200</v>
      </c>
      <c r="H566" s="88">
        <f t="shared" si="36"/>
        <v>9171.09375</v>
      </c>
      <c r="I566" s="53">
        <f t="shared" si="36"/>
        <v>8.956146240234375</v>
      </c>
    </row>
    <row r="567" spans="5:9" x14ac:dyDescent="0.25">
      <c r="E567" s="20">
        <f t="shared" si="37"/>
        <v>560</v>
      </c>
      <c r="F567" s="20">
        <f t="shared" si="34"/>
        <v>33600</v>
      </c>
      <c r="G567" s="20">
        <f t="shared" si="35"/>
        <v>9424800</v>
      </c>
      <c r="H567" s="88">
        <f t="shared" si="36"/>
        <v>9203.90625</v>
      </c>
      <c r="I567" s="53">
        <f t="shared" si="36"/>
        <v>8.988189697265625</v>
      </c>
    </row>
    <row r="568" spans="5:9" x14ac:dyDescent="0.25">
      <c r="E568" s="20">
        <f t="shared" si="37"/>
        <v>561</v>
      </c>
      <c r="F568" s="20">
        <f t="shared" si="34"/>
        <v>33660</v>
      </c>
      <c r="G568" s="20">
        <f t="shared" si="35"/>
        <v>9458460</v>
      </c>
      <c r="H568" s="88">
        <f t="shared" si="36"/>
        <v>9236.77734375</v>
      </c>
      <c r="I568" s="53">
        <f t="shared" si="36"/>
        <v>9.0202903747558594</v>
      </c>
    </row>
    <row r="569" spans="5:9" x14ac:dyDescent="0.25">
      <c r="E569" s="20">
        <f t="shared" si="37"/>
        <v>562</v>
      </c>
      <c r="F569" s="20">
        <f t="shared" si="34"/>
        <v>33720</v>
      </c>
      <c r="G569" s="20">
        <f t="shared" si="35"/>
        <v>9492180</v>
      </c>
      <c r="H569" s="88">
        <f t="shared" si="36"/>
        <v>9269.70703125</v>
      </c>
      <c r="I569" s="53">
        <f t="shared" si="36"/>
        <v>9.0524482727050781</v>
      </c>
    </row>
    <row r="570" spans="5:9" x14ac:dyDescent="0.25">
      <c r="E570" s="20">
        <f t="shared" si="37"/>
        <v>563</v>
      </c>
      <c r="F570" s="20">
        <f t="shared" si="34"/>
        <v>33780</v>
      </c>
      <c r="G570" s="20">
        <f t="shared" si="35"/>
        <v>9525960</v>
      </c>
      <c r="H570" s="88">
        <f t="shared" si="36"/>
        <v>9302.6953125</v>
      </c>
      <c r="I570" s="53">
        <f t="shared" si="36"/>
        <v>9.0846633911132812</v>
      </c>
    </row>
    <row r="571" spans="5:9" x14ac:dyDescent="0.25">
      <c r="E571" s="20">
        <f t="shared" si="37"/>
        <v>564</v>
      </c>
      <c r="F571" s="20">
        <f t="shared" ref="F571:F634" si="38">F570+$F$5</f>
        <v>33840</v>
      </c>
      <c r="G571" s="20">
        <f t="shared" ref="G571:G634" si="39">G570+F571</f>
        <v>9559800</v>
      </c>
      <c r="H571" s="88">
        <f t="shared" si="36"/>
        <v>9335.7421875</v>
      </c>
      <c r="I571" s="53">
        <f t="shared" si="36"/>
        <v>9.1169357299804687</v>
      </c>
    </row>
    <row r="572" spans="5:9" x14ac:dyDescent="0.25">
      <c r="E572" s="20">
        <f t="shared" si="37"/>
        <v>565</v>
      </c>
      <c r="F572" s="20">
        <f t="shared" si="38"/>
        <v>33900</v>
      </c>
      <c r="G572" s="20">
        <f t="shared" si="39"/>
        <v>9593700</v>
      </c>
      <c r="H572" s="88">
        <f t="shared" si="36"/>
        <v>9368.84765625</v>
      </c>
      <c r="I572" s="53">
        <f t="shared" si="36"/>
        <v>9.1492652893066406</v>
      </c>
    </row>
    <row r="573" spans="5:9" x14ac:dyDescent="0.25">
      <c r="E573" s="20">
        <f t="shared" si="37"/>
        <v>566</v>
      </c>
      <c r="F573" s="20">
        <f t="shared" si="38"/>
        <v>33960</v>
      </c>
      <c r="G573" s="20">
        <f t="shared" si="39"/>
        <v>9627660</v>
      </c>
      <c r="H573" s="88">
        <f t="shared" si="36"/>
        <v>9402.01171875</v>
      </c>
      <c r="I573" s="53">
        <f t="shared" si="36"/>
        <v>9.1816520690917969</v>
      </c>
    </row>
    <row r="574" spans="5:9" x14ac:dyDescent="0.25">
      <c r="E574" s="20">
        <f t="shared" si="37"/>
        <v>567</v>
      </c>
      <c r="F574" s="20">
        <f t="shared" si="38"/>
        <v>34020</v>
      </c>
      <c r="G574" s="20">
        <f t="shared" si="39"/>
        <v>9661680</v>
      </c>
      <c r="H574" s="88">
        <f t="shared" si="36"/>
        <v>9435.234375</v>
      </c>
      <c r="I574" s="53">
        <f t="shared" si="36"/>
        <v>9.2140960693359375</v>
      </c>
    </row>
    <row r="575" spans="5:9" x14ac:dyDescent="0.25">
      <c r="E575" s="20">
        <f t="shared" si="37"/>
        <v>568</v>
      </c>
      <c r="F575" s="20">
        <f t="shared" si="38"/>
        <v>34080</v>
      </c>
      <c r="G575" s="20">
        <f t="shared" si="39"/>
        <v>9695760</v>
      </c>
      <c r="H575" s="88">
        <f t="shared" si="36"/>
        <v>9468.515625</v>
      </c>
      <c r="I575" s="53">
        <f t="shared" si="36"/>
        <v>9.2465972900390625</v>
      </c>
    </row>
    <row r="576" spans="5:9" x14ac:dyDescent="0.25">
      <c r="E576" s="20">
        <f t="shared" si="37"/>
        <v>569</v>
      </c>
      <c r="F576" s="20">
        <f t="shared" si="38"/>
        <v>34140</v>
      </c>
      <c r="G576" s="20">
        <f t="shared" si="39"/>
        <v>9729900</v>
      </c>
      <c r="H576" s="88">
        <f t="shared" si="36"/>
        <v>9501.85546875</v>
      </c>
      <c r="I576" s="53">
        <f t="shared" si="36"/>
        <v>9.2791557312011719</v>
      </c>
    </row>
    <row r="577" spans="5:9" x14ac:dyDescent="0.25">
      <c r="E577" s="20">
        <f t="shared" si="37"/>
        <v>570</v>
      </c>
      <c r="F577" s="20">
        <f t="shared" si="38"/>
        <v>34200</v>
      </c>
      <c r="G577" s="20">
        <f t="shared" si="39"/>
        <v>9764100</v>
      </c>
      <c r="H577" s="88">
        <f t="shared" si="36"/>
        <v>9535.25390625</v>
      </c>
      <c r="I577" s="53">
        <f t="shared" si="36"/>
        <v>9.3117713928222656</v>
      </c>
    </row>
    <row r="578" spans="5:9" x14ac:dyDescent="0.25">
      <c r="E578" s="20">
        <f t="shared" si="37"/>
        <v>571</v>
      </c>
      <c r="F578" s="20">
        <f t="shared" si="38"/>
        <v>34260</v>
      </c>
      <c r="G578" s="20">
        <f t="shared" si="39"/>
        <v>9798360</v>
      </c>
      <c r="H578" s="88">
        <f t="shared" si="36"/>
        <v>9568.7109375</v>
      </c>
      <c r="I578" s="53">
        <f t="shared" si="36"/>
        <v>9.3444442749023437</v>
      </c>
    </row>
    <row r="579" spans="5:9" x14ac:dyDescent="0.25">
      <c r="E579" s="20">
        <f t="shared" si="37"/>
        <v>572</v>
      </c>
      <c r="F579" s="20">
        <f t="shared" si="38"/>
        <v>34320</v>
      </c>
      <c r="G579" s="20">
        <f t="shared" si="39"/>
        <v>9832680</v>
      </c>
      <c r="H579" s="88">
        <f t="shared" si="36"/>
        <v>9602.2265625</v>
      </c>
      <c r="I579" s="53">
        <f t="shared" si="36"/>
        <v>9.3771743774414062</v>
      </c>
    </row>
    <row r="580" spans="5:9" x14ac:dyDescent="0.25">
      <c r="E580" s="20">
        <f t="shared" si="37"/>
        <v>573</v>
      </c>
      <c r="F580" s="20">
        <f t="shared" si="38"/>
        <v>34380</v>
      </c>
      <c r="G580" s="20">
        <f t="shared" si="39"/>
        <v>9867060</v>
      </c>
      <c r="H580" s="88">
        <f t="shared" si="36"/>
        <v>9635.80078125</v>
      </c>
      <c r="I580" s="53">
        <f t="shared" si="36"/>
        <v>9.4099617004394531</v>
      </c>
    </row>
    <row r="581" spans="5:9" x14ac:dyDescent="0.25">
      <c r="E581" s="20">
        <f t="shared" si="37"/>
        <v>574</v>
      </c>
      <c r="F581" s="20">
        <f t="shared" si="38"/>
        <v>34440</v>
      </c>
      <c r="G581" s="20">
        <f t="shared" si="39"/>
        <v>9901500</v>
      </c>
      <c r="H581" s="88">
        <f t="shared" si="36"/>
        <v>9669.43359375</v>
      </c>
      <c r="I581" s="53">
        <f t="shared" si="36"/>
        <v>9.4428062438964844</v>
      </c>
    </row>
    <row r="582" spans="5:9" x14ac:dyDescent="0.25">
      <c r="E582" s="20">
        <f t="shared" si="37"/>
        <v>575</v>
      </c>
      <c r="F582" s="20">
        <f t="shared" si="38"/>
        <v>34500</v>
      </c>
      <c r="G582" s="20">
        <f t="shared" si="39"/>
        <v>9936000</v>
      </c>
      <c r="H582" s="88">
        <f t="shared" si="36"/>
        <v>9703.125</v>
      </c>
      <c r="I582" s="53">
        <f t="shared" si="36"/>
        <v>9.4757080078125</v>
      </c>
    </row>
    <row r="583" spans="5:9" x14ac:dyDescent="0.25">
      <c r="E583" s="20">
        <f t="shared" si="37"/>
        <v>576</v>
      </c>
      <c r="F583" s="20">
        <f t="shared" si="38"/>
        <v>34560</v>
      </c>
      <c r="G583" s="20">
        <f t="shared" si="39"/>
        <v>9970560</v>
      </c>
      <c r="H583" s="88">
        <f t="shared" si="36"/>
        <v>9736.875</v>
      </c>
      <c r="I583" s="53">
        <f t="shared" si="36"/>
        <v>9.5086669921875</v>
      </c>
    </row>
    <row r="584" spans="5:9" x14ac:dyDescent="0.25">
      <c r="E584" s="20">
        <f t="shared" si="37"/>
        <v>577</v>
      </c>
      <c r="F584" s="20">
        <f t="shared" si="38"/>
        <v>34620</v>
      </c>
      <c r="G584" s="20">
        <f t="shared" si="39"/>
        <v>10005180</v>
      </c>
      <c r="H584" s="88">
        <f t="shared" si="36"/>
        <v>9770.68359375</v>
      </c>
      <c r="I584" s="53">
        <f t="shared" si="36"/>
        <v>9.5416831970214844</v>
      </c>
    </row>
    <row r="585" spans="5:9" x14ac:dyDescent="0.25">
      <c r="E585" s="20">
        <f t="shared" si="37"/>
        <v>578</v>
      </c>
      <c r="F585" s="20">
        <f t="shared" si="38"/>
        <v>34680</v>
      </c>
      <c r="G585" s="20">
        <f t="shared" si="39"/>
        <v>10039860</v>
      </c>
      <c r="H585" s="88">
        <f t="shared" ref="H585:I648" si="40">G585/1024</f>
        <v>9804.55078125</v>
      </c>
      <c r="I585" s="53">
        <f t="shared" si="40"/>
        <v>9.5747566223144531</v>
      </c>
    </row>
    <row r="586" spans="5:9" x14ac:dyDescent="0.25">
      <c r="E586" s="20">
        <f t="shared" ref="E586:E649" si="41">E585+1</f>
        <v>579</v>
      </c>
      <c r="F586" s="20">
        <f t="shared" si="38"/>
        <v>34740</v>
      </c>
      <c r="G586" s="20">
        <f t="shared" si="39"/>
        <v>10074600</v>
      </c>
      <c r="H586" s="88">
        <f t="shared" si="40"/>
        <v>9838.4765625</v>
      </c>
      <c r="I586" s="53">
        <f t="shared" si="40"/>
        <v>9.6078872680664062</v>
      </c>
    </row>
    <row r="587" spans="5:9" x14ac:dyDescent="0.25">
      <c r="E587" s="20">
        <f t="shared" si="41"/>
        <v>580</v>
      </c>
      <c r="F587" s="20">
        <f t="shared" si="38"/>
        <v>34800</v>
      </c>
      <c r="G587" s="20">
        <f t="shared" si="39"/>
        <v>10109400</v>
      </c>
      <c r="H587" s="88">
        <f t="shared" si="40"/>
        <v>9872.4609375</v>
      </c>
      <c r="I587" s="53">
        <f t="shared" si="40"/>
        <v>9.6410751342773437</v>
      </c>
    </row>
    <row r="588" spans="5:9" x14ac:dyDescent="0.25">
      <c r="E588" s="20">
        <f t="shared" si="41"/>
        <v>581</v>
      </c>
      <c r="F588" s="20">
        <f t="shared" si="38"/>
        <v>34860</v>
      </c>
      <c r="G588" s="20">
        <f t="shared" si="39"/>
        <v>10144260</v>
      </c>
      <c r="H588" s="88">
        <f t="shared" si="40"/>
        <v>9906.50390625</v>
      </c>
      <c r="I588" s="53">
        <f t="shared" si="40"/>
        <v>9.6743202209472656</v>
      </c>
    </row>
    <row r="589" spans="5:9" x14ac:dyDescent="0.25">
      <c r="E589" s="20">
        <f t="shared" si="41"/>
        <v>582</v>
      </c>
      <c r="F589" s="20">
        <f t="shared" si="38"/>
        <v>34920</v>
      </c>
      <c r="G589" s="20">
        <f t="shared" si="39"/>
        <v>10179180</v>
      </c>
      <c r="H589" s="88">
        <f t="shared" si="40"/>
        <v>9940.60546875</v>
      </c>
      <c r="I589" s="53">
        <f t="shared" si="40"/>
        <v>9.7076225280761719</v>
      </c>
    </row>
    <row r="590" spans="5:9" x14ac:dyDescent="0.25">
      <c r="E590" s="20">
        <f t="shared" si="41"/>
        <v>583</v>
      </c>
      <c r="F590" s="20">
        <f t="shared" si="38"/>
        <v>34980</v>
      </c>
      <c r="G590" s="20">
        <f t="shared" si="39"/>
        <v>10214160</v>
      </c>
      <c r="H590" s="88">
        <f t="shared" si="40"/>
        <v>9974.765625</v>
      </c>
      <c r="I590" s="53">
        <f t="shared" si="40"/>
        <v>9.7409820556640625</v>
      </c>
    </row>
    <row r="591" spans="5:9" x14ac:dyDescent="0.25">
      <c r="E591" s="20">
        <f t="shared" si="41"/>
        <v>584</v>
      </c>
      <c r="F591" s="20">
        <f t="shared" si="38"/>
        <v>35040</v>
      </c>
      <c r="G591" s="20">
        <f t="shared" si="39"/>
        <v>10249200</v>
      </c>
      <c r="H591" s="88">
        <f t="shared" si="40"/>
        <v>10008.984375</v>
      </c>
      <c r="I591" s="53">
        <f t="shared" si="40"/>
        <v>9.7743988037109375</v>
      </c>
    </row>
    <row r="592" spans="5:9" x14ac:dyDescent="0.25">
      <c r="E592" s="20">
        <f t="shared" si="41"/>
        <v>585</v>
      </c>
      <c r="F592" s="20">
        <f t="shared" si="38"/>
        <v>35100</v>
      </c>
      <c r="G592" s="20">
        <f t="shared" si="39"/>
        <v>10284300</v>
      </c>
      <c r="H592" s="88">
        <f t="shared" si="40"/>
        <v>10043.26171875</v>
      </c>
      <c r="I592" s="53">
        <f t="shared" si="40"/>
        <v>9.8078727722167969</v>
      </c>
    </row>
    <row r="593" spans="5:9" x14ac:dyDescent="0.25">
      <c r="E593" s="20">
        <f t="shared" si="41"/>
        <v>586</v>
      </c>
      <c r="F593" s="20">
        <f t="shared" si="38"/>
        <v>35160</v>
      </c>
      <c r="G593" s="20">
        <f t="shared" si="39"/>
        <v>10319460</v>
      </c>
      <c r="H593" s="88">
        <f t="shared" si="40"/>
        <v>10077.59765625</v>
      </c>
      <c r="I593" s="53">
        <f t="shared" si="40"/>
        <v>9.8414039611816406</v>
      </c>
    </row>
    <row r="594" spans="5:9" x14ac:dyDescent="0.25">
      <c r="E594" s="20">
        <f t="shared" si="41"/>
        <v>587</v>
      </c>
      <c r="F594" s="20">
        <f t="shared" si="38"/>
        <v>35220</v>
      </c>
      <c r="G594" s="20">
        <f t="shared" si="39"/>
        <v>10354680</v>
      </c>
      <c r="H594" s="88">
        <f t="shared" si="40"/>
        <v>10111.9921875</v>
      </c>
      <c r="I594" s="53">
        <f t="shared" si="40"/>
        <v>9.8749923706054687</v>
      </c>
    </row>
    <row r="595" spans="5:9" x14ac:dyDescent="0.25">
      <c r="E595" s="20">
        <f t="shared" si="41"/>
        <v>588</v>
      </c>
      <c r="F595" s="20">
        <f t="shared" si="38"/>
        <v>35280</v>
      </c>
      <c r="G595" s="20">
        <f t="shared" si="39"/>
        <v>10389960</v>
      </c>
      <c r="H595" s="88">
        <f t="shared" si="40"/>
        <v>10146.4453125</v>
      </c>
      <c r="I595" s="53">
        <f t="shared" si="40"/>
        <v>9.9086380004882812</v>
      </c>
    </row>
    <row r="596" spans="5:9" x14ac:dyDescent="0.25">
      <c r="E596" s="20">
        <f t="shared" si="41"/>
        <v>589</v>
      </c>
      <c r="F596" s="20">
        <f t="shared" si="38"/>
        <v>35340</v>
      </c>
      <c r="G596" s="20">
        <f t="shared" si="39"/>
        <v>10425300</v>
      </c>
      <c r="H596" s="88">
        <f t="shared" si="40"/>
        <v>10180.95703125</v>
      </c>
      <c r="I596" s="53">
        <f t="shared" si="40"/>
        <v>9.9423408508300781</v>
      </c>
    </row>
    <row r="597" spans="5:9" x14ac:dyDescent="0.25">
      <c r="E597" s="20">
        <f t="shared" si="41"/>
        <v>590</v>
      </c>
      <c r="F597" s="20">
        <f t="shared" si="38"/>
        <v>35400</v>
      </c>
      <c r="G597" s="20">
        <f t="shared" si="39"/>
        <v>10460700</v>
      </c>
      <c r="H597" s="88">
        <f t="shared" si="40"/>
        <v>10215.52734375</v>
      </c>
      <c r="I597" s="53">
        <f t="shared" si="40"/>
        <v>9.9761009216308594</v>
      </c>
    </row>
    <row r="598" spans="5:9" x14ac:dyDescent="0.25">
      <c r="E598" s="20">
        <f t="shared" si="41"/>
        <v>591</v>
      </c>
      <c r="F598" s="20">
        <f t="shared" si="38"/>
        <v>35460</v>
      </c>
      <c r="G598" s="20">
        <f t="shared" si="39"/>
        <v>10496160</v>
      </c>
      <c r="H598" s="88">
        <f t="shared" si="40"/>
        <v>10250.15625</v>
      </c>
      <c r="I598" s="53">
        <f t="shared" si="40"/>
        <v>10.009918212890625</v>
      </c>
    </row>
    <row r="599" spans="5:9" x14ac:dyDescent="0.25">
      <c r="E599" s="20">
        <f t="shared" si="41"/>
        <v>592</v>
      </c>
      <c r="F599" s="20">
        <f t="shared" si="38"/>
        <v>35520</v>
      </c>
      <c r="G599" s="20">
        <f t="shared" si="39"/>
        <v>10531680</v>
      </c>
      <c r="H599" s="88">
        <f t="shared" si="40"/>
        <v>10284.84375</v>
      </c>
      <c r="I599" s="53">
        <f t="shared" si="40"/>
        <v>10.043792724609375</v>
      </c>
    </row>
    <row r="600" spans="5:9" x14ac:dyDescent="0.25">
      <c r="E600" s="20">
        <f t="shared" si="41"/>
        <v>593</v>
      </c>
      <c r="F600" s="20">
        <f t="shared" si="38"/>
        <v>35580</v>
      </c>
      <c r="G600" s="20">
        <f t="shared" si="39"/>
        <v>10567260</v>
      </c>
      <c r="H600" s="88">
        <f t="shared" si="40"/>
        <v>10319.58984375</v>
      </c>
      <c r="I600" s="53">
        <f t="shared" si="40"/>
        <v>10.077724456787109</v>
      </c>
    </row>
    <row r="601" spans="5:9" x14ac:dyDescent="0.25">
      <c r="E601" s="20">
        <f t="shared" si="41"/>
        <v>594</v>
      </c>
      <c r="F601" s="20">
        <f t="shared" si="38"/>
        <v>35640</v>
      </c>
      <c r="G601" s="20">
        <f t="shared" si="39"/>
        <v>10602900</v>
      </c>
      <c r="H601" s="88">
        <f t="shared" si="40"/>
        <v>10354.39453125</v>
      </c>
      <c r="I601" s="53">
        <f t="shared" si="40"/>
        <v>10.111713409423828</v>
      </c>
    </row>
    <row r="602" spans="5:9" x14ac:dyDescent="0.25">
      <c r="E602" s="20">
        <f t="shared" si="41"/>
        <v>595</v>
      </c>
      <c r="F602" s="20">
        <f t="shared" si="38"/>
        <v>35700</v>
      </c>
      <c r="G602" s="20">
        <f t="shared" si="39"/>
        <v>10638600</v>
      </c>
      <c r="H602" s="88">
        <f t="shared" si="40"/>
        <v>10389.2578125</v>
      </c>
      <c r="I602" s="53">
        <f t="shared" si="40"/>
        <v>10.145759582519531</v>
      </c>
    </row>
    <row r="603" spans="5:9" x14ac:dyDescent="0.25">
      <c r="E603" s="20">
        <f t="shared" si="41"/>
        <v>596</v>
      </c>
      <c r="F603" s="20">
        <f t="shared" si="38"/>
        <v>35760</v>
      </c>
      <c r="G603" s="20">
        <f t="shared" si="39"/>
        <v>10674360</v>
      </c>
      <c r="H603" s="88">
        <f t="shared" si="40"/>
        <v>10424.1796875</v>
      </c>
      <c r="I603" s="53">
        <f t="shared" si="40"/>
        <v>10.179862976074219</v>
      </c>
    </row>
    <row r="604" spans="5:9" x14ac:dyDescent="0.25">
      <c r="E604" s="20">
        <f t="shared" si="41"/>
        <v>597</v>
      </c>
      <c r="F604" s="20">
        <f t="shared" si="38"/>
        <v>35820</v>
      </c>
      <c r="G604" s="20">
        <f t="shared" si="39"/>
        <v>10710180</v>
      </c>
      <c r="H604" s="88">
        <f t="shared" si="40"/>
        <v>10459.16015625</v>
      </c>
      <c r="I604" s="53">
        <f t="shared" si="40"/>
        <v>10.214023590087891</v>
      </c>
    </row>
    <row r="605" spans="5:9" x14ac:dyDescent="0.25">
      <c r="E605" s="20">
        <f t="shared" si="41"/>
        <v>598</v>
      </c>
      <c r="F605" s="20">
        <f t="shared" si="38"/>
        <v>35880</v>
      </c>
      <c r="G605" s="20">
        <f t="shared" si="39"/>
        <v>10746060</v>
      </c>
      <c r="H605" s="88">
        <f t="shared" si="40"/>
        <v>10494.19921875</v>
      </c>
      <c r="I605" s="53">
        <f t="shared" si="40"/>
        <v>10.248241424560547</v>
      </c>
    </row>
    <row r="606" spans="5:9" x14ac:dyDescent="0.25">
      <c r="E606" s="20">
        <f t="shared" si="41"/>
        <v>599</v>
      </c>
      <c r="F606" s="20">
        <f t="shared" si="38"/>
        <v>35940</v>
      </c>
      <c r="G606" s="20">
        <f t="shared" si="39"/>
        <v>10782000</v>
      </c>
      <c r="H606" s="88">
        <f t="shared" si="40"/>
        <v>10529.296875</v>
      </c>
      <c r="I606" s="53">
        <f t="shared" si="40"/>
        <v>10.282516479492187</v>
      </c>
    </row>
    <row r="607" spans="5:9" x14ac:dyDescent="0.25">
      <c r="E607" s="20">
        <f t="shared" si="41"/>
        <v>600</v>
      </c>
      <c r="F607" s="20">
        <f t="shared" si="38"/>
        <v>36000</v>
      </c>
      <c r="G607" s="20">
        <f t="shared" si="39"/>
        <v>10818000</v>
      </c>
      <c r="H607" s="88">
        <f t="shared" si="40"/>
        <v>10564.453125</v>
      </c>
      <c r="I607" s="53">
        <f t="shared" si="40"/>
        <v>10.316848754882812</v>
      </c>
    </row>
    <row r="608" spans="5:9" x14ac:dyDescent="0.25">
      <c r="E608" s="20">
        <f t="shared" si="41"/>
        <v>601</v>
      </c>
      <c r="F608" s="20">
        <f t="shared" si="38"/>
        <v>36060</v>
      </c>
      <c r="G608" s="20">
        <f t="shared" si="39"/>
        <v>10854060</v>
      </c>
      <c r="H608" s="88">
        <f t="shared" si="40"/>
        <v>10599.66796875</v>
      </c>
      <c r="I608" s="53">
        <f t="shared" si="40"/>
        <v>10.351238250732422</v>
      </c>
    </row>
    <row r="609" spans="5:9" x14ac:dyDescent="0.25">
      <c r="E609" s="20">
        <f t="shared" si="41"/>
        <v>602</v>
      </c>
      <c r="F609" s="20">
        <f t="shared" si="38"/>
        <v>36120</v>
      </c>
      <c r="G609" s="20">
        <f t="shared" si="39"/>
        <v>10890180</v>
      </c>
      <c r="H609" s="88">
        <f t="shared" si="40"/>
        <v>10634.94140625</v>
      </c>
      <c r="I609" s="53">
        <f t="shared" si="40"/>
        <v>10.385684967041016</v>
      </c>
    </row>
    <row r="610" spans="5:9" x14ac:dyDescent="0.25">
      <c r="E610" s="20">
        <f t="shared" si="41"/>
        <v>603</v>
      </c>
      <c r="F610" s="20">
        <f t="shared" si="38"/>
        <v>36180</v>
      </c>
      <c r="G610" s="20">
        <f t="shared" si="39"/>
        <v>10926360</v>
      </c>
      <c r="H610" s="88">
        <f t="shared" si="40"/>
        <v>10670.2734375</v>
      </c>
      <c r="I610" s="53">
        <f t="shared" si="40"/>
        <v>10.420188903808594</v>
      </c>
    </row>
    <row r="611" spans="5:9" x14ac:dyDescent="0.25">
      <c r="E611" s="20">
        <f t="shared" si="41"/>
        <v>604</v>
      </c>
      <c r="F611" s="20">
        <f t="shared" si="38"/>
        <v>36240</v>
      </c>
      <c r="G611" s="20">
        <f t="shared" si="39"/>
        <v>10962600</v>
      </c>
      <c r="H611" s="88">
        <f t="shared" si="40"/>
        <v>10705.6640625</v>
      </c>
      <c r="I611" s="53">
        <f t="shared" si="40"/>
        <v>10.454750061035156</v>
      </c>
    </row>
    <row r="612" spans="5:9" x14ac:dyDescent="0.25">
      <c r="E612" s="20">
        <f t="shared" si="41"/>
        <v>605</v>
      </c>
      <c r="F612" s="20">
        <f t="shared" si="38"/>
        <v>36300</v>
      </c>
      <c r="G612" s="20">
        <f t="shared" si="39"/>
        <v>10998900</v>
      </c>
      <c r="H612" s="88">
        <f t="shared" si="40"/>
        <v>10741.11328125</v>
      </c>
      <c r="I612" s="53">
        <f t="shared" si="40"/>
        <v>10.489368438720703</v>
      </c>
    </row>
    <row r="613" spans="5:9" x14ac:dyDescent="0.25">
      <c r="E613" s="20">
        <f t="shared" si="41"/>
        <v>606</v>
      </c>
      <c r="F613" s="20">
        <f t="shared" si="38"/>
        <v>36360</v>
      </c>
      <c r="G613" s="20">
        <f t="shared" si="39"/>
        <v>11035260</v>
      </c>
      <c r="H613" s="88">
        <f t="shared" si="40"/>
        <v>10776.62109375</v>
      </c>
      <c r="I613" s="53">
        <f t="shared" si="40"/>
        <v>10.524044036865234</v>
      </c>
    </row>
    <row r="614" spans="5:9" x14ac:dyDescent="0.25">
      <c r="E614" s="20">
        <f t="shared" si="41"/>
        <v>607</v>
      </c>
      <c r="F614" s="20">
        <f t="shared" si="38"/>
        <v>36420</v>
      </c>
      <c r="G614" s="20">
        <f t="shared" si="39"/>
        <v>11071680</v>
      </c>
      <c r="H614" s="88">
        <f t="shared" si="40"/>
        <v>10812.1875</v>
      </c>
      <c r="I614" s="53">
        <f t="shared" si="40"/>
        <v>10.55877685546875</v>
      </c>
    </row>
    <row r="615" spans="5:9" x14ac:dyDescent="0.25">
      <c r="E615" s="20">
        <f t="shared" si="41"/>
        <v>608</v>
      </c>
      <c r="F615" s="20">
        <f t="shared" si="38"/>
        <v>36480</v>
      </c>
      <c r="G615" s="20">
        <f t="shared" si="39"/>
        <v>11108160</v>
      </c>
      <c r="H615" s="88">
        <f t="shared" si="40"/>
        <v>10847.8125</v>
      </c>
      <c r="I615" s="53">
        <f t="shared" si="40"/>
        <v>10.59356689453125</v>
      </c>
    </row>
    <row r="616" spans="5:9" x14ac:dyDescent="0.25">
      <c r="E616" s="20">
        <f t="shared" si="41"/>
        <v>609</v>
      </c>
      <c r="F616" s="20">
        <f t="shared" si="38"/>
        <v>36540</v>
      </c>
      <c r="G616" s="20">
        <f t="shared" si="39"/>
        <v>11144700</v>
      </c>
      <c r="H616" s="88">
        <f t="shared" si="40"/>
        <v>10883.49609375</v>
      </c>
      <c r="I616" s="53">
        <f t="shared" si="40"/>
        <v>10.628414154052734</v>
      </c>
    </row>
    <row r="617" spans="5:9" x14ac:dyDescent="0.25">
      <c r="E617" s="20">
        <f t="shared" si="41"/>
        <v>610</v>
      </c>
      <c r="F617" s="20">
        <f t="shared" si="38"/>
        <v>36600</v>
      </c>
      <c r="G617" s="20">
        <f t="shared" si="39"/>
        <v>11181300</v>
      </c>
      <c r="H617" s="88">
        <f t="shared" si="40"/>
        <v>10919.23828125</v>
      </c>
      <c r="I617" s="53">
        <f t="shared" si="40"/>
        <v>10.663318634033203</v>
      </c>
    </row>
    <row r="618" spans="5:9" x14ac:dyDescent="0.25">
      <c r="E618" s="20">
        <f t="shared" si="41"/>
        <v>611</v>
      </c>
      <c r="F618" s="20">
        <f t="shared" si="38"/>
        <v>36660</v>
      </c>
      <c r="G618" s="20">
        <f t="shared" si="39"/>
        <v>11217960</v>
      </c>
      <c r="H618" s="88">
        <f t="shared" si="40"/>
        <v>10955.0390625</v>
      </c>
      <c r="I618" s="53">
        <f t="shared" si="40"/>
        <v>10.698280334472656</v>
      </c>
    </row>
    <row r="619" spans="5:9" x14ac:dyDescent="0.25">
      <c r="E619" s="20">
        <f t="shared" si="41"/>
        <v>612</v>
      </c>
      <c r="F619" s="20">
        <f t="shared" si="38"/>
        <v>36720</v>
      </c>
      <c r="G619" s="20">
        <f t="shared" si="39"/>
        <v>11254680</v>
      </c>
      <c r="H619" s="88">
        <f t="shared" si="40"/>
        <v>10990.8984375</v>
      </c>
      <c r="I619" s="53">
        <f t="shared" si="40"/>
        <v>10.733299255371094</v>
      </c>
    </row>
    <row r="620" spans="5:9" x14ac:dyDescent="0.25">
      <c r="E620" s="20">
        <f t="shared" si="41"/>
        <v>613</v>
      </c>
      <c r="F620" s="20">
        <f t="shared" si="38"/>
        <v>36780</v>
      </c>
      <c r="G620" s="20">
        <f t="shared" si="39"/>
        <v>11291460</v>
      </c>
      <c r="H620" s="88">
        <f t="shared" si="40"/>
        <v>11026.81640625</v>
      </c>
      <c r="I620" s="53">
        <f t="shared" si="40"/>
        <v>10.768375396728516</v>
      </c>
    </row>
    <row r="621" spans="5:9" x14ac:dyDescent="0.25">
      <c r="E621" s="20">
        <f t="shared" si="41"/>
        <v>614</v>
      </c>
      <c r="F621" s="20">
        <f t="shared" si="38"/>
        <v>36840</v>
      </c>
      <c r="G621" s="20">
        <f t="shared" si="39"/>
        <v>11328300</v>
      </c>
      <c r="H621" s="88">
        <f t="shared" si="40"/>
        <v>11062.79296875</v>
      </c>
      <c r="I621" s="53">
        <f t="shared" si="40"/>
        <v>10.803508758544922</v>
      </c>
    </row>
    <row r="622" spans="5:9" x14ac:dyDescent="0.25">
      <c r="E622" s="20">
        <f t="shared" si="41"/>
        <v>615</v>
      </c>
      <c r="F622" s="20">
        <f t="shared" si="38"/>
        <v>36900</v>
      </c>
      <c r="G622" s="20">
        <f t="shared" si="39"/>
        <v>11365200</v>
      </c>
      <c r="H622" s="88">
        <f t="shared" si="40"/>
        <v>11098.828125</v>
      </c>
      <c r="I622" s="53">
        <f t="shared" si="40"/>
        <v>10.838699340820313</v>
      </c>
    </row>
    <row r="623" spans="5:9" x14ac:dyDescent="0.25">
      <c r="E623" s="20">
        <f t="shared" si="41"/>
        <v>616</v>
      </c>
      <c r="F623" s="20">
        <f t="shared" si="38"/>
        <v>36960</v>
      </c>
      <c r="G623" s="20">
        <f t="shared" si="39"/>
        <v>11402160</v>
      </c>
      <c r="H623" s="88">
        <f t="shared" si="40"/>
        <v>11134.921875</v>
      </c>
      <c r="I623" s="53">
        <f t="shared" si="40"/>
        <v>10.873947143554688</v>
      </c>
    </row>
    <row r="624" spans="5:9" x14ac:dyDescent="0.25">
      <c r="E624" s="20">
        <f t="shared" si="41"/>
        <v>617</v>
      </c>
      <c r="F624" s="20">
        <f t="shared" si="38"/>
        <v>37020</v>
      </c>
      <c r="G624" s="20">
        <f t="shared" si="39"/>
        <v>11439180</v>
      </c>
      <c r="H624" s="88">
        <f t="shared" si="40"/>
        <v>11171.07421875</v>
      </c>
      <c r="I624" s="53">
        <f t="shared" si="40"/>
        <v>10.909252166748047</v>
      </c>
    </row>
    <row r="625" spans="5:9" x14ac:dyDescent="0.25">
      <c r="E625" s="20">
        <f t="shared" si="41"/>
        <v>618</v>
      </c>
      <c r="F625" s="20">
        <f t="shared" si="38"/>
        <v>37080</v>
      </c>
      <c r="G625" s="20">
        <f t="shared" si="39"/>
        <v>11476260</v>
      </c>
      <c r="H625" s="88">
        <f t="shared" si="40"/>
        <v>11207.28515625</v>
      </c>
      <c r="I625" s="53">
        <f t="shared" si="40"/>
        <v>10.944614410400391</v>
      </c>
    </row>
    <row r="626" spans="5:9" x14ac:dyDescent="0.25">
      <c r="E626" s="20">
        <f t="shared" si="41"/>
        <v>619</v>
      </c>
      <c r="F626" s="20">
        <f t="shared" si="38"/>
        <v>37140</v>
      </c>
      <c r="G626" s="20">
        <f t="shared" si="39"/>
        <v>11513400</v>
      </c>
      <c r="H626" s="88">
        <f t="shared" si="40"/>
        <v>11243.5546875</v>
      </c>
      <c r="I626" s="53">
        <f t="shared" si="40"/>
        <v>10.980033874511719</v>
      </c>
    </row>
    <row r="627" spans="5:9" x14ac:dyDescent="0.25">
      <c r="E627" s="20">
        <f t="shared" si="41"/>
        <v>620</v>
      </c>
      <c r="F627" s="20">
        <f t="shared" si="38"/>
        <v>37200</v>
      </c>
      <c r="G627" s="20">
        <f t="shared" si="39"/>
        <v>11550600</v>
      </c>
      <c r="H627" s="88">
        <f t="shared" si="40"/>
        <v>11279.8828125</v>
      </c>
      <c r="I627" s="53">
        <f t="shared" si="40"/>
        <v>11.015510559082031</v>
      </c>
    </row>
    <row r="628" spans="5:9" x14ac:dyDescent="0.25">
      <c r="E628" s="20">
        <f t="shared" si="41"/>
        <v>621</v>
      </c>
      <c r="F628" s="20">
        <f t="shared" si="38"/>
        <v>37260</v>
      </c>
      <c r="G628" s="20">
        <f t="shared" si="39"/>
        <v>11587860</v>
      </c>
      <c r="H628" s="88">
        <f t="shared" si="40"/>
        <v>11316.26953125</v>
      </c>
      <c r="I628" s="53">
        <f t="shared" si="40"/>
        <v>11.051044464111328</v>
      </c>
    </row>
    <row r="629" spans="5:9" x14ac:dyDescent="0.25">
      <c r="E629" s="20">
        <f t="shared" si="41"/>
        <v>622</v>
      </c>
      <c r="F629" s="20">
        <f t="shared" si="38"/>
        <v>37320</v>
      </c>
      <c r="G629" s="20">
        <f t="shared" si="39"/>
        <v>11625180</v>
      </c>
      <c r="H629" s="88">
        <f t="shared" si="40"/>
        <v>11352.71484375</v>
      </c>
      <c r="I629" s="53">
        <f t="shared" si="40"/>
        <v>11.086635589599609</v>
      </c>
    </row>
    <row r="630" spans="5:9" x14ac:dyDescent="0.25">
      <c r="E630" s="20">
        <f t="shared" si="41"/>
        <v>623</v>
      </c>
      <c r="F630" s="20">
        <f t="shared" si="38"/>
        <v>37380</v>
      </c>
      <c r="G630" s="20">
        <f t="shared" si="39"/>
        <v>11662560</v>
      </c>
      <c r="H630" s="88">
        <f t="shared" si="40"/>
        <v>11389.21875</v>
      </c>
      <c r="I630" s="53">
        <f t="shared" si="40"/>
        <v>11.122283935546875</v>
      </c>
    </row>
    <row r="631" spans="5:9" x14ac:dyDescent="0.25">
      <c r="E631" s="20">
        <f t="shared" si="41"/>
        <v>624</v>
      </c>
      <c r="F631" s="20">
        <f t="shared" si="38"/>
        <v>37440</v>
      </c>
      <c r="G631" s="20">
        <f t="shared" si="39"/>
        <v>11700000</v>
      </c>
      <c r="H631" s="88">
        <f t="shared" si="40"/>
        <v>11425.78125</v>
      </c>
      <c r="I631" s="53">
        <f t="shared" si="40"/>
        <v>11.157989501953125</v>
      </c>
    </row>
    <row r="632" spans="5:9" x14ac:dyDescent="0.25">
      <c r="E632" s="20">
        <f t="shared" si="41"/>
        <v>625</v>
      </c>
      <c r="F632" s="20">
        <f t="shared" si="38"/>
        <v>37500</v>
      </c>
      <c r="G632" s="20">
        <f t="shared" si="39"/>
        <v>11737500</v>
      </c>
      <c r="H632" s="88">
        <f t="shared" si="40"/>
        <v>11462.40234375</v>
      </c>
      <c r="I632" s="53">
        <f t="shared" si="40"/>
        <v>11.193752288818359</v>
      </c>
    </row>
    <row r="633" spans="5:9" x14ac:dyDescent="0.25">
      <c r="E633" s="20">
        <f t="shared" si="41"/>
        <v>626</v>
      </c>
      <c r="F633" s="20">
        <f t="shared" si="38"/>
        <v>37560</v>
      </c>
      <c r="G633" s="20">
        <f t="shared" si="39"/>
        <v>11775060</v>
      </c>
      <c r="H633" s="88">
        <f t="shared" si="40"/>
        <v>11499.08203125</v>
      </c>
      <c r="I633" s="53">
        <f t="shared" si="40"/>
        <v>11.229572296142578</v>
      </c>
    </row>
    <row r="634" spans="5:9" x14ac:dyDescent="0.25">
      <c r="E634" s="20">
        <f t="shared" si="41"/>
        <v>627</v>
      </c>
      <c r="F634" s="20">
        <f t="shared" si="38"/>
        <v>37620</v>
      </c>
      <c r="G634" s="20">
        <f t="shared" si="39"/>
        <v>11812680</v>
      </c>
      <c r="H634" s="88">
        <f t="shared" si="40"/>
        <v>11535.8203125</v>
      </c>
      <c r="I634" s="53">
        <f t="shared" si="40"/>
        <v>11.265449523925781</v>
      </c>
    </row>
    <row r="635" spans="5:9" x14ac:dyDescent="0.25">
      <c r="E635" s="20">
        <f t="shared" si="41"/>
        <v>628</v>
      </c>
      <c r="F635" s="20">
        <f t="shared" ref="F635:F698" si="42">F634+$F$5</f>
        <v>37680</v>
      </c>
      <c r="G635" s="20">
        <f t="shared" ref="G635:G698" si="43">G634+F635</f>
        <v>11850360</v>
      </c>
      <c r="H635" s="88">
        <f t="shared" si="40"/>
        <v>11572.6171875</v>
      </c>
      <c r="I635" s="53">
        <f t="shared" si="40"/>
        <v>11.301383972167969</v>
      </c>
    </row>
    <row r="636" spans="5:9" x14ac:dyDescent="0.25">
      <c r="E636" s="20">
        <f t="shared" si="41"/>
        <v>629</v>
      </c>
      <c r="F636" s="20">
        <f t="shared" si="42"/>
        <v>37740</v>
      </c>
      <c r="G636" s="20">
        <f t="shared" si="43"/>
        <v>11888100</v>
      </c>
      <c r="H636" s="88">
        <f t="shared" si="40"/>
        <v>11609.47265625</v>
      </c>
      <c r="I636" s="53">
        <f t="shared" si="40"/>
        <v>11.337375640869141</v>
      </c>
    </row>
    <row r="637" spans="5:9" x14ac:dyDescent="0.25">
      <c r="E637" s="20">
        <f t="shared" si="41"/>
        <v>630</v>
      </c>
      <c r="F637" s="20">
        <f t="shared" si="42"/>
        <v>37800</v>
      </c>
      <c r="G637" s="20">
        <f t="shared" si="43"/>
        <v>11925900</v>
      </c>
      <c r="H637" s="88">
        <f t="shared" si="40"/>
        <v>11646.38671875</v>
      </c>
      <c r="I637" s="53">
        <f t="shared" si="40"/>
        <v>11.373424530029297</v>
      </c>
    </row>
    <row r="638" spans="5:9" x14ac:dyDescent="0.25">
      <c r="E638" s="20">
        <f t="shared" si="41"/>
        <v>631</v>
      </c>
      <c r="F638" s="20">
        <f t="shared" si="42"/>
        <v>37860</v>
      </c>
      <c r="G638" s="20">
        <f t="shared" si="43"/>
        <v>11963760</v>
      </c>
      <c r="H638" s="88">
        <f t="shared" si="40"/>
        <v>11683.359375</v>
      </c>
      <c r="I638" s="53">
        <f t="shared" si="40"/>
        <v>11.409530639648438</v>
      </c>
    </row>
    <row r="639" spans="5:9" x14ac:dyDescent="0.25">
      <c r="E639" s="20">
        <f t="shared" si="41"/>
        <v>632</v>
      </c>
      <c r="F639" s="20">
        <f t="shared" si="42"/>
        <v>37920</v>
      </c>
      <c r="G639" s="20">
        <f t="shared" si="43"/>
        <v>12001680</v>
      </c>
      <c r="H639" s="88">
        <f t="shared" si="40"/>
        <v>11720.390625</v>
      </c>
      <c r="I639" s="53">
        <f t="shared" si="40"/>
        <v>11.445693969726563</v>
      </c>
    </row>
    <row r="640" spans="5:9" x14ac:dyDescent="0.25">
      <c r="E640" s="20">
        <f t="shared" si="41"/>
        <v>633</v>
      </c>
      <c r="F640" s="20">
        <f t="shared" si="42"/>
        <v>37980</v>
      </c>
      <c r="G640" s="20">
        <f t="shared" si="43"/>
        <v>12039660</v>
      </c>
      <c r="H640" s="88">
        <f t="shared" si="40"/>
        <v>11757.48046875</v>
      </c>
      <c r="I640" s="53">
        <f t="shared" si="40"/>
        <v>11.481914520263672</v>
      </c>
    </row>
    <row r="641" spans="5:9" x14ac:dyDescent="0.25">
      <c r="E641" s="20">
        <f t="shared" si="41"/>
        <v>634</v>
      </c>
      <c r="F641" s="20">
        <f t="shared" si="42"/>
        <v>38040</v>
      </c>
      <c r="G641" s="20">
        <f t="shared" si="43"/>
        <v>12077700</v>
      </c>
      <c r="H641" s="88">
        <f t="shared" si="40"/>
        <v>11794.62890625</v>
      </c>
      <c r="I641" s="53">
        <f t="shared" si="40"/>
        <v>11.518192291259766</v>
      </c>
    </row>
    <row r="642" spans="5:9" x14ac:dyDescent="0.25">
      <c r="E642" s="20">
        <f t="shared" si="41"/>
        <v>635</v>
      </c>
      <c r="F642" s="20">
        <f t="shared" si="42"/>
        <v>38100</v>
      </c>
      <c r="G642" s="20">
        <f t="shared" si="43"/>
        <v>12115800</v>
      </c>
      <c r="H642" s="88">
        <f t="shared" si="40"/>
        <v>11831.8359375</v>
      </c>
      <c r="I642" s="53">
        <f t="shared" si="40"/>
        <v>11.554527282714844</v>
      </c>
    </row>
    <row r="643" spans="5:9" x14ac:dyDescent="0.25">
      <c r="E643" s="20">
        <f t="shared" si="41"/>
        <v>636</v>
      </c>
      <c r="F643" s="20">
        <f t="shared" si="42"/>
        <v>38160</v>
      </c>
      <c r="G643" s="20">
        <f t="shared" si="43"/>
        <v>12153960</v>
      </c>
      <c r="H643" s="88">
        <f t="shared" si="40"/>
        <v>11869.1015625</v>
      </c>
      <c r="I643" s="53">
        <f t="shared" si="40"/>
        <v>11.590919494628906</v>
      </c>
    </row>
    <row r="644" spans="5:9" x14ac:dyDescent="0.25">
      <c r="E644" s="20">
        <f t="shared" si="41"/>
        <v>637</v>
      </c>
      <c r="F644" s="20">
        <f t="shared" si="42"/>
        <v>38220</v>
      </c>
      <c r="G644" s="20">
        <f t="shared" si="43"/>
        <v>12192180</v>
      </c>
      <c r="H644" s="88">
        <f t="shared" si="40"/>
        <v>11906.42578125</v>
      </c>
      <c r="I644" s="53">
        <f t="shared" si="40"/>
        <v>11.627368927001953</v>
      </c>
    </row>
    <row r="645" spans="5:9" x14ac:dyDescent="0.25">
      <c r="E645" s="20">
        <f t="shared" si="41"/>
        <v>638</v>
      </c>
      <c r="F645" s="20">
        <f t="shared" si="42"/>
        <v>38280</v>
      </c>
      <c r="G645" s="20">
        <f t="shared" si="43"/>
        <v>12230460</v>
      </c>
      <c r="H645" s="88">
        <f t="shared" si="40"/>
        <v>11943.80859375</v>
      </c>
      <c r="I645" s="53">
        <f t="shared" si="40"/>
        <v>11.663875579833984</v>
      </c>
    </row>
    <row r="646" spans="5:9" x14ac:dyDescent="0.25">
      <c r="E646" s="20">
        <f t="shared" si="41"/>
        <v>639</v>
      </c>
      <c r="F646" s="20">
        <f t="shared" si="42"/>
        <v>38340</v>
      </c>
      <c r="G646" s="20">
        <f t="shared" si="43"/>
        <v>12268800</v>
      </c>
      <c r="H646" s="88">
        <f t="shared" si="40"/>
        <v>11981.25</v>
      </c>
      <c r="I646" s="53">
        <f t="shared" si="40"/>
        <v>11.700439453125</v>
      </c>
    </row>
    <row r="647" spans="5:9" x14ac:dyDescent="0.25">
      <c r="E647" s="20">
        <f t="shared" si="41"/>
        <v>640</v>
      </c>
      <c r="F647" s="20">
        <f t="shared" si="42"/>
        <v>38400</v>
      </c>
      <c r="G647" s="20">
        <f t="shared" si="43"/>
        <v>12307200</v>
      </c>
      <c r="H647" s="88">
        <f t="shared" si="40"/>
        <v>12018.75</v>
      </c>
      <c r="I647" s="53">
        <f t="shared" si="40"/>
        <v>11.737060546875</v>
      </c>
    </row>
    <row r="648" spans="5:9" x14ac:dyDescent="0.25">
      <c r="E648" s="20">
        <f t="shared" si="41"/>
        <v>641</v>
      </c>
      <c r="F648" s="20">
        <f t="shared" si="42"/>
        <v>38460</v>
      </c>
      <c r="G648" s="20">
        <f t="shared" si="43"/>
        <v>12345660</v>
      </c>
      <c r="H648" s="88">
        <f t="shared" si="40"/>
        <v>12056.30859375</v>
      </c>
      <c r="I648" s="53">
        <f t="shared" si="40"/>
        <v>11.773738861083984</v>
      </c>
    </row>
    <row r="649" spans="5:9" x14ac:dyDescent="0.25">
      <c r="E649" s="20">
        <f t="shared" si="41"/>
        <v>642</v>
      </c>
      <c r="F649" s="20">
        <f t="shared" si="42"/>
        <v>38520</v>
      </c>
      <c r="G649" s="20">
        <f t="shared" si="43"/>
        <v>12384180</v>
      </c>
      <c r="H649" s="88">
        <f t="shared" ref="H649:I712" si="44">G649/1024</f>
        <v>12093.92578125</v>
      </c>
      <c r="I649" s="53">
        <f t="shared" si="44"/>
        <v>11.810474395751953</v>
      </c>
    </row>
    <row r="650" spans="5:9" x14ac:dyDescent="0.25">
      <c r="E650" s="20">
        <f t="shared" ref="E650:E713" si="45">E649+1</f>
        <v>643</v>
      </c>
      <c r="F650" s="20">
        <f t="shared" si="42"/>
        <v>38580</v>
      </c>
      <c r="G650" s="20">
        <f t="shared" si="43"/>
        <v>12422760</v>
      </c>
      <c r="H650" s="88">
        <f t="shared" si="44"/>
        <v>12131.6015625</v>
      </c>
      <c r="I650" s="53">
        <f t="shared" si="44"/>
        <v>11.847267150878906</v>
      </c>
    </row>
    <row r="651" spans="5:9" x14ac:dyDescent="0.25">
      <c r="E651" s="20">
        <f t="shared" si="45"/>
        <v>644</v>
      </c>
      <c r="F651" s="20">
        <f t="shared" si="42"/>
        <v>38640</v>
      </c>
      <c r="G651" s="20">
        <f t="shared" si="43"/>
        <v>12461400</v>
      </c>
      <c r="H651" s="88">
        <f t="shared" si="44"/>
        <v>12169.3359375</v>
      </c>
      <c r="I651" s="53">
        <f t="shared" si="44"/>
        <v>11.884117126464844</v>
      </c>
    </row>
    <row r="652" spans="5:9" x14ac:dyDescent="0.25">
      <c r="E652" s="20">
        <f t="shared" si="45"/>
        <v>645</v>
      </c>
      <c r="F652" s="20">
        <f t="shared" si="42"/>
        <v>38700</v>
      </c>
      <c r="G652" s="20">
        <f t="shared" si="43"/>
        <v>12500100</v>
      </c>
      <c r="H652" s="88">
        <f t="shared" si="44"/>
        <v>12207.12890625</v>
      </c>
      <c r="I652" s="53">
        <f t="shared" si="44"/>
        <v>11.921024322509766</v>
      </c>
    </row>
    <row r="653" spans="5:9" x14ac:dyDescent="0.25">
      <c r="E653" s="20">
        <f t="shared" si="45"/>
        <v>646</v>
      </c>
      <c r="F653" s="20">
        <f t="shared" si="42"/>
        <v>38760</v>
      </c>
      <c r="G653" s="20">
        <f t="shared" si="43"/>
        <v>12538860</v>
      </c>
      <c r="H653" s="88">
        <f t="shared" si="44"/>
        <v>12244.98046875</v>
      </c>
      <c r="I653" s="53">
        <f t="shared" si="44"/>
        <v>11.957988739013672</v>
      </c>
    </row>
    <row r="654" spans="5:9" x14ac:dyDescent="0.25">
      <c r="E654" s="20">
        <f t="shared" si="45"/>
        <v>647</v>
      </c>
      <c r="F654" s="20">
        <f t="shared" si="42"/>
        <v>38820</v>
      </c>
      <c r="G654" s="20">
        <f t="shared" si="43"/>
        <v>12577680</v>
      </c>
      <c r="H654" s="88">
        <f t="shared" si="44"/>
        <v>12282.890625</v>
      </c>
      <c r="I654" s="53">
        <f t="shared" si="44"/>
        <v>11.995010375976563</v>
      </c>
    </row>
    <row r="655" spans="5:9" x14ac:dyDescent="0.25">
      <c r="E655" s="20">
        <f t="shared" si="45"/>
        <v>648</v>
      </c>
      <c r="F655" s="20">
        <f t="shared" si="42"/>
        <v>38880</v>
      </c>
      <c r="G655" s="20">
        <f t="shared" si="43"/>
        <v>12616560</v>
      </c>
      <c r="H655" s="88">
        <f t="shared" si="44"/>
        <v>12320.859375</v>
      </c>
      <c r="I655" s="53">
        <f t="shared" si="44"/>
        <v>12.032089233398438</v>
      </c>
    </row>
    <row r="656" spans="5:9" x14ac:dyDescent="0.25">
      <c r="E656" s="20">
        <f t="shared" si="45"/>
        <v>649</v>
      </c>
      <c r="F656" s="20">
        <f t="shared" si="42"/>
        <v>38940</v>
      </c>
      <c r="G656" s="20">
        <f t="shared" si="43"/>
        <v>12655500</v>
      </c>
      <c r="H656" s="88">
        <f t="shared" si="44"/>
        <v>12358.88671875</v>
      </c>
      <c r="I656" s="53">
        <f t="shared" si="44"/>
        <v>12.069225311279297</v>
      </c>
    </row>
    <row r="657" spans="5:9" x14ac:dyDescent="0.25">
      <c r="E657" s="20">
        <f t="shared" si="45"/>
        <v>650</v>
      </c>
      <c r="F657" s="20">
        <f t="shared" si="42"/>
        <v>39000</v>
      </c>
      <c r="G657" s="20">
        <f t="shared" si="43"/>
        <v>12694500</v>
      </c>
      <c r="H657" s="88">
        <f t="shared" si="44"/>
        <v>12396.97265625</v>
      </c>
      <c r="I657" s="53">
        <f t="shared" si="44"/>
        <v>12.106418609619141</v>
      </c>
    </row>
    <row r="658" spans="5:9" x14ac:dyDescent="0.25">
      <c r="E658" s="20">
        <f t="shared" si="45"/>
        <v>651</v>
      </c>
      <c r="F658" s="20">
        <f t="shared" si="42"/>
        <v>39060</v>
      </c>
      <c r="G658" s="20">
        <f t="shared" si="43"/>
        <v>12733560</v>
      </c>
      <c r="H658" s="88">
        <f t="shared" si="44"/>
        <v>12435.1171875</v>
      </c>
      <c r="I658" s="53">
        <f t="shared" si="44"/>
        <v>12.143669128417969</v>
      </c>
    </row>
    <row r="659" spans="5:9" x14ac:dyDescent="0.25">
      <c r="E659" s="20">
        <f t="shared" si="45"/>
        <v>652</v>
      </c>
      <c r="F659" s="20">
        <f t="shared" si="42"/>
        <v>39120</v>
      </c>
      <c r="G659" s="20">
        <f t="shared" si="43"/>
        <v>12772680</v>
      </c>
      <c r="H659" s="88">
        <f t="shared" si="44"/>
        <v>12473.3203125</v>
      </c>
      <c r="I659" s="53">
        <f t="shared" si="44"/>
        <v>12.180976867675781</v>
      </c>
    </row>
    <row r="660" spans="5:9" x14ac:dyDescent="0.25">
      <c r="E660" s="20">
        <f t="shared" si="45"/>
        <v>653</v>
      </c>
      <c r="F660" s="20">
        <f t="shared" si="42"/>
        <v>39180</v>
      </c>
      <c r="G660" s="20">
        <f t="shared" si="43"/>
        <v>12811860</v>
      </c>
      <c r="H660" s="88">
        <f t="shared" si="44"/>
        <v>12511.58203125</v>
      </c>
      <c r="I660" s="53">
        <f t="shared" si="44"/>
        <v>12.218341827392578</v>
      </c>
    </row>
    <row r="661" spans="5:9" x14ac:dyDescent="0.25">
      <c r="E661" s="20">
        <f t="shared" si="45"/>
        <v>654</v>
      </c>
      <c r="F661" s="20">
        <f t="shared" si="42"/>
        <v>39240</v>
      </c>
      <c r="G661" s="20">
        <f t="shared" si="43"/>
        <v>12851100</v>
      </c>
      <c r="H661" s="88">
        <f t="shared" si="44"/>
        <v>12549.90234375</v>
      </c>
      <c r="I661" s="53">
        <f t="shared" si="44"/>
        <v>12.255764007568359</v>
      </c>
    </row>
    <row r="662" spans="5:9" x14ac:dyDescent="0.25">
      <c r="E662" s="20">
        <f t="shared" si="45"/>
        <v>655</v>
      </c>
      <c r="F662" s="20">
        <f t="shared" si="42"/>
        <v>39300</v>
      </c>
      <c r="G662" s="20">
        <f t="shared" si="43"/>
        <v>12890400</v>
      </c>
      <c r="H662" s="88">
        <f t="shared" si="44"/>
        <v>12588.28125</v>
      </c>
      <c r="I662" s="53">
        <f t="shared" si="44"/>
        <v>12.293243408203125</v>
      </c>
    </row>
    <row r="663" spans="5:9" x14ac:dyDescent="0.25">
      <c r="E663" s="20">
        <f t="shared" si="45"/>
        <v>656</v>
      </c>
      <c r="F663" s="20">
        <f t="shared" si="42"/>
        <v>39360</v>
      </c>
      <c r="G663" s="20">
        <f t="shared" si="43"/>
        <v>12929760</v>
      </c>
      <c r="H663" s="88">
        <f t="shared" si="44"/>
        <v>12626.71875</v>
      </c>
      <c r="I663" s="53">
        <f t="shared" si="44"/>
        <v>12.330780029296875</v>
      </c>
    </row>
    <row r="664" spans="5:9" x14ac:dyDescent="0.25">
      <c r="E664" s="20">
        <f t="shared" si="45"/>
        <v>657</v>
      </c>
      <c r="F664" s="20">
        <f t="shared" si="42"/>
        <v>39420</v>
      </c>
      <c r="G664" s="20">
        <f t="shared" si="43"/>
        <v>12969180</v>
      </c>
      <c r="H664" s="88">
        <f t="shared" si="44"/>
        <v>12665.21484375</v>
      </c>
      <c r="I664" s="53">
        <f t="shared" si="44"/>
        <v>12.368373870849609</v>
      </c>
    </row>
    <row r="665" spans="5:9" x14ac:dyDescent="0.25">
      <c r="E665" s="20">
        <f t="shared" si="45"/>
        <v>658</v>
      </c>
      <c r="F665" s="20">
        <f t="shared" si="42"/>
        <v>39480</v>
      </c>
      <c r="G665" s="20">
        <f t="shared" si="43"/>
        <v>13008660</v>
      </c>
      <c r="H665" s="88">
        <f t="shared" si="44"/>
        <v>12703.76953125</v>
      </c>
      <c r="I665" s="53">
        <f t="shared" si="44"/>
        <v>12.406024932861328</v>
      </c>
    </row>
    <row r="666" spans="5:9" x14ac:dyDescent="0.25">
      <c r="E666" s="20">
        <f t="shared" si="45"/>
        <v>659</v>
      </c>
      <c r="F666" s="20">
        <f t="shared" si="42"/>
        <v>39540</v>
      </c>
      <c r="G666" s="20">
        <f t="shared" si="43"/>
        <v>13048200</v>
      </c>
      <c r="H666" s="88">
        <f t="shared" si="44"/>
        <v>12742.3828125</v>
      </c>
      <c r="I666" s="53">
        <f t="shared" si="44"/>
        <v>12.443733215332031</v>
      </c>
    </row>
    <row r="667" spans="5:9" x14ac:dyDescent="0.25">
      <c r="E667" s="20">
        <f t="shared" si="45"/>
        <v>660</v>
      </c>
      <c r="F667" s="20">
        <f t="shared" si="42"/>
        <v>39600</v>
      </c>
      <c r="G667" s="20">
        <f t="shared" si="43"/>
        <v>13087800</v>
      </c>
      <c r="H667" s="88">
        <f t="shared" si="44"/>
        <v>12781.0546875</v>
      </c>
      <c r="I667" s="53">
        <f t="shared" si="44"/>
        <v>12.481498718261719</v>
      </c>
    </row>
    <row r="668" spans="5:9" x14ac:dyDescent="0.25">
      <c r="E668" s="20">
        <f t="shared" si="45"/>
        <v>661</v>
      </c>
      <c r="F668" s="20">
        <f t="shared" si="42"/>
        <v>39660</v>
      </c>
      <c r="G668" s="20">
        <f t="shared" si="43"/>
        <v>13127460</v>
      </c>
      <c r="H668" s="88">
        <f t="shared" si="44"/>
        <v>12819.78515625</v>
      </c>
      <c r="I668" s="53">
        <f t="shared" si="44"/>
        <v>12.519321441650391</v>
      </c>
    </row>
    <row r="669" spans="5:9" x14ac:dyDescent="0.25">
      <c r="E669" s="20">
        <f t="shared" si="45"/>
        <v>662</v>
      </c>
      <c r="F669" s="20">
        <f t="shared" si="42"/>
        <v>39720</v>
      </c>
      <c r="G669" s="20">
        <f t="shared" si="43"/>
        <v>13167180</v>
      </c>
      <c r="H669" s="88">
        <f t="shared" si="44"/>
        <v>12858.57421875</v>
      </c>
      <c r="I669" s="53">
        <f t="shared" si="44"/>
        <v>12.557201385498047</v>
      </c>
    </row>
    <row r="670" spans="5:9" x14ac:dyDescent="0.25">
      <c r="E670" s="20">
        <f t="shared" si="45"/>
        <v>663</v>
      </c>
      <c r="F670" s="20">
        <f t="shared" si="42"/>
        <v>39780</v>
      </c>
      <c r="G670" s="20">
        <f t="shared" si="43"/>
        <v>13206960</v>
      </c>
      <c r="H670" s="88">
        <f t="shared" si="44"/>
        <v>12897.421875</v>
      </c>
      <c r="I670" s="53">
        <f t="shared" si="44"/>
        <v>12.595138549804688</v>
      </c>
    </row>
    <row r="671" spans="5:9" x14ac:dyDescent="0.25">
      <c r="E671" s="20">
        <f t="shared" si="45"/>
        <v>664</v>
      </c>
      <c r="F671" s="20">
        <f t="shared" si="42"/>
        <v>39840</v>
      </c>
      <c r="G671" s="20">
        <f t="shared" si="43"/>
        <v>13246800</v>
      </c>
      <c r="H671" s="88">
        <f t="shared" si="44"/>
        <v>12936.328125</v>
      </c>
      <c r="I671" s="53">
        <f t="shared" si="44"/>
        <v>12.633132934570313</v>
      </c>
    </row>
    <row r="672" spans="5:9" x14ac:dyDescent="0.25">
      <c r="E672" s="20">
        <f t="shared" si="45"/>
        <v>665</v>
      </c>
      <c r="F672" s="20">
        <f t="shared" si="42"/>
        <v>39900</v>
      </c>
      <c r="G672" s="20">
        <f t="shared" si="43"/>
        <v>13286700</v>
      </c>
      <c r="H672" s="88">
        <f t="shared" si="44"/>
        <v>12975.29296875</v>
      </c>
      <c r="I672" s="53">
        <f t="shared" si="44"/>
        <v>12.671184539794922</v>
      </c>
    </row>
    <row r="673" spans="5:9" x14ac:dyDescent="0.25">
      <c r="E673" s="20">
        <f t="shared" si="45"/>
        <v>666</v>
      </c>
      <c r="F673" s="20">
        <f t="shared" si="42"/>
        <v>39960</v>
      </c>
      <c r="G673" s="20">
        <f t="shared" si="43"/>
        <v>13326660</v>
      </c>
      <c r="H673" s="88">
        <f t="shared" si="44"/>
        <v>13014.31640625</v>
      </c>
      <c r="I673" s="53">
        <f t="shared" si="44"/>
        <v>12.709293365478516</v>
      </c>
    </row>
    <row r="674" spans="5:9" x14ac:dyDescent="0.25">
      <c r="E674" s="20">
        <f t="shared" si="45"/>
        <v>667</v>
      </c>
      <c r="F674" s="20">
        <f t="shared" si="42"/>
        <v>40020</v>
      </c>
      <c r="G674" s="20">
        <f t="shared" si="43"/>
        <v>13366680</v>
      </c>
      <c r="H674" s="88">
        <f t="shared" si="44"/>
        <v>13053.3984375</v>
      </c>
      <c r="I674" s="53">
        <f t="shared" si="44"/>
        <v>12.747459411621094</v>
      </c>
    </row>
    <row r="675" spans="5:9" x14ac:dyDescent="0.25">
      <c r="E675" s="20">
        <f t="shared" si="45"/>
        <v>668</v>
      </c>
      <c r="F675" s="20">
        <f t="shared" si="42"/>
        <v>40080</v>
      </c>
      <c r="G675" s="20">
        <f t="shared" si="43"/>
        <v>13406760</v>
      </c>
      <c r="H675" s="88">
        <f t="shared" si="44"/>
        <v>13092.5390625</v>
      </c>
      <c r="I675" s="53">
        <f t="shared" si="44"/>
        <v>12.785682678222656</v>
      </c>
    </row>
    <row r="676" spans="5:9" x14ac:dyDescent="0.25">
      <c r="E676" s="20">
        <f t="shared" si="45"/>
        <v>669</v>
      </c>
      <c r="F676" s="20">
        <f t="shared" si="42"/>
        <v>40140</v>
      </c>
      <c r="G676" s="20">
        <f t="shared" si="43"/>
        <v>13446900</v>
      </c>
      <c r="H676" s="88">
        <f t="shared" si="44"/>
        <v>13131.73828125</v>
      </c>
      <c r="I676" s="53">
        <f t="shared" si="44"/>
        <v>12.823963165283203</v>
      </c>
    </row>
    <row r="677" spans="5:9" x14ac:dyDescent="0.25">
      <c r="E677" s="20">
        <f t="shared" si="45"/>
        <v>670</v>
      </c>
      <c r="F677" s="20">
        <f t="shared" si="42"/>
        <v>40200</v>
      </c>
      <c r="G677" s="20">
        <f t="shared" si="43"/>
        <v>13487100</v>
      </c>
      <c r="H677" s="88">
        <f t="shared" si="44"/>
        <v>13170.99609375</v>
      </c>
      <c r="I677" s="53">
        <f t="shared" si="44"/>
        <v>12.862300872802734</v>
      </c>
    </row>
    <row r="678" spans="5:9" x14ac:dyDescent="0.25">
      <c r="E678" s="20">
        <f t="shared" si="45"/>
        <v>671</v>
      </c>
      <c r="F678" s="20">
        <f t="shared" si="42"/>
        <v>40260</v>
      </c>
      <c r="G678" s="20">
        <f t="shared" si="43"/>
        <v>13527360</v>
      </c>
      <c r="H678" s="88">
        <f t="shared" si="44"/>
        <v>13210.3125</v>
      </c>
      <c r="I678" s="53">
        <f t="shared" si="44"/>
        <v>12.90069580078125</v>
      </c>
    </row>
    <row r="679" spans="5:9" x14ac:dyDescent="0.25">
      <c r="E679" s="20">
        <f t="shared" si="45"/>
        <v>672</v>
      </c>
      <c r="F679" s="20">
        <f t="shared" si="42"/>
        <v>40320</v>
      </c>
      <c r="G679" s="20">
        <f t="shared" si="43"/>
        <v>13567680</v>
      </c>
      <c r="H679" s="88">
        <f t="shared" si="44"/>
        <v>13249.6875</v>
      </c>
      <c r="I679" s="53">
        <f t="shared" si="44"/>
        <v>12.93914794921875</v>
      </c>
    </row>
    <row r="680" spans="5:9" x14ac:dyDescent="0.25">
      <c r="E680" s="20">
        <f t="shared" si="45"/>
        <v>673</v>
      </c>
      <c r="F680" s="20">
        <f t="shared" si="42"/>
        <v>40380</v>
      </c>
      <c r="G680" s="20">
        <f t="shared" si="43"/>
        <v>13608060</v>
      </c>
      <c r="H680" s="88">
        <f t="shared" si="44"/>
        <v>13289.12109375</v>
      </c>
      <c r="I680" s="53">
        <f t="shared" si="44"/>
        <v>12.977657318115234</v>
      </c>
    </row>
    <row r="681" spans="5:9" x14ac:dyDescent="0.25">
      <c r="E681" s="20">
        <f t="shared" si="45"/>
        <v>674</v>
      </c>
      <c r="F681" s="20">
        <f t="shared" si="42"/>
        <v>40440</v>
      </c>
      <c r="G681" s="20">
        <f t="shared" si="43"/>
        <v>13648500</v>
      </c>
      <c r="H681" s="88">
        <f t="shared" si="44"/>
        <v>13328.61328125</v>
      </c>
      <c r="I681" s="53">
        <f t="shared" si="44"/>
        <v>13.016223907470703</v>
      </c>
    </row>
    <row r="682" spans="5:9" x14ac:dyDescent="0.25">
      <c r="E682" s="20">
        <f t="shared" si="45"/>
        <v>675</v>
      </c>
      <c r="F682" s="20">
        <f t="shared" si="42"/>
        <v>40500</v>
      </c>
      <c r="G682" s="20">
        <f t="shared" si="43"/>
        <v>13689000</v>
      </c>
      <c r="H682" s="88">
        <f t="shared" si="44"/>
        <v>13368.1640625</v>
      </c>
      <c r="I682" s="53">
        <f t="shared" si="44"/>
        <v>13.054847717285156</v>
      </c>
    </row>
    <row r="683" spans="5:9" x14ac:dyDescent="0.25">
      <c r="E683" s="20">
        <f t="shared" si="45"/>
        <v>676</v>
      </c>
      <c r="F683" s="20">
        <f t="shared" si="42"/>
        <v>40560</v>
      </c>
      <c r="G683" s="20">
        <f t="shared" si="43"/>
        <v>13729560</v>
      </c>
      <c r="H683" s="88">
        <f t="shared" si="44"/>
        <v>13407.7734375</v>
      </c>
      <c r="I683" s="53">
        <f t="shared" si="44"/>
        <v>13.093528747558594</v>
      </c>
    </row>
    <row r="684" spans="5:9" x14ac:dyDescent="0.25">
      <c r="E684" s="20">
        <f t="shared" si="45"/>
        <v>677</v>
      </c>
      <c r="F684" s="20">
        <f t="shared" si="42"/>
        <v>40620</v>
      </c>
      <c r="G684" s="20">
        <f t="shared" si="43"/>
        <v>13770180</v>
      </c>
      <c r="H684" s="88">
        <f t="shared" si="44"/>
        <v>13447.44140625</v>
      </c>
      <c r="I684" s="53">
        <f t="shared" si="44"/>
        <v>13.132266998291016</v>
      </c>
    </row>
    <row r="685" spans="5:9" x14ac:dyDescent="0.25">
      <c r="E685" s="20">
        <f t="shared" si="45"/>
        <v>678</v>
      </c>
      <c r="F685" s="20">
        <f t="shared" si="42"/>
        <v>40680</v>
      </c>
      <c r="G685" s="20">
        <f t="shared" si="43"/>
        <v>13810860</v>
      </c>
      <c r="H685" s="88">
        <f t="shared" si="44"/>
        <v>13487.16796875</v>
      </c>
      <c r="I685" s="53">
        <f t="shared" si="44"/>
        <v>13.171062469482422</v>
      </c>
    </row>
    <row r="686" spans="5:9" x14ac:dyDescent="0.25">
      <c r="E686" s="20">
        <f t="shared" si="45"/>
        <v>679</v>
      </c>
      <c r="F686" s="20">
        <f t="shared" si="42"/>
        <v>40740</v>
      </c>
      <c r="G686" s="20">
        <f t="shared" si="43"/>
        <v>13851600</v>
      </c>
      <c r="H686" s="88">
        <f t="shared" si="44"/>
        <v>13526.953125</v>
      </c>
      <c r="I686" s="53">
        <f t="shared" si="44"/>
        <v>13.209915161132813</v>
      </c>
    </row>
    <row r="687" spans="5:9" x14ac:dyDescent="0.25">
      <c r="E687" s="20">
        <f t="shared" si="45"/>
        <v>680</v>
      </c>
      <c r="F687" s="20">
        <f t="shared" si="42"/>
        <v>40800</v>
      </c>
      <c r="G687" s="20">
        <f t="shared" si="43"/>
        <v>13892400</v>
      </c>
      <c r="H687" s="88">
        <f t="shared" si="44"/>
        <v>13566.796875</v>
      </c>
      <c r="I687" s="53">
        <f t="shared" si="44"/>
        <v>13.248825073242188</v>
      </c>
    </row>
    <row r="688" spans="5:9" x14ac:dyDescent="0.25">
      <c r="E688" s="20">
        <f t="shared" si="45"/>
        <v>681</v>
      </c>
      <c r="F688" s="20">
        <f t="shared" si="42"/>
        <v>40860</v>
      </c>
      <c r="G688" s="20">
        <f t="shared" si="43"/>
        <v>13933260</v>
      </c>
      <c r="H688" s="88">
        <f t="shared" si="44"/>
        <v>13606.69921875</v>
      </c>
      <c r="I688" s="53">
        <f t="shared" si="44"/>
        <v>13.287792205810547</v>
      </c>
    </row>
    <row r="689" spans="5:9" x14ac:dyDescent="0.25">
      <c r="E689" s="20">
        <f t="shared" si="45"/>
        <v>682</v>
      </c>
      <c r="F689" s="20">
        <f t="shared" si="42"/>
        <v>40920</v>
      </c>
      <c r="G689" s="20">
        <f t="shared" si="43"/>
        <v>13974180</v>
      </c>
      <c r="H689" s="88">
        <f t="shared" si="44"/>
        <v>13646.66015625</v>
      </c>
      <c r="I689" s="53">
        <f t="shared" si="44"/>
        <v>13.326816558837891</v>
      </c>
    </row>
    <row r="690" spans="5:9" x14ac:dyDescent="0.25">
      <c r="E690" s="20">
        <f t="shared" si="45"/>
        <v>683</v>
      </c>
      <c r="F690" s="20">
        <f t="shared" si="42"/>
        <v>40980</v>
      </c>
      <c r="G690" s="20">
        <f t="shared" si="43"/>
        <v>14015160</v>
      </c>
      <c r="H690" s="88">
        <f t="shared" si="44"/>
        <v>13686.6796875</v>
      </c>
      <c r="I690" s="53">
        <f t="shared" si="44"/>
        <v>13.365898132324219</v>
      </c>
    </row>
    <row r="691" spans="5:9" x14ac:dyDescent="0.25">
      <c r="E691" s="20">
        <f t="shared" si="45"/>
        <v>684</v>
      </c>
      <c r="F691" s="20">
        <f t="shared" si="42"/>
        <v>41040</v>
      </c>
      <c r="G691" s="20">
        <f t="shared" si="43"/>
        <v>14056200</v>
      </c>
      <c r="H691" s="88">
        <f t="shared" si="44"/>
        <v>13726.7578125</v>
      </c>
      <c r="I691" s="53">
        <f t="shared" si="44"/>
        <v>13.405036926269531</v>
      </c>
    </row>
    <row r="692" spans="5:9" x14ac:dyDescent="0.25">
      <c r="E692" s="20">
        <f t="shared" si="45"/>
        <v>685</v>
      </c>
      <c r="F692" s="20">
        <f t="shared" si="42"/>
        <v>41100</v>
      </c>
      <c r="G692" s="20">
        <f t="shared" si="43"/>
        <v>14097300</v>
      </c>
      <c r="H692" s="88">
        <f t="shared" si="44"/>
        <v>13766.89453125</v>
      </c>
      <c r="I692" s="53">
        <f t="shared" si="44"/>
        <v>13.444232940673828</v>
      </c>
    </row>
    <row r="693" spans="5:9" x14ac:dyDescent="0.25">
      <c r="E693" s="20">
        <f t="shared" si="45"/>
        <v>686</v>
      </c>
      <c r="F693" s="20">
        <f t="shared" si="42"/>
        <v>41160</v>
      </c>
      <c r="G693" s="20">
        <f t="shared" si="43"/>
        <v>14138460</v>
      </c>
      <c r="H693" s="88">
        <f t="shared" si="44"/>
        <v>13807.08984375</v>
      </c>
      <c r="I693" s="53">
        <f t="shared" si="44"/>
        <v>13.483486175537109</v>
      </c>
    </row>
    <row r="694" spans="5:9" x14ac:dyDescent="0.25">
      <c r="E694" s="20">
        <f t="shared" si="45"/>
        <v>687</v>
      </c>
      <c r="F694" s="20">
        <f t="shared" si="42"/>
        <v>41220</v>
      </c>
      <c r="G694" s="20">
        <f t="shared" si="43"/>
        <v>14179680</v>
      </c>
      <c r="H694" s="88">
        <f t="shared" si="44"/>
        <v>13847.34375</v>
      </c>
      <c r="I694" s="53">
        <f t="shared" si="44"/>
        <v>13.522796630859375</v>
      </c>
    </row>
    <row r="695" spans="5:9" x14ac:dyDescent="0.25">
      <c r="E695" s="20">
        <f t="shared" si="45"/>
        <v>688</v>
      </c>
      <c r="F695" s="20">
        <f t="shared" si="42"/>
        <v>41280</v>
      </c>
      <c r="G695" s="20">
        <f t="shared" si="43"/>
        <v>14220960</v>
      </c>
      <c r="H695" s="88">
        <f t="shared" si="44"/>
        <v>13887.65625</v>
      </c>
      <c r="I695" s="53">
        <f t="shared" si="44"/>
        <v>13.562164306640625</v>
      </c>
    </row>
    <row r="696" spans="5:9" x14ac:dyDescent="0.25">
      <c r="E696" s="20">
        <f t="shared" si="45"/>
        <v>689</v>
      </c>
      <c r="F696" s="20">
        <f t="shared" si="42"/>
        <v>41340</v>
      </c>
      <c r="G696" s="20">
        <f t="shared" si="43"/>
        <v>14262300</v>
      </c>
      <c r="H696" s="88">
        <f t="shared" si="44"/>
        <v>13928.02734375</v>
      </c>
      <c r="I696" s="53">
        <f t="shared" si="44"/>
        <v>13.601589202880859</v>
      </c>
    </row>
    <row r="697" spans="5:9" x14ac:dyDescent="0.25">
      <c r="E697" s="20">
        <f t="shared" si="45"/>
        <v>690</v>
      </c>
      <c r="F697" s="20">
        <f t="shared" si="42"/>
        <v>41400</v>
      </c>
      <c r="G697" s="20">
        <f t="shared" si="43"/>
        <v>14303700</v>
      </c>
      <c r="H697" s="88">
        <f t="shared" si="44"/>
        <v>13968.45703125</v>
      </c>
      <c r="I697" s="53">
        <f t="shared" si="44"/>
        <v>13.641071319580078</v>
      </c>
    </row>
    <row r="698" spans="5:9" x14ac:dyDescent="0.25">
      <c r="E698" s="20">
        <f t="shared" si="45"/>
        <v>691</v>
      </c>
      <c r="F698" s="20">
        <f t="shared" si="42"/>
        <v>41460</v>
      </c>
      <c r="G698" s="20">
        <f t="shared" si="43"/>
        <v>14345160</v>
      </c>
      <c r="H698" s="88">
        <f t="shared" si="44"/>
        <v>14008.9453125</v>
      </c>
      <c r="I698" s="53">
        <f t="shared" si="44"/>
        <v>13.680610656738281</v>
      </c>
    </row>
    <row r="699" spans="5:9" x14ac:dyDescent="0.25">
      <c r="E699" s="20">
        <f t="shared" si="45"/>
        <v>692</v>
      </c>
      <c r="F699" s="20">
        <f t="shared" ref="F699:F762" si="46">F698+$F$5</f>
        <v>41520</v>
      </c>
      <c r="G699" s="20">
        <f t="shared" ref="G699:G762" si="47">G698+F699</f>
        <v>14386680</v>
      </c>
      <c r="H699" s="88">
        <f t="shared" si="44"/>
        <v>14049.4921875</v>
      </c>
      <c r="I699" s="53">
        <f t="shared" si="44"/>
        <v>13.720207214355469</v>
      </c>
    </row>
    <row r="700" spans="5:9" x14ac:dyDescent="0.25">
      <c r="E700" s="20">
        <f t="shared" si="45"/>
        <v>693</v>
      </c>
      <c r="F700" s="20">
        <f t="shared" si="46"/>
        <v>41580</v>
      </c>
      <c r="G700" s="20">
        <f t="shared" si="47"/>
        <v>14428260</v>
      </c>
      <c r="H700" s="88">
        <f t="shared" si="44"/>
        <v>14090.09765625</v>
      </c>
      <c r="I700" s="53">
        <f t="shared" si="44"/>
        <v>13.759860992431641</v>
      </c>
    </row>
    <row r="701" spans="5:9" x14ac:dyDescent="0.25">
      <c r="E701" s="20">
        <f t="shared" si="45"/>
        <v>694</v>
      </c>
      <c r="F701" s="20">
        <f t="shared" si="46"/>
        <v>41640</v>
      </c>
      <c r="G701" s="20">
        <f t="shared" si="47"/>
        <v>14469900</v>
      </c>
      <c r="H701" s="88">
        <f t="shared" si="44"/>
        <v>14130.76171875</v>
      </c>
      <c r="I701" s="53">
        <f t="shared" si="44"/>
        <v>13.799571990966797</v>
      </c>
    </row>
    <row r="702" spans="5:9" x14ac:dyDescent="0.25">
      <c r="E702" s="20">
        <f t="shared" si="45"/>
        <v>695</v>
      </c>
      <c r="F702" s="20">
        <f t="shared" si="46"/>
        <v>41700</v>
      </c>
      <c r="G702" s="20">
        <f t="shared" si="47"/>
        <v>14511600</v>
      </c>
      <c r="H702" s="88">
        <f t="shared" si="44"/>
        <v>14171.484375</v>
      </c>
      <c r="I702" s="53">
        <f t="shared" si="44"/>
        <v>13.839340209960938</v>
      </c>
    </row>
    <row r="703" spans="5:9" x14ac:dyDescent="0.25">
      <c r="E703" s="20">
        <f t="shared" si="45"/>
        <v>696</v>
      </c>
      <c r="F703" s="20">
        <f t="shared" si="46"/>
        <v>41760</v>
      </c>
      <c r="G703" s="20">
        <f t="shared" si="47"/>
        <v>14553360</v>
      </c>
      <c r="H703" s="88">
        <f t="shared" si="44"/>
        <v>14212.265625</v>
      </c>
      <c r="I703" s="53">
        <f t="shared" si="44"/>
        <v>13.879165649414063</v>
      </c>
    </row>
    <row r="704" spans="5:9" x14ac:dyDescent="0.25">
      <c r="E704" s="20">
        <f t="shared" si="45"/>
        <v>697</v>
      </c>
      <c r="F704" s="20">
        <f t="shared" si="46"/>
        <v>41820</v>
      </c>
      <c r="G704" s="20">
        <f t="shared" si="47"/>
        <v>14595180</v>
      </c>
      <c r="H704" s="88">
        <f t="shared" si="44"/>
        <v>14253.10546875</v>
      </c>
      <c r="I704" s="53">
        <f t="shared" si="44"/>
        <v>13.919048309326172</v>
      </c>
    </row>
    <row r="705" spans="5:9" x14ac:dyDescent="0.25">
      <c r="E705" s="20">
        <f t="shared" si="45"/>
        <v>698</v>
      </c>
      <c r="F705" s="20">
        <f t="shared" si="46"/>
        <v>41880</v>
      </c>
      <c r="G705" s="20">
        <f t="shared" si="47"/>
        <v>14637060</v>
      </c>
      <c r="H705" s="88">
        <f t="shared" si="44"/>
        <v>14294.00390625</v>
      </c>
      <c r="I705" s="53">
        <f t="shared" si="44"/>
        <v>13.958988189697266</v>
      </c>
    </row>
    <row r="706" spans="5:9" x14ac:dyDescent="0.25">
      <c r="E706" s="20">
        <f t="shared" si="45"/>
        <v>699</v>
      </c>
      <c r="F706" s="20">
        <f t="shared" si="46"/>
        <v>41940</v>
      </c>
      <c r="G706" s="20">
        <f t="shared" si="47"/>
        <v>14679000</v>
      </c>
      <c r="H706" s="88">
        <f t="shared" si="44"/>
        <v>14334.9609375</v>
      </c>
      <c r="I706" s="53">
        <f t="shared" si="44"/>
        <v>13.998985290527344</v>
      </c>
    </row>
    <row r="707" spans="5:9" x14ac:dyDescent="0.25">
      <c r="E707" s="20">
        <f t="shared" si="45"/>
        <v>700</v>
      </c>
      <c r="F707" s="20">
        <f t="shared" si="46"/>
        <v>42000</v>
      </c>
      <c r="G707" s="20">
        <f t="shared" si="47"/>
        <v>14721000</v>
      </c>
      <c r="H707" s="88">
        <f t="shared" si="44"/>
        <v>14375.9765625</v>
      </c>
      <c r="I707" s="53">
        <f t="shared" si="44"/>
        <v>14.039039611816406</v>
      </c>
    </row>
    <row r="708" spans="5:9" x14ac:dyDescent="0.25">
      <c r="E708" s="20">
        <f t="shared" si="45"/>
        <v>701</v>
      </c>
      <c r="F708" s="20">
        <f t="shared" si="46"/>
        <v>42060</v>
      </c>
      <c r="G708" s="20">
        <f t="shared" si="47"/>
        <v>14763060</v>
      </c>
      <c r="H708" s="88">
        <f t="shared" si="44"/>
        <v>14417.05078125</v>
      </c>
      <c r="I708" s="53">
        <f t="shared" si="44"/>
        <v>14.079151153564453</v>
      </c>
    </row>
    <row r="709" spans="5:9" x14ac:dyDescent="0.25">
      <c r="E709" s="20">
        <f t="shared" si="45"/>
        <v>702</v>
      </c>
      <c r="F709" s="20">
        <f t="shared" si="46"/>
        <v>42120</v>
      </c>
      <c r="G709" s="20">
        <f t="shared" si="47"/>
        <v>14805180</v>
      </c>
      <c r="H709" s="88">
        <f t="shared" si="44"/>
        <v>14458.18359375</v>
      </c>
      <c r="I709" s="53">
        <f t="shared" si="44"/>
        <v>14.119319915771484</v>
      </c>
    </row>
    <row r="710" spans="5:9" x14ac:dyDescent="0.25">
      <c r="E710" s="20">
        <f t="shared" si="45"/>
        <v>703</v>
      </c>
      <c r="F710" s="20">
        <f t="shared" si="46"/>
        <v>42180</v>
      </c>
      <c r="G710" s="20">
        <f t="shared" si="47"/>
        <v>14847360</v>
      </c>
      <c r="H710" s="88">
        <f t="shared" si="44"/>
        <v>14499.375</v>
      </c>
      <c r="I710" s="53">
        <f t="shared" si="44"/>
        <v>14.1595458984375</v>
      </c>
    </row>
    <row r="711" spans="5:9" x14ac:dyDescent="0.25">
      <c r="E711" s="20">
        <f t="shared" si="45"/>
        <v>704</v>
      </c>
      <c r="F711" s="20">
        <f t="shared" si="46"/>
        <v>42240</v>
      </c>
      <c r="G711" s="20">
        <f t="shared" si="47"/>
        <v>14889600</v>
      </c>
      <c r="H711" s="88">
        <f t="shared" si="44"/>
        <v>14540.625</v>
      </c>
      <c r="I711" s="53">
        <f t="shared" si="44"/>
        <v>14.1998291015625</v>
      </c>
    </row>
    <row r="712" spans="5:9" x14ac:dyDescent="0.25">
      <c r="E712" s="20">
        <f t="shared" si="45"/>
        <v>705</v>
      </c>
      <c r="F712" s="20">
        <f t="shared" si="46"/>
        <v>42300</v>
      </c>
      <c r="G712" s="20">
        <f t="shared" si="47"/>
        <v>14931900</v>
      </c>
      <c r="H712" s="88">
        <f t="shared" si="44"/>
        <v>14581.93359375</v>
      </c>
      <c r="I712" s="53">
        <f t="shared" si="44"/>
        <v>14.240169525146484</v>
      </c>
    </row>
    <row r="713" spans="5:9" x14ac:dyDescent="0.25">
      <c r="E713" s="20">
        <f t="shared" si="45"/>
        <v>706</v>
      </c>
      <c r="F713" s="20">
        <f t="shared" si="46"/>
        <v>42360</v>
      </c>
      <c r="G713" s="20">
        <f t="shared" si="47"/>
        <v>14974260</v>
      </c>
      <c r="H713" s="88">
        <f t="shared" ref="H713:I776" si="48">G713/1024</f>
        <v>14623.30078125</v>
      </c>
      <c r="I713" s="53">
        <f t="shared" si="48"/>
        <v>14.280567169189453</v>
      </c>
    </row>
    <row r="714" spans="5:9" x14ac:dyDescent="0.25">
      <c r="E714" s="20">
        <f t="shared" ref="E714:E777" si="49">E713+1</f>
        <v>707</v>
      </c>
      <c r="F714" s="20">
        <f t="shared" si="46"/>
        <v>42420</v>
      </c>
      <c r="G714" s="20">
        <f t="shared" si="47"/>
        <v>15016680</v>
      </c>
      <c r="H714" s="88">
        <f t="shared" si="48"/>
        <v>14664.7265625</v>
      </c>
      <c r="I714" s="53">
        <f t="shared" si="48"/>
        <v>14.321022033691406</v>
      </c>
    </row>
    <row r="715" spans="5:9" x14ac:dyDescent="0.25">
      <c r="E715" s="20">
        <f t="shared" si="49"/>
        <v>708</v>
      </c>
      <c r="F715" s="20">
        <f t="shared" si="46"/>
        <v>42480</v>
      </c>
      <c r="G715" s="20">
        <f t="shared" si="47"/>
        <v>15059160</v>
      </c>
      <c r="H715" s="88">
        <f t="shared" si="48"/>
        <v>14706.2109375</v>
      </c>
      <c r="I715" s="53">
        <f t="shared" si="48"/>
        <v>14.361534118652344</v>
      </c>
    </row>
    <row r="716" spans="5:9" x14ac:dyDescent="0.25">
      <c r="E716" s="20">
        <f t="shared" si="49"/>
        <v>709</v>
      </c>
      <c r="F716" s="20">
        <f t="shared" si="46"/>
        <v>42540</v>
      </c>
      <c r="G716" s="20">
        <f t="shared" si="47"/>
        <v>15101700</v>
      </c>
      <c r="H716" s="88">
        <f t="shared" si="48"/>
        <v>14747.75390625</v>
      </c>
      <c r="I716" s="53">
        <f t="shared" si="48"/>
        <v>14.402103424072266</v>
      </c>
    </row>
    <row r="717" spans="5:9" x14ac:dyDescent="0.25">
      <c r="E717" s="20">
        <f t="shared" si="49"/>
        <v>710</v>
      </c>
      <c r="F717" s="20">
        <f t="shared" si="46"/>
        <v>42600</v>
      </c>
      <c r="G717" s="20">
        <f t="shared" si="47"/>
        <v>15144300</v>
      </c>
      <c r="H717" s="88">
        <f t="shared" si="48"/>
        <v>14789.35546875</v>
      </c>
      <c r="I717" s="53">
        <f t="shared" si="48"/>
        <v>14.442729949951172</v>
      </c>
    </row>
    <row r="718" spans="5:9" x14ac:dyDescent="0.25">
      <c r="E718" s="20">
        <f t="shared" si="49"/>
        <v>711</v>
      </c>
      <c r="F718" s="20">
        <f t="shared" si="46"/>
        <v>42660</v>
      </c>
      <c r="G718" s="20">
        <f t="shared" si="47"/>
        <v>15186960</v>
      </c>
      <c r="H718" s="88">
        <f t="shared" si="48"/>
        <v>14831.015625</v>
      </c>
      <c r="I718" s="53">
        <f t="shared" si="48"/>
        <v>14.483413696289063</v>
      </c>
    </row>
    <row r="719" spans="5:9" x14ac:dyDescent="0.25">
      <c r="E719" s="20">
        <f t="shared" si="49"/>
        <v>712</v>
      </c>
      <c r="F719" s="20">
        <f t="shared" si="46"/>
        <v>42720</v>
      </c>
      <c r="G719" s="20">
        <f t="shared" si="47"/>
        <v>15229680</v>
      </c>
      <c r="H719" s="88">
        <f t="shared" si="48"/>
        <v>14872.734375</v>
      </c>
      <c r="I719" s="53">
        <f t="shared" si="48"/>
        <v>14.524154663085937</v>
      </c>
    </row>
    <row r="720" spans="5:9" x14ac:dyDescent="0.25">
      <c r="E720" s="20">
        <f t="shared" si="49"/>
        <v>713</v>
      </c>
      <c r="F720" s="20">
        <f t="shared" si="46"/>
        <v>42780</v>
      </c>
      <c r="G720" s="20">
        <f t="shared" si="47"/>
        <v>15272460</v>
      </c>
      <c r="H720" s="88">
        <f t="shared" si="48"/>
        <v>14914.51171875</v>
      </c>
      <c r="I720" s="53">
        <f t="shared" si="48"/>
        <v>14.564952850341797</v>
      </c>
    </row>
    <row r="721" spans="5:9" x14ac:dyDescent="0.25">
      <c r="E721" s="20">
        <f t="shared" si="49"/>
        <v>714</v>
      </c>
      <c r="F721" s="20">
        <f t="shared" si="46"/>
        <v>42840</v>
      </c>
      <c r="G721" s="20">
        <f t="shared" si="47"/>
        <v>15315300</v>
      </c>
      <c r="H721" s="88">
        <f t="shared" si="48"/>
        <v>14956.34765625</v>
      </c>
      <c r="I721" s="53">
        <f t="shared" si="48"/>
        <v>14.605808258056641</v>
      </c>
    </row>
    <row r="722" spans="5:9" x14ac:dyDescent="0.25">
      <c r="E722" s="20">
        <f t="shared" si="49"/>
        <v>715</v>
      </c>
      <c r="F722" s="20">
        <f t="shared" si="46"/>
        <v>42900</v>
      </c>
      <c r="G722" s="20">
        <f t="shared" si="47"/>
        <v>15358200</v>
      </c>
      <c r="H722" s="88">
        <f t="shared" si="48"/>
        <v>14998.2421875</v>
      </c>
      <c r="I722" s="53">
        <f t="shared" si="48"/>
        <v>14.646720886230469</v>
      </c>
    </row>
    <row r="723" spans="5:9" x14ac:dyDescent="0.25">
      <c r="E723" s="20">
        <f t="shared" si="49"/>
        <v>716</v>
      </c>
      <c r="F723" s="20">
        <f t="shared" si="46"/>
        <v>42960</v>
      </c>
      <c r="G723" s="20">
        <f t="shared" si="47"/>
        <v>15401160</v>
      </c>
      <c r="H723" s="88">
        <f t="shared" si="48"/>
        <v>15040.1953125</v>
      </c>
      <c r="I723" s="53">
        <f t="shared" si="48"/>
        <v>14.687690734863281</v>
      </c>
    </row>
    <row r="724" spans="5:9" x14ac:dyDescent="0.25">
      <c r="E724" s="20">
        <f t="shared" si="49"/>
        <v>717</v>
      </c>
      <c r="F724" s="20">
        <f t="shared" si="46"/>
        <v>43020</v>
      </c>
      <c r="G724" s="20">
        <f t="shared" si="47"/>
        <v>15444180</v>
      </c>
      <c r="H724" s="88">
        <f t="shared" si="48"/>
        <v>15082.20703125</v>
      </c>
      <c r="I724" s="53">
        <f t="shared" si="48"/>
        <v>14.728717803955078</v>
      </c>
    </row>
    <row r="725" spans="5:9" x14ac:dyDescent="0.25">
      <c r="E725" s="20">
        <f t="shared" si="49"/>
        <v>718</v>
      </c>
      <c r="F725" s="20">
        <f t="shared" si="46"/>
        <v>43080</v>
      </c>
      <c r="G725" s="20">
        <f t="shared" si="47"/>
        <v>15487260</v>
      </c>
      <c r="H725" s="88">
        <f t="shared" si="48"/>
        <v>15124.27734375</v>
      </c>
      <c r="I725" s="53">
        <f t="shared" si="48"/>
        <v>14.769802093505859</v>
      </c>
    </row>
    <row r="726" spans="5:9" x14ac:dyDescent="0.25">
      <c r="E726" s="20">
        <f t="shared" si="49"/>
        <v>719</v>
      </c>
      <c r="F726" s="20">
        <f t="shared" si="46"/>
        <v>43140</v>
      </c>
      <c r="G726" s="20">
        <f t="shared" si="47"/>
        <v>15530400</v>
      </c>
      <c r="H726" s="88">
        <f t="shared" si="48"/>
        <v>15166.40625</v>
      </c>
      <c r="I726" s="53">
        <f t="shared" si="48"/>
        <v>14.810943603515625</v>
      </c>
    </row>
    <row r="727" spans="5:9" x14ac:dyDescent="0.25">
      <c r="E727" s="20">
        <f t="shared" si="49"/>
        <v>720</v>
      </c>
      <c r="F727" s="20">
        <f t="shared" si="46"/>
        <v>43200</v>
      </c>
      <c r="G727" s="20">
        <f t="shared" si="47"/>
        <v>15573600</v>
      </c>
      <c r="H727" s="88">
        <f t="shared" si="48"/>
        <v>15208.59375</v>
      </c>
      <c r="I727" s="53">
        <f t="shared" si="48"/>
        <v>14.852142333984375</v>
      </c>
    </row>
    <row r="728" spans="5:9" x14ac:dyDescent="0.25">
      <c r="E728" s="20">
        <f t="shared" si="49"/>
        <v>721</v>
      </c>
      <c r="F728" s="20">
        <f t="shared" si="46"/>
        <v>43260</v>
      </c>
      <c r="G728" s="20">
        <f t="shared" si="47"/>
        <v>15616860</v>
      </c>
      <c r="H728" s="88">
        <f t="shared" si="48"/>
        <v>15250.83984375</v>
      </c>
      <c r="I728" s="53">
        <f t="shared" si="48"/>
        <v>14.893398284912109</v>
      </c>
    </row>
    <row r="729" spans="5:9" x14ac:dyDescent="0.25">
      <c r="E729" s="20">
        <f t="shared" si="49"/>
        <v>722</v>
      </c>
      <c r="F729" s="20">
        <f t="shared" si="46"/>
        <v>43320</v>
      </c>
      <c r="G729" s="20">
        <f t="shared" si="47"/>
        <v>15660180</v>
      </c>
      <c r="H729" s="88">
        <f t="shared" si="48"/>
        <v>15293.14453125</v>
      </c>
      <c r="I729" s="53">
        <f t="shared" si="48"/>
        <v>14.934711456298828</v>
      </c>
    </row>
    <row r="730" spans="5:9" x14ac:dyDescent="0.25">
      <c r="E730" s="20">
        <f t="shared" si="49"/>
        <v>723</v>
      </c>
      <c r="F730" s="20">
        <f t="shared" si="46"/>
        <v>43380</v>
      </c>
      <c r="G730" s="20">
        <f t="shared" si="47"/>
        <v>15703560</v>
      </c>
      <c r="H730" s="88">
        <f t="shared" si="48"/>
        <v>15335.5078125</v>
      </c>
      <c r="I730" s="53">
        <f t="shared" si="48"/>
        <v>14.976081848144531</v>
      </c>
    </row>
    <row r="731" spans="5:9" x14ac:dyDescent="0.25">
      <c r="E731" s="20">
        <f t="shared" si="49"/>
        <v>724</v>
      </c>
      <c r="F731" s="20">
        <f t="shared" si="46"/>
        <v>43440</v>
      </c>
      <c r="G731" s="20">
        <f t="shared" si="47"/>
        <v>15747000</v>
      </c>
      <c r="H731" s="88">
        <f t="shared" si="48"/>
        <v>15377.9296875</v>
      </c>
      <c r="I731" s="53">
        <f t="shared" si="48"/>
        <v>15.017509460449219</v>
      </c>
    </row>
    <row r="732" spans="5:9" x14ac:dyDescent="0.25">
      <c r="E732" s="20">
        <f t="shared" si="49"/>
        <v>725</v>
      </c>
      <c r="F732" s="20">
        <f t="shared" si="46"/>
        <v>43500</v>
      </c>
      <c r="G732" s="20">
        <f t="shared" si="47"/>
        <v>15790500</v>
      </c>
      <c r="H732" s="88">
        <f t="shared" si="48"/>
        <v>15420.41015625</v>
      </c>
      <c r="I732" s="53">
        <f t="shared" si="48"/>
        <v>15.058994293212891</v>
      </c>
    </row>
    <row r="733" spans="5:9" x14ac:dyDescent="0.25">
      <c r="E733" s="20">
        <f t="shared" si="49"/>
        <v>726</v>
      </c>
      <c r="F733" s="20">
        <f t="shared" si="46"/>
        <v>43560</v>
      </c>
      <c r="G733" s="20">
        <f t="shared" si="47"/>
        <v>15834060</v>
      </c>
      <c r="H733" s="88">
        <f t="shared" si="48"/>
        <v>15462.94921875</v>
      </c>
      <c r="I733" s="53">
        <f t="shared" si="48"/>
        <v>15.100536346435547</v>
      </c>
    </row>
    <row r="734" spans="5:9" x14ac:dyDescent="0.25">
      <c r="E734" s="20">
        <f t="shared" si="49"/>
        <v>727</v>
      </c>
      <c r="F734" s="20">
        <f t="shared" si="46"/>
        <v>43620</v>
      </c>
      <c r="G734" s="20">
        <f t="shared" si="47"/>
        <v>15877680</v>
      </c>
      <c r="H734" s="88">
        <f t="shared" si="48"/>
        <v>15505.546875</v>
      </c>
      <c r="I734" s="53">
        <f t="shared" si="48"/>
        <v>15.142135620117187</v>
      </c>
    </row>
    <row r="735" spans="5:9" x14ac:dyDescent="0.25">
      <c r="E735" s="20">
        <f t="shared" si="49"/>
        <v>728</v>
      </c>
      <c r="F735" s="20">
        <f t="shared" si="46"/>
        <v>43680</v>
      </c>
      <c r="G735" s="20">
        <f t="shared" si="47"/>
        <v>15921360</v>
      </c>
      <c r="H735" s="88">
        <f t="shared" si="48"/>
        <v>15548.203125</v>
      </c>
      <c r="I735" s="53">
        <f t="shared" si="48"/>
        <v>15.183792114257813</v>
      </c>
    </row>
    <row r="736" spans="5:9" x14ac:dyDescent="0.25">
      <c r="E736" s="20">
        <f t="shared" si="49"/>
        <v>729</v>
      </c>
      <c r="F736" s="20">
        <f t="shared" si="46"/>
        <v>43740</v>
      </c>
      <c r="G736" s="20">
        <f t="shared" si="47"/>
        <v>15965100</v>
      </c>
      <c r="H736" s="88">
        <f t="shared" si="48"/>
        <v>15590.91796875</v>
      </c>
      <c r="I736" s="53">
        <f t="shared" si="48"/>
        <v>15.225505828857422</v>
      </c>
    </row>
    <row r="737" spans="5:9" x14ac:dyDescent="0.25">
      <c r="E737" s="20">
        <f t="shared" si="49"/>
        <v>730</v>
      </c>
      <c r="F737" s="20">
        <f t="shared" si="46"/>
        <v>43800</v>
      </c>
      <c r="G737" s="20">
        <f t="shared" si="47"/>
        <v>16008900</v>
      </c>
      <c r="H737" s="88">
        <f t="shared" si="48"/>
        <v>15633.69140625</v>
      </c>
      <c r="I737" s="53">
        <f t="shared" si="48"/>
        <v>15.267276763916016</v>
      </c>
    </row>
    <row r="738" spans="5:9" x14ac:dyDescent="0.25">
      <c r="E738" s="20">
        <f t="shared" si="49"/>
        <v>731</v>
      </c>
      <c r="F738" s="20">
        <f t="shared" si="46"/>
        <v>43860</v>
      </c>
      <c r="G738" s="20">
        <f t="shared" si="47"/>
        <v>16052760</v>
      </c>
      <c r="H738" s="88">
        <f t="shared" si="48"/>
        <v>15676.5234375</v>
      </c>
      <c r="I738" s="53">
        <f t="shared" si="48"/>
        <v>15.309104919433594</v>
      </c>
    </row>
    <row r="739" spans="5:9" x14ac:dyDescent="0.25">
      <c r="E739" s="20">
        <f t="shared" si="49"/>
        <v>732</v>
      </c>
      <c r="F739" s="20">
        <f t="shared" si="46"/>
        <v>43920</v>
      </c>
      <c r="G739" s="20">
        <f t="shared" si="47"/>
        <v>16096680</v>
      </c>
      <c r="H739" s="88">
        <f t="shared" si="48"/>
        <v>15719.4140625</v>
      </c>
      <c r="I739" s="53">
        <f t="shared" si="48"/>
        <v>15.350990295410156</v>
      </c>
    </row>
    <row r="740" spans="5:9" x14ac:dyDescent="0.25">
      <c r="E740" s="20">
        <f t="shared" si="49"/>
        <v>733</v>
      </c>
      <c r="F740" s="20">
        <f t="shared" si="46"/>
        <v>43980</v>
      </c>
      <c r="G740" s="20">
        <f t="shared" si="47"/>
        <v>16140660</v>
      </c>
      <c r="H740" s="88">
        <f t="shared" si="48"/>
        <v>15762.36328125</v>
      </c>
      <c r="I740" s="53">
        <f t="shared" si="48"/>
        <v>15.392932891845703</v>
      </c>
    </row>
    <row r="741" spans="5:9" x14ac:dyDescent="0.25">
      <c r="E741" s="20">
        <f t="shared" si="49"/>
        <v>734</v>
      </c>
      <c r="F741" s="20">
        <f t="shared" si="46"/>
        <v>44040</v>
      </c>
      <c r="G741" s="20">
        <f t="shared" si="47"/>
        <v>16184700</v>
      </c>
      <c r="H741" s="88">
        <f t="shared" si="48"/>
        <v>15805.37109375</v>
      </c>
      <c r="I741" s="53">
        <f t="shared" si="48"/>
        <v>15.434932708740234</v>
      </c>
    </row>
    <row r="742" spans="5:9" x14ac:dyDescent="0.25">
      <c r="E742" s="20">
        <f t="shared" si="49"/>
        <v>735</v>
      </c>
      <c r="F742" s="20">
        <f t="shared" si="46"/>
        <v>44100</v>
      </c>
      <c r="G742" s="20">
        <f t="shared" si="47"/>
        <v>16228800</v>
      </c>
      <c r="H742" s="88">
        <f t="shared" si="48"/>
        <v>15848.4375</v>
      </c>
      <c r="I742" s="53">
        <f t="shared" si="48"/>
        <v>15.47698974609375</v>
      </c>
    </row>
    <row r="743" spans="5:9" x14ac:dyDescent="0.25">
      <c r="E743" s="20">
        <f t="shared" si="49"/>
        <v>736</v>
      </c>
      <c r="F743" s="20">
        <f t="shared" si="46"/>
        <v>44160</v>
      </c>
      <c r="G743" s="20">
        <f t="shared" si="47"/>
        <v>16272960</v>
      </c>
      <c r="H743" s="88">
        <f t="shared" si="48"/>
        <v>15891.5625</v>
      </c>
      <c r="I743" s="53">
        <f t="shared" si="48"/>
        <v>15.51910400390625</v>
      </c>
    </row>
    <row r="744" spans="5:9" x14ac:dyDescent="0.25">
      <c r="E744" s="20">
        <f t="shared" si="49"/>
        <v>737</v>
      </c>
      <c r="F744" s="20">
        <f t="shared" si="46"/>
        <v>44220</v>
      </c>
      <c r="G744" s="20">
        <f t="shared" si="47"/>
        <v>16317180</v>
      </c>
      <c r="H744" s="88">
        <f t="shared" si="48"/>
        <v>15934.74609375</v>
      </c>
      <c r="I744" s="53">
        <f t="shared" si="48"/>
        <v>15.561275482177734</v>
      </c>
    </row>
    <row r="745" spans="5:9" x14ac:dyDescent="0.25">
      <c r="E745" s="20">
        <f t="shared" si="49"/>
        <v>738</v>
      </c>
      <c r="F745" s="20">
        <f t="shared" si="46"/>
        <v>44280</v>
      </c>
      <c r="G745" s="20">
        <f t="shared" si="47"/>
        <v>16361460</v>
      </c>
      <c r="H745" s="88">
        <f t="shared" si="48"/>
        <v>15977.98828125</v>
      </c>
      <c r="I745" s="53">
        <f t="shared" si="48"/>
        <v>15.603504180908203</v>
      </c>
    </row>
    <row r="746" spans="5:9" x14ac:dyDescent="0.25">
      <c r="E746" s="20">
        <f t="shared" si="49"/>
        <v>739</v>
      </c>
      <c r="F746" s="20">
        <f t="shared" si="46"/>
        <v>44340</v>
      </c>
      <c r="G746" s="20">
        <f t="shared" si="47"/>
        <v>16405800</v>
      </c>
      <c r="H746" s="88">
        <f t="shared" si="48"/>
        <v>16021.2890625</v>
      </c>
      <c r="I746" s="53">
        <f t="shared" si="48"/>
        <v>15.645790100097656</v>
      </c>
    </row>
    <row r="747" spans="5:9" x14ac:dyDescent="0.25">
      <c r="E747" s="20">
        <f t="shared" si="49"/>
        <v>740</v>
      </c>
      <c r="F747" s="20">
        <f t="shared" si="46"/>
        <v>44400</v>
      </c>
      <c r="G747" s="20">
        <f t="shared" si="47"/>
        <v>16450200</v>
      </c>
      <c r="H747" s="88">
        <f t="shared" si="48"/>
        <v>16064.6484375</v>
      </c>
      <c r="I747" s="53">
        <f t="shared" si="48"/>
        <v>15.688133239746094</v>
      </c>
    </row>
    <row r="748" spans="5:9" x14ac:dyDescent="0.25">
      <c r="E748" s="20">
        <f t="shared" si="49"/>
        <v>741</v>
      </c>
      <c r="F748" s="20">
        <f t="shared" si="46"/>
        <v>44460</v>
      </c>
      <c r="G748" s="20">
        <f t="shared" si="47"/>
        <v>16494660</v>
      </c>
      <c r="H748" s="88">
        <f t="shared" si="48"/>
        <v>16108.06640625</v>
      </c>
      <c r="I748" s="53">
        <f t="shared" si="48"/>
        <v>15.730533599853516</v>
      </c>
    </row>
    <row r="749" spans="5:9" x14ac:dyDescent="0.25">
      <c r="E749" s="20">
        <f t="shared" si="49"/>
        <v>742</v>
      </c>
      <c r="F749" s="20">
        <f t="shared" si="46"/>
        <v>44520</v>
      </c>
      <c r="G749" s="20">
        <f t="shared" si="47"/>
        <v>16539180</v>
      </c>
      <c r="H749" s="88">
        <f t="shared" si="48"/>
        <v>16151.54296875</v>
      </c>
      <c r="I749" s="53">
        <f t="shared" si="48"/>
        <v>15.772991180419922</v>
      </c>
    </row>
    <row r="750" spans="5:9" x14ac:dyDescent="0.25">
      <c r="E750" s="20">
        <f t="shared" si="49"/>
        <v>743</v>
      </c>
      <c r="F750" s="20">
        <f t="shared" si="46"/>
        <v>44580</v>
      </c>
      <c r="G750" s="20">
        <f t="shared" si="47"/>
        <v>16583760</v>
      </c>
      <c r="H750" s="88">
        <f t="shared" si="48"/>
        <v>16195.078125</v>
      </c>
      <c r="I750" s="53">
        <f t="shared" si="48"/>
        <v>15.815505981445313</v>
      </c>
    </row>
    <row r="751" spans="5:9" x14ac:dyDescent="0.25">
      <c r="E751" s="20">
        <f t="shared" si="49"/>
        <v>744</v>
      </c>
      <c r="F751" s="20">
        <f t="shared" si="46"/>
        <v>44640</v>
      </c>
      <c r="G751" s="20">
        <f t="shared" si="47"/>
        <v>16628400</v>
      </c>
      <c r="H751" s="88">
        <f t="shared" si="48"/>
        <v>16238.671875</v>
      </c>
      <c r="I751" s="53">
        <f t="shared" si="48"/>
        <v>15.858078002929688</v>
      </c>
    </row>
    <row r="752" spans="5:9" x14ac:dyDescent="0.25">
      <c r="E752" s="20">
        <f t="shared" si="49"/>
        <v>745</v>
      </c>
      <c r="F752" s="20">
        <f t="shared" si="46"/>
        <v>44700</v>
      </c>
      <c r="G752" s="20">
        <f t="shared" si="47"/>
        <v>16673100</v>
      </c>
      <c r="H752" s="88">
        <f t="shared" si="48"/>
        <v>16282.32421875</v>
      </c>
      <c r="I752" s="53">
        <f t="shared" si="48"/>
        <v>15.900707244873047</v>
      </c>
    </row>
    <row r="753" spans="5:9" x14ac:dyDescent="0.25">
      <c r="E753" s="20">
        <f t="shared" si="49"/>
        <v>746</v>
      </c>
      <c r="F753" s="20">
        <f t="shared" si="46"/>
        <v>44760</v>
      </c>
      <c r="G753" s="20">
        <f t="shared" si="47"/>
        <v>16717860</v>
      </c>
      <c r="H753" s="88">
        <f t="shared" si="48"/>
        <v>16326.03515625</v>
      </c>
      <c r="I753" s="53">
        <f t="shared" si="48"/>
        <v>15.943393707275391</v>
      </c>
    </row>
    <row r="754" spans="5:9" x14ac:dyDescent="0.25">
      <c r="E754" s="20">
        <f t="shared" si="49"/>
        <v>747</v>
      </c>
      <c r="F754" s="20">
        <f t="shared" si="46"/>
        <v>44820</v>
      </c>
      <c r="G754" s="20">
        <f t="shared" si="47"/>
        <v>16762680</v>
      </c>
      <c r="H754" s="88">
        <f t="shared" si="48"/>
        <v>16369.8046875</v>
      </c>
      <c r="I754" s="53">
        <f t="shared" si="48"/>
        <v>15.986137390136719</v>
      </c>
    </row>
    <row r="755" spans="5:9" x14ac:dyDescent="0.25">
      <c r="E755" s="20">
        <f t="shared" si="49"/>
        <v>748</v>
      </c>
      <c r="F755" s="20">
        <f t="shared" si="46"/>
        <v>44880</v>
      </c>
      <c r="G755" s="20">
        <f t="shared" si="47"/>
        <v>16807560</v>
      </c>
      <c r="H755" s="88">
        <f t="shared" si="48"/>
        <v>16413.6328125</v>
      </c>
      <c r="I755" s="53">
        <f t="shared" si="48"/>
        <v>16.028938293457031</v>
      </c>
    </row>
    <row r="756" spans="5:9" x14ac:dyDescent="0.25">
      <c r="E756" s="20">
        <f t="shared" si="49"/>
        <v>749</v>
      </c>
      <c r="F756" s="20">
        <f t="shared" si="46"/>
        <v>44940</v>
      </c>
      <c r="G756" s="20">
        <f t="shared" si="47"/>
        <v>16852500</v>
      </c>
      <c r="H756" s="88">
        <f t="shared" si="48"/>
        <v>16457.51953125</v>
      </c>
      <c r="I756" s="53">
        <f t="shared" si="48"/>
        <v>16.071796417236328</v>
      </c>
    </row>
    <row r="757" spans="5:9" x14ac:dyDescent="0.25">
      <c r="E757" s="20">
        <f t="shared" si="49"/>
        <v>750</v>
      </c>
      <c r="F757" s="20">
        <f t="shared" si="46"/>
        <v>45000</v>
      </c>
      <c r="G757" s="20">
        <f t="shared" si="47"/>
        <v>16897500</v>
      </c>
      <c r="H757" s="88">
        <f t="shared" si="48"/>
        <v>16501.46484375</v>
      </c>
      <c r="I757" s="53">
        <f t="shared" si="48"/>
        <v>16.114711761474609</v>
      </c>
    </row>
    <row r="758" spans="5:9" x14ac:dyDescent="0.25">
      <c r="E758" s="20">
        <f t="shared" si="49"/>
        <v>751</v>
      </c>
      <c r="F758" s="20">
        <f t="shared" si="46"/>
        <v>45060</v>
      </c>
      <c r="G758" s="20">
        <f t="shared" si="47"/>
        <v>16942560</v>
      </c>
      <c r="H758" s="88">
        <f t="shared" si="48"/>
        <v>16545.46875</v>
      </c>
      <c r="I758" s="53">
        <f t="shared" si="48"/>
        <v>16.157684326171875</v>
      </c>
    </row>
    <row r="759" spans="5:9" x14ac:dyDescent="0.25">
      <c r="E759" s="20">
        <f t="shared" si="49"/>
        <v>752</v>
      </c>
      <c r="F759" s="20">
        <f t="shared" si="46"/>
        <v>45120</v>
      </c>
      <c r="G759" s="20">
        <f t="shared" si="47"/>
        <v>16987680</v>
      </c>
      <c r="H759" s="88">
        <f t="shared" si="48"/>
        <v>16589.53125</v>
      </c>
      <c r="I759" s="53">
        <f t="shared" si="48"/>
        <v>16.200714111328125</v>
      </c>
    </row>
    <row r="760" spans="5:9" x14ac:dyDescent="0.25">
      <c r="E760" s="20">
        <f t="shared" si="49"/>
        <v>753</v>
      </c>
      <c r="F760" s="20">
        <f t="shared" si="46"/>
        <v>45180</v>
      </c>
      <c r="G760" s="20">
        <f t="shared" si="47"/>
        <v>17032860</v>
      </c>
      <c r="H760" s="88">
        <f t="shared" si="48"/>
        <v>16633.65234375</v>
      </c>
      <c r="I760" s="53">
        <f t="shared" si="48"/>
        <v>16.243801116943359</v>
      </c>
    </row>
    <row r="761" spans="5:9" x14ac:dyDescent="0.25">
      <c r="E761" s="20">
        <f t="shared" si="49"/>
        <v>754</v>
      </c>
      <c r="F761" s="20">
        <f t="shared" si="46"/>
        <v>45240</v>
      </c>
      <c r="G761" s="20">
        <f t="shared" si="47"/>
        <v>17078100</v>
      </c>
      <c r="H761" s="88">
        <f t="shared" si="48"/>
        <v>16677.83203125</v>
      </c>
      <c r="I761" s="53">
        <f t="shared" si="48"/>
        <v>16.286945343017578</v>
      </c>
    </row>
    <row r="762" spans="5:9" x14ac:dyDescent="0.25">
      <c r="E762" s="20">
        <f t="shared" si="49"/>
        <v>755</v>
      </c>
      <c r="F762" s="20">
        <f t="shared" si="46"/>
        <v>45300</v>
      </c>
      <c r="G762" s="20">
        <f t="shared" si="47"/>
        <v>17123400</v>
      </c>
      <c r="H762" s="88">
        <f t="shared" si="48"/>
        <v>16722.0703125</v>
      </c>
      <c r="I762" s="53">
        <f t="shared" si="48"/>
        <v>16.330146789550781</v>
      </c>
    </row>
    <row r="763" spans="5:9" x14ac:dyDescent="0.25">
      <c r="E763" s="20">
        <f t="shared" si="49"/>
        <v>756</v>
      </c>
      <c r="F763" s="20">
        <f t="shared" ref="F763:F826" si="50">F762+$F$5</f>
        <v>45360</v>
      </c>
      <c r="G763" s="20">
        <f t="shared" ref="G763:G826" si="51">G762+F763</f>
        <v>17168760</v>
      </c>
      <c r="H763" s="88">
        <f t="shared" si="48"/>
        <v>16766.3671875</v>
      </c>
      <c r="I763" s="53">
        <f t="shared" si="48"/>
        <v>16.373405456542969</v>
      </c>
    </row>
    <row r="764" spans="5:9" x14ac:dyDescent="0.25">
      <c r="E764" s="20">
        <f t="shared" si="49"/>
        <v>757</v>
      </c>
      <c r="F764" s="20">
        <f t="shared" si="50"/>
        <v>45420</v>
      </c>
      <c r="G764" s="20">
        <f t="shared" si="51"/>
        <v>17214180</v>
      </c>
      <c r="H764" s="88">
        <f t="shared" si="48"/>
        <v>16810.72265625</v>
      </c>
      <c r="I764" s="53">
        <f t="shared" si="48"/>
        <v>16.416721343994141</v>
      </c>
    </row>
    <row r="765" spans="5:9" x14ac:dyDescent="0.25">
      <c r="E765" s="20">
        <f t="shared" si="49"/>
        <v>758</v>
      </c>
      <c r="F765" s="20">
        <f t="shared" si="50"/>
        <v>45480</v>
      </c>
      <c r="G765" s="20">
        <f t="shared" si="51"/>
        <v>17259660</v>
      </c>
      <c r="H765" s="88">
        <f t="shared" si="48"/>
        <v>16855.13671875</v>
      </c>
      <c r="I765" s="53">
        <f t="shared" si="48"/>
        <v>16.460094451904297</v>
      </c>
    </row>
    <row r="766" spans="5:9" x14ac:dyDescent="0.25">
      <c r="E766" s="20">
        <f t="shared" si="49"/>
        <v>759</v>
      </c>
      <c r="F766" s="20">
        <f t="shared" si="50"/>
        <v>45540</v>
      </c>
      <c r="G766" s="20">
        <f t="shared" si="51"/>
        <v>17305200</v>
      </c>
      <c r="H766" s="88">
        <f t="shared" si="48"/>
        <v>16899.609375</v>
      </c>
      <c r="I766" s="53">
        <f t="shared" si="48"/>
        <v>16.503524780273438</v>
      </c>
    </row>
    <row r="767" spans="5:9" x14ac:dyDescent="0.25">
      <c r="E767" s="20">
        <f t="shared" si="49"/>
        <v>760</v>
      </c>
      <c r="F767" s="20">
        <f t="shared" si="50"/>
        <v>45600</v>
      </c>
      <c r="G767" s="20">
        <f t="shared" si="51"/>
        <v>17350800</v>
      </c>
      <c r="H767" s="88">
        <f t="shared" si="48"/>
        <v>16944.140625</v>
      </c>
      <c r="I767" s="53">
        <f t="shared" si="48"/>
        <v>16.547012329101563</v>
      </c>
    </row>
    <row r="768" spans="5:9" x14ac:dyDescent="0.25">
      <c r="E768" s="20">
        <f t="shared" si="49"/>
        <v>761</v>
      </c>
      <c r="F768" s="20">
        <f t="shared" si="50"/>
        <v>45660</v>
      </c>
      <c r="G768" s="20">
        <f t="shared" si="51"/>
        <v>17396460</v>
      </c>
      <c r="H768" s="88">
        <f t="shared" si="48"/>
        <v>16988.73046875</v>
      </c>
      <c r="I768" s="53">
        <f t="shared" si="48"/>
        <v>16.590557098388672</v>
      </c>
    </row>
    <row r="769" spans="5:9" x14ac:dyDescent="0.25">
      <c r="E769" s="20">
        <f t="shared" si="49"/>
        <v>762</v>
      </c>
      <c r="F769" s="20">
        <f t="shared" si="50"/>
        <v>45720</v>
      </c>
      <c r="G769" s="20">
        <f t="shared" si="51"/>
        <v>17442180</v>
      </c>
      <c r="H769" s="88">
        <f t="shared" si="48"/>
        <v>17033.37890625</v>
      </c>
      <c r="I769" s="53">
        <f t="shared" si="48"/>
        <v>16.634159088134766</v>
      </c>
    </row>
    <row r="770" spans="5:9" x14ac:dyDescent="0.25">
      <c r="E770" s="20">
        <f t="shared" si="49"/>
        <v>763</v>
      </c>
      <c r="F770" s="20">
        <f t="shared" si="50"/>
        <v>45780</v>
      </c>
      <c r="G770" s="20">
        <f t="shared" si="51"/>
        <v>17487960</v>
      </c>
      <c r="H770" s="88">
        <f t="shared" si="48"/>
        <v>17078.0859375</v>
      </c>
      <c r="I770" s="53">
        <f t="shared" si="48"/>
        <v>16.677818298339844</v>
      </c>
    </row>
    <row r="771" spans="5:9" x14ac:dyDescent="0.25">
      <c r="E771" s="20">
        <f t="shared" si="49"/>
        <v>764</v>
      </c>
      <c r="F771" s="20">
        <f t="shared" si="50"/>
        <v>45840</v>
      </c>
      <c r="G771" s="20">
        <f t="shared" si="51"/>
        <v>17533800</v>
      </c>
      <c r="H771" s="88">
        <f t="shared" si="48"/>
        <v>17122.8515625</v>
      </c>
      <c r="I771" s="53">
        <f t="shared" si="48"/>
        <v>16.721534729003906</v>
      </c>
    </row>
    <row r="772" spans="5:9" x14ac:dyDescent="0.25">
      <c r="E772" s="20">
        <f t="shared" si="49"/>
        <v>765</v>
      </c>
      <c r="F772" s="20">
        <f t="shared" si="50"/>
        <v>45900</v>
      </c>
      <c r="G772" s="20">
        <f t="shared" si="51"/>
        <v>17579700</v>
      </c>
      <c r="H772" s="88">
        <f t="shared" si="48"/>
        <v>17167.67578125</v>
      </c>
      <c r="I772" s="53">
        <f t="shared" si="48"/>
        <v>16.765308380126953</v>
      </c>
    </row>
    <row r="773" spans="5:9" x14ac:dyDescent="0.25">
      <c r="E773" s="20">
        <f t="shared" si="49"/>
        <v>766</v>
      </c>
      <c r="F773" s="20">
        <f t="shared" si="50"/>
        <v>45960</v>
      </c>
      <c r="G773" s="20">
        <f t="shared" si="51"/>
        <v>17625660</v>
      </c>
      <c r="H773" s="88">
        <f t="shared" si="48"/>
        <v>17212.55859375</v>
      </c>
      <c r="I773" s="53">
        <f t="shared" si="48"/>
        <v>16.809139251708984</v>
      </c>
    </row>
    <row r="774" spans="5:9" x14ac:dyDescent="0.25">
      <c r="E774" s="20">
        <f t="shared" si="49"/>
        <v>767</v>
      </c>
      <c r="F774" s="20">
        <f t="shared" si="50"/>
        <v>46020</v>
      </c>
      <c r="G774" s="20">
        <f t="shared" si="51"/>
        <v>17671680</v>
      </c>
      <c r="H774" s="88">
        <f t="shared" si="48"/>
        <v>17257.5</v>
      </c>
      <c r="I774" s="53">
        <f t="shared" si="48"/>
        <v>16.85302734375</v>
      </c>
    </row>
    <row r="775" spans="5:9" x14ac:dyDescent="0.25">
      <c r="E775" s="20">
        <f t="shared" si="49"/>
        <v>768</v>
      </c>
      <c r="F775" s="20">
        <f t="shared" si="50"/>
        <v>46080</v>
      </c>
      <c r="G775" s="20">
        <f t="shared" si="51"/>
        <v>17717760</v>
      </c>
      <c r="H775" s="88">
        <f t="shared" si="48"/>
        <v>17302.5</v>
      </c>
      <c r="I775" s="53">
        <f t="shared" si="48"/>
        <v>16.89697265625</v>
      </c>
    </row>
    <row r="776" spans="5:9" x14ac:dyDescent="0.25">
      <c r="E776" s="20">
        <f t="shared" si="49"/>
        <v>769</v>
      </c>
      <c r="F776" s="20">
        <f t="shared" si="50"/>
        <v>46140</v>
      </c>
      <c r="G776" s="20">
        <f t="shared" si="51"/>
        <v>17763900</v>
      </c>
      <c r="H776" s="88">
        <f t="shared" si="48"/>
        <v>17347.55859375</v>
      </c>
      <c r="I776" s="53">
        <f t="shared" si="48"/>
        <v>16.940975189208984</v>
      </c>
    </row>
    <row r="777" spans="5:9" x14ac:dyDescent="0.25">
      <c r="E777" s="20">
        <f t="shared" si="49"/>
        <v>770</v>
      </c>
      <c r="F777" s="20">
        <f t="shared" si="50"/>
        <v>46200</v>
      </c>
      <c r="G777" s="20">
        <f t="shared" si="51"/>
        <v>17810100</v>
      </c>
      <c r="H777" s="88">
        <f t="shared" ref="H777:I840" si="52">G777/1024</f>
        <v>17392.67578125</v>
      </c>
      <c r="I777" s="53">
        <f t="shared" si="52"/>
        <v>16.985034942626953</v>
      </c>
    </row>
    <row r="778" spans="5:9" x14ac:dyDescent="0.25">
      <c r="E778" s="20">
        <f t="shared" ref="E778:E841" si="53">E777+1</f>
        <v>771</v>
      </c>
      <c r="F778" s="20">
        <f t="shared" si="50"/>
        <v>46260</v>
      </c>
      <c r="G778" s="20">
        <f t="shared" si="51"/>
        <v>17856360</v>
      </c>
      <c r="H778" s="88">
        <f t="shared" si="52"/>
        <v>17437.8515625</v>
      </c>
      <c r="I778" s="53">
        <f t="shared" si="52"/>
        <v>17.029151916503906</v>
      </c>
    </row>
    <row r="779" spans="5:9" x14ac:dyDescent="0.25">
      <c r="E779" s="20">
        <f t="shared" si="53"/>
        <v>772</v>
      </c>
      <c r="F779" s="20">
        <f t="shared" si="50"/>
        <v>46320</v>
      </c>
      <c r="G779" s="20">
        <f t="shared" si="51"/>
        <v>17902680</v>
      </c>
      <c r="H779" s="88">
        <f t="shared" si="52"/>
        <v>17483.0859375</v>
      </c>
      <c r="I779" s="53">
        <f t="shared" si="52"/>
        <v>17.073326110839844</v>
      </c>
    </row>
    <row r="780" spans="5:9" x14ac:dyDescent="0.25">
      <c r="E780" s="20">
        <f t="shared" si="53"/>
        <v>773</v>
      </c>
      <c r="F780" s="20">
        <f t="shared" si="50"/>
        <v>46380</v>
      </c>
      <c r="G780" s="20">
        <f t="shared" si="51"/>
        <v>17949060</v>
      </c>
      <c r="H780" s="88">
        <f t="shared" si="52"/>
        <v>17528.37890625</v>
      </c>
      <c r="I780" s="53">
        <f t="shared" si="52"/>
        <v>17.117557525634766</v>
      </c>
    </row>
    <row r="781" spans="5:9" x14ac:dyDescent="0.25">
      <c r="E781" s="20">
        <f t="shared" si="53"/>
        <v>774</v>
      </c>
      <c r="F781" s="20">
        <f t="shared" si="50"/>
        <v>46440</v>
      </c>
      <c r="G781" s="20">
        <f t="shared" si="51"/>
        <v>17995500</v>
      </c>
      <c r="H781" s="88">
        <f t="shared" si="52"/>
        <v>17573.73046875</v>
      </c>
      <c r="I781" s="53">
        <f t="shared" si="52"/>
        <v>17.161846160888672</v>
      </c>
    </row>
    <row r="782" spans="5:9" x14ac:dyDescent="0.25">
      <c r="E782" s="20">
        <f t="shared" si="53"/>
        <v>775</v>
      </c>
      <c r="F782" s="20">
        <f t="shared" si="50"/>
        <v>46500</v>
      </c>
      <c r="G782" s="20">
        <f t="shared" si="51"/>
        <v>18042000</v>
      </c>
      <c r="H782" s="88">
        <f t="shared" si="52"/>
        <v>17619.140625</v>
      </c>
      <c r="I782" s="53">
        <f t="shared" si="52"/>
        <v>17.206192016601563</v>
      </c>
    </row>
    <row r="783" spans="5:9" x14ac:dyDescent="0.25">
      <c r="E783" s="20">
        <f t="shared" si="53"/>
        <v>776</v>
      </c>
      <c r="F783" s="20">
        <f t="shared" si="50"/>
        <v>46560</v>
      </c>
      <c r="G783" s="20">
        <f t="shared" si="51"/>
        <v>18088560</v>
      </c>
      <c r="H783" s="88">
        <f t="shared" si="52"/>
        <v>17664.609375</v>
      </c>
      <c r="I783" s="53">
        <f t="shared" si="52"/>
        <v>17.250595092773438</v>
      </c>
    </row>
    <row r="784" spans="5:9" x14ac:dyDescent="0.25">
      <c r="E784" s="20">
        <f t="shared" si="53"/>
        <v>777</v>
      </c>
      <c r="F784" s="20">
        <f t="shared" si="50"/>
        <v>46620</v>
      </c>
      <c r="G784" s="20">
        <f t="shared" si="51"/>
        <v>18135180</v>
      </c>
      <c r="H784" s="88">
        <f t="shared" si="52"/>
        <v>17710.13671875</v>
      </c>
      <c r="I784" s="53">
        <f t="shared" si="52"/>
        <v>17.295055389404297</v>
      </c>
    </row>
    <row r="785" spans="5:9" x14ac:dyDescent="0.25">
      <c r="E785" s="20">
        <f t="shared" si="53"/>
        <v>778</v>
      </c>
      <c r="F785" s="20">
        <f t="shared" si="50"/>
        <v>46680</v>
      </c>
      <c r="G785" s="20">
        <f t="shared" si="51"/>
        <v>18181860</v>
      </c>
      <c r="H785" s="88">
        <f t="shared" si="52"/>
        <v>17755.72265625</v>
      </c>
      <c r="I785" s="53">
        <f t="shared" si="52"/>
        <v>17.339572906494141</v>
      </c>
    </row>
    <row r="786" spans="5:9" x14ac:dyDescent="0.25">
      <c r="E786" s="20">
        <f t="shared" si="53"/>
        <v>779</v>
      </c>
      <c r="F786" s="20">
        <f t="shared" si="50"/>
        <v>46740</v>
      </c>
      <c r="G786" s="20">
        <f t="shared" si="51"/>
        <v>18228600</v>
      </c>
      <c r="H786" s="88">
        <f t="shared" si="52"/>
        <v>17801.3671875</v>
      </c>
      <c r="I786" s="53">
        <f t="shared" si="52"/>
        <v>17.384147644042969</v>
      </c>
    </row>
    <row r="787" spans="5:9" x14ac:dyDescent="0.25">
      <c r="E787" s="20">
        <f t="shared" si="53"/>
        <v>780</v>
      </c>
      <c r="F787" s="20">
        <f t="shared" si="50"/>
        <v>46800</v>
      </c>
      <c r="G787" s="20">
        <f t="shared" si="51"/>
        <v>18275400</v>
      </c>
      <c r="H787" s="88">
        <f t="shared" si="52"/>
        <v>17847.0703125</v>
      </c>
      <c r="I787" s="53">
        <f t="shared" si="52"/>
        <v>17.428779602050781</v>
      </c>
    </row>
    <row r="788" spans="5:9" x14ac:dyDescent="0.25">
      <c r="E788" s="20">
        <f t="shared" si="53"/>
        <v>781</v>
      </c>
      <c r="F788" s="20">
        <f t="shared" si="50"/>
        <v>46860</v>
      </c>
      <c r="G788" s="20">
        <f t="shared" si="51"/>
        <v>18322260</v>
      </c>
      <c r="H788" s="88">
        <f t="shared" si="52"/>
        <v>17892.83203125</v>
      </c>
      <c r="I788" s="53">
        <f t="shared" si="52"/>
        <v>17.473468780517578</v>
      </c>
    </row>
    <row r="789" spans="5:9" x14ac:dyDescent="0.25">
      <c r="E789" s="20">
        <f t="shared" si="53"/>
        <v>782</v>
      </c>
      <c r="F789" s="20">
        <f t="shared" si="50"/>
        <v>46920</v>
      </c>
      <c r="G789" s="20">
        <f t="shared" si="51"/>
        <v>18369180</v>
      </c>
      <c r="H789" s="88">
        <f t="shared" si="52"/>
        <v>17938.65234375</v>
      </c>
      <c r="I789" s="53">
        <f t="shared" si="52"/>
        <v>17.518215179443359</v>
      </c>
    </row>
    <row r="790" spans="5:9" x14ac:dyDescent="0.25">
      <c r="E790" s="20">
        <f t="shared" si="53"/>
        <v>783</v>
      </c>
      <c r="F790" s="20">
        <f t="shared" si="50"/>
        <v>46980</v>
      </c>
      <c r="G790" s="20">
        <f t="shared" si="51"/>
        <v>18416160</v>
      </c>
      <c r="H790" s="88">
        <f t="shared" si="52"/>
        <v>17984.53125</v>
      </c>
      <c r="I790" s="53">
        <f t="shared" si="52"/>
        <v>17.563018798828125</v>
      </c>
    </row>
    <row r="791" spans="5:9" x14ac:dyDescent="0.25">
      <c r="E791" s="20">
        <f t="shared" si="53"/>
        <v>784</v>
      </c>
      <c r="F791" s="20">
        <f t="shared" si="50"/>
        <v>47040</v>
      </c>
      <c r="G791" s="20">
        <f t="shared" si="51"/>
        <v>18463200</v>
      </c>
      <c r="H791" s="88">
        <f t="shared" si="52"/>
        <v>18030.46875</v>
      </c>
      <c r="I791" s="53">
        <f t="shared" si="52"/>
        <v>17.607879638671875</v>
      </c>
    </row>
    <row r="792" spans="5:9" x14ac:dyDescent="0.25">
      <c r="E792" s="20">
        <f t="shared" si="53"/>
        <v>785</v>
      </c>
      <c r="F792" s="20">
        <f t="shared" si="50"/>
        <v>47100</v>
      </c>
      <c r="G792" s="20">
        <f t="shared" si="51"/>
        <v>18510300</v>
      </c>
      <c r="H792" s="88">
        <f t="shared" si="52"/>
        <v>18076.46484375</v>
      </c>
      <c r="I792" s="53">
        <f t="shared" si="52"/>
        <v>17.652797698974609</v>
      </c>
    </row>
    <row r="793" spans="5:9" x14ac:dyDescent="0.25">
      <c r="E793" s="20">
        <f t="shared" si="53"/>
        <v>786</v>
      </c>
      <c r="F793" s="20">
        <f t="shared" si="50"/>
        <v>47160</v>
      </c>
      <c r="G793" s="20">
        <f t="shared" si="51"/>
        <v>18557460</v>
      </c>
      <c r="H793" s="88">
        <f t="shared" si="52"/>
        <v>18122.51953125</v>
      </c>
      <c r="I793" s="53">
        <f t="shared" si="52"/>
        <v>17.697772979736328</v>
      </c>
    </row>
    <row r="794" spans="5:9" x14ac:dyDescent="0.25">
      <c r="E794" s="20">
        <f t="shared" si="53"/>
        <v>787</v>
      </c>
      <c r="F794" s="20">
        <f t="shared" si="50"/>
        <v>47220</v>
      </c>
      <c r="G794" s="20">
        <f t="shared" si="51"/>
        <v>18604680</v>
      </c>
      <c r="H794" s="88">
        <f t="shared" si="52"/>
        <v>18168.6328125</v>
      </c>
      <c r="I794" s="53">
        <f t="shared" si="52"/>
        <v>17.742805480957031</v>
      </c>
    </row>
    <row r="795" spans="5:9" x14ac:dyDescent="0.25">
      <c r="E795" s="20">
        <f t="shared" si="53"/>
        <v>788</v>
      </c>
      <c r="F795" s="20">
        <f t="shared" si="50"/>
        <v>47280</v>
      </c>
      <c r="G795" s="20">
        <f t="shared" si="51"/>
        <v>18651960</v>
      </c>
      <c r="H795" s="88">
        <f t="shared" si="52"/>
        <v>18214.8046875</v>
      </c>
      <c r="I795" s="53">
        <f t="shared" si="52"/>
        <v>17.787895202636719</v>
      </c>
    </row>
    <row r="796" spans="5:9" x14ac:dyDescent="0.25">
      <c r="E796" s="20">
        <f t="shared" si="53"/>
        <v>789</v>
      </c>
      <c r="F796" s="20">
        <f t="shared" si="50"/>
        <v>47340</v>
      </c>
      <c r="G796" s="20">
        <f t="shared" si="51"/>
        <v>18699300</v>
      </c>
      <c r="H796" s="88">
        <f t="shared" si="52"/>
        <v>18261.03515625</v>
      </c>
      <c r="I796" s="53">
        <f t="shared" si="52"/>
        <v>17.833042144775391</v>
      </c>
    </row>
    <row r="797" spans="5:9" x14ac:dyDescent="0.25">
      <c r="E797" s="20">
        <f t="shared" si="53"/>
        <v>790</v>
      </c>
      <c r="F797" s="20">
        <f t="shared" si="50"/>
        <v>47400</v>
      </c>
      <c r="G797" s="20">
        <f t="shared" si="51"/>
        <v>18746700</v>
      </c>
      <c r="H797" s="88">
        <f t="shared" si="52"/>
        <v>18307.32421875</v>
      </c>
      <c r="I797" s="53">
        <f t="shared" si="52"/>
        <v>17.878246307373047</v>
      </c>
    </row>
    <row r="798" spans="5:9" x14ac:dyDescent="0.25">
      <c r="E798" s="20">
        <f t="shared" si="53"/>
        <v>791</v>
      </c>
      <c r="F798" s="20">
        <f t="shared" si="50"/>
        <v>47460</v>
      </c>
      <c r="G798" s="20">
        <f t="shared" si="51"/>
        <v>18794160</v>
      </c>
      <c r="H798" s="88">
        <f t="shared" si="52"/>
        <v>18353.671875</v>
      </c>
      <c r="I798" s="53">
        <f t="shared" si="52"/>
        <v>17.923507690429688</v>
      </c>
    </row>
    <row r="799" spans="5:9" x14ac:dyDescent="0.25">
      <c r="E799" s="20">
        <f t="shared" si="53"/>
        <v>792</v>
      </c>
      <c r="F799" s="20">
        <f t="shared" si="50"/>
        <v>47520</v>
      </c>
      <c r="G799" s="20">
        <f t="shared" si="51"/>
        <v>18841680</v>
      </c>
      <c r="H799" s="88">
        <f t="shared" si="52"/>
        <v>18400.078125</v>
      </c>
      <c r="I799" s="53">
        <f t="shared" si="52"/>
        <v>17.968826293945313</v>
      </c>
    </row>
    <row r="800" spans="5:9" x14ac:dyDescent="0.25">
      <c r="E800" s="20">
        <f t="shared" si="53"/>
        <v>793</v>
      </c>
      <c r="F800" s="20">
        <f t="shared" si="50"/>
        <v>47580</v>
      </c>
      <c r="G800" s="20">
        <f t="shared" si="51"/>
        <v>18889260</v>
      </c>
      <c r="H800" s="88">
        <f t="shared" si="52"/>
        <v>18446.54296875</v>
      </c>
      <c r="I800" s="53">
        <f t="shared" si="52"/>
        <v>18.014202117919922</v>
      </c>
    </row>
    <row r="801" spans="5:9" x14ac:dyDescent="0.25">
      <c r="E801" s="20">
        <f t="shared" si="53"/>
        <v>794</v>
      </c>
      <c r="F801" s="20">
        <f t="shared" si="50"/>
        <v>47640</v>
      </c>
      <c r="G801" s="20">
        <f t="shared" si="51"/>
        <v>18936900</v>
      </c>
      <c r="H801" s="88">
        <f t="shared" si="52"/>
        <v>18493.06640625</v>
      </c>
      <c r="I801" s="53">
        <f t="shared" si="52"/>
        <v>18.059635162353516</v>
      </c>
    </row>
    <row r="802" spans="5:9" x14ac:dyDescent="0.25">
      <c r="E802" s="20">
        <f t="shared" si="53"/>
        <v>795</v>
      </c>
      <c r="F802" s="20">
        <f t="shared" si="50"/>
        <v>47700</v>
      </c>
      <c r="G802" s="20">
        <f t="shared" si="51"/>
        <v>18984600</v>
      </c>
      <c r="H802" s="88">
        <f t="shared" si="52"/>
        <v>18539.6484375</v>
      </c>
      <c r="I802" s="53">
        <f t="shared" si="52"/>
        <v>18.105125427246094</v>
      </c>
    </row>
    <row r="803" spans="5:9" x14ac:dyDescent="0.25">
      <c r="E803" s="20">
        <f t="shared" si="53"/>
        <v>796</v>
      </c>
      <c r="F803" s="20">
        <f t="shared" si="50"/>
        <v>47760</v>
      </c>
      <c r="G803" s="20">
        <f t="shared" si="51"/>
        <v>19032360</v>
      </c>
      <c r="H803" s="88">
        <f t="shared" si="52"/>
        <v>18586.2890625</v>
      </c>
      <c r="I803" s="53">
        <f t="shared" si="52"/>
        <v>18.150672912597656</v>
      </c>
    </row>
    <row r="804" spans="5:9" x14ac:dyDescent="0.25">
      <c r="E804" s="20">
        <f t="shared" si="53"/>
        <v>797</v>
      </c>
      <c r="F804" s="20">
        <f t="shared" si="50"/>
        <v>47820</v>
      </c>
      <c r="G804" s="20">
        <f t="shared" si="51"/>
        <v>19080180</v>
      </c>
      <c r="H804" s="88">
        <f t="shared" si="52"/>
        <v>18632.98828125</v>
      </c>
      <c r="I804" s="53">
        <f t="shared" si="52"/>
        <v>18.196277618408203</v>
      </c>
    </row>
    <row r="805" spans="5:9" x14ac:dyDescent="0.25">
      <c r="E805" s="20">
        <f t="shared" si="53"/>
        <v>798</v>
      </c>
      <c r="F805" s="20">
        <f t="shared" si="50"/>
        <v>47880</v>
      </c>
      <c r="G805" s="20">
        <f t="shared" si="51"/>
        <v>19128060</v>
      </c>
      <c r="H805" s="88">
        <f t="shared" si="52"/>
        <v>18679.74609375</v>
      </c>
      <c r="I805" s="53">
        <f t="shared" si="52"/>
        <v>18.241939544677734</v>
      </c>
    </row>
    <row r="806" spans="5:9" x14ac:dyDescent="0.25">
      <c r="E806" s="20">
        <f t="shared" si="53"/>
        <v>799</v>
      </c>
      <c r="F806" s="20">
        <f t="shared" si="50"/>
        <v>47940</v>
      </c>
      <c r="G806" s="20">
        <f t="shared" si="51"/>
        <v>19176000</v>
      </c>
      <c r="H806" s="88">
        <f t="shared" si="52"/>
        <v>18726.5625</v>
      </c>
      <c r="I806" s="53">
        <f t="shared" si="52"/>
        <v>18.28765869140625</v>
      </c>
    </row>
    <row r="807" spans="5:9" x14ac:dyDescent="0.25">
      <c r="E807" s="20">
        <f t="shared" si="53"/>
        <v>800</v>
      </c>
      <c r="F807" s="20">
        <f t="shared" si="50"/>
        <v>48000</v>
      </c>
      <c r="G807" s="20">
        <f t="shared" si="51"/>
        <v>19224000</v>
      </c>
      <c r="H807" s="88">
        <f t="shared" si="52"/>
        <v>18773.4375</v>
      </c>
      <c r="I807" s="53">
        <f t="shared" si="52"/>
        <v>18.33343505859375</v>
      </c>
    </row>
    <row r="808" spans="5:9" x14ac:dyDescent="0.25">
      <c r="E808" s="20">
        <f t="shared" si="53"/>
        <v>801</v>
      </c>
      <c r="F808" s="20">
        <f t="shared" si="50"/>
        <v>48060</v>
      </c>
      <c r="G808" s="20">
        <f t="shared" si="51"/>
        <v>19272060</v>
      </c>
      <c r="H808" s="88">
        <f t="shared" si="52"/>
        <v>18820.37109375</v>
      </c>
      <c r="I808" s="53">
        <f t="shared" si="52"/>
        <v>18.379268646240234</v>
      </c>
    </row>
    <row r="809" spans="5:9" x14ac:dyDescent="0.25">
      <c r="E809" s="20">
        <f t="shared" si="53"/>
        <v>802</v>
      </c>
      <c r="F809" s="20">
        <f t="shared" si="50"/>
        <v>48120</v>
      </c>
      <c r="G809" s="20">
        <f t="shared" si="51"/>
        <v>19320180</v>
      </c>
      <c r="H809" s="88">
        <f t="shared" si="52"/>
        <v>18867.36328125</v>
      </c>
      <c r="I809" s="53">
        <f t="shared" si="52"/>
        <v>18.425159454345703</v>
      </c>
    </row>
    <row r="810" spans="5:9" x14ac:dyDescent="0.25">
      <c r="E810" s="20">
        <f t="shared" si="53"/>
        <v>803</v>
      </c>
      <c r="F810" s="20">
        <f t="shared" si="50"/>
        <v>48180</v>
      </c>
      <c r="G810" s="20">
        <f t="shared" si="51"/>
        <v>19368360</v>
      </c>
      <c r="H810" s="88">
        <f t="shared" si="52"/>
        <v>18914.4140625</v>
      </c>
      <c r="I810" s="53">
        <f t="shared" si="52"/>
        <v>18.471107482910156</v>
      </c>
    </row>
    <row r="811" spans="5:9" x14ac:dyDescent="0.25">
      <c r="E811" s="20">
        <f t="shared" si="53"/>
        <v>804</v>
      </c>
      <c r="F811" s="20">
        <f t="shared" si="50"/>
        <v>48240</v>
      </c>
      <c r="G811" s="20">
        <f t="shared" si="51"/>
        <v>19416600</v>
      </c>
      <c r="H811" s="88">
        <f t="shared" si="52"/>
        <v>18961.5234375</v>
      </c>
      <c r="I811" s="53">
        <f t="shared" si="52"/>
        <v>18.517112731933594</v>
      </c>
    </row>
    <row r="812" spans="5:9" x14ac:dyDescent="0.25">
      <c r="E812" s="20">
        <f t="shared" si="53"/>
        <v>805</v>
      </c>
      <c r="F812" s="20">
        <f t="shared" si="50"/>
        <v>48300</v>
      </c>
      <c r="G812" s="20">
        <f t="shared" si="51"/>
        <v>19464900</v>
      </c>
      <c r="H812" s="88">
        <f t="shared" si="52"/>
        <v>19008.69140625</v>
      </c>
      <c r="I812" s="53">
        <f t="shared" si="52"/>
        <v>18.563175201416016</v>
      </c>
    </row>
    <row r="813" spans="5:9" x14ac:dyDescent="0.25">
      <c r="E813" s="20">
        <f t="shared" si="53"/>
        <v>806</v>
      </c>
      <c r="F813" s="20">
        <f t="shared" si="50"/>
        <v>48360</v>
      </c>
      <c r="G813" s="20">
        <f t="shared" si="51"/>
        <v>19513260</v>
      </c>
      <c r="H813" s="88">
        <f t="shared" si="52"/>
        <v>19055.91796875</v>
      </c>
      <c r="I813" s="53">
        <f t="shared" si="52"/>
        <v>18.609294891357422</v>
      </c>
    </row>
    <row r="814" spans="5:9" x14ac:dyDescent="0.25">
      <c r="E814" s="20">
        <f t="shared" si="53"/>
        <v>807</v>
      </c>
      <c r="F814" s="20">
        <f t="shared" si="50"/>
        <v>48420</v>
      </c>
      <c r="G814" s="20">
        <f t="shared" si="51"/>
        <v>19561680</v>
      </c>
      <c r="H814" s="88">
        <f t="shared" si="52"/>
        <v>19103.203125</v>
      </c>
      <c r="I814" s="53">
        <f t="shared" si="52"/>
        <v>18.655471801757812</v>
      </c>
    </row>
    <row r="815" spans="5:9" x14ac:dyDescent="0.25">
      <c r="E815" s="20">
        <f t="shared" si="53"/>
        <v>808</v>
      </c>
      <c r="F815" s="20">
        <f t="shared" si="50"/>
        <v>48480</v>
      </c>
      <c r="G815" s="20">
        <f t="shared" si="51"/>
        <v>19610160</v>
      </c>
      <c r="H815" s="88">
        <f t="shared" si="52"/>
        <v>19150.546875</v>
      </c>
      <c r="I815" s="53">
        <f t="shared" si="52"/>
        <v>18.701705932617188</v>
      </c>
    </row>
    <row r="816" spans="5:9" x14ac:dyDescent="0.25">
      <c r="E816" s="20">
        <f t="shared" si="53"/>
        <v>809</v>
      </c>
      <c r="F816" s="20">
        <f t="shared" si="50"/>
        <v>48540</v>
      </c>
      <c r="G816" s="20">
        <f t="shared" si="51"/>
        <v>19658700</v>
      </c>
      <c r="H816" s="88">
        <f t="shared" si="52"/>
        <v>19197.94921875</v>
      </c>
      <c r="I816" s="53">
        <f t="shared" si="52"/>
        <v>18.747997283935547</v>
      </c>
    </row>
    <row r="817" spans="5:9" x14ac:dyDescent="0.25">
      <c r="E817" s="20">
        <f t="shared" si="53"/>
        <v>810</v>
      </c>
      <c r="F817" s="20">
        <f t="shared" si="50"/>
        <v>48600</v>
      </c>
      <c r="G817" s="20">
        <f t="shared" si="51"/>
        <v>19707300</v>
      </c>
      <c r="H817" s="88">
        <f t="shared" si="52"/>
        <v>19245.41015625</v>
      </c>
      <c r="I817" s="53">
        <f t="shared" si="52"/>
        <v>18.794345855712891</v>
      </c>
    </row>
    <row r="818" spans="5:9" x14ac:dyDescent="0.25">
      <c r="E818" s="20">
        <f t="shared" si="53"/>
        <v>811</v>
      </c>
      <c r="F818" s="20">
        <f t="shared" si="50"/>
        <v>48660</v>
      </c>
      <c r="G818" s="20">
        <f t="shared" si="51"/>
        <v>19755960</v>
      </c>
      <c r="H818" s="88">
        <f t="shared" si="52"/>
        <v>19292.9296875</v>
      </c>
      <c r="I818" s="53">
        <f t="shared" si="52"/>
        <v>18.840751647949219</v>
      </c>
    </row>
    <row r="819" spans="5:9" x14ac:dyDescent="0.25">
      <c r="E819" s="20">
        <f t="shared" si="53"/>
        <v>812</v>
      </c>
      <c r="F819" s="20">
        <f t="shared" si="50"/>
        <v>48720</v>
      </c>
      <c r="G819" s="20">
        <f t="shared" si="51"/>
        <v>19804680</v>
      </c>
      <c r="H819" s="88">
        <f t="shared" si="52"/>
        <v>19340.5078125</v>
      </c>
      <c r="I819" s="53">
        <f t="shared" si="52"/>
        <v>18.887214660644531</v>
      </c>
    </row>
    <row r="820" spans="5:9" x14ac:dyDescent="0.25">
      <c r="E820" s="20">
        <f t="shared" si="53"/>
        <v>813</v>
      </c>
      <c r="F820" s="20">
        <f t="shared" si="50"/>
        <v>48780</v>
      </c>
      <c r="G820" s="20">
        <f t="shared" si="51"/>
        <v>19853460</v>
      </c>
      <c r="H820" s="88">
        <f t="shared" si="52"/>
        <v>19388.14453125</v>
      </c>
      <c r="I820" s="53">
        <f t="shared" si="52"/>
        <v>18.933734893798828</v>
      </c>
    </row>
    <row r="821" spans="5:9" x14ac:dyDescent="0.25">
      <c r="E821" s="20">
        <f t="shared" si="53"/>
        <v>814</v>
      </c>
      <c r="F821" s="20">
        <f t="shared" si="50"/>
        <v>48840</v>
      </c>
      <c r="G821" s="20">
        <f t="shared" si="51"/>
        <v>19902300</v>
      </c>
      <c r="H821" s="88">
        <f t="shared" si="52"/>
        <v>19435.83984375</v>
      </c>
      <c r="I821" s="53">
        <f t="shared" si="52"/>
        <v>18.980312347412109</v>
      </c>
    </row>
    <row r="822" spans="5:9" x14ac:dyDescent="0.25">
      <c r="E822" s="20">
        <f t="shared" si="53"/>
        <v>815</v>
      </c>
      <c r="F822" s="20">
        <f t="shared" si="50"/>
        <v>48900</v>
      </c>
      <c r="G822" s="20">
        <f t="shared" si="51"/>
        <v>19951200</v>
      </c>
      <c r="H822" s="88">
        <f t="shared" si="52"/>
        <v>19483.59375</v>
      </c>
      <c r="I822" s="53">
        <f t="shared" si="52"/>
        <v>19.026947021484375</v>
      </c>
    </row>
    <row r="823" spans="5:9" x14ac:dyDescent="0.25">
      <c r="E823" s="20">
        <f t="shared" si="53"/>
        <v>816</v>
      </c>
      <c r="F823" s="20">
        <f t="shared" si="50"/>
        <v>48960</v>
      </c>
      <c r="G823" s="20">
        <f t="shared" si="51"/>
        <v>20000160</v>
      </c>
      <c r="H823" s="88">
        <f t="shared" si="52"/>
        <v>19531.40625</v>
      </c>
      <c r="I823" s="53">
        <f t="shared" si="52"/>
        <v>19.073638916015625</v>
      </c>
    </row>
    <row r="824" spans="5:9" x14ac:dyDescent="0.25">
      <c r="E824" s="20">
        <f t="shared" si="53"/>
        <v>817</v>
      </c>
      <c r="F824" s="20">
        <f t="shared" si="50"/>
        <v>49020</v>
      </c>
      <c r="G824" s="20">
        <f t="shared" si="51"/>
        <v>20049180</v>
      </c>
      <c r="H824" s="88">
        <f t="shared" si="52"/>
        <v>19579.27734375</v>
      </c>
      <c r="I824" s="53">
        <f t="shared" si="52"/>
        <v>19.120388031005859</v>
      </c>
    </row>
    <row r="825" spans="5:9" x14ac:dyDescent="0.25">
      <c r="E825" s="20">
        <f t="shared" si="53"/>
        <v>818</v>
      </c>
      <c r="F825" s="20">
        <f t="shared" si="50"/>
        <v>49080</v>
      </c>
      <c r="G825" s="20">
        <f t="shared" si="51"/>
        <v>20098260</v>
      </c>
      <c r="H825" s="88">
        <f t="shared" si="52"/>
        <v>19627.20703125</v>
      </c>
      <c r="I825" s="53">
        <f t="shared" si="52"/>
        <v>19.167194366455078</v>
      </c>
    </row>
    <row r="826" spans="5:9" x14ac:dyDescent="0.25">
      <c r="E826" s="20">
        <f t="shared" si="53"/>
        <v>819</v>
      </c>
      <c r="F826" s="20">
        <f t="shared" si="50"/>
        <v>49140</v>
      </c>
      <c r="G826" s="20">
        <f t="shared" si="51"/>
        <v>20147400</v>
      </c>
      <c r="H826" s="88">
        <f t="shared" si="52"/>
        <v>19675.1953125</v>
      </c>
      <c r="I826" s="53">
        <f t="shared" si="52"/>
        <v>19.214057922363281</v>
      </c>
    </row>
    <row r="827" spans="5:9" x14ac:dyDescent="0.25">
      <c r="E827" s="20">
        <f t="shared" si="53"/>
        <v>820</v>
      </c>
      <c r="F827" s="20">
        <f t="shared" ref="F827:F890" si="54">F826+$F$5</f>
        <v>49200</v>
      </c>
      <c r="G827" s="20">
        <f t="shared" ref="G827:G890" si="55">G826+F827</f>
        <v>20196600</v>
      </c>
      <c r="H827" s="88">
        <f t="shared" si="52"/>
        <v>19723.2421875</v>
      </c>
      <c r="I827" s="53">
        <f t="shared" si="52"/>
        <v>19.260978698730469</v>
      </c>
    </row>
    <row r="828" spans="5:9" x14ac:dyDescent="0.25">
      <c r="E828" s="20">
        <f t="shared" si="53"/>
        <v>821</v>
      </c>
      <c r="F828" s="20">
        <f t="shared" si="54"/>
        <v>49260</v>
      </c>
      <c r="G828" s="20">
        <f t="shared" si="55"/>
        <v>20245860</v>
      </c>
      <c r="H828" s="88">
        <f t="shared" si="52"/>
        <v>19771.34765625</v>
      </c>
      <c r="I828" s="53">
        <f t="shared" si="52"/>
        <v>19.307956695556641</v>
      </c>
    </row>
    <row r="829" spans="5:9" x14ac:dyDescent="0.25">
      <c r="E829" s="20">
        <f t="shared" si="53"/>
        <v>822</v>
      </c>
      <c r="F829" s="20">
        <f t="shared" si="54"/>
        <v>49320</v>
      </c>
      <c r="G829" s="20">
        <f t="shared" si="55"/>
        <v>20295180</v>
      </c>
      <c r="H829" s="88">
        <f t="shared" si="52"/>
        <v>19819.51171875</v>
      </c>
      <c r="I829" s="53">
        <f t="shared" si="52"/>
        <v>19.354991912841797</v>
      </c>
    </row>
    <row r="830" spans="5:9" x14ac:dyDescent="0.25">
      <c r="E830" s="20">
        <f t="shared" si="53"/>
        <v>823</v>
      </c>
      <c r="F830" s="20">
        <f t="shared" si="54"/>
        <v>49380</v>
      </c>
      <c r="G830" s="20">
        <f t="shared" si="55"/>
        <v>20344560</v>
      </c>
      <c r="H830" s="88">
        <f t="shared" si="52"/>
        <v>19867.734375</v>
      </c>
      <c r="I830" s="53">
        <f t="shared" si="52"/>
        <v>19.402084350585938</v>
      </c>
    </row>
    <row r="831" spans="5:9" x14ac:dyDescent="0.25">
      <c r="E831" s="20">
        <f t="shared" si="53"/>
        <v>824</v>
      </c>
      <c r="F831" s="20">
        <f t="shared" si="54"/>
        <v>49440</v>
      </c>
      <c r="G831" s="20">
        <f t="shared" si="55"/>
        <v>20394000</v>
      </c>
      <c r="H831" s="88">
        <f t="shared" si="52"/>
        <v>19916.015625</v>
      </c>
      <c r="I831" s="53">
        <f t="shared" si="52"/>
        <v>19.449234008789063</v>
      </c>
    </row>
    <row r="832" spans="5:9" x14ac:dyDescent="0.25">
      <c r="E832" s="20">
        <f t="shared" si="53"/>
        <v>825</v>
      </c>
      <c r="F832" s="20">
        <f t="shared" si="54"/>
        <v>49500</v>
      </c>
      <c r="G832" s="20">
        <f t="shared" si="55"/>
        <v>20443500</v>
      </c>
      <c r="H832" s="88">
        <f t="shared" si="52"/>
        <v>19964.35546875</v>
      </c>
      <c r="I832" s="53">
        <f t="shared" si="52"/>
        <v>19.496440887451172</v>
      </c>
    </row>
    <row r="833" spans="5:9" x14ac:dyDescent="0.25">
      <c r="E833" s="20">
        <f t="shared" si="53"/>
        <v>826</v>
      </c>
      <c r="F833" s="20">
        <f t="shared" si="54"/>
        <v>49560</v>
      </c>
      <c r="G833" s="20">
        <f t="shared" si="55"/>
        <v>20493060</v>
      </c>
      <c r="H833" s="88">
        <f t="shared" si="52"/>
        <v>20012.75390625</v>
      </c>
      <c r="I833" s="53">
        <f t="shared" si="52"/>
        <v>19.543704986572266</v>
      </c>
    </row>
    <row r="834" spans="5:9" x14ac:dyDescent="0.25">
      <c r="E834" s="20">
        <f t="shared" si="53"/>
        <v>827</v>
      </c>
      <c r="F834" s="20">
        <f t="shared" si="54"/>
        <v>49620</v>
      </c>
      <c r="G834" s="20">
        <f t="shared" si="55"/>
        <v>20542680</v>
      </c>
      <c r="H834" s="88">
        <f t="shared" si="52"/>
        <v>20061.2109375</v>
      </c>
      <c r="I834" s="53">
        <f t="shared" si="52"/>
        <v>19.591026306152344</v>
      </c>
    </row>
    <row r="835" spans="5:9" x14ac:dyDescent="0.25">
      <c r="E835" s="20">
        <f t="shared" si="53"/>
        <v>828</v>
      </c>
      <c r="F835" s="20">
        <f t="shared" si="54"/>
        <v>49680</v>
      </c>
      <c r="G835" s="20">
        <f t="shared" si="55"/>
        <v>20592360</v>
      </c>
      <c r="H835" s="88">
        <f t="shared" si="52"/>
        <v>20109.7265625</v>
      </c>
      <c r="I835" s="53">
        <f t="shared" si="52"/>
        <v>19.638404846191406</v>
      </c>
    </row>
    <row r="836" spans="5:9" x14ac:dyDescent="0.25">
      <c r="E836" s="20">
        <f t="shared" si="53"/>
        <v>829</v>
      </c>
      <c r="F836" s="20">
        <f t="shared" si="54"/>
        <v>49740</v>
      </c>
      <c r="G836" s="20">
        <f t="shared" si="55"/>
        <v>20642100</v>
      </c>
      <c r="H836" s="88">
        <f t="shared" si="52"/>
        <v>20158.30078125</v>
      </c>
      <c r="I836" s="53">
        <f t="shared" si="52"/>
        <v>19.685840606689453</v>
      </c>
    </row>
    <row r="837" spans="5:9" x14ac:dyDescent="0.25">
      <c r="E837" s="20">
        <f t="shared" si="53"/>
        <v>830</v>
      </c>
      <c r="F837" s="20">
        <f t="shared" si="54"/>
        <v>49800</v>
      </c>
      <c r="G837" s="20">
        <f t="shared" si="55"/>
        <v>20691900</v>
      </c>
      <c r="H837" s="88">
        <f t="shared" si="52"/>
        <v>20206.93359375</v>
      </c>
      <c r="I837" s="53">
        <f t="shared" si="52"/>
        <v>19.733333587646484</v>
      </c>
    </row>
    <row r="838" spans="5:9" x14ac:dyDescent="0.25">
      <c r="E838" s="20">
        <f t="shared" si="53"/>
        <v>831</v>
      </c>
      <c r="F838" s="20">
        <f t="shared" si="54"/>
        <v>49860</v>
      </c>
      <c r="G838" s="20">
        <f t="shared" si="55"/>
        <v>20741760</v>
      </c>
      <c r="H838" s="88">
        <f t="shared" si="52"/>
        <v>20255.625</v>
      </c>
      <c r="I838" s="53">
        <f t="shared" si="52"/>
        <v>19.7808837890625</v>
      </c>
    </row>
    <row r="839" spans="5:9" x14ac:dyDescent="0.25">
      <c r="E839" s="20">
        <f t="shared" si="53"/>
        <v>832</v>
      </c>
      <c r="F839" s="20">
        <f t="shared" si="54"/>
        <v>49920</v>
      </c>
      <c r="G839" s="20">
        <f t="shared" si="55"/>
        <v>20791680</v>
      </c>
      <c r="H839" s="88">
        <f t="shared" si="52"/>
        <v>20304.375</v>
      </c>
      <c r="I839" s="53">
        <f t="shared" si="52"/>
        <v>19.8284912109375</v>
      </c>
    </row>
    <row r="840" spans="5:9" x14ac:dyDescent="0.25">
      <c r="E840" s="20">
        <f t="shared" si="53"/>
        <v>833</v>
      </c>
      <c r="F840" s="20">
        <f t="shared" si="54"/>
        <v>49980</v>
      </c>
      <c r="G840" s="20">
        <f t="shared" si="55"/>
        <v>20841660</v>
      </c>
      <c r="H840" s="88">
        <f t="shared" si="52"/>
        <v>20353.18359375</v>
      </c>
      <c r="I840" s="53">
        <f t="shared" si="52"/>
        <v>19.876155853271484</v>
      </c>
    </row>
    <row r="841" spans="5:9" x14ac:dyDescent="0.25">
      <c r="E841" s="20">
        <f t="shared" si="53"/>
        <v>834</v>
      </c>
      <c r="F841" s="20">
        <f t="shared" si="54"/>
        <v>50040</v>
      </c>
      <c r="G841" s="20">
        <f t="shared" si="55"/>
        <v>20891700</v>
      </c>
      <c r="H841" s="88">
        <f t="shared" ref="H841:I904" si="56">G841/1024</f>
        <v>20402.05078125</v>
      </c>
      <c r="I841" s="53">
        <f t="shared" si="56"/>
        <v>19.923877716064453</v>
      </c>
    </row>
    <row r="842" spans="5:9" x14ac:dyDescent="0.25">
      <c r="E842" s="20">
        <f t="shared" ref="E842:E905" si="57">E841+1</f>
        <v>835</v>
      </c>
      <c r="F842" s="20">
        <f t="shared" si="54"/>
        <v>50100</v>
      </c>
      <c r="G842" s="20">
        <f t="shared" si="55"/>
        <v>20941800</v>
      </c>
      <c r="H842" s="88">
        <f t="shared" si="56"/>
        <v>20450.9765625</v>
      </c>
      <c r="I842" s="53">
        <f t="shared" si="56"/>
        <v>19.971656799316406</v>
      </c>
    </row>
    <row r="843" spans="5:9" x14ac:dyDescent="0.25">
      <c r="E843" s="20">
        <f t="shared" si="57"/>
        <v>836</v>
      </c>
      <c r="F843" s="20">
        <f t="shared" si="54"/>
        <v>50160</v>
      </c>
      <c r="G843" s="20">
        <f t="shared" si="55"/>
        <v>20991960</v>
      </c>
      <c r="H843" s="88">
        <f t="shared" si="56"/>
        <v>20499.9609375</v>
      </c>
      <c r="I843" s="53">
        <f t="shared" si="56"/>
        <v>20.019493103027344</v>
      </c>
    </row>
    <row r="844" spans="5:9" x14ac:dyDescent="0.25">
      <c r="E844" s="20">
        <f t="shared" si="57"/>
        <v>837</v>
      </c>
      <c r="F844" s="20">
        <f t="shared" si="54"/>
        <v>50220</v>
      </c>
      <c r="G844" s="20">
        <f t="shared" si="55"/>
        <v>21042180</v>
      </c>
      <c r="H844" s="88">
        <f t="shared" si="56"/>
        <v>20549.00390625</v>
      </c>
      <c r="I844" s="53">
        <f t="shared" si="56"/>
        <v>20.067386627197266</v>
      </c>
    </row>
    <row r="845" spans="5:9" x14ac:dyDescent="0.25">
      <c r="E845" s="20">
        <f t="shared" si="57"/>
        <v>838</v>
      </c>
      <c r="F845" s="20">
        <f t="shared" si="54"/>
        <v>50280</v>
      </c>
      <c r="G845" s="20">
        <f t="shared" si="55"/>
        <v>21092460</v>
      </c>
      <c r="H845" s="88">
        <f t="shared" si="56"/>
        <v>20598.10546875</v>
      </c>
      <c r="I845" s="53">
        <f t="shared" si="56"/>
        <v>20.115337371826172</v>
      </c>
    </row>
    <row r="846" spans="5:9" x14ac:dyDescent="0.25">
      <c r="E846" s="20">
        <f t="shared" si="57"/>
        <v>839</v>
      </c>
      <c r="F846" s="20">
        <f t="shared" si="54"/>
        <v>50340</v>
      </c>
      <c r="G846" s="20">
        <f t="shared" si="55"/>
        <v>21142800</v>
      </c>
      <c r="H846" s="88">
        <f t="shared" si="56"/>
        <v>20647.265625</v>
      </c>
      <c r="I846" s="53">
        <f t="shared" si="56"/>
        <v>20.163345336914063</v>
      </c>
    </row>
    <row r="847" spans="5:9" x14ac:dyDescent="0.25">
      <c r="E847" s="20">
        <f t="shared" si="57"/>
        <v>840</v>
      </c>
      <c r="F847" s="20">
        <f t="shared" si="54"/>
        <v>50400</v>
      </c>
      <c r="G847" s="20">
        <f t="shared" si="55"/>
        <v>21193200</v>
      </c>
      <c r="H847" s="88">
        <f t="shared" si="56"/>
        <v>20696.484375</v>
      </c>
      <c r="I847" s="53">
        <f t="shared" si="56"/>
        <v>20.211410522460938</v>
      </c>
    </row>
    <row r="848" spans="5:9" x14ac:dyDescent="0.25">
      <c r="E848" s="20">
        <f t="shared" si="57"/>
        <v>841</v>
      </c>
      <c r="F848" s="20">
        <f t="shared" si="54"/>
        <v>50460</v>
      </c>
      <c r="G848" s="20">
        <f t="shared" si="55"/>
        <v>21243660</v>
      </c>
      <c r="H848" s="88">
        <f t="shared" si="56"/>
        <v>20745.76171875</v>
      </c>
      <c r="I848" s="53">
        <f t="shared" si="56"/>
        <v>20.259532928466797</v>
      </c>
    </row>
    <row r="849" spans="5:9" x14ac:dyDescent="0.25">
      <c r="E849" s="20">
        <f t="shared" si="57"/>
        <v>842</v>
      </c>
      <c r="F849" s="20">
        <f t="shared" si="54"/>
        <v>50520</v>
      </c>
      <c r="G849" s="20">
        <f t="shared" si="55"/>
        <v>21294180</v>
      </c>
      <c r="H849" s="88">
        <f t="shared" si="56"/>
        <v>20795.09765625</v>
      </c>
      <c r="I849" s="53">
        <f t="shared" si="56"/>
        <v>20.307712554931641</v>
      </c>
    </row>
    <row r="850" spans="5:9" x14ac:dyDescent="0.25">
      <c r="E850" s="20">
        <f t="shared" si="57"/>
        <v>843</v>
      </c>
      <c r="F850" s="20">
        <f t="shared" si="54"/>
        <v>50580</v>
      </c>
      <c r="G850" s="20">
        <f t="shared" si="55"/>
        <v>21344760</v>
      </c>
      <c r="H850" s="88">
        <f t="shared" si="56"/>
        <v>20844.4921875</v>
      </c>
      <c r="I850" s="53">
        <f t="shared" si="56"/>
        <v>20.355949401855469</v>
      </c>
    </row>
    <row r="851" spans="5:9" x14ac:dyDescent="0.25">
      <c r="E851" s="20">
        <f t="shared" si="57"/>
        <v>844</v>
      </c>
      <c r="F851" s="20">
        <f t="shared" si="54"/>
        <v>50640</v>
      </c>
      <c r="G851" s="20">
        <f t="shared" si="55"/>
        <v>21395400</v>
      </c>
      <c r="H851" s="88">
        <f t="shared" si="56"/>
        <v>20893.9453125</v>
      </c>
      <c r="I851" s="53">
        <f t="shared" si="56"/>
        <v>20.404243469238281</v>
      </c>
    </row>
    <row r="852" spans="5:9" x14ac:dyDescent="0.25">
      <c r="E852" s="20">
        <f t="shared" si="57"/>
        <v>845</v>
      </c>
      <c r="F852" s="20">
        <f t="shared" si="54"/>
        <v>50700</v>
      </c>
      <c r="G852" s="20">
        <f t="shared" si="55"/>
        <v>21446100</v>
      </c>
      <c r="H852" s="88">
        <f t="shared" si="56"/>
        <v>20943.45703125</v>
      </c>
      <c r="I852" s="53">
        <f t="shared" si="56"/>
        <v>20.452594757080078</v>
      </c>
    </row>
    <row r="853" spans="5:9" x14ac:dyDescent="0.25">
      <c r="E853" s="20">
        <f t="shared" si="57"/>
        <v>846</v>
      </c>
      <c r="F853" s="20">
        <f t="shared" si="54"/>
        <v>50760</v>
      </c>
      <c r="G853" s="20">
        <f t="shared" si="55"/>
        <v>21496860</v>
      </c>
      <c r="H853" s="88">
        <f t="shared" si="56"/>
        <v>20993.02734375</v>
      </c>
      <c r="I853" s="53">
        <f t="shared" si="56"/>
        <v>20.501003265380859</v>
      </c>
    </row>
    <row r="854" spans="5:9" x14ac:dyDescent="0.25">
      <c r="E854" s="20">
        <f t="shared" si="57"/>
        <v>847</v>
      </c>
      <c r="F854" s="20">
        <f t="shared" si="54"/>
        <v>50820</v>
      </c>
      <c r="G854" s="20">
        <f t="shared" si="55"/>
        <v>21547680</v>
      </c>
      <c r="H854" s="88">
        <f t="shared" si="56"/>
        <v>21042.65625</v>
      </c>
      <c r="I854" s="53">
        <f t="shared" si="56"/>
        <v>20.549468994140625</v>
      </c>
    </row>
    <row r="855" spans="5:9" x14ac:dyDescent="0.25">
      <c r="E855" s="20">
        <f t="shared" si="57"/>
        <v>848</v>
      </c>
      <c r="F855" s="20">
        <f t="shared" si="54"/>
        <v>50880</v>
      </c>
      <c r="G855" s="20">
        <f t="shared" si="55"/>
        <v>21598560</v>
      </c>
      <c r="H855" s="88">
        <f t="shared" si="56"/>
        <v>21092.34375</v>
      </c>
      <c r="I855" s="53">
        <f t="shared" si="56"/>
        <v>20.597991943359375</v>
      </c>
    </row>
    <row r="856" spans="5:9" x14ac:dyDescent="0.25">
      <c r="E856" s="20">
        <f t="shared" si="57"/>
        <v>849</v>
      </c>
      <c r="F856" s="20">
        <f t="shared" si="54"/>
        <v>50940</v>
      </c>
      <c r="G856" s="20">
        <f t="shared" si="55"/>
        <v>21649500</v>
      </c>
      <c r="H856" s="88">
        <f t="shared" si="56"/>
        <v>21142.08984375</v>
      </c>
      <c r="I856" s="53">
        <f t="shared" si="56"/>
        <v>20.646572113037109</v>
      </c>
    </row>
    <row r="857" spans="5:9" x14ac:dyDescent="0.25">
      <c r="E857" s="20">
        <f t="shared" si="57"/>
        <v>850</v>
      </c>
      <c r="F857" s="20">
        <f t="shared" si="54"/>
        <v>51000</v>
      </c>
      <c r="G857" s="20">
        <f t="shared" si="55"/>
        <v>21700500</v>
      </c>
      <c r="H857" s="88">
        <f t="shared" si="56"/>
        <v>21191.89453125</v>
      </c>
      <c r="I857" s="53">
        <f t="shared" si="56"/>
        <v>20.695209503173828</v>
      </c>
    </row>
    <row r="858" spans="5:9" x14ac:dyDescent="0.25">
      <c r="E858" s="20">
        <f t="shared" si="57"/>
        <v>851</v>
      </c>
      <c r="F858" s="20">
        <f t="shared" si="54"/>
        <v>51060</v>
      </c>
      <c r="G858" s="20">
        <f t="shared" si="55"/>
        <v>21751560</v>
      </c>
      <c r="H858" s="88">
        <f t="shared" si="56"/>
        <v>21241.7578125</v>
      </c>
      <c r="I858" s="53">
        <f t="shared" si="56"/>
        <v>20.743904113769531</v>
      </c>
    </row>
    <row r="859" spans="5:9" x14ac:dyDescent="0.25">
      <c r="E859" s="20">
        <f t="shared" si="57"/>
        <v>852</v>
      </c>
      <c r="F859" s="20">
        <f t="shared" si="54"/>
        <v>51120</v>
      </c>
      <c r="G859" s="20">
        <f t="shared" si="55"/>
        <v>21802680</v>
      </c>
      <c r="H859" s="88">
        <f t="shared" si="56"/>
        <v>21291.6796875</v>
      </c>
      <c r="I859" s="53">
        <f t="shared" si="56"/>
        <v>20.792655944824219</v>
      </c>
    </row>
    <row r="860" spans="5:9" x14ac:dyDescent="0.25">
      <c r="E860" s="20">
        <f t="shared" si="57"/>
        <v>853</v>
      </c>
      <c r="F860" s="20">
        <f t="shared" si="54"/>
        <v>51180</v>
      </c>
      <c r="G860" s="20">
        <f t="shared" si="55"/>
        <v>21853860</v>
      </c>
      <c r="H860" s="88">
        <f t="shared" si="56"/>
        <v>21341.66015625</v>
      </c>
      <c r="I860" s="53">
        <f t="shared" si="56"/>
        <v>20.841464996337891</v>
      </c>
    </row>
    <row r="861" spans="5:9" x14ac:dyDescent="0.25">
      <c r="E861" s="20">
        <f t="shared" si="57"/>
        <v>854</v>
      </c>
      <c r="F861" s="20">
        <f t="shared" si="54"/>
        <v>51240</v>
      </c>
      <c r="G861" s="20">
        <f t="shared" si="55"/>
        <v>21905100</v>
      </c>
      <c r="H861" s="88">
        <f t="shared" si="56"/>
        <v>21391.69921875</v>
      </c>
      <c r="I861" s="53">
        <f t="shared" si="56"/>
        <v>20.890331268310547</v>
      </c>
    </row>
    <row r="862" spans="5:9" x14ac:dyDescent="0.25">
      <c r="E862" s="20">
        <f t="shared" si="57"/>
        <v>855</v>
      </c>
      <c r="F862" s="20">
        <f t="shared" si="54"/>
        <v>51300</v>
      </c>
      <c r="G862" s="20">
        <f t="shared" si="55"/>
        <v>21956400</v>
      </c>
      <c r="H862" s="88">
        <f t="shared" si="56"/>
        <v>21441.796875</v>
      </c>
      <c r="I862" s="53">
        <f t="shared" si="56"/>
        <v>20.939254760742188</v>
      </c>
    </row>
    <row r="863" spans="5:9" x14ac:dyDescent="0.25">
      <c r="E863" s="20">
        <f t="shared" si="57"/>
        <v>856</v>
      </c>
      <c r="F863" s="20">
        <f t="shared" si="54"/>
        <v>51360</v>
      </c>
      <c r="G863" s="20">
        <f t="shared" si="55"/>
        <v>22007760</v>
      </c>
      <c r="H863" s="88">
        <f t="shared" si="56"/>
        <v>21491.953125</v>
      </c>
      <c r="I863" s="53">
        <f t="shared" si="56"/>
        <v>20.988235473632812</v>
      </c>
    </row>
    <row r="864" spans="5:9" x14ac:dyDescent="0.25">
      <c r="E864" s="20">
        <f t="shared" si="57"/>
        <v>857</v>
      </c>
      <c r="F864" s="20">
        <f t="shared" si="54"/>
        <v>51420</v>
      </c>
      <c r="G864" s="20">
        <f t="shared" si="55"/>
        <v>22059180</v>
      </c>
      <c r="H864" s="88">
        <f t="shared" si="56"/>
        <v>21542.16796875</v>
      </c>
      <c r="I864" s="53">
        <f t="shared" si="56"/>
        <v>21.037273406982422</v>
      </c>
    </row>
    <row r="865" spans="5:9" x14ac:dyDescent="0.25">
      <c r="E865" s="20">
        <f t="shared" si="57"/>
        <v>858</v>
      </c>
      <c r="F865" s="20">
        <f t="shared" si="54"/>
        <v>51480</v>
      </c>
      <c r="G865" s="20">
        <f t="shared" si="55"/>
        <v>22110660</v>
      </c>
      <c r="H865" s="88">
        <f t="shared" si="56"/>
        <v>21592.44140625</v>
      </c>
      <c r="I865" s="53">
        <f t="shared" si="56"/>
        <v>21.086368560791016</v>
      </c>
    </row>
    <row r="866" spans="5:9" x14ac:dyDescent="0.25">
      <c r="E866" s="20">
        <f t="shared" si="57"/>
        <v>859</v>
      </c>
      <c r="F866" s="20">
        <f t="shared" si="54"/>
        <v>51540</v>
      </c>
      <c r="G866" s="20">
        <f t="shared" si="55"/>
        <v>22162200</v>
      </c>
      <c r="H866" s="88">
        <f t="shared" si="56"/>
        <v>21642.7734375</v>
      </c>
      <c r="I866" s="53">
        <f t="shared" si="56"/>
        <v>21.135520935058594</v>
      </c>
    </row>
    <row r="867" spans="5:9" x14ac:dyDescent="0.25">
      <c r="E867" s="20">
        <f t="shared" si="57"/>
        <v>860</v>
      </c>
      <c r="F867" s="20">
        <f t="shared" si="54"/>
        <v>51600</v>
      </c>
      <c r="G867" s="20">
        <f t="shared" si="55"/>
        <v>22213800</v>
      </c>
      <c r="H867" s="88">
        <f t="shared" si="56"/>
        <v>21693.1640625</v>
      </c>
      <c r="I867" s="53">
        <f t="shared" si="56"/>
        <v>21.184730529785156</v>
      </c>
    </row>
    <row r="868" spans="5:9" x14ac:dyDescent="0.25">
      <c r="E868" s="20">
        <f t="shared" si="57"/>
        <v>861</v>
      </c>
      <c r="F868" s="20">
        <f t="shared" si="54"/>
        <v>51660</v>
      </c>
      <c r="G868" s="20">
        <f t="shared" si="55"/>
        <v>22265460</v>
      </c>
      <c r="H868" s="88">
        <f t="shared" si="56"/>
        <v>21743.61328125</v>
      </c>
      <c r="I868" s="53">
        <f t="shared" si="56"/>
        <v>21.233997344970703</v>
      </c>
    </row>
    <row r="869" spans="5:9" x14ac:dyDescent="0.25">
      <c r="E869" s="20">
        <f t="shared" si="57"/>
        <v>862</v>
      </c>
      <c r="F869" s="20">
        <f t="shared" si="54"/>
        <v>51720</v>
      </c>
      <c r="G869" s="20">
        <f t="shared" si="55"/>
        <v>22317180</v>
      </c>
      <c r="H869" s="88">
        <f t="shared" si="56"/>
        <v>21794.12109375</v>
      </c>
      <c r="I869" s="53">
        <f t="shared" si="56"/>
        <v>21.283321380615234</v>
      </c>
    </row>
    <row r="870" spans="5:9" x14ac:dyDescent="0.25">
      <c r="E870" s="20">
        <f t="shared" si="57"/>
        <v>863</v>
      </c>
      <c r="F870" s="20">
        <f t="shared" si="54"/>
        <v>51780</v>
      </c>
      <c r="G870" s="20">
        <f t="shared" si="55"/>
        <v>22368960</v>
      </c>
      <c r="H870" s="88">
        <f t="shared" si="56"/>
        <v>21844.6875</v>
      </c>
      <c r="I870" s="53">
        <f t="shared" si="56"/>
        <v>21.33270263671875</v>
      </c>
    </row>
    <row r="871" spans="5:9" x14ac:dyDescent="0.25">
      <c r="E871" s="20">
        <f t="shared" si="57"/>
        <v>864</v>
      </c>
      <c r="F871" s="20">
        <f t="shared" si="54"/>
        <v>51840</v>
      </c>
      <c r="G871" s="20">
        <f t="shared" si="55"/>
        <v>22420800</v>
      </c>
      <c r="H871" s="88">
        <f t="shared" si="56"/>
        <v>21895.3125</v>
      </c>
      <c r="I871" s="53">
        <f t="shared" si="56"/>
        <v>21.38214111328125</v>
      </c>
    </row>
    <row r="872" spans="5:9" x14ac:dyDescent="0.25">
      <c r="E872" s="20">
        <f t="shared" si="57"/>
        <v>865</v>
      </c>
      <c r="F872" s="20">
        <f t="shared" si="54"/>
        <v>51900</v>
      </c>
      <c r="G872" s="20">
        <f t="shared" si="55"/>
        <v>22472700</v>
      </c>
      <c r="H872" s="88">
        <f t="shared" si="56"/>
        <v>21945.99609375</v>
      </c>
      <c r="I872" s="53">
        <f t="shared" si="56"/>
        <v>21.431636810302734</v>
      </c>
    </row>
    <row r="873" spans="5:9" x14ac:dyDescent="0.25">
      <c r="E873" s="20">
        <f t="shared" si="57"/>
        <v>866</v>
      </c>
      <c r="F873" s="20">
        <f t="shared" si="54"/>
        <v>51960</v>
      </c>
      <c r="G873" s="20">
        <f t="shared" si="55"/>
        <v>22524660</v>
      </c>
      <c r="H873" s="88">
        <f t="shared" si="56"/>
        <v>21996.73828125</v>
      </c>
      <c r="I873" s="53">
        <f t="shared" si="56"/>
        <v>21.481189727783203</v>
      </c>
    </row>
    <row r="874" spans="5:9" x14ac:dyDescent="0.25">
      <c r="E874" s="20">
        <f t="shared" si="57"/>
        <v>867</v>
      </c>
      <c r="F874" s="20">
        <f t="shared" si="54"/>
        <v>52020</v>
      </c>
      <c r="G874" s="20">
        <f t="shared" si="55"/>
        <v>22576680</v>
      </c>
      <c r="H874" s="88">
        <f t="shared" si="56"/>
        <v>22047.5390625</v>
      </c>
      <c r="I874" s="53">
        <f t="shared" si="56"/>
        <v>21.530799865722656</v>
      </c>
    </row>
    <row r="875" spans="5:9" x14ac:dyDescent="0.25">
      <c r="E875" s="20">
        <f t="shared" si="57"/>
        <v>868</v>
      </c>
      <c r="F875" s="20">
        <f t="shared" si="54"/>
        <v>52080</v>
      </c>
      <c r="G875" s="20">
        <f t="shared" si="55"/>
        <v>22628760</v>
      </c>
      <c r="H875" s="88">
        <f t="shared" si="56"/>
        <v>22098.3984375</v>
      </c>
      <c r="I875" s="53">
        <f t="shared" si="56"/>
        <v>21.580467224121094</v>
      </c>
    </row>
    <row r="876" spans="5:9" x14ac:dyDescent="0.25">
      <c r="E876" s="20">
        <f t="shared" si="57"/>
        <v>869</v>
      </c>
      <c r="F876" s="20">
        <f t="shared" si="54"/>
        <v>52140</v>
      </c>
      <c r="G876" s="20">
        <f t="shared" si="55"/>
        <v>22680900</v>
      </c>
      <c r="H876" s="88">
        <f t="shared" si="56"/>
        <v>22149.31640625</v>
      </c>
      <c r="I876" s="53">
        <f t="shared" si="56"/>
        <v>21.630191802978516</v>
      </c>
    </row>
    <row r="877" spans="5:9" x14ac:dyDescent="0.25">
      <c r="E877" s="20">
        <f t="shared" si="57"/>
        <v>870</v>
      </c>
      <c r="F877" s="20">
        <f t="shared" si="54"/>
        <v>52200</v>
      </c>
      <c r="G877" s="20">
        <f t="shared" si="55"/>
        <v>22733100</v>
      </c>
      <c r="H877" s="88">
        <f t="shared" si="56"/>
        <v>22200.29296875</v>
      </c>
      <c r="I877" s="53">
        <f t="shared" si="56"/>
        <v>21.679973602294922</v>
      </c>
    </row>
    <row r="878" spans="5:9" x14ac:dyDescent="0.25">
      <c r="E878" s="20">
        <f t="shared" si="57"/>
        <v>871</v>
      </c>
      <c r="F878" s="20">
        <f t="shared" si="54"/>
        <v>52260</v>
      </c>
      <c r="G878" s="20">
        <f t="shared" si="55"/>
        <v>22785360</v>
      </c>
      <c r="H878" s="88">
        <f t="shared" si="56"/>
        <v>22251.328125</v>
      </c>
      <c r="I878" s="53">
        <f t="shared" si="56"/>
        <v>21.729812622070313</v>
      </c>
    </row>
    <row r="879" spans="5:9" x14ac:dyDescent="0.25">
      <c r="E879" s="20">
        <f t="shared" si="57"/>
        <v>872</v>
      </c>
      <c r="F879" s="20">
        <f t="shared" si="54"/>
        <v>52320</v>
      </c>
      <c r="G879" s="20">
        <f t="shared" si="55"/>
        <v>22837680</v>
      </c>
      <c r="H879" s="88">
        <f t="shared" si="56"/>
        <v>22302.421875</v>
      </c>
      <c r="I879" s="53">
        <f t="shared" si="56"/>
        <v>21.779708862304687</v>
      </c>
    </row>
    <row r="880" spans="5:9" x14ac:dyDescent="0.25">
      <c r="E880" s="20">
        <f t="shared" si="57"/>
        <v>873</v>
      </c>
      <c r="F880" s="20">
        <f t="shared" si="54"/>
        <v>52380</v>
      </c>
      <c r="G880" s="20">
        <f t="shared" si="55"/>
        <v>22890060</v>
      </c>
      <c r="H880" s="88">
        <f t="shared" si="56"/>
        <v>22353.57421875</v>
      </c>
      <c r="I880" s="53">
        <f t="shared" si="56"/>
        <v>21.829662322998047</v>
      </c>
    </row>
    <row r="881" spans="5:9" x14ac:dyDescent="0.25">
      <c r="E881" s="20">
        <f t="shared" si="57"/>
        <v>874</v>
      </c>
      <c r="F881" s="20">
        <f t="shared" si="54"/>
        <v>52440</v>
      </c>
      <c r="G881" s="20">
        <f t="shared" si="55"/>
        <v>22942500</v>
      </c>
      <c r="H881" s="88">
        <f t="shared" si="56"/>
        <v>22404.78515625</v>
      </c>
      <c r="I881" s="53">
        <f t="shared" si="56"/>
        <v>21.879673004150391</v>
      </c>
    </row>
    <row r="882" spans="5:9" x14ac:dyDescent="0.25">
      <c r="E882" s="20">
        <f t="shared" si="57"/>
        <v>875</v>
      </c>
      <c r="F882" s="20">
        <f t="shared" si="54"/>
        <v>52500</v>
      </c>
      <c r="G882" s="20">
        <f t="shared" si="55"/>
        <v>22995000</v>
      </c>
      <c r="H882" s="88">
        <f t="shared" si="56"/>
        <v>22456.0546875</v>
      </c>
      <c r="I882" s="53">
        <f t="shared" si="56"/>
        <v>21.929740905761719</v>
      </c>
    </row>
    <row r="883" spans="5:9" x14ac:dyDescent="0.25">
      <c r="E883" s="20">
        <f t="shared" si="57"/>
        <v>876</v>
      </c>
      <c r="F883" s="20">
        <f t="shared" si="54"/>
        <v>52560</v>
      </c>
      <c r="G883" s="20">
        <f t="shared" si="55"/>
        <v>23047560</v>
      </c>
      <c r="H883" s="88">
        <f t="shared" si="56"/>
        <v>22507.3828125</v>
      </c>
      <c r="I883" s="53">
        <f t="shared" si="56"/>
        <v>21.979866027832031</v>
      </c>
    </row>
    <row r="884" spans="5:9" x14ac:dyDescent="0.25">
      <c r="E884" s="20">
        <f t="shared" si="57"/>
        <v>877</v>
      </c>
      <c r="F884" s="20">
        <f t="shared" si="54"/>
        <v>52620</v>
      </c>
      <c r="G884" s="20">
        <f t="shared" si="55"/>
        <v>23100180</v>
      </c>
      <c r="H884" s="88">
        <f t="shared" si="56"/>
        <v>22558.76953125</v>
      </c>
      <c r="I884" s="53">
        <f t="shared" si="56"/>
        <v>22.030048370361328</v>
      </c>
    </row>
    <row r="885" spans="5:9" x14ac:dyDescent="0.25">
      <c r="E885" s="20">
        <f t="shared" si="57"/>
        <v>878</v>
      </c>
      <c r="F885" s="20">
        <f t="shared" si="54"/>
        <v>52680</v>
      </c>
      <c r="G885" s="20">
        <f t="shared" si="55"/>
        <v>23152860</v>
      </c>
      <c r="H885" s="88">
        <f t="shared" si="56"/>
        <v>22610.21484375</v>
      </c>
      <c r="I885" s="53">
        <f t="shared" si="56"/>
        <v>22.080287933349609</v>
      </c>
    </row>
    <row r="886" spans="5:9" x14ac:dyDescent="0.25">
      <c r="E886" s="20">
        <f t="shared" si="57"/>
        <v>879</v>
      </c>
      <c r="F886" s="20">
        <f t="shared" si="54"/>
        <v>52740</v>
      </c>
      <c r="G886" s="20">
        <f t="shared" si="55"/>
        <v>23205600</v>
      </c>
      <c r="H886" s="88">
        <f t="shared" si="56"/>
        <v>22661.71875</v>
      </c>
      <c r="I886" s="53">
        <f t="shared" si="56"/>
        <v>22.130584716796875</v>
      </c>
    </row>
    <row r="887" spans="5:9" x14ac:dyDescent="0.25">
      <c r="E887" s="20">
        <f t="shared" si="57"/>
        <v>880</v>
      </c>
      <c r="F887" s="20">
        <f t="shared" si="54"/>
        <v>52800</v>
      </c>
      <c r="G887" s="20">
        <f t="shared" si="55"/>
        <v>23258400</v>
      </c>
      <c r="H887" s="88">
        <f t="shared" si="56"/>
        <v>22713.28125</v>
      </c>
      <c r="I887" s="53">
        <f t="shared" si="56"/>
        <v>22.180938720703125</v>
      </c>
    </row>
    <row r="888" spans="5:9" x14ac:dyDescent="0.25">
      <c r="E888" s="20">
        <f t="shared" si="57"/>
        <v>881</v>
      </c>
      <c r="F888" s="20">
        <f t="shared" si="54"/>
        <v>52860</v>
      </c>
      <c r="G888" s="20">
        <f t="shared" si="55"/>
        <v>23311260</v>
      </c>
      <c r="H888" s="88">
        <f t="shared" si="56"/>
        <v>22764.90234375</v>
      </c>
      <c r="I888" s="53">
        <f t="shared" si="56"/>
        <v>22.231349945068359</v>
      </c>
    </row>
    <row r="889" spans="5:9" x14ac:dyDescent="0.25">
      <c r="E889" s="20">
        <f t="shared" si="57"/>
        <v>882</v>
      </c>
      <c r="F889" s="20">
        <f t="shared" si="54"/>
        <v>52920</v>
      </c>
      <c r="G889" s="20">
        <f t="shared" si="55"/>
        <v>23364180</v>
      </c>
      <c r="H889" s="88">
        <f t="shared" si="56"/>
        <v>22816.58203125</v>
      </c>
      <c r="I889" s="53">
        <f t="shared" si="56"/>
        <v>22.281818389892578</v>
      </c>
    </row>
    <row r="890" spans="5:9" x14ac:dyDescent="0.25">
      <c r="E890" s="20">
        <f t="shared" si="57"/>
        <v>883</v>
      </c>
      <c r="F890" s="20">
        <f t="shared" si="54"/>
        <v>52980</v>
      </c>
      <c r="G890" s="20">
        <f t="shared" si="55"/>
        <v>23417160</v>
      </c>
      <c r="H890" s="88">
        <f t="shared" si="56"/>
        <v>22868.3203125</v>
      </c>
      <c r="I890" s="53">
        <f t="shared" si="56"/>
        <v>22.332344055175781</v>
      </c>
    </row>
    <row r="891" spans="5:9" x14ac:dyDescent="0.25">
      <c r="E891" s="20">
        <f t="shared" si="57"/>
        <v>884</v>
      </c>
      <c r="F891" s="20">
        <f t="shared" ref="F891:F954" si="58">F890+$F$5</f>
        <v>53040</v>
      </c>
      <c r="G891" s="20">
        <f t="shared" ref="G891:G954" si="59">G890+F891</f>
        <v>23470200</v>
      </c>
      <c r="H891" s="88">
        <f t="shared" si="56"/>
        <v>22920.1171875</v>
      </c>
      <c r="I891" s="53">
        <f t="shared" si="56"/>
        <v>22.382926940917969</v>
      </c>
    </row>
    <row r="892" spans="5:9" x14ac:dyDescent="0.25">
      <c r="E892" s="20">
        <f t="shared" si="57"/>
        <v>885</v>
      </c>
      <c r="F892" s="20">
        <f t="shared" si="58"/>
        <v>53100</v>
      </c>
      <c r="G892" s="20">
        <f t="shared" si="59"/>
        <v>23523300</v>
      </c>
      <c r="H892" s="88">
        <f t="shared" si="56"/>
        <v>22971.97265625</v>
      </c>
      <c r="I892" s="53">
        <f t="shared" si="56"/>
        <v>22.433567047119141</v>
      </c>
    </row>
    <row r="893" spans="5:9" x14ac:dyDescent="0.25">
      <c r="E893" s="20">
        <f t="shared" si="57"/>
        <v>886</v>
      </c>
      <c r="F893" s="20">
        <f t="shared" si="58"/>
        <v>53160</v>
      </c>
      <c r="G893" s="20">
        <f t="shared" si="59"/>
        <v>23576460</v>
      </c>
      <c r="H893" s="88">
        <f t="shared" si="56"/>
        <v>23023.88671875</v>
      </c>
      <c r="I893" s="53">
        <f t="shared" si="56"/>
        <v>22.484264373779297</v>
      </c>
    </row>
    <row r="894" spans="5:9" x14ac:dyDescent="0.25">
      <c r="E894" s="20">
        <f t="shared" si="57"/>
        <v>887</v>
      </c>
      <c r="F894" s="20">
        <f t="shared" si="58"/>
        <v>53220</v>
      </c>
      <c r="G894" s="20">
        <f t="shared" si="59"/>
        <v>23629680</v>
      </c>
      <c r="H894" s="88">
        <f t="shared" si="56"/>
        <v>23075.859375</v>
      </c>
      <c r="I894" s="53">
        <f t="shared" si="56"/>
        <v>22.535018920898437</v>
      </c>
    </row>
    <row r="895" spans="5:9" x14ac:dyDescent="0.25">
      <c r="E895" s="20">
        <f t="shared" si="57"/>
        <v>888</v>
      </c>
      <c r="F895" s="20">
        <f t="shared" si="58"/>
        <v>53280</v>
      </c>
      <c r="G895" s="20">
        <f t="shared" si="59"/>
        <v>23682960</v>
      </c>
      <c r="H895" s="88">
        <f t="shared" si="56"/>
        <v>23127.890625</v>
      </c>
      <c r="I895" s="53">
        <f t="shared" si="56"/>
        <v>22.585830688476563</v>
      </c>
    </row>
    <row r="896" spans="5:9" x14ac:dyDescent="0.25">
      <c r="E896" s="20">
        <f t="shared" si="57"/>
        <v>889</v>
      </c>
      <c r="F896" s="20">
        <f t="shared" si="58"/>
        <v>53340</v>
      </c>
      <c r="G896" s="20">
        <f t="shared" si="59"/>
        <v>23736300</v>
      </c>
      <c r="H896" s="88">
        <f t="shared" si="56"/>
        <v>23179.98046875</v>
      </c>
      <c r="I896" s="53">
        <f t="shared" si="56"/>
        <v>22.636699676513672</v>
      </c>
    </row>
    <row r="897" spans="5:9" x14ac:dyDescent="0.25">
      <c r="E897" s="20">
        <f t="shared" si="57"/>
        <v>890</v>
      </c>
      <c r="F897" s="20">
        <f t="shared" si="58"/>
        <v>53400</v>
      </c>
      <c r="G897" s="20">
        <f t="shared" si="59"/>
        <v>23789700</v>
      </c>
      <c r="H897" s="88">
        <f t="shared" si="56"/>
        <v>23232.12890625</v>
      </c>
      <c r="I897" s="53">
        <f t="shared" si="56"/>
        <v>22.687625885009766</v>
      </c>
    </row>
    <row r="898" spans="5:9" x14ac:dyDescent="0.25">
      <c r="E898" s="20">
        <f t="shared" si="57"/>
        <v>891</v>
      </c>
      <c r="F898" s="20">
        <f t="shared" si="58"/>
        <v>53460</v>
      </c>
      <c r="G898" s="20">
        <f t="shared" si="59"/>
        <v>23843160</v>
      </c>
      <c r="H898" s="88">
        <f t="shared" si="56"/>
        <v>23284.3359375</v>
      </c>
      <c r="I898" s="53">
        <f t="shared" si="56"/>
        <v>22.738609313964844</v>
      </c>
    </row>
    <row r="899" spans="5:9" x14ac:dyDescent="0.25">
      <c r="E899" s="20">
        <f t="shared" si="57"/>
        <v>892</v>
      </c>
      <c r="F899" s="20">
        <f t="shared" si="58"/>
        <v>53520</v>
      </c>
      <c r="G899" s="20">
        <f t="shared" si="59"/>
        <v>23896680</v>
      </c>
      <c r="H899" s="88">
        <f t="shared" si="56"/>
        <v>23336.6015625</v>
      </c>
      <c r="I899" s="53">
        <f t="shared" si="56"/>
        <v>22.789649963378906</v>
      </c>
    </row>
    <row r="900" spans="5:9" x14ac:dyDescent="0.25">
      <c r="E900" s="20">
        <f t="shared" si="57"/>
        <v>893</v>
      </c>
      <c r="F900" s="20">
        <f t="shared" si="58"/>
        <v>53580</v>
      </c>
      <c r="G900" s="20">
        <f t="shared" si="59"/>
        <v>23950260</v>
      </c>
      <c r="H900" s="88">
        <f t="shared" si="56"/>
        <v>23388.92578125</v>
      </c>
      <c r="I900" s="53">
        <f t="shared" si="56"/>
        <v>22.840747833251953</v>
      </c>
    </row>
    <row r="901" spans="5:9" x14ac:dyDescent="0.25">
      <c r="E901" s="20">
        <f t="shared" si="57"/>
        <v>894</v>
      </c>
      <c r="F901" s="20">
        <f t="shared" si="58"/>
        <v>53640</v>
      </c>
      <c r="G901" s="20">
        <f t="shared" si="59"/>
        <v>24003900</v>
      </c>
      <c r="H901" s="88">
        <f t="shared" si="56"/>
        <v>23441.30859375</v>
      </c>
      <c r="I901" s="53">
        <f t="shared" si="56"/>
        <v>22.891902923583984</v>
      </c>
    </row>
    <row r="902" spans="5:9" x14ac:dyDescent="0.25">
      <c r="E902" s="20">
        <f t="shared" si="57"/>
        <v>895</v>
      </c>
      <c r="F902" s="20">
        <f t="shared" si="58"/>
        <v>53700</v>
      </c>
      <c r="G902" s="20">
        <f t="shared" si="59"/>
        <v>24057600</v>
      </c>
      <c r="H902" s="88">
        <f t="shared" si="56"/>
        <v>23493.75</v>
      </c>
      <c r="I902" s="53">
        <f t="shared" si="56"/>
        <v>22.943115234375</v>
      </c>
    </row>
    <row r="903" spans="5:9" x14ac:dyDescent="0.25">
      <c r="E903" s="20">
        <f t="shared" si="57"/>
        <v>896</v>
      </c>
      <c r="F903" s="20">
        <f t="shared" si="58"/>
        <v>53760</v>
      </c>
      <c r="G903" s="20">
        <f t="shared" si="59"/>
        <v>24111360</v>
      </c>
      <c r="H903" s="88">
        <f t="shared" si="56"/>
        <v>23546.25</v>
      </c>
      <c r="I903" s="53">
        <f t="shared" si="56"/>
        <v>22.994384765625</v>
      </c>
    </row>
    <row r="904" spans="5:9" x14ac:dyDescent="0.25">
      <c r="E904" s="20">
        <f t="shared" si="57"/>
        <v>897</v>
      </c>
      <c r="F904" s="20">
        <f t="shared" si="58"/>
        <v>53820</v>
      </c>
      <c r="G904" s="20">
        <f t="shared" si="59"/>
        <v>24165180</v>
      </c>
      <c r="H904" s="88">
        <f t="shared" si="56"/>
        <v>23598.80859375</v>
      </c>
      <c r="I904" s="53">
        <f t="shared" si="56"/>
        <v>23.045711517333984</v>
      </c>
    </row>
    <row r="905" spans="5:9" x14ac:dyDescent="0.25">
      <c r="E905" s="20">
        <f t="shared" si="57"/>
        <v>898</v>
      </c>
      <c r="F905" s="20">
        <f t="shared" si="58"/>
        <v>53880</v>
      </c>
      <c r="G905" s="20">
        <f t="shared" si="59"/>
        <v>24219060</v>
      </c>
      <c r="H905" s="88">
        <f t="shared" ref="H905:I968" si="60">G905/1024</f>
        <v>23651.42578125</v>
      </c>
      <c r="I905" s="53">
        <f t="shared" si="60"/>
        <v>23.097095489501953</v>
      </c>
    </row>
    <row r="906" spans="5:9" x14ac:dyDescent="0.25">
      <c r="E906" s="20">
        <f t="shared" ref="E906:E969" si="61">E905+1</f>
        <v>899</v>
      </c>
      <c r="F906" s="20">
        <f t="shared" si="58"/>
        <v>53940</v>
      </c>
      <c r="G906" s="20">
        <f t="shared" si="59"/>
        <v>24273000</v>
      </c>
      <c r="H906" s="88">
        <f t="shared" si="60"/>
        <v>23704.1015625</v>
      </c>
      <c r="I906" s="53">
        <f t="shared" si="60"/>
        <v>23.148536682128906</v>
      </c>
    </row>
    <row r="907" spans="5:9" x14ac:dyDescent="0.25">
      <c r="E907" s="20">
        <f t="shared" si="61"/>
        <v>900</v>
      </c>
      <c r="F907" s="20">
        <f t="shared" si="58"/>
        <v>54000</v>
      </c>
      <c r="G907" s="20">
        <f t="shared" si="59"/>
        <v>24327000</v>
      </c>
      <c r="H907" s="88">
        <f t="shared" si="60"/>
        <v>23756.8359375</v>
      </c>
      <c r="I907" s="53">
        <f t="shared" si="60"/>
        <v>23.200035095214844</v>
      </c>
    </row>
    <row r="908" spans="5:9" x14ac:dyDescent="0.25">
      <c r="E908" s="20">
        <f t="shared" si="61"/>
        <v>901</v>
      </c>
      <c r="F908" s="20">
        <f t="shared" si="58"/>
        <v>54060</v>
      </c>
      <c r="G908" s="20">
        <f t="shared" si="59"/>
        <v>24381060</v>
      </c>
      <c r="H908" s="88">
        <f t="shared" si="60"/>
        <v>23809.62890625</v>
      </c>
      <c r="I908" s="53">
        <f t="shared" si="60"/>
        <v>23.251590728759766</v>
      </c>
    </row>
    <row r="909" spans="5:9" x14ac:dyDescent="0.25">
      <c r="E909" s="20">
        <f t="shared" si="61"/>
        <v>902</v>
      </c>
      <c r="F909" s="20">
        <f t="shared" si="58"/>
        <v>54120</v>
      </c>
      <c r="G909" s="20">
        <f t="shared" si="59"/>
        <v>24435180</v>
      </c>
      <c r="H909" s="88">
        <f t="shared" si="60"/>
        <v>23862.48046875</v>
      </c>
      <c r="I909" s="53">
        <f t="shared" si="60"/>
        <v>23.303203582763672</v>
      </c>
    </row>
    <row r="910" spans="5:9" x14ac:dyDescent="0.25">
      <c r="E910" s="20">
        <f t="shared" si="61"/>
        <v>903</v>
      </c>
      <c r="F910" s="20">
        <f t="shared" si="58"/>
        <v>54180</v>
      </c>
      <c r="G910" s="20">
        <f t="shared" si="59"/>
        <v>24489360</v>
      </c>
      <c r="H910" s="88">
        <f t="shared" si="60"/>
        <v>23915.390625</v>
      </c>
      <c r="I910" s="53">
        <f t="shared" si="60"/>
        <v>23.354873657226563</v>
      </c>
    </row>
    <row r="911" spans="5:9" x14ac:dyDescent="0.25">
      <c r="E911" s="20">
        <f t="shared" si="61"/>
        <v>904</v>
      </c>
      <c r="F911" s="20">
        <f t="shared" si="58"/>
        <v>54240</v>
      </c>
      <c r="G911" s="20">
        <f t="shared" si="59"/>
        <v>24543600</v>
      </c>
      <c r="H911" s="88">
        <f t="shared" si="60"/>
        <v>23968.359375</v>
      </c>
      <c r="I911" s="53">
        <f t="shared" si="60"/>
        <v>23.406600952148438</v>
      </c>
    </row>
    <row r="912" spans="5:9" x14ac:dyDescent="0.25">
      <c r="E912" s="20">
        <f t="shared" si="61"/>
        <v>905</v>
      </c>
      <c r="F912" s="20">
        <f t="shared" si="58"/>
        <v>54300</v>
      </c>
      <c r="G912" s="20">
        <f t="shared" si="59"/>
        <v>24597900</v>
      </c>
      <c r="H912" s="88">
        <f t="shared" si="60"/>
        <v>24021.38671875</v>
      </c>
      <c r="I912" s="53">
        <f t="shared" si="60"/>
        <v>23.458385467529297</v>
      </c>
    </row>
    <row r="913" spans="5:9" x14ac:dyDescent="0.25">
      <c r="E913" s="20">
        <f t="shared" si="61"/>
        <v>906</v>
      </c>
      <c r="F913" s="20">
        <f t="shared" si="58"/>
        <v>54360</v>
      </c>
      <c r="G913" s="20">
        <f t="shared" si="59"/>
        <v>24652260</v>
      </c>
      <c r="H913" s="88">
        <f t="shared" si="60"/>
        <v>24074.47265625</v>
      </c>
      <c r="I913" s="53">
        <f t="shared" si="60"/>
        <v>23.510227203369141</v>
      </c>
    </row>
    <row r="914" spans="5:9" x14ac:dyDescent="0.25">
      <c r="E914" s="20">
        <f t="shared" si="61"/>
        <v>907</v>
      </c>
      <c r="F914" s="20">
        <f t="shared" si="58"/>
        <v>54420</v>
      </c>
      <c r="G914" s="20">
        <f t="shared" si="59"/>
        <v>24706680</v>
      </c>
      <c r="H914" s="88">
        <f t="shared" si="60"/>
        <v>24127.6171875</v>
      </c>
      <c r="I914" s="53">
        <f t="shared" si="60"/>
        <v>23.562126159667969</v>
      </c>
    </row>
    <row r="915" spans="5:9" x14ac:dyDescent="0.25">
      <c r="E915" s="20">
        <f t="shared" si="61"/>
        <v>908</v>
      </c>
      <c r="F915" s="20">
        <f t="shared" si="58"/>
        <v>54480</v>
      </c>
      <c r="G915" s="20">
        <f t="shared" si="59"/>
        <v>24761160</v>
      </c>
      <c r="H915" s="88">
        <f t="shared" si="60"/>
        <v>24180.8203125</v>
      </c>
      <c r="I915" s="53">
        <f t="shared" si="60"/>
        <v>23.614082336425781</v>
      </c>
    </row>
    <row r="916" spans="5:9" x14ac:dyDescent="0.25">
      <c r="E916" s="20">
        <f t="shared" si="61"/>
        <v>909</v>
      </c>
      <c r="F916" s="20">
        <f t="shared" si="58"/>
        <v>54540</v>
      </c>
      <c r="G916" s="20">
        <f t="shared" si="59"/>
        <v>24815700</v>
      </c>
      <c r="H916" s="88">
        <f t="shared" si="60"/>
        <v>24234.08203125</v>
      </c>
      <c r="I916" s="53">
        <f t="shared" si="60"/>
        <v>23.666095733642578</v>
      </c>
    </row>
    <row r="917" spans="5:9" x14ac:dyDescent="0.25">
      <c r="E917" s="20">
        <f t="shared" si="61"/>
        <v>910</v>
      </c>
      <c r="F917" s="20">
        <f t="shared" si="58"/>
        <v>54600</v>
      </c>
      <c r="G917" s="20">
        <f t="shared" si="59"/>
        <v>24870300</v>
      </c>
      <c r="H917" s="88">
        <f t="shared" si="60"/>
        <v>24287.40234375</v>
      </c>
      <c r="I917" s="53">
        <f t="shared" si="60"/>
        <v>23.718166351318359</v>
      </c>
    </row>
    <row r="918" spans="5:9" x14ac:dyDescent="0.25">
      <c r="E918" s="20">
        <f t="shared" si="61"/>
        <v>911</v>
      </c>
      <c r="F918" s="20">
        <f t="shared" si="58"/>
        <v>54660</v>
      </c>
      <c r="G918" s="20">
        <f t="shared" si="59"/>
        <v>24924960</v>
      </c>
      <c r="H918" s="88">
        <f t="shared" si="60"/>
        <v>24340.78125</v>
      </c>
      <c r="I918" s="53">
        <f t="shared" si="60"/>
        <v>23.770294189453125</v>
      </c>
    </row>
    <row r="919" spans="5:9" x14ac:dyDescent="0.25">
      <c r="E919" s="20">
        <f t="shared" si="61"/>
        <v>912</v>
      </c>
      <c r="F919" s="20">
        <f t="shared" si="58"/>
        <v>54720</v>
      </c>
      <c r="G919" s="20">
        <f t="shared" si="59"/>
        <v>24979680</v>
      </c>
      <c r="H919" s="88">
        <f t="shared" si="60"/>
        <v>24394.21875</v>
      </c>
      <c r="I919" s="53">
        <f t="shared" si="60"/>
        <v>23.822479248046875</v>
      </c>
    </row>
    <row r="920" spans="5:9" x14ac:dyDescent="0.25">
      <c r="E920" s="20">
        <f t="shared" si="61"/>
        <v>913</v>
      </c>
      <c r="F920" s="20">
        <f t="shared" si="58"/>
        <v>54780</v>
      </c>
      <c r="G920" s="20">
        <f t="shared" si="59"/>
        <v>25034460</v>
      </c>
      <c r="H920" s="88">
        <f t="shared" si="60"/>
        <v>24447.71484375</v>
      </c>
      <c r="I920" s="53">
        <f t="shared" si="60"/>
        <v>23.874721527099609</v>
      </c>
    </row>
    <row r="921" spans="5:9" x14ac:dyDescent="0.25">
      <c r="E921" s="20">
        <f t="shared" si="61"/>
        <v>914</v>
      </c>
      <c r="F921" s="20">
        <f t="shared" si="58"/>
        <v>54840</v>
      </c>
      <c r="G921" s="20">
        <f t="shared" si="59"/>
        <v>25089300</v>
      </c>
      <c r="H921" s="88">
        <f t="shared" si="60"/>
        <v>24501.26953125</v>
      </c>
      <c r="I921" s="53">
        <f t="shared" si="60"/>
        <v>23.927021026611328</v>
      </c>
    </row>
    <row r="922" spans="5:9" x14ac:dyDescent="0.25">
      <c r="E922" s="20">
        <f t="shared" si="61"/>
        <v>915</v>
      </c>
      <c r="F922" s="20">
        <f t="shared" si="58"/>
        <v>54900</v>
      </c>
      <c r="G922" s="20">
        <f t="shared" si="59"/>
        <v>25144200</v>
      </c>
      <c r="H922" s="88">
        <f t="shared" si="60"/>
        <v>24554.8828125</v>
      </c>
      <c r="I922" s="53">
        <f t="shared" si="60"/>
        <v>23.979377746582031</v>
      </c>
    </row>
    <row r="923" spans="5:9" x14ac:dyDescent="0.25">
      <c r="E923" s="20">
        <f t="shared" si="61"/>
        <v>916</v>
      </c>
      <c r="F923" s="20">
        <f t="shared" si="58"/>
        <v>54960</v>
      </c>
      <c r="G923" s="20">
        <f t="shared" si="59"/>
        <v>25199160</v>
      </c>
      <c r="H923" s="88">
        <f t="shared" si="60"/>
        <v>24608.5546875</v>
      </c>
      <c r="I923" s="53">
        <f t="shared" si="60"/>
        <v>24.031791687011719</v>
      </c>
    </row>
    <row r="924" spans="5:9" x14ac:dyDescent="0.25">
      <c r="E924" s="20">
        <f t="shared" si="61"/>
        <v>917</v>
      </c>
      <c r="F924" s="20">
        <f t="shared" si="58"/>
        <v>55020</v>
      </c>
      <c r="G924" s="20">
        <f t="shared" si="59"/>
        <v>25254180</v>
      </c>
      <c r="H924" s="88">
        <f t="shared" si="60"/>
        <v>24662.28515625</v>
      </c>
      <c r="I924" s="53">
        <f t="shared" si="60"/>
        <v>24.084262847900391</v>
      </c>
    </row>
    <row r="925" spans="5:9" x14ac:dyDescent="0.25">
      <c r="E925" s="20">
        <f t="shared" si="61"/>
        <v>918</v>
      </c>
      <c r="F925" s="20">
        <f t="shared" si="58"/>
        <v>55080</v>
      </c>
      <c r="G925" s="20">
        <f t="shared" si="59"/>
        <v>25309260</v>
      </c>
      <c r="H925" s="88">
        <f t="shared" si="60"/>
        <v>24716.07421875</v>
      </c>
      <c r="I925" s="53">
        <f t="shared" si="60"/>
        <v>24.136791229248047</v>
      </c>
    </row>
    <row r="926" spans="5:9" x14ac:dyDescent="0.25">
      <c r="E926" s="20">
        <f t="shared" si="61"/>
        <v>919</v>
      </c>
      <c r="F926" s="20">
        <f t="shared" si="58"/>
        <v>55140</v>
      </c>
      <c r="G926" s="20">
        <f t="shared" si="59"/>
        <v>25364400</v>
      </c>
      <c r="H926" s="88">
        <f t="shared" si="60"/>
        <v>24769.921875</v>
      </c>
      <c r="I926" s="53">
        <f t="shared" si="60"/>
        <v>24.189376831054688</v>
      </c>
    </row>
    <row r="927" spans="5:9" x14ac:dyDescent="0.25">
      <c r="E927" s="20">
        <f t="shared" si="61"/>
        <v>920</v>
      </c>
      <c r="F927" s="20">
        <f t="shared" si="58"/>
        <v>55200</v>
      </c>
      <c r="G927" s="20">
        <f t="shared" si="59"/>
        <v>25419600</v>
      </c>
      <c r="H927" s="88">
        <f t="shared" si="60"/>
        <v>24823.828125</v>
      </c>
      <c r="I927" s="53">
        <f t="shared" si="60"/>
        <v>24.242019653320313</v>
      </c>
    </row>
    <row r="928" spans="5:9" x14ac:dyDescent="0.25">
      <c r="E928" s="20">
        <f t="shared" si="61"/>
        <v>921</v>
      </c>
      <c r="F928" s="20">
        <f t="shared" si="58"/>
        <v>55260</v>
      </c>
      <c r="G928" s="20">
        <f t="shared" si="59"/>
        <v>25474860</v>
      </c>
      <c r="H928" s="88">
        <f t="shared" si="60"/>
        <v>24877.79296875</v>
      </c>
      <c r="I928" s="53">
        <f t="shared" si="60"/>
        <v>24.294719696044922</v>
      </c>
    </row>
    <row r="929" spans="5:9" x14ac:dyDescent="0.25">
      <c r="E929" s="20">
        <f t="shared" si="61"/>
        <v>922</v>
      </c>
      <c r="F929" s="20">
        <f t="shared" si="58"/>
        <v>55320</v>
      </c>
      <c r="G929" s="20">
        <f t="shared" si="59"/>
        <v>25530180</v>
      </c>
      <c r="H929" s="88">
        <f t="shared" si="60"/>
        <v>24931.81640625</v>
      </c>
      <c r="I929" s="53">
        <f t="shared" si="60"/>
        <v>24.347476959228516</v>
      </c>
    </row>
    <row r="930" spans="5:9" x14ac:dyDescent="0.25">
      <c r="E930" s="20">
        <f t="shared" si="61"/>
        <v>923</v>
      </c>
      <c r="F930" s="20">
        <f t="shared" si="58"/>
        <v>55380</v>
      </c>
      <c r="G930" s="20">
        <f t="shared" si="59"/>
        <v>25585560</v>
      </c>
      <c r="H930" s="88">
        <f t="shared" si="60"/>
        <v>24985.8984375</v>
      </c>
      <c r="I930" s="53">
        <f t="shared" si="60"/>
        <v>24.400291442871094</v>
      </c>
    </row>
    <row r="931" spans="5:9" x14ac:dyDescent="0.25">
      <c r="E931" s="20">
        <f t="shared" si="61"/>
        <v>924</v>
      </c>
      <c r="F931" s="20">
        <f t="shared" si="58"/>
        <v>55440</v>
      </c>
      <c r="G931" s="20">
        <f t="shared" si="59"/>
        <v>25641000</v>
      </c>
      <c r="H931" s="88">
        <f t="shared" si="60"/>
        <v>25040.0390625</v>
      </c>
      <c r="I931" s="53">
        <f t="shared" si="60"/>
        <v>24.453163146972656</v>
      </c>
    </row>
    <row r="932" spans="5:9" x14ac:dyDescent="0.25">
      <c r="E932" s="20">
        <f t="shared" si="61"/>
        <v>925</v>
      </c>
      <c r="F932" s="20">
        <f t="shared" si="58"/>
        <v>55500</v>
      </c>
      <c r="G932" s="20">
        <f t="shared" si="59"/>
        <v>25696500</v>
      </c>
      <c r="H932" s="88">
        <f t="shared" si="60"/>
        <v>25094.23828125</v>
      </c>
      <c r="I932" s="53">
        <f t="shared" si="60"/>
        <v>24.506092071533203</v>
      </c>
    </row>
    <row r="933" spans="5:9" x14ac:dyDescent="0.25">
      <c r="E933" s="20">
        <f t="shared" si="61"/>
        <v>926</v>
      </c>
      <c r="F933" s="20">
        <f t="shared" si="58"/>
        <v>55560</v>
      </c>
      <c r="G933" s="20">
        <f t="shared" si="59"/>
        <v>25752060</v>
      </c>
      <c r="H933" s="88">
        <f t="shared" si="60"/>
        <v>25148.49609375</v>
      </c>
      <c r="I933" s="53">
        <f t="shared" si="60"/>
        <v>24.559078216552734</v>
      </c>
    </row>
    <row r="934" spans="5:9" x14ac:dyDescent="0.25">
      <c r="E934" s="20">
        <f t="shared" si="61"/>
        <v>927</v>
      </c>
      <c r="F934" s="20">
        <f t="shared" si="58"/>
        <v>55620</v>
      </c>
      <c r="G934" s="20">
        <f t="shared" si="59"/>
        <v>25807680</v>
      </c>
      <c r="H934" s="88">
        <f t="shared" si="60"/>
        <v>25202.8125</v>
      </c>
      <c r="I934" s="53">
        <f t="shared" si="60"/>
        <v>24.61212158203125</v>
      </c>
    </row>
    <row r="935" spans="5:9" x14ac:dyDescent="0.25">
      <c r="E935" s="20">
        <f t="shared" si="61"/>
        <v>928</v>
      </c>
      <c r="F935" s="20">
        <f t="shared" si="58"/>
        <v>55680</v>
      </c>
      <c r="G935" s="20">
        <f t="shared" si="59"/>
        <v>25863360</v>
      </c>
      <c r="H935" s="88">
        <f t="shared" si="60"/>
        <v>25257.1875</v>
      </c>
      <c r="I935" s="53">
        <f t="shared" si="60"/>
        <v>24.66522216796875</v>
      </c>
    </row>
    <row r="936" spans="5:9" x14ac:dyDescent="0.25">
      <c r="E936" s="20">
        <f t="shared" si="61"/>
        <v>929</v>
      </c>
      <c r="F936" s="20">
        <f t="shared" si="58"/>
        <v>55740</v>
      </c>
      <c r="G936" s="20">
        <f t="shared" si="59"/>
        <v>25919100</v>
      </c>
      <c r="H936" s="88">
        <f t="shared" si="60"/>
        <v>25311.62109375</v>
      </c>
      <c r="I936" s="53">
        <f t="shared" si="60"/>
        <v>24.718379974365234</v>
      </c>
    </row>
    <row r="937" spans="5:9" x14ac:dyDescent="0.25">
      <c r="E937" s="20">
        <f t="shared" si="61"/>
        <v>930</v>
      </c>
      <c r="F937" s="20">
        <f t="shared" si="58"/>
        <v>55800</v>
      </c>
      <c r="G937" s="20">
        <f t="shared" si="59"/>
        <v>25974900</v>
      </c>
      <c r="H937" s="88">
        <f t="shared" si="60"/>
        <v>25366.11328125</v>
      </c>
      <c r="I937" s="53">
        <f t="shared" si="60"/>
        <v>24.771595001220703</v>
      </c>
    </row>
    <row r="938" spans="5:9" x14ac:dyDescent="0.25">
      <c r="E938" s="20">
        <f t="shared" si="61"/>
        <v>931</v>
      </c>
      <c r="F938" s="20">
        <f t="shared" si="58"/>
        <v>55860</v>
      </c>
      <c r="G938" s="20">
        <f t="shared" si="59"/>
        <v>26030760</v>
      </c>
      <c r="H938" s="88">
        <f t="shared" si="60"/>
        <v>25420.6640625</v>
      </c>
      <c r="I938" s="53">
        <f t="shared" si="60"/>
        <v>24.824867248535156</v>
      </c>
    </row>
    <row r="939" spans="5:9" x14ac:dyDescent="0.25">
      <c r="E939" s="20">
        <f t="shared" si="61"/>
        <v>932</v>
      </c>
      <c r="F939" s="20">
        <f t="shared" si="58"/>
        <v>55920</v>
      </c>
      <c r="G939" s="20">
        <f t="shared" si="59"/>
        <v>26086680</v>
      </c>
      <c r="H939" s="88">
        <f t="shared" si="60"/>
        <v>25475.2734375</v>
      </c>
      <c r="I939" s="53">
        <f t="shared" si="60"/>
        <v>24.878196716308594</v>
      </c>
    </row>
    <row r="940" spans="5:9" x14ac:dyDescent="0.25">
      <c r="E940" s="20">
        <f t="shared" si="61"/>
        <v>933</v>
      </c>
      <c r="F940" s="20">
        <f t="shared" si="58"/>
        <v>55980</v>
      </c>
      <c r="G940" s="20">
        <f t="shared" si="59"/>
        <v>26142660</v>
      </c>
      <c r="H940" s="88">
        <f t="shared" si="60"/>
        <v>25529.94140625</v>
      </c>
      <c r="I940" s="53">
        <f t="shared" si="60"/>
        <v>24.931583404541016</v>
      </c>
    </row>
    <row r="941" spans="5:9" x14ac:dyDescent="0.25">
      <c r="E941" s="20">
        <f t="shared" si="61"/>
        <v>934</v>
      </c>
      <c r="F941" s="20">
        <f t="shared" si="58"/>
        <v>56040</v>
      </c>
      <c r="G941" s="20">
        <f t="shared" si="59"/>
        <v>26198700</v>
      </c>
      <c r="H941" s="88">
        <f t="shared" si="60"/>
        <v>25584.66796875</v>
      </c>
      <c r="I941" s="53">
        <f t="shared" si="60"/>
        <v>24.985027313232422</v>
      </c>
    </row>
    <row r="942" spans="5:9" x14ac:dyDescent="0.25">
      <c r="E942" s="20">
        <f t="shared" si="61"/>
        <v>935</v>
      </c>
      <c r="F942" s="20">
        <f t="shared" si="58"/>
        <v>56100</v>
      </c>
      <c r="G942" s="20">
        <f t="shared" si="59"/>
        <v>26254800</v>
      </c>
      <c r="H942" s="88">
        <f t="shared" si="60"/>
        <v>25639.453125</v>
      </c>
      <c r="I942" s="53">
        <f t="shared" si="60"/>
        <v>25.038528442382813</v>
      </c>
    </row>
    <row r="943" spans="5:9" x14ac:dyDescent="0.25">
      <c r="E943" s="20">
        <f t="shared" si="61"/>
        <v>936</v>
      </c>
      <c r="F943" s="20">
        <f t="shared" si="58"/>
        <v>56160</v>
      </c>
      <c r="G943" s="20">
        <f t="shared" si="59"/>
        <v>26310960</v>
      </c>
      <c r="H943" s="88">
        <f t="shared" si="60"/>
        <v>25694.296875</v>
      </c>
      <c r="I943" s="53">
        <f t="shared" si="60"/>
        <v>25.092086791992187</v>
      </c>
    </row>
    <row r="944" spans="5:9" x14ac:dyDescent="0.25">
      <c r="E944" s="20">
        <f t="shared" si="61"/>
        <v>937</v>
      </c>
      <c r="F944" s="20">
        <f t="shared" si="58"/>
        <v>56220</v>
      </c>
      <c r="G944" s="20">
        <f t="shared" si="59"/>
        <v>26367180</v>
      </c>
      <c r="H944" s="88">
        <f t="shared" si="60"/>
        <v>25749.19921875</v>
      </c>
      <c r="I944" s="53">
        <f t="shared" si="60"/>
        <v>25.145702362060547</v>
      </c>
    </row>
    <row r="945" spans="5:9" x14ac:dyDescent="0.25">
      <c r="E945" s="20">
        <f t="shared" si="61"/>
        <v>938</v>
      </c>
      <c r="F945" s="20">
        <f t="shared" si="58"/>
        <v>56280</v>
      </c>
      <c r="G945" s="20">
        <f t="shared" si="59"/>
        <v>26423460</v>
      </c>
      <c r="H945" s="88">
        <f t="shared" si="60"/>
        <v>25804.16015625</v>
      </c>
      <c r="I945" s="53">
        <f t="shared" si="60"/>
        <v>25.199375152587891</v>
      </c>
    </row>
    <row r="946" spans="5:9" x14ac:dyDescent="0.25">
      <c r="E946" s="20">
        <f t="shared" si="61"/>
        <v>939</v>
      </c>
      <c r="F946" s="20">
        <f t="shared" si="58"/>
        <v>56340</v>
      </c>
      <c r="G946" s="20">
        <f t="shared" si="59"/>
        <v>26479800</v>
      </c>
      <c r="H946" s="88">
        <f t="shared" si="60"/>
        <v>25859.1796875</v>
      </c>
      <c r="I946" s="53">
        <f t="shared" si="60"/>
        <v>25.253105163574219</v>
      </c>
    </row>
    <row r="947" spans="5:9" x14ac:dyDescent="0.25">
      <c r="E947" s="20">
        <f t="shared" si="61"/>
        <v>940</v>
      </c>
      <c r="F947" s="20">
        <f t="shared" si="58"/>
        <v>56400</v>
      </c>
      <c r="G947" s="20">
        <f t="shared" si="59"/>
        <v>26536200</v>
      </c>
      <c r="H947" s="88">
        <f t="shared" si="60"/>
        <v>25914.2578125</v>
      </c>
      <c r="I947" s="53">
        <f t="shared" si="60"/>
        <v>25.306892395019531</v>
      </c>
    </row>
    <row r="948" spans="5:9" x14ac:dyDescent="0.25">
      <c r="E948" s="20">
        <f t="shared" si="61"/>
        <v>941</v>
      </c>
      <c r="F948" s="20">
        <f t="shared" si="58"/>
        <v>56460</v>
      </c>
      <c r="G948" s="20">
        <f t="shared" si="59"/>
        <v>26592660</v>
      </c>
      <c r="H948" s="88">
        <f t="shared" si="60"/>
        <v>25969.39453125</v>
      </c>
      <c r="I948" s="53">
        <f t="shared" si="60"/>
        <v>25.360736846923828</v>
      </c>
    </row>
    <row r="949" spans="5:9" x14ac:dyDescent="0.25">
      <c r="E949" s="20">
        <f t="shared" si="61"/>
        <v>942</v>
      </c>
      <c r="F949" s="20">
        <f t="shared" si="58"/>
        <v>56520</v>
      </c>
      <c r="G949" s="20">
        <f t="shared" si="59"/>
        <v>26649180</v>
      </c>
      <c r="H949" s="88">
        <f t="shared" si="60"/>
        <v>26024.58984375</v>
      </c>
      <c r="I949" s="53">
        <f t="shared" si="60"/>
        <v>25.414638519287109</v>
      </c>
    </row>
    <row r="950" spans="5:9" x14ac:dyDescent="0.25">
      <c r="E950" s="20">
        <f t="shared" si="61"/>
        <v>943</v>
      </c>
      <c r="F950" s="20">
        <f t="shared" si="58"/>
        <v>56580</v>
      </c>
      <c r="G950" s="20">
        <f t="shared" si="59"/>
        <v>26705760</v>
      </c>
      <c r="H950" s="88">
        <f t="shared" si="60"/>
        <v>26079.84375</v>
      </c>
      <c r="I950" s="53">
        <f t="shared" si="60"/>
        <v>25.468597412109375</v>
      </c>
    </row>
    <row r="951" spans="5:9" x14ac:dyDescent="0.25">
      <c r="E951" s="20">
        <f t="shared" si="61"/>
        <v>944</v>
      </c>
      <c r="F951" s="20">
        <f t="shared" si="58"/>
        <v>56640</v>
      </c>
      <c r="G951" s="20">
        <f t="shared" si="59"/>
        <v>26762400</v>
      </c>
      <c r="H951" s="88">
        <f t="shared" si="60"/>
        <v>26135.15625</v>
      </c>
      <c r="I951" s="53">
        <f t="shared" si="60"/>
        <v>25.522613525390625</v>
      </c>
    </row>
    <row r="952" spans="5:9" x14ac:dyDescent="0.25">
      <c r="E952" s="20">
        <f t="shared" si="61"/>
        <v>945</v>
      </c>
      <c r="F952" s="20">
        <f t="shared" si="58"/>
        <v>56700</v>
      </c>
      <c r="G952" s="20">
        <f t="shared" si="59"/>
        <v>26819100</v>
      </c>
      <c r="H952" s="88">
        <f t="shared" si="60"/>
        <v>26190.52734375</v>
      </c>
      <c r="I952" s="53">
        <f t="shared" si="60"/>
        <v>25.576686859130859</v>
      </c>
    </row>
    <row r="953" spans="5:9" x14ac:dyDescent="0.25">
      <c r="E953" s="20">
        <f t="shared" si="61"/>
        <v>946</v>
      </c>
      <c r="F953" s="20">
        <f t="shared" si="58"/>
        <v>56760</v>
      </c>
      <c r="G953" s="20">
        <f t="shared" si="59"/>
        <v>26875860</v>
      </c>
      <c r="H953" s="88">
        <f t="shared" si="60"/>
        <v>26245.95703125</v>
      </c>
      <c r="I953" s="53">
        <f t="shared" si="60"/>
        <v>25.630817413330078</v>
      </c>
    </row>
    <row r="954" spans="5:9" x14ac:dyDescent="0.25">
      <c r="E954" s="20">
        <f t="shared" si="61"/>
        <v>947</v>
      </c>
      <c r="F954" s="20">
        <f t="shared" si="58"/>
        <v>56820</v>
      </c>
      <c r="G954" s="20">
        <f t="shared" si="59"/>
        <v>26932680</v>
      </c>
      <c r="H954" s="88">
        <f t="shared" si="60"/>
        <v>26301.4453125</v>
      </c>
      <c r="I954" s="53">
        <f t="shared" si="60"/>
        <v>25.685005187988281</v>
      </c>
    </row>
    <row r="955" spans="5:9" x14ac:dyDescent="0.25">
      <c r="E955" s="20">
        <f t="shared" si="61"/>
        <v>948</v>
      </c>
      <c r="F955" s="20">
        <f t="shared" ref="F955:F1007" si="62">F954+$F$5</f>
        <v>56880</v>
      </c>
      <c r="G955" s="20">
        <f t="shared" ref="G955:G1007" si="63">G954+F955</f>
        <v>26989560</v>
      </c>
      <c r="H955" s="88">
        <f t="shared" si="60"/>
        <v>26356.9921875</v>
      </c>
      <c r="I955" s="53">
        <f t="shared" si="60"/>
        <v>25.739250183105469</v>
      </c>
    </row>
    <row r="956" spans="5:9" x14ac:dyDescent="0.25">
      <c r="E956" s="20">
        <f t="shared" si="61"/>
        <v>949</v>
      </c>
      <c r="F956" s="20">
        <f t="shared" si="62"/>
        <v>56940</v>
      </c>
      <c r="G956" s="20">
        <f t="shared" si="63"/>
        <v>27046500</v>
      </c>
      <c r="H956" s="88">
        <f t="shared" si="60"/>
        <v>26412.59765625</v>
      </c>
      <c r="I956" s="53">
        <f t="shared" si="60"/>
        <v>25.793552398681641</v>
      </c>
    </row>
    <row r="957" spans="5:9" x14ac:dyDescent="0.25">
      <c r="E957" s="20">
        <f t="shared" si="61"/>
        <v>950</v>
      </c>
      <c r="F957" s="20">
        <f t="shared" si="62"/>
        <v>57000</v>
      </c>
      <c r="G957" s="20">
        <f t="shared" si="63"/>
        <v>27103500</v>
      </c>
      <c r="H957" s="88">
        <f t="shared" si="60"/>
        <v>26468.26171875</v>
      </c>
      <c r="I957" s="53">
        <f t="shared" si="60"/>
        <v>25.847911834716797</v>
      </c>
    </row>
    <row r="958" spans="5:9" x14ac:dyDescent="0.25">
      <c r="E958" s="20">
        <f t="shared" si="61"/>
        <v>951</v>
      </c>
      <c r="F958" s="20">
        <f t="shared" si="62"/>
        <v>57060</v>
      </c>
      <c r="G958" s="20">
        <f t="shared" si="63"/>
        <v>27160560</v>
      </c>
      <c r="H958" s="88">
        <f t="shared" si="60"/>
        <v>26523.984375</v>
      </c>
      <c r="I958" s="53">
        <f t="shared" si="60"/>
        <v>25.902328491210937</v>
      </c>
    </row>
    <row r="959" spans="5:9" x14ac:dyDescent="0.25">
      <c r="E959" s="20">
        <f t="shared" si="61"/>
        <v>952</v>
      </c>
      <c r="F959" s="20">
        <f t="shared" si="62"/>
        <v>57120</v>
      </c>
      <c r="G959" s="20">
        <f t="shared" si="63"/>
        <v>27217680</v>
      </c>
      <c r="H959" s="88">
        <f t="shared" si="60"/>
        <v>26579.765625</v>
      </c>
      <c r="I959" s="53">
        <f t="shared" si="60"/>
        <v>25.956802368164063</v>
      </c>
    </row>
    <row r="960" spans="5:9" x14ac:dyDescent="0.25">
      <c r="E960" s="20">
        <f t="shared" si="61"/>
        <v>953</v>
      </c>
      <c r="F960" s="20">
        <f t="shared" si="62"/>
        <v>57180</v>
      </c>
      <c r="G960" s="20">
        <f t="shared" si="63"/>
        <v>27274860</v>
      </c>
      <c r="H960" s="88">
        <f t="shared" si="60"/>
        <v>26635.60546875</v>
      </c>
      <c r="I960" s="53">
        <f t="shared" si="60"/>
        <v>26.011333465576172</v>
      </c>
    </row>
    <row r="961" spans="5:9" x14ac:dyDescent="0.25">
      <c r="E961" s="20">
        <f t="shared" si="61"/>
        <v>954</v>
      </c>
      <c r="F961" s="20">
        <f t="shared" si="62"/>
        <v>57240</v>
      </c>
      <c r="G961" s="20">
        <f t="shared" si="63"/>
        <v>27332100</v>
      </c>
      <c r="H961" s="88">
        <f t="shared" si="60"/>
        <v>26691.50390625</v>
      </c>
      <c r="I961" s="53">
        <f t="shared" si="60"/>
        <v>26.065921783447266</v>
      </c>
    </row>
    <row r="962" spans="5:9" x14ac:dyDescent="0.25">
      <c r="E962" s="20">
        <f t="shared" si="61"/>
        <v>955</v>
      </c>
      <c r="F962" s="20">
        <f t="shared" si="62"/>
        <v>57300</v>
      </c>
      <c r="G962" s="20">
        <f t="shared" si="63"/>
        <v>27389400</v>
      </c>
      <c r="H962" s="88">
        <f t="shared" si="60"/>
        <v>26747.4609375</v>
      </c>
      <c r="I962" s="53">
        <f t="shared" si="60"/>
        <v>26.120567321777344</v>
      </c>
    </row>
    <row r="963" spans="5:9" x14ac:dyDescent="0.25">
      <c r="E963" s="20">
        <f t="shared" si="61"/>
        <v>956</v>
      </c>
      <c r="F963" s="20">
        <f t="shared" si="62"/>
        <v>57360</v>
      </c>
      <c r="G963" s="20">
        <f t="shared" si="63"/>
        <v>27446760</v>
      </c>
      <c r="H963" s="88">
        <f t="shared" si="60"/>
        <v>26803.4765625</v>
      </c>
      <c r="I963" s="53">
        <f t="shared" si="60"/>
        <v>26.175270080566406</v>
      </c>
    </row>
    <row r="964" spans="5:9" x14ac:dyDescent="0.25">
      <c r="E964" s="20">
        <f t="shared" si="61"/>
        <v>957</v>
      </c>
      <c r="F964" s="20">
        <f t="shared" si="62"/>
        <v>57420</v>
      </c>
      <c r="G964" s="20">
        <f t="shared" si="63"/>
        <v>27504180</v>
      </c>
      <c r="H964" s="88">
        <f t="shared" si="60"/>
        <v>26859.55078125</v>
      </c>
      <c r="I964" s="53">
        <f t="shared" si="60"/>
        <v>26.230030059814453</v>
      </c>
    </row>
    <row r="965" spans="5:9" x14ac:dyDescent="0.25">
      <c r="E965" s="20">
        <f t="shared" si="61"/>
        <v>958</v>
      </c>
      <c r="F965" s="20">
        <f t="shared" si="62"/>
        <v>57480</v>
      </c>
      <c r="G965" s="20">
        <f t="shared" si="63"/>
        <v>27561660</v>
      </c>
      <c r="H965" s="88">
        <f t="shared" si="60"/>
        <v>26915.68359375</v>
      </c>
      <c r="I965" s="53">
        <f t="shared" si="60"/>
        <v>26.284847259521484</v>
      </c>
    </row>
    <row r="966" spans="5:9" x14ac:dyDescent="0.25">
      <c r="E966" s="20">
        <f t="shared" si="61"/>
        <v>959</v>
      </c>
      <c r="F966" s="20">
        <f t="shared" si="62"/>
        <v>57540</v>
      </c>
      <c r="G966" s="20">
        <f t="shared" si="63"/>
        <v>27619200</v>
      </c>
      <c r="H966" s="88">
        <f t="shared" si="60"/>
        <v>26971.875</v>
      </c>
      <c r="I966" s="53">
        <f t="shared" si="60"/>
        <v>26.3397216796875</v>
      </c>
    </row>
    <row r="967" spans="5:9" x14ac:dyDescent="0.25">
      <c r="E967" s="20">
        <f t="shared" si="61"/>
        <v>960</v>
      </c>
      <c r="F967" s="20">
        <f t="shared" si="62"/>
        <v>57600</v>
      </c>
      <c r="G967" s="20">
        <f t="shared" si="63"/>
        <v>27676800</v>
      </c>
      <c r="H967" s="88">
        <f t="shared" si="60"/>
        <v>27028.125</v>
      </c>
      <c r="I967" s="53">
        <f t="shared" si="60"/>
        <v>26.3946533203125</v>
      </c>
    </row>
    <row r="968" spans="5:9" x14ac:dyDescent="0.25">
      <c r="E968" s="20">
        <f t="shared" si="61"/>
        <v>961</v>
      </c>
      <c r="F968" s="20">
        <f t="shared" si="62"/>
        <v>57660</v>
      </c>
      <c r="G968" s="20">
        <f t="shared" si="63"/>
        <v>27734460</v>
      </c>
      <c r="H968" s="88">
        <f t="shared" si="60"/>
        <v>27084.43359375</v>
      </c>
      <c r="I968" s="53">
        <f t="shared" si="60"/>
        <v>26.449642181396484</v>
      </c>
    </row>
    <row r="969" spans="5:9" x14ac:dyDescent="0.25">
      <c r="E969" s="20">
        <f t="shared" si="61"/>
        <v>962</v>
      </c>
      <c r="F969" s="20">
        <f t="shared" si="62"/>
        <v>57720</v>
      </c>
      <c r="G969" s="20">
        <f t="shared" si="63"/>
        <v>27792180</v>
      </c>
      <c r="H969" s="88">
        <f t="shared" ref="H969:I1007" si="64">G969/1024</f>
        <v>27140.80078125</v>
      </c>
      <c r="I969" s="53">
        <f t="shared" si="64"/>
        <v>26.504688262939453</v>
      </c>
    </row>
    <row r="970" spans="5:9" x14ac:dyDescent="0.25">
      <c r="E970" s="20">
        <f t="shared" ref="E970:E1033" si="65">E969+1</f>
        <v>963</v>
      </c>
      <c r="F970" s="20">
        <f t="shared" si="62"/>
        <v>57780</v>
      </c>
      <c r="G970" s="20">
        <f t="shared" si="63"/>
        <v>27849960</v>
      </c>
      <c r="H970" s="88">
        <f t="shared" si="64"/>
        <v>27197.2265625</v>
      </c>
      <c r="I970" s="53">
        <f t="shared" si="64"/>
        <v>26.559791564941406</v>
      </c>
    </row>
    <row r="971" spans="5:9" x14ac:dyDescent="0.25">
      <c r="E971" s="20">
        <f t="shared" si="65"/>
        <v>964</v>
      </c>
      <c r="F971" s="20">
        <f t="shared" si="62"/>
        <v>57840</v>
      </c>
      <c r="G971" s="20">
        <f t="shared" si="63"/>
        <v>27907800</v>
      </c>
      <c r="H971" s="88">
        <f t="shared" si="64"/>
        <v>27253.7109375</v>
      </c>
      <c r="I971" s="53">
        <f t="shared" si="64"/>
        <v>26.614952087402344</v>
      </c>
    </row>
    <row r="972" spans="5:9" x14ac:dyDescent="0.25">
      <c r="E972" s="20">
        <f t="shared" si="65"/>
        <v>965</v>
      </c>
      <c r="F972" s="20">
        <f t="shared" si="62"/>
        <v>57900</v>
      </c>
      <c r="G972" s="20">
        <f t="shared" si="63"/>
        <v>27965700</v>
      </c>
      <c r="H972" s="88">
        <f t="shared" si="64"/>
        <v>27310.25390625</v>
      </c>
      <c r="I972" s="53">
        <f t="shared" si="64"/>
        <v>26.670169830322266</v>
      </c>
    </row>
    <row r="973" spans="5:9" x14ac:dyDescent="0.25">
      <c r="E973" s="20">
        <f t="shared" si="65"/>
        <v>966</v>
      </c>
      <c r="F973" s="20">
        <f t="shared" si="62"/>
        <v>57960</v>
      </c>
      <c r="G973" s="20">
        <f t="shared" si="63"/>
        <v>28023660</v>
      </c>
      <c r="H973" s="88">
        <f t="shared" si="64"/>
        <v>27366.85546875</v>
      </c>
      <c r="I973" s="53">
        <f t="shared" si="64"/>
        <v>26.725444793701172</v>
      </c>
    </row>
    <row r="974" spans="5:9" x14ac:dyDescent="0.25">
      <c r="E974" s="20">
        <f t="shared" si="65"/>
        <v>967</v>
      </c>
      <c r="F974" s="20">
        <f t="shared" si="62"/>
        <v>58020</v>
      </c>
      <c r="G974" s="20">
        <f t="shared" si="63"/>
        <v>28081680</v>
      </c>
      <c r="H974" s="88">
        <f t="shared" si="64"/>
        <v>27423.515625</v>
      </c>
      <c r="I974" s="53">
        <f t="shared" si="64"/>
        <v>26.780776977539063</v>
      </c>
    </row>
    <row r="975" spans="5:9" x14ac:dyDescent="0.25">
      <c r="E975" s="20">
        <f t="shared" si="65"/>
        <v>968</v>
      </c>
      <c r="F975" s="20">
        <f t="shared" si="62"/>
        <v>58080</v>
      </c>
      <c r="G975" s="20">
        <f t="shared" si="63"/>
        <v>28139760</v>
      </c>
      <c r="H975" s="88">
        <f t="shared" si="64"/>
        <v>27480.234375</v>
      </c>
      <c r="I975" s="53">
        <f t="shared" si="64"/>
        <v>26.836166381835937</v>
      </c>
    </row>
    <row r="976" spans="5:9" x14ac:dyDescent="0.25">
      <c r="E976" s="20">
        <f t="shared" si="65"/>
        <v>969</v>
      </c>
      <c r="F976" s="20">
        <f t="shared" si="62"/>
        <v>58140</v>
      </c>
      <c r="G976" s="20">
        <f t="shared" si="63"/>
        <v>28197900</v>
      </c>
      <c r="H976" s="88">
        <f t="shared" si="64"/>
        <v>27537.01171875</v>
      </c>
      <c r="I976" s="53">
        <f t="shared" si="64"/>
        <v>26.891613006591797</v>
      </c>
    </row>
    <row r="977" spans="5:9" x14ac:dyDescent="0.25">
      <c r="E977" s="20">
        <f t="shared" si="65"/>
        <v>970</v>
      </c>
      <c r="F977" s="20">
        <f t="shared" si="62"/>
        <v>58200</v>
      </c>
      <c r="G977" s="20">
        <f t="shared" si="63"/>
        <v>28256100</v>
      </c>
      <c r="H977" s="88">
        <f t="shared" si="64"/>
        <v>27593.84765625</v>
      </c>
      <c r="I977" s="53">
        <f t="shared" si="64"/>
        <v>26.947116851806641</v>
      </c>
    </row>
    <row r="978" spans="5:9" x14ac:dyDescent="0.25">
      <c r="E978" s="20">
        <f t="shared" si="65"/>
        <v>971</v>
      </c>
      <c r="F978" s="20">
        <f t="shared" si="62"/>
        <v>58260</v>
      </c>
      <c r="G978" s="20">
        <f t="shared" si="63"/>
        <v>28314360</v>
      </c>
      <c r="H978" s="88">
        <f t="shared" si="64"/>
        <v>27650.7421875</v>
      </c>
      <c r="I978" s="53">
        <f t="shared" si="64"/>
        <v>27.002677917480469</v>
      </c>
    </row>
    <row r="979" spans="5:9" x14ac:dyDescent="0.25">
      <c r="E979" s="20">
        <f t="shared" si="65"/>
        <v>972</v>
      </c>
      <c r="F979" s="20">
        <f t="shared" si="62"/>
        <v>58320</v>
      </c>
      <c r="G979" s="20">
        <f t="shared" si="63"/>
        <v>28372680</v>
      </c>
      <c r="H979" s="88">
        <f t="shared" si="64"/>
        <v>27707.6953125</v>
      </c>
      <c r="I979" s="53">
        <f t="shared" si="64"/>
        <v>27.058296203613281</v>
      </c>
    </row>
    <row r="980" spans="5:9" x14ac:dyDescent="0.25">
      <c r="E980" s="20">
        <f t="shared" si="65"/>
        <v>973</v>
      </c>
      <c r="F980" s="20">
        <f t="shared" si="62"/>
        <v>58380</v>
      </c>
      <c r="G980" s="20">
        <f t="shared" si="63"/>
        <v>28431060</v>
      </c>
      <c r="H980" s="88">
        <f t="shared" si="64"/>
        <v>27764.70703125</v>
      </c>
      <c r="I980" s="53">
        <f t="shared" si="64"/>
        <v>27.113971710205078</v>
      </c>
    </row>
    <row r="981" spans="5:9" x14ac:dyDescent="0.25">
      <c r="E981" s="20">
        <f t="shared" si="65"/>
        <v>974</v>
      </c>
      <c r="F981" s="20">
        <f t="shared" si="62"/>
        <v>58440</v>
      </c>
      <c r="G981" s="20">
        <f t="shared" si="63"/>
        <v>28489500</v>
      </c>
      <c r="H981" s="88">
        <f t="shared" si="64"/>
        <v>27821.77734375</v>
      </c>
      <c r="I981" s="53">
        <f t="shared" si="64"/>
        <v>27.169704437255859</v>
      </c>
    </row>
    <row r="982" spans="5:9" x14ac:dyDescent="0.25">
      <c r="E982" s="20">
        <f t="shared" si="65"/>
        <v>975</v>
      </c>
      <c r="F982" s="20">
        <f t="shared" si="62"/>
        <v>58500</v>
      </c>
      <c r="G982" s="20">
        <f t="shared" si="63"/>
        <v>28548000</v>
      </c>
      <c r="H982" s="88">
        <f t="shared" si="64"/>
        <v>27878.90625</v>
      </c>
      <c r="I982" s="53">
        <f t="shared" si="64"/>
        <v>27.225494384765625</v>
      </c>
    </row>
    <row r="983" spans="5:9" x14ac:dyDescent="0.25">
      <c r="E983" s="20">
        <f t="shared" si="65"/>
        <v>976</v>
      </c>
      <c r="F983" s="20">
        <f t="shared" si="62"/>
        <v>58560</v>
      </c>
      <c r="G983" s="20">
        <f t="shared" si="63"/>
        <v>28606560</v>
      </c>
      <c r="H983" s="88">
        <f t="shared" si="64"/>
        <v>27936.09375</v>
      </c>
      <c r="I983" s="53">
        <f t="shared" si="64"/>
        <v>27.281341552734375</v>
      </c>
    </row>
    <row r="984" spans="5:9" x14ac:dyDescent="0.25">
      <c r="E984" s="20">
        <f t="shared" si="65"/>
        <v>977</v>
      </c>
      <c r="F984" s="20">
        <f t="shared" si="62"/>
        <v>58620</v>
      </c>
      <c r="G984" s="20">
        <f t="shared" si="63"/>
        <v>28665180</v>
      </c>
      <c r="H984" s="88">
        <f t="shared" si="64"/>
        <v>27993.33984375</v>
      </c>
      <c r="I984" s="53">
        <f t="shared" si="64"/>
        <v>27.337245941162109</v>
      </c>
    </row>
    <row r="985" spans="5:9" x14ac:dyDescent="0.25">
      <c r="E985" s="20">
        <f t="shared" si="65"/>
        <v>978</v>
      </c>
      <c r="F985" s="20">
        <f t="shared" si="62"/>
        <v>58680</v>
      </c>
      <c r="G985" s="20">
        <f t="shared" si="63"/>
        <v>28723860</v>
      </c>
      <c r="H985" s="88">
        <f t="shared" si="64"/>
        <v>28050.64453125</v>
      </c>
      <c r="I985" s="53">
        <f t="shared" si="64"/>
        <v>27.393207550048828</v>
      </c>
    </row>
    <row r="986" spans="5:9" x14ac:dyDescent="0.25">
      <c r="E986" s="20">
        <f t="shared" si="65"/>
        <v>979</v>
      </c>
      <c r="F986" s="20">
        <f t="shared" si="62"/>
        <v>58740</v>
      </c>
      <c r="G986" s="20">
        <f t="shared" si="63"/>
        <v>28782600</v>
      </c>
      <c r="H986" s="88">
        <f t="shared" si="64"/>
        <v>28108.0078125</v>
      </c>
      <c r="I986" s="53">
        <f t="shared" si="64"/>
        <v>27.449226379394531</v>
      </c>
    </row>
    <row r="987" spans="5:9" x14ac:dyDescent="0.25">
      <c r="E987" s="20">
        <f t="shared" si="65"/>
        <v>980</v>
      </c>
      <c r="F987" s="20">
        <f t="shared" si="62"/>
        <v>58800</v>
      </c>
      <c r="G987" s="20">
        <f t="shared" si="63"/>
        <v>28841400</v>
      </c>
      <c r="H987" s="88">
        <f t="shared" si="64"/>
        <v>28165.4296875</v>
      </c>
      <c r="I987" s="53">
        <f t="shared" si="64"/>
        <v>27.505302429199219</v>
      </c>
    </row>
    <row r="988" spans="5:9" x14ac:dyDescent="0.25">
      <c r="E988" s="20">
        <f t="shared" si="65"/>
        <v>981</v>
      </c>
      <c r="F988" s="20">
        <f t="shared" si="62"/>
        <v>58860</v>
      </c>
      <c r="G988" s="20">
        <f t="shared" si="63"/>
        <v>28900260</v>
      </c>
      <c r="H988" s="88">
        <f t="shared" si="64"/>
        <v>28222.91015625</v>
      </c>
      <c r="I988" s="53">
        <f t="shared" si="64"/>
        <v>27.561435699462891</v>
      </c>
    </row>
    <row r="989" spans="5:9" x14ac:dyDescent="0.25">
      <c r="E989" s="20">
        <f t="shared" si="65"/>
        <v>982</v>
      </c>
      <c r="F989" s="20">
        <f t="shared" si="62"/>
        <v>58920</v>
      </c>
      <c r="G989" s="20">
        <f t="shared" si="63"/>
        <v>28959180</v>
      </c>
      <c r="H989" s="88">
        <f t="shared" si="64"/>
        <v>28280.44921875</v>
      </c>
      <c r="I989" s="53">
        <f t="shared" si="64"/>
        <v>27.617626190185547</v>
      </c>
    </row>
    <row r="990" spans="5:9" x14ac:dyDescent="0.25">
      <c r="E990" s="20">
        <f t="shared" si="65"/>
        <v>983</v>
      </c>
      <c r="F990" s="20">
        <f t="shared" si="62"/>
        <v>58980</v>
      </c>
      <c r="G990" s="20">
        <f t="shared" si="63"/>
        <v>29018160</v>
      </c>
      <c r="H990" s="88">
        <f t="shared" si="64"/>
        <v>28338.046875</v>
      </c>
      <c r="I990" s="53">
        <f t="shared" si="64"/>
        <v>27.673873901367187</v>
      </c>
    </row>
    <row r="991" spans="5:9" x14ac:dyDescent="0.25">
      <c r="E991" s="20">
        <f t="shared" si="65"/>
        <v>984</v>
      </c>
      <c r="F991" s="20">
        <f t="shared" si="62"/>
        <v>59040</v>
      </c>
      <c r="G991" s="20">
        <f t="shared" si="63"/>
        <v>29077200</v>
      </c>
      <c r="H991" s="88">
        <f t="shared" si="64"/>
        <v>28395.703125</v>
      </c>
      <c r="I991" s="53">
        <f t="shared" si="64"/>
        <v>27.730178833007813</v>
      </c>
    </row>
    <row r="992" spans="5:9" x14ac:dyDescent="0.25">
      <c r="E992" s="20">
        <f t="shared" si="65"/>
        <v>985</v>
      </c>
      <c r="F992" s="20">
        <f t="shared" si="62"/>
        <v>59100</v>
      </c>
      <c r="G992" s="20">
        <f t="shared" si="63"/>
        <v>29136300</v>
      </c>
      <c r="H992" s="88">
        <f t="shared" si="64"/>
        <v>28453.41796875</v>
      </c>
      <c r="I992" s="53">
        <f t="shared" si="64"/>
        <v>27.786540985107422</v>
      </c>
    </row>
    <row r="993" spans="5:9" x14ac:dyDescent="0.25">
      <c r="E993" s="20">
        <f t="shared" si="65"/>
        <v>986</v>
      </c>
      <c r="F993" s="20">
        <f t="shared" si="62"/>
        <v>59160</v>
      </c>
      <c r="G993" s="20">
        <f t="shared" si="63"/>
        <v>29195460</v>
      </c>
      <c r="H993" s="88">
        <f t="shared" si="64"/>
        <v>28511.19140625</v>
      </c>
      <c r="I993" s="53">
        <f t="shared" si="64"/>
        <v>27.842960357666016</v>
      </c>
    </row>
    <row r="994" spans="5:9" x14ac:dyDescent="0.25">
      <c r="E994" s="20">
        <f t="shared" si="65"/>
        <v>987</v>
      </c>
      <c r="F994" s="20">
        <f t="shared" si="62"/>
        <v>59220</v>
      </c>
      <c r="G994" s="20">
        <f t="shared" si="63"/>
        <v>29254680</v>
      </c>
      <c r="H994" s="88">
        <f t="shared" si="64"/>
        <v>28569.0234375</v>
      </c>
      <c r="I994" s="53">
        <f t="shared" si="64"/>
        <v>27.899436950683594</v>
      </c>
    </row>
    <row r="995" spans="5:9" x14ac:dyDescent="0.25">
      <c r="E995" s="20">
        <f t="shared" si="65"/>
        <v>988</v>
      </c>
      <c r="F995" s="20">
        <f t="shared" si="62"/>
        <v>59280</v>
      </c>
      <c r="G995" s="20">
        <f t="shared" si="63"/>
        <v>29313960</v>
      </c>
      <c r="H995" s="88">
        <f t="shared" si="64"/>
        <v>28626.9140625</v>
      </c>
      <c r="I995" s="53">
        <f t="shared" si="64"/>
        <v>27.955970764160156</v>
      </c>
    </row>
    <row r="996" spans="5:9" x14ac:dyDescent="0.25">
      <c r="E996" s="20">
        <f t="shared" si="65"/>
        <v>989</v>
      </c>
      <c r="F996" s="20">
        <f t="shared" si="62"/>
        <v>59340</v>
      </c>
      <c r="G996" s="20">
        <f t="shared" si="63"/>
        <v>29373300</v>
      </c>
      <c r="H996" s="88">
        <f t="shared" si="64"/>
        <v>28684.86328125</v>
      </c>
      <c r="I996" s="53">
        <f t="shared" si="64"/>
        <v>28.012561798095703</v>
      </c>
    </row>
    <row r="997" spans="5:9" x14ac:dyDescent="0.25">
      <c r="E997" s="20">
        <f t="shared" si="65"/>
        <v>990</v>
      </c>
      <c r="F997" s="20">
        <f t="shared" si="62"/>
        <v>59400</v>
      </c>
      <c r="G997" s="20">
        <f t="shared" si="63"/>
        <v>29432700</v>
      </c>
      <c r="H997" s="88">
        <f t="shared" si="64"/>
        <v>28742.87109375</v>
      </c>
      <c r="I997" s="53">
        <f t="shared" si="64"/>
        <v>28.069210052490234</v>
      </c>
    </row>
    <row r="998" spans="5:9" x14ac:dyDescent="0.25">
      <c r="E998" s="20">
        <f t="shared" si="65"/>
        <v>991</v>
      </c>
      <c r="F998" s="20">
        <f t="shared" si="62"/>
        <v>59460</v>
      </c>
      <c r="G998" s="20">
        <f t="shared" si="63"/>
        <v>29492160</v>
      </c>
      <c r="H998" s="88">
        <f t="shared" si="64"/>
        <v>28800.9375</v>
      </c>
      <c r="I998" s="53">
        <f t="shared" si="64"/>
        <v>28.12591552734375</v>
      </c>
    </row>
    <row r="999" spans="5:9" x14ac:dyDescent="0.25">
      <c r="E999" s="20">
        <f t="shared" si="65"/>
        <v>992</v>
      </c>
      <c r="F999" s="20">
        <f t="shared" si="62"/>
        <v>59520</v>
      </c>
      <c r="G999" s="20">
        <f t="shared" si="63"/>
        <v>29551680</v>
      </c>
      <c r="H999" s="88">
        <f t="shared" si="64"/>
        <v>28859.0625</v>
      </c>
      <c r="I999" s="53">
        <f t="shared" si="64"/>
        <v>28.18267822265625</v>
      </c>
    </row>
    <row r="1000" spans="5:9" x14ac:dyDescent="0.25">
      <c r="E1000" s="20">
        <f t="shared" si="65"/>
        <v>993</v>
      </c>
      <c r="F1000" s="20">
        <f t="shared" si="62"/>
        <v>59580</v>
      </c>
      <c r="G1000" s="20">
        <f t="shared" si="63"/>
        <v>29611260</v>
      </c>
      <c r="H1000" s="88">
        <f t="shared" si="64"/>
        <v>28917.24609375</v>
      </c>
      <c r="I1000" s="53">
        <f t="shared" si="64"/>
        <v>28.239498138427734</v>
      </c>
    </row>
    <row r="1001" spans="5:9" x14ac:dyDescent="0.25">
      <c r="E1001" s="20">
        <f t="shared" si="65"/>
        <v>994</v>
      </c>
      <c r="F1001" s="20">
        <f t="shared" si="62"/>
        <v>59640</v>
      </c>
      <c r="G1001" s="20">
        <f t="shared" si="63"/>
        <v>29670900</v>
      </c>
      <c r="H1001" s="88">
        <f t="shared" si="64"/>
        <v>28975.48828125</v>
      </c>
      <c r="I1001" s="53">
        <f t="shared" si="64"/>
        <v>28.296375274658203</v>
      </c>
    </row>
    <row r="1002" spans="5:9" x14ac:dyDescent="0.25">
      <c r="E1002" s="20">
        <f t="shared" si="65"/>
        <v>995</v>
      </c>
      <c r="F1002" s="20">
        <f t="shared" si="62"/>
        <v>59700</v>
      </c>
      <c r="G1002" s="20">
        <f t="shared" si="63"/>
        <v>29730600</v>
      </c>
      <c r="H1002" s="88">
        <f t="shared" si="64"/>
        <v>29033.7890625</v>
      </c>
      <c r="I1002" s="53">
        <f t="shared" si="64"/>
        <v>28.353309631347656</v>
      </c>
    </row>
    <row r="1003" spans="5:9" x14ac:dyDescent="0.25">
      <c r="E1003" s="20">
        <f t="shared" si="65"/>
        <v>996</v>
      </c>
      <c r="F1003" s="20">
        <f t="shared" si="62"/>
        <v>59760</v>
      </c>
      <c r="G1003" s="20">
        <f t="shared" si="63"/>
        <v>29790360</v>
      </c>
      <c r="H1003" s="88">
        <f t="shared" si="64"/>
        <v>29092.1484375</v>
      </c>
      <c r="I1003" s="53">
        <f t="shared" si="64"/>
        <v>28.410301208496094</v>
      </c>
    </row>
    <row r="1004" spans="5:9" x14ac:dyDescent="0.25">
      <c r="E1004" s="20">
        <f t="shared" si="65"/>
        <v>997</v>
      </c>
      <c r="F1004" s="20">
        <f t="shared" si="62"/>
        <v>59820</v>
      </c>
      <c r="G1004" s="20">
        <f t="shared" si="63"/>
        <v>29850180</v>
      </c>
      <c r="H1004" s="88">
        <f t="shared" si="64"/>
        <v>29150.56640625</v>
      </c>
      <c r="I1004" s="53">
        <f t="shared" si="64"/>
        <v>28.467350006103516</v>
      </c>
    </row>
    <row r="1005" spans="5:9" x14ac:dyDescent="0.25">
      <c r="E1005" s="20">
        <f t="shared" si="65"/>
        <v>998</v>
      </c>
      <c r="F1005" s="20">
        <f t="shared" si="62"/>
        <v>59880</v>
      </c>
      <c r="G1005" s="20">
        <f t="shared" si="63"/>
        <v>29910060</v>
      </c>
      <c r="H1005" s="88">
        <f t="shared" si="64"/>
        <v>29209.04296875</v>
      </c>
      <c r="I1005" s="53">
        <f t="shared" si="64"/>
        <v>28.524456024169922</v>
      </c>
    </row>
    <row r="1006" spans="5:9" x14ac:dyDescent="0.25">
      <c r="E1006" s="20">
        <f t="shared" si="65"/>
        <v>999</v>
      </c>
      <c r="F1006" s="20">
        <f t="shared" si="62"/>
        <v>59940</v>
      </c>
      <c r="G1006" s="20">
        <f t="shared" si="63"/>
        <v>29970000</v>
      </c>
      <c r="H1006" s="88">
        <f t="shared" si="64"/>
        <v>29267.578125</v>
      </c>
      <c r="I1006" s="53">
        <f t="shared" si="64"/>
        <v>28.581619262695313</v>
      </c>
    </row>
    <row r="1007" spans="5:9" x14ac:dyDescent="0.25">
      <c r="E1007" s="20">
        <f t="shared" si="65"/>
        <v>1000</v>
      </c>
      <c r="F1007" s="20">
        <f t="shared" si="62"/>
        <v>60000</v>
      </c>
      <c r="G1007" s="20">
        <f t="shared" si="63"/>
        <v>30030000</v>
      </c>
      <c r="H1007" s="88">
        <f t="shared" si="64"/>
        <v>29326.171875</v>
      </c>
      <c r="I1007" s="53">
        <f t="shared" si="64"/>
        <v>28.638839721679688</v>
      </c>
    </row>
    <row r="1008" spans="5:9" x14ac:dyDescent="0.25">
      <c r="E1008" s="20">
        <f t="shared" si="65"/>
        <v>1001</v>
      </c>
      <c r="F1008" s="20">
        <f t="shared" ref="F1008:F1071" si="66">F1007+$F$5</f>
        <v>60060</v>
      </c>
      <c r="G1008" s="20">
        <f t="shared" ref="G1008:G1071" si="67">G1007+F1008</f>
        <v>30090060</v>
      </c>
      <c r="H1008" s="88">
        <f t="shared" ref="H1008:I1008" si="68">G1008/1024</f>
        <v>29384.82421875</v>
      </c>
      <c r="I1008" s="53">
        <f t="shared" si="68"/>
        <v>28.696117401123047</v>
      </c>
    </row>
    <row r="1009" spans="5:9" x14ac:dyDescent="0.25">
      <c r="E1009" s="20">
        <f t="shared" si="65"/>
        <v>1002</v>
      </c>
      <c r="F1009" s="20">
        <f t="shared" si="66"/>
        <v>60120</v>
      </c>
      <c r="G1009" s="20">
        <f t="shared" si="67"/>
        <v>30150180</v>
      </c>
      <c r="H1009" s="88">
        <f t="shared" ref="H1009:I1009" si="69">G1009/1024</f>
        <v>29443.53515625</v>
      </c>
      <c r="I1009" s="53">
        <f t="shared" si="69"/>
        <v>28.753452301025391</v>
      </c>
    </row>
    <row r="1010" spans="5:9" x14ac:dyDescent="0.25">
      <c r="E1010" s="20">
        <f t="shared" si="65"/>
        <v>1003</v>
      </c>
      <c r="F1010" s="20">
        <f t="shared" si="66"/>
        <v>60180</v>
      </c>
      <c r="G1010" s="20">
        <f t="shared" si="67"/>
        <v>30210360</v>
      </c>
      <c r="H1010" s="88">
        <f t="shared" ref="H1010:I1010" si="70">G1010/1024</f>
        <v>29502.3046875</v>
      </c>
      <c r="I1010" s="53">
        <f t="shared" si="70"/>
        <v>28.810844421386719</v>
      </c>
    </row>
    <row r="1011" spans="5:9" x14ac:dyDescent="0.25">
      <c r="E1011" s="20">
        <f t="shared" si="65"/>
        <v>1004</v>
      </c>
      <c r="F1011" s="20">
        <f t="shared" si="66"/>
        <v>60240</v>
      </c>
      <c r="G1011" s="20">
        <f t="shared" si="67"/>
        <v>30270600</v>
      </c>
      <c r="H1011" s="88">
        <f t="shared" ref="H1011:I1011" si="71">G1011/1024</f>
        <v>29561.1328125</v>
      </c>
      <c r="I1011" s="53">
        <f t="shared" si="71"/>
        <v>28.868293762207031</v>
      </c>
    </row>
    <row r="1012" spans="5:9" x14ac:dyDescent="0.25">
      <c r="E1012" s="20">
        <f t="shared" si="65"/>
        <v>1005</v>
      </c>
      <c r="F1012" s="20">
        <f t="shared" si="66"/>
        <v>60300</v>
      </c>
      <c r="G1012" s="20">
        <f t="shared" si="67"/>
        <v>30330900</v>
      </c>
      <c r="H1012" s="88">
        <f t="shared" ref="H1012:I1012" si="72">G1012/1024</f>
        <v>29620.01953125</v>
      </c>
      <c r="I1012" s="53">
        <f t="shared" si="72"/>
        <v>28.925800323486328</v>
      </c>
    </row>
    <row r="1013" spans="5:9" x14ac:dyDescent="0.25">
      <c r="E1013" s="20">
        <f t="shared" si="65"/>
        <v>1006</v>
      </c>
      <c r="F1013" s="20">
        <f t="shared" si="66"/>
        <v>60360</v>
      </c>
      <c r="G1013" s="20">
        <f t="shared" si="67"/>
        <v>30391260</v>
      </c>
      <c r="H1013" s="88">
        <f t="shared" ref="H1013:I1013" si="73">G1013/1024</f>
        <v>29678.96484375</v>
      </c>
      <c r="I1013" s="53">
        <f t="shared" si="73"/>
        <v>28.983364105224609</v>
      </c>
    </row>
    <row r="1014" spans="5:9" x14ac:dyDescent="0.25">
      <c r="E1014" s="20">
        <f t="shared" si="65"/>
        <v>1007</v>
      </c>
      <c r="F1014" s="20">
        <f t="shared" si="66"/>
        <v>60420</v>
      </c>
      <c r="G1014" s="20">
        <f t="shared" si="67"/>
        <v>30451680</v>
      </c>
      <c r="H1014" s="88">
        <f t="shared" ref="H1014:I1014" si="74">G1014/1024</f>
        <v>29737.96875</v>
      </c>
      <c r="I1014" s="53">
        <f t="shared" si="74"/>
        <v>29.040985107421875</v>
      </c>
    </row>
    <row r="1015" spans="5:9" x14ac:dyDescent="0.25">
      <c r="E1015" s="20">
        <f t="shared" si="65"/>
        <v>1008</v>
      </c>
      <c r="F1015" s="20">
        <f t="shared" si="66"/>
        <v>60480</v>
      </c>
      <c r="G1015" s="20">
        <f t="shared" si="67"/>
        <v>30512160</v>
      </c>
      <c r="H1015" s="88">
        <f t="shared" ref="H1015:I1015" si="75">G1015/1024</f>
        <v>29797.03125</v>
      </c>
      <c r="I1015" s="53">
        <f t="shared" si="75"/>
        <v>29.098663330078125</v>
      </c>
    </row>
    <row r="1016" spans="5:9" x14ac:dyDescent="0.25">
      <c r="E1016" s="20">
        <f t="shared" si="65"/>
        <v>1009</v>
      </c>
      <c r="F1016" s="20">
        <f t="shared" si="66"/>
        <v>60540</v>
      </c>
      <c r="G1016" s="20">
        <f t="shared" si="67"/>
        <v>30572700</v>
      </c>
      <c r="H1016" s="88">
        <f t="shared" ref="H1016:I1016" si="76">G1016/1024</f>
        <v>29856.15234375</v>
      </c>
      <c r="I1016" s="53">
        <f t="shared" si="76"/>
        <v>29.156398773193359</v>
      </c>
    </row>
    <row r="1017" spans="5:9" x14ac:dyDescent="0.25">
      <c r="E1017" s="20">
        <f t="shared" si="65"/>
        <v>1010</v>
      </c>
      <c r="F1017" s="20">
        <f t="shared" si="66"/>
        <v>60600</v>
      </c>
      <c r="G1017" s="20">
        <f t="shared" si="67"/>
        <v>30633300</v>
      </c>
      <c r="H1017" s="88">
        <f t="shared" ref="H1017:I1017" si="77">G1017/1024</f>
        <v>29915.33203125</v>
      </c>
      <c r="I1017" s="53">
        <f t="shared" si="77"/>
        <v>29.214191436767578</v>
      </c>
    </row>
    <row r="1018" spans="5:9" x14ac:dyDescent="0.25">
      <c r="E1018" s="20">
        <f t="shared" si="65"/>
        <v>1011</v>
      </c>
      <c r="F1018" s="20">
        <f t="shared" si="66"/>
        <v>60660</v>
      </c>
      <c r="G1018" s="20">
        <f t="shared" si="67"/>
        <v>30693960</v>
      </c>
      <c r="H1018" s="88">
        <f t="shared" ref="H1018:I1018" si="78">G1018/1024</f>
        <v>29974.5703125</v>
      </c>
      <c r="I1018" s="53">
        <f t="shared" si="78"/>
        <v>29.272041320800781</v>
      </c>
    </row>
    <row r="1019" spans="5:9" x14ac:dyDescent="0.25">
      <c r="E1019" s="20">
        <f t="shared" si="65"/>
        <v>1012</v>
      </c>
      <c r="F1019" s="20">
        <f t="shared" si="66"/>
        <v>60720</v>
      </c>
      <c r="G1019" s="20">
        <f t="shared" si="67"/>
        <v>30754680</v>
      </c>
      <c r="H1019" s="88">
        <f t="shared" ref="H1019:I1019" si="79">G1019/1024</f>
        <v>30033.8671875</v>
      </c>
      <c r="I1019" s="53">
        <f t="shared" si="79"/>
        <v>29.329948425292969</v>
      </c>
    </row>
    <row r="1020" spans="5:9" x14ac:dyDescent="0.25">
      <c r="E1020" s="20">
        <f t="shared" si="65"/>
        <v>1013</v>
      </c>
      <c r="F1020" s="20">
        <f t="shared" si="66"/>
        <v>60780</v>
      </c>
      <c r="G1020" s="20">
        <f t="shared" si="67"/>
        <v>30815460</v>
      </c>
      <c r="H1020" s="88">
        <f t="shared" ref="H1020:I1020" si="80">G1020/1024</f>
        <v>30093.22265625</v>
      </c>
      <c r="I1020" s="53">
        <f t="shared" si="80"/>
        <v>29.387912750244141</v>
      </c>
    </row>
    <row r="1021" spans="5:9" x14ac:dyDescent="0.25">
      <c r="E1021" s="20">
        <f t="shared" si="65"/>
        <v>1014</v>
      </c>
      <c r="F1021" s="20">
        <f t="shared" si="66"/>
        <v>60840</v>
      </c>
      <c r="G1021" s="20">
        <f t="shared" si="67"/>
        <v>30876300</v>
      </c>
      <c r="H1021" s="88">
        <f t="shared" ref="H1021:I1021" si="81">G1021/1024</f>
        <v>30152.63671875</v>
      </c>
      <c r="I1021" s="53">
        <f t="shared" si="81"/>
        <v>29.445934295654297</v>
      </c>
    </row>
    <row r="1022" spans="5:9" x14ac:dyDescent="0.25">
      <c r="E1022" s="20">
        <f t="shared" si="65"/>
        <v>1015</v>
      </c>
      <c r="F1022" s="20">
        <f t="shared" si="66"/>
        <v>60900</v>
      </c>
      <c r="G1022" s="20">
        <f t="shared" si="67"/>
        <v>30937200</v>
      </c>
      <c r="H1022" s="88">
        <f t="shared" ref="H1022:I1022" si="82">G1022/1024</f>
        <v>30212.109375</v>
      </c>
      <c r="I1022" s="53">
        <f t="shared" si="82"/>
        <v>29.504013061523438</v>
      </c>
    </row>
    <row r="1023" spans="5:9" x14ac:dyDescent="0.25">
      <c r="E1023" s="20">
        <f t="shared" si="65"/>
        <v>1016</v>
      </c>
      <c r="F1023" s="20">
        <f t="shared" si="66"/>
        <v>60960</v>
      </c>
      <c r="G1023" s="20">
        <f t="shared" si="67"/>
        <v>30998160</v>
      </c>
      <c r="H1023" s="88">
        <f t="shared" ref="H1023:I1023" si="83">G1023/1024</f>
        <v>30271.640625</v>
      </c>
      <c r="I1023" s="53">
        <f t="shared" si="83"/>
        <v>29.562149047851562</v>
      </c>
    </row>
    <row r="1024" spans="5:9" x14ac:dyDescent="0.25">
      <c r="E1024" s="20">
        <f t="shared" si="65"/>
        <v>1017</v>
      </c>
      <c r="F1024" s="20">
        <f t="shared" si="66"/>
        <v>61020</v>
      </c>
      <c r="G1024" s="20">
        <f t="shared" si="67"/>
        <v>31059180</v>
      </c>
      <c r="H1024" s="88">
        <f t="shared" ref="H1024:I1024" si="84">G1024/1024</f>
        <v>30331.23046875</v>
      </c>
      <c r="I1024" s="53">
        <f t="shared" si="84"/>
        <v>29.620342254638672</v>
      </c>
    </row>
    <row r="1025" spans="5:9" x14ac:dyDescent="0.25">
      <c r="E1025" s="20">
        <f t="shared" si="65"/>
        <v>1018</v>
      </c>
      <c r="F1025" s="20">
        <f t="shared" si="66"/>
        <v>61080</v>
      </c>
      <c r="G1025" s="20">
        <f t="shared" si="67"/>
        <v>31120260</v>
      </c>
      <c r="H1025" s="88">
        <f t="shared" ref="H1025:I1025" si="85">G1025/1024</f>
        <v>30390.87890625</v>
      </c>
      <c r="I1025" s="53">
        <f t="shared" si="85"/>
        <v>29.678592681884766</v>
      </c>
    </row>
    <row r="1026" spans="5:9" x14ac:dyDescent="0.25">
      <c r="E1026" s="20">
        <f t="shared" si="65"/>
        <v>1019</v>
      </c>
      <c r="F1026" s="20">
        <f t="shared" si="66"/>
        <v>61140</v>
      </c>
      <c r="G1026" s="20">
        <f t="shared" si="67"/>
        <v>31181400</v>
      </c>
      <c r="H1026" s="88">
        <f t="shared" ref="H1026:I1026" si="86">G1026/1024</f>
        <v>30450.5859375</v>
      </c>
      <c r="I1026" s="53">
        <f t="shared" si="86"/>
        <v>29.736900329589844</v>
      </c>
    </row>
    <row r="1027" spans="5:9" x14ac:dyDescent="0.25">
      <c r="E1027" s="20">
        <f t="shared" si="65"/>
        <v>1020</v>
      </c>
      <c r="F1027" s="20">
        <f t="shared" si="66"/>
        <v>61200</v>
      </c>
      <c r="G1027" s="20">
        <f t="shared" si="67"/>
        <v>31242600</v>
      </c>
      <c r="H1027" s="88">
        <f t="shared" ref="H1027:I1027" si="87">G1027/1024</f>
        <v>30510.3515625</v>
      </c>
      <c r="I1027" s="53">
        <f t="shared" si="87"/>
        <v>29.795265197753906</v>
      </c>
    </row>
    <row r="1028" spans="5:9" x14ac:dyDescent="0.25">
      <c r="E1028" s="20">
        <f t="shared" si="65"/>
        <v>1021</v>
      </c>
      <c r="F1028" s="20">
        <f t="shared" si="66"/>
        <v>61260</v>
      </c>
      <c r="G1028" s="20">
        <f t="shared" si="67"/>
        <v>31303860</v>
      </c>
      <c r="H1028" s="88">
        <f t="shared" ref="H1028:I1028" si="88">G1028/1024</f>
        <v>30570.17578125</v>
      </c>
      <c r="I1028" s="53">
        <f t="shared" si="88"/>
        <v>29.853687286376953</v>
      </c>
    </row>
    <row r="1029" spans="5:9" x14ac:dyDescent="0.25">
      <c r="E1029" s="20">
        <f t="shared" si="65"/>
        <v>1022</v>
      </c>
      <c r="F1029" s="20">
        <f t="shared" si="66"/>
        <v>61320</v>
      </c>
      <c r="G1029" s="20">
        <f t="shared" si="67"/>
        <v>31365180</v>
      </c>
      <c r="H1029" s="88">
        <f t="shared" ref="H1029:I1029" si="89">G1029/1024</f>
        <v>30630.05859375</v>
      </c>
      <c r="I1029" s="53">
        <f t="shared" si="89"/>
        <v>29.912166595458984</v>
      </c>
    </row>
    <row r="1030" spans="5:9" x14ac:dyDescent="0.25">
      <c r="E1030" s="20">
        <f t="shared" si="65"/>
        <v>1023</v>
      </c>
      <c r="F1030" s="20">
        <f t="shared" si="66"/>
        <v>61380</v>
      </c>
      <c r="G1030" s="20">
        <f t="shared" si="67"/>
        <v>31426560</v>
      </c>
      <c r="H1030" s="88">
        <f t="shared" ref="H1030:I1030" si="90">G1030/1024</f>
        <v>30690</v>
      </c>
      <c r="I1030" s="53">
        <f t="shared" si="90"/>
        <v>29.970703125</v>
      </c>
    </row>
    <row r="1031" spans="5:9" x14ac:dyDescent="0.25">
      <c r="E1031" s="20">
        <f t="shared" si="65"/>
        <v>1024</v>
      </c>
      <c r="F1031" s="20">
        <f t="shared" si="66"/>
        <v>61440</v>
      </c>
      <c r="G1031" s="20">
        <f t="shared" si="67"/>
        <v>31488000</v>
      </c>
      <c r="H1031" s="88">
        <f t="shared" ref="H1031:I1031" si="91">G1031/1024</f>
        <v>30750</v>
      </c>
      <c r="I1031" s="53">
        <f t="shared" si="91"/>
        <v>30.029296875</v>
      </c>
    </row>
    <row r="1032" spans="5:9" x14ac:dyDescent="0.25">
      <c r="E1032" s="20">
        <f t="shared" si="65"/>
        <v>1025</v>
      </c>
      <c r="F1032" s="20">
        <f t="shared" si="66"/>
        <v>61500</v>
      </c>
      <c r="G1032" s="20">
        <f t="shared" si="67"/>
        <v>31549500</v>
      </c>
      <c r="H1032" s="88">
        <f t="shared" ref="H1032:I1032" si="92">G1032/1024</f>
        <v>30810.05859375</v>
      </c>
      <c r="I1032" s="53">
        <f t="shared" si="92"/>
        <v>30.087947845458984</v>
      </c>
    </row>
    <row r="1033" spans="5:9" x14ac:dyDescent="0.25">
      <c r="E1033" s="20">
        <f t="shared" si="65"/>
        <v>1026</v>
      </c>
      <c r="F1033" s="20">
        <f t="shared" si="66"/>
        <v>61560</v>
      </c>
      <c r="G1033" s="20">
        <f t="shared" si="67"/>
        <v>31611060</v>
      </c>
      <c r="H1033" s="88">
        <f t="shared" ref="H1033:I1033" si="93">G1033/1024</f>
        <v>30870.17578125</v>
      </c>
      <c r="I1033" s="53">
        <f t="shared" si="93"/>
        <v>30.146656036376953</v>
      </c>
    </row>
    <row r="1034" spans="5:9" x14ac:dyDescent="0.25">
      <c r="E1034" s="20">
        <f t="shared" ref="E1034:E1097" si="94">E1033+1</f>
        <v>1027</v>
      </c>
      <c r="F1034" s="20">
        <f t="shared" si="66"/>
        <v>61620</v>
      </c>
      <c r="G1034" s="20">
        <f t="shared" si="67"/>
        <v>31672680</v>
      </c>
      <c r="H1034" s="88">
        <f t="shared" ref="H1034:I1034" si="95">G1034/1024</f>
        <v>30930.3515625</v>
      </c>
      <c r="I1034" s="53">
        <f t="shared" si="95"/>
        <v>30.205421447753906</v>
      </c>
    </row>
    <row r="1035" spans="5:9" x14ac:dyDescent="0.25">
      <c r="E1035" s="20">
        <f t="shared" si="94"/>
        <v>1028</v>
      </c>
      <c r="F1035" s="20">
        <f t="shared" si="66"/>
        <v>61680</v>
      </c>
      <c r="G1035" s="20">
        <f t="shared" si="67"/>
        <v>31734360</v>
      </c>
      <c r="H1035" s="88">
        <f t="shared" ref="H1035:I1035" si="96">G1035/1024</f>
        <v>30990.5859375</v>
      </c>
      <c r="I1035" s="53">
        <f t="shared" si="96"/>
        <v>30.264244079589844</v>
      </c>
    </row>
    <row r="1036" spans="5:9" x14ac:dyDescent="0.25">
      <c r="E1036" s="20">
        <f t="shared" si="94"/>
        <v>1029</v>
      </c>
      <c r="F1036" s="20">
        <f t="shared" si="66"/>
        <v>61740</v>
      </c>
      <c r="G1036" s="20">
        <f t="shared" si="67"/>
        <v>31796100</v>
      </c>
      <c r="H1036" s="88">
        <f t="shared" ref="H1036:I1036" si="97">G1036/1024</f>
        <v>31050.87890625</v>
      </c>
      <c r="I1036" s="53">
        <f t="shared" si="97"/>
        <v>30.323123931884766</v>
      </c>
    </row>
    <row r="1037" spans="5:9" x14ac:dyDescent="0.25">
      <c r="E1037" s="20">
        <f t="shared" si="94"/>
        <v>1030</v>
      </c>
      <c r="F1037" s="20">
        <f t="shared" si="66"/>
        <v>61800</v>
      </c>
      <c r="G1037" s="20">
        <f t="shared" si="67"/>
        <v>31857900</v>
      </c>
      <c r="H1037" s="88">
        <f t="shared" ref="H1037:I1037" si="98">G1037/1024</f>
        <v>31111.23046875</v>
      </c>
      <c r="I1037" s="53">
        <f t="shared" si="98"/>
        <v>30.382061004638672</v>
      </c>
    </row>
    <row r="1038" spans="5:9" x14ac:dyDescent="0.25">
      <c r="E1038" s="20">
        <f t="shared" si="94"/>
        <v>1031</v>
      </c>
      <c r="F1038" s="20">
        <f t="shared" si="66"/>
        <v>61860</v>
      </c>
      <c r="G1038" s="20">
        <f t="shared" si="67"/>
        <v>31919760</v>
      </c>
      <c r="H1038" s="88">
        <f t="shared" ref="H1038:I1038" si="99">G1038/1024</f>
        <v>31171.640625</v>
      </c>
      <c r="I1038" s="53">
        <f t="shared" si="99"/>
        <v>30.441055297851562</v>
      </c>
    </row>
    <row r="1039" spans="5:9" x14ac:dyDescent="0.25">
      <c r="E1039" s="20">
        <f t="shared" si="94"/>
        <v>1032</v>
      </c>
      <c r="F1039" s="20">
        <f t="shared" si="66"/>
        <v>61920</v>
      </c>
      <c r="G1039" s="20">
        <f t="shared" si="67"/>
        <v>31981680</v>
      </c>
      <c r="H1039" s="88">
        <f t="shared" ref="H1039:I1039" si="100">G1039/1024</f>
        <v>31232.109375</v>
      </c>
      <c r="I1039" s="53">
        <f t="shared" si="100"/>
        <v>30.500106811523438</v>
      </c>
    </row>
    <row r="1040" spans="5:9" x14ac:dyDescent="0.25">
      <c r="E1040" s="20">
        <f t="shared" si="94"/>
        <v>1033</v>
      </c>
      <c r="F1040" s="20">
        <f t="shared" si="66"/>
        <v>61980</v>
      </c>
      <c r="G1040" s="20">
        <f t="shared" si="67"/>
        <v>32043660</v>
      </c>
      <c r="H1040" s="88">
        <f t="shared" ref="H1040:I1040" si="101">G1040/1024</f>
        <v>31292.63671875</v>
      </c>
      <c r="I1040" s="53">
        <f t="shared" si="101"/>
        <v>30.559215545654297</v>
      </c>
    </row>
    <row r="1041" spans="5:9" x14ac:dyDescent="0.25">
      <c r="E1041" s="20">
        <f t="shared" si="94"/>
        <v>1034</v>
      </c>
      <c r="F1041" s="20">
        <f t="shared" si="66"/>
        <v>62040</v>
      </c>
      <c r="G1041" s="20">
        <f t="shared" si="67"/>
        <v>32105700</v>
      </c>
      <c r="H1041" s="88">
        <f t="shared" ref="H1041:I1041" si="102">G1041/1024</f>
        <v>31353.22265625</v>
      </c>
      <c r="I1041" s="53">
        <f t="shared" si="102"/>
        <v>30.618381500244141</v>
      </c>
    </row>
    <row r="1042" spans="5:9" x14ac:dyDescent="0.25">
      <c r="E1042" s="20">
        <f t="shared" si="94"/>
        <v>1035</v>
      </c>
      <c r="F1042" s="20">
        <f t="shared" si="66"/>
        <v>62100</v>
      </c>
      <c r="G1042" s="20">
        <f t="shared" si="67"/>
        <v>32167800</v>
      </c>
      <c r="H1042" s="88">
        <f t="shared" ref="H1042:I1042" si="103">G1042/1024</f>
        <v>31413.8671875</v>
      </c>
      <c r="I1042" s="53">
        <f t="shared" si="103"/>
        <v>30.677604675292969</v>
      </c>
    </row>
    <row r="1043" spans="5:9" x14ac:dyDescent="0.25">
      <c r="E1043" s="20">
        <f t="shared" si="94"/>
        <v>1036</v>
      </c>
      <c r="F1043" s="20">
        <f t="shared" si="66"/>
        <v>62160</v>
      </c>
      <c r="G1043" s="20">
        <f t="shared" si="67"/>
        <v>32229960</v>
      </c>
      <c r="H1043" s="88">
        <f t="shared" ref="H1043:I1043" si="104">G1043/1024</f>
        <v>31474.5703125</v>
      </c>
      <c r="I1043" s="53">
        <f t="shared" si="104"/>
        <v>30.736885070800781</v>
      </c>
    </row>
    <row r="1044" spans="5:9" x14ac:dyDescent="0.25">
      <c r="E1044" s="20">
        <f t="shared" si="94"/>
        <v>1037</v>
      </c>
      <c r="F1044" s="20">
        <f t="shared" si="66"/>
        <v>62220</v>
      </c>
      <c r="G1044" s="20">
        <f t="shared" si="67"/>
        <v>32292180</v>
      </c>
      <c r="H1044" s="88">
        <f t="shared" ref="H1044:I1044" si="105">G1044/1024</f>
        <v>31535.33203125</v>
      </c>
      <c r="I1044" s="53">
        <f t="shared" si="105"/>
        <v>30.796222686767578</v>
      </c>
    </row>
    <row r="1045" spans="5:9" x14ac:dyDescent="0.25">
      <c r="E1045" s="20">
        <f t="shared" si="94"/>
        <v>1038</v>
      </c>
      <c r="F1045" s="20">
        <f t="shared" si="66"/>
        <v>62280</v>
      </c>
      <c r="G1045" s="20">
        <f t="shared" si="67"/>
        <v>32354460</v>
      </c>
      <c r="H1045" s="88">
        <f t="shared" ref="H1045:I1045" si="106">G1045/1024</f>
        <v>31596.15234375</v>
      </c>
      <c r="I1045" s="53">
        <f t="shared" si="106"/>
        <v>30.855617523193359</v>
      </c>
    </row>
    <row r="1046" spans="5:9" x14ac:dyDescent="0.25">
      <c r="E1046" s="20">
        <f t="shared" si="94"/>
        <v>1039</v>
      </c>
      <c r="F1046" s="20">
        <f t="shared" si="66"/>
        <v>62340</v>
      </c>
      <c r="G1046" s="20">
        <f t="shared" si="67"/>
        <v>32416800</v>
      </c>
      <c r="H1046" s="88">
        <f t="shared" ref="H1046:I1046" si="107">G1046/1024</f>
        <v>31657.03125</v>
      </c>
      <c r="I1046" s="53">
        <f t="shared" si="107"/>
        <v>30.915069580078125</v>
      </c>
    </row>
    <row r="1047" spans="5:9" x14ac:dyDescent="0.25">
      <c r="E1047" s="20">
        <f t="shared" si="94"/>
        <v>1040</v>
      </c>
      <c r="F1047" s="20">
        <f t="shared" si="66"/>
        <v>62400</v>
      </c>
      <c r="G1047" s="20">
        <f t="shared" si="67"/>
        <v>32479200</v>
      </c>
      <c r="H1047" s="88">
        <f t="shared" ref="H1047:I1047" si="108">G1047/1024</f>
        <v>31717.96875</v>
      </c>
      <c r="I1047" s="53">
        <f t="shared" si="108"/>
        <v>30.974578857421875</v>
      </c>
    </row>
    <row r="1048" spans="5:9" x14ac:dyDescent="0.25">
      <c r="E1048" s="20">
        <f t="shared" si="94"/>
        <v>1041</v>
      </c>
      <c r="F1048" s="20">
        <f t="shared" si="66"/>
        <v>62460</v>
      </c>
      <c r="G1048" s="20">
        <f t="shared" si="67"/>
        <v>32541660</v>
      </c>
      <c r="H1048" s="88">
        <f t="shared" ref="H1048:I1048" si="109">G1048/1024</f>
        <v>31778.96484375</v>
      </c>
      <c r="I1048" s="53">
        <f t="shared" si="109"/>
        <v>31.034145355224609</v>
      </c>
    </row>
    <row r="1049" spans="5:9" x14ac:dyDescent="0.25">
      <c r="E1049" s="20">
        <f t="shared" si="94"/>
        <v>1042</v>
      </c>
      <c r="F1049" s="20">
        <f t="shared" si="66"/>
        <v>62520</v>
      </c>
      <c r="G1049" s="20">
        <f t="shared" si="67"/>
        <v>32604180</v>
      </c>
      <c r="H1049" s="88">
        <f t="shared" ref="H1049:I1049" si="110">G1049/1024</f>
        <v>31840.01953125</v>
      </c>
      <c r="I1049" s="53">
        <f t="shared" si="110"/>
        <v>31.093769073486328</v>
      </c>
    </row>
    <row r="1050" spans="5:9" x14ac:dyDescent="0.25">
      <c r="E1050" s="20">
        <f t="shared" si="94"/>
        <v>1043</v>
      </c>
      <c r="F1050" s="20">
        <f t="shared" si="66"/>
        <v>62580</v>
      </c>
      <c r="G1050" s="20">
        <f t="shared" si="67"/>
        <v>32666760</v>
      </c>
      <c r="H1050" s="88">
        <f t="shared" ref="H1050:I1050" si="111">G1050/1024</f>
        <v>31901.1328125</v>
      </c>
      <c r="I1050" s="53">
        <f t="shared" si="111"/>
        <v>31.153450012207031</v>
      </c>
    </row>
    <row r="1051" spans="5:9" x14ac:dyDescent="0.25">
      <c r="E1051" s="20">
        <f t="shared" si="94"/>
        <v>1044</v>
      </c>
      <c r="F1051" s="20">
        <f t="shared" si="66"/>
        <v>62640</v>
      </c>
      <c r="G1051" s="20">
        <f t="shared" si="67"/>
        <v>32729400</v>
      </c>
      <c r="H1051" s="88">
        <f t="shared" ref="H1051:I1051" si="112">G1051/1024</f>
        <v>31962.3046875</v>
      </c>
      <c r="I1051" s="53">
        <f t="shared" si="112"/>
        <v>31.213188171386719</v>
      </c>
    </row>
    <row r="1052" spans="5:9" x14ac:dyDescent="0.25">
      <c r="E1052" s="20">
        <f t="shared" si="94"/>
        <v>1045</v>
      </c>
      <c r="F1052" s="20">
        <f t="shared" si="66"/>
        <v>62700</v>
      </c>
      <c r="G1052" s="20">
        <f t="shared" si="67"/>
        <v>32792100</v>
      </c>
      <c r="H1052" s="88">
        <f t="shared" ref="H1052:I1052" si="113">G1052/1024</f>
        <v>32023.53515625</v>
      </c>
      <c r="I1052" s="53">
        <f t="shared" si="113"/>
        <v>31.272983551025391</v>
      </c>
    </row>
    <row r="1053" spans="5:9" x14ac:dyDescent="0.25">
      <c r="E1053" s="20">
        <f t="shared" si="94"/>
        <v>1046</v>
      </c>
      <c r="F1053" s="20">
        <f t="shared" si="66"/>
        <v>62760</v>
      </c>
      <c r="G1053" s="20">
        <f t="shared" si="67"/>
        <v>32854860</v>
      </c>
      <c r="H1053" s="88">
        <f t="shared" ref="H1053:I1053" si="114">G1053/1024</f>
        <v>32084.82421875</v>
      </c>
      <c r="I1053" s="53">
        <f t="shared" si="114"/>
        <v>31.332836151123047</v>
      </c>
    </row>
    <row r="1054" spans="5:9" x14ac:dyDescent="0.25">
      <c r="E1054" s="20">
        <f t="shared" si="94"/>
        <v>1047</v>
      </c>
      <c r="F1054" s="20">
        <f t="shared" si="66"/>
        <v>62820</v>
      </c>
      <c r="G1054" s="20">
        <f t="shared" si="67"/>
        <v>32917680</v>
      </c>
      <c r="H1054" s="88">
        <f t="shared" ref="H1054:I1054" si="115">G1054/1024</f>
        <v>32146.171875</v>
      </c>
      <c r="I1054" s="53">
        <f t="shared" si="115"/>
        <v>31.392745971679688</v>
      </c>
    </row>
    <row r="1055" spans="5:9" x14ac:dyDescent="0.25">
      <c r="E1055" s="20">
        <f t="shared" si="94"/>
        <v>1048</v>
      </c>
      <c r="F1055" s="20">
        <f t="shared" si="66"/>
        <v>62880</v>
      </c>
      <c r="G1055" s="20">
        <f t="shared" si="67"/>
        <v>32980560</v>
      </c>
      <c r="H1055" s="88">
        <f t="shared" ref="H1055:I1055" si="116">G1055/1024</f>
        <v>32207.578125</v>
      </c>
      <c r="I1055" s="53">
        <f t="shared" si="116"/>
        <v>31.452713012695313</v>
      </c>
    </row>
    <row r="1056" spans="5:9" x14ac:dyDescent="0.25">
      <c r="E1056" s="20">
        <f t="shared" si="94"/>
        <v>1049</v>
      </c>
      <c r="F1056" s="20">
        <f t="shared" si="66"/>
        <v>62940</v>
      </c>
      <c r="G1056" s="20">
        <f t="shared" si="67"/>
        <v>33043500</v>
      </c>
      <c r="H1056" s="88">
        <f t="shared" ref="H1056:I1056" si="117">G1056/1024</f>
        <v>32269.04296875</v>
      </c>
      <c r="I1056" s="53">
        <f t="shared" si="117"/>
        <v>31.512737274169922</v>
      </c>
    </row>
    <row r="1057" spans="5:9" x14ac:dyDescent="0.25">
      <c r="E1057" s="20">
        <f t="shared" si="94"/>
        <v>1050</v>
      </c>
      <c r="F1057" s="20">
        <f t="shared" si="66"/>
        <v>63000</v>
      </c>
      <c r="G1057" s="20">
        <f t="shared" si="67"/>
        <v>33106500</v>
      </c>
      <c r="H1057" s="88">
        <f t="shared" ref="H1057:I1057" si="118">G1057/1024</f>
        <v>32330.56640625</v>
      </c>
      <c r="I1057" s="53">
        <f t="shared" si="118"/>
        <v>31.572818756103516</v>
      </c>
    </row>
    <row r="1058" spans="5:9" x14ac:dyDescent="0.25">
      <c r="E1058" s="20">
        <f t="shared" si="94"/>
        <v>1051</v>
      </c>
      <c r="F1058" s="20">
        <f t="shared" si="66"/>
        <v>63060</v>
      </c>
      <c r="G1058" s="20">
        <f t="shared" si="67"/>
        <v>33169560</v>
      </c>
      <c r="H1058" s="88">
        <f t="shared" ref="H1058:I1058" si="119">G1058/1024</f>
        <v>32392.1484375</v>
      </c>
      <c r="I1058" s="53">
        <f t="shared" si="119"/>
        <v>31.632957458496094</v>
      </c>
    </row>
    <row r="1059" spans="5:9" x14ac:dyDescent="0.25">
      <c r="E1059" s="20">
        <f t="shared" si="94"/>
        <v>1052</v>
      </c>
      <c r="F1059" s="20">
        <f t="shared" si="66"/>
        <v>63120</v>
      </c>
      <c r="G1059" s="20">
        <f t="shared" si="67"/>
        <v>33232680</v>
      </c>
      <c r="H1059" s="88">
        <f t="shared" ref="H1059:I1059" si="120">G1059/1024</f>
        <v>32453.7890625</v>
      </c>
      <c r="I1059" s="53">
        <f t="shared" si="120"/>
        <v>31.693153381347656</v>
      </c>
    </row>
    <row r="1060" spans="5:9" x14ac:dyDescent="0.25">
      <c r="E1060" s="20">
        <f t="shared" si="94"/>
        <v>1053</v>
      </c>
      <c r="F1060" s="20">
        <f t="shared" si="66"/>
        <v>63180</v>
      </c>
      <c r="G1060" s="20">
        <f t="shared" si="67"/>
        <v>33295860</v>
      </c>
      <c r="H1060" s="88">
        <f t="shared" ref="H1060:I1060" si="121">G1060/1024</f>
        <v>32515.48828125</v>
      </c>
      <c r="I1060" s="53">
        <f t="shared" si="121"/>
        <v>31.753406524658203</v>
      </c>
    </row>
    <row r="1061" spans="5:9" x14ac:dyDescent="0.25">
      <c r="E1061" s="20">
        <f t="shared" si="94"/>
        <v>1054</v>
      </c>
      <c r="F1061" s="20">
        <f t="shared" si="66"/>
        <v>63240</v>
      </c>
      <c r="G1061" s="20">
        <f t="shared" si="67"/>
        <v>33359100</v>
      </c>
      <c r="H1061" s="88">
        <f t="shared" ref="H1061:I1061" si="122">G1061/1024</f>
        <v>32577.24609375</v>
      </c>
      <c r="I1061" s="53">
        <f t="shared" si="122"/>
        <v>31.813716888427734</v>
      </c>
    </row>
    <row r="1062" spans="5:9" x14ac:dyDescent="0.25">
      <c r="E1062" s="20">
        <f t="shared" si="94"/>
        <v>1055</v>
      </c>
      <c r="F1062" s="20">
        <f t="shared" si="66"/>
        <v>63300</v>
      </c>
      <c r="G1062" s="20">
        <f t="shared" si="67"/>
        <v>33422400</v>
      </c>
      <c r="H1062" s="88">
        <f t="shared" ref="H1062:I1062" si="123">G1062/1024</f>
        <v>32639.0625</v>
      </c>
      <c r="I1062" s="53">
        <f t="shared" si="123"/>
        <v>31.87408447265625</v>
      </c>
    </row>
    <row r="1063" spans="5:9" x14ac:dyDescent="0.25">
      <c r="E1063" s="20">
        <f t="shared" si="94"/>
        <v>1056</v>
      </c>
      <c r="F1063" s="20">
        <f t="shared" si="66"/>
        <v>63360</v>
      </c>
      <c r="G1063" s="20">
        <f t="shared" si="67"/>
        <v>33485760</v>
      </c>
      <c r="H1063" s="88">
        <f t="shared" ref="H1063:I1063" si="124">G1063/1024</f>
        <v>32700.9375</v>
      </c>
      <c r="I1063" s="53">
        <f t="shared" si="124"/>
        <v>31.93450927734375</v>
      </c>
    </row>
    <row r="1064" spans="5:9" x14ac:dyDescent="0.25">
      <c r="E1064" s="20">
        <f t="shared" si="94"/>
        <v>1057</v>
      </c>
      <c r="F1064" s="20">
        <f t="shared" si="66"/>
        <v>63420</v>
      </c>
      <c r="G1064" s="20">
        <f t="shared" si="67"/>
        <v>33549180</v>
      </c>
      <c r="H1064" s="88">
        <f t="shared" ref="H1064:I1064" si="125">G1064/1024</f>
        <v>32762.87109375</v>
      </c>
      <c r="I1064" s="53">
        <f t="shared" si="125"/>
        <v>31.994991302490234</v>
      </c>
    </row>
    <row r="1065" spans="5:9" x14ac:dyDescent="0.25">
      <c r="E1065" s="20">
        <f t="shared" si="94"/>
        <v>1058</v>
      </c>
      <c r="F1065" s="20">
        <f t="shared" si="66"/>
        <v>63480</v>
      </c>
      <c r="G1065" s="20">
        <f t="shared" si="67"/>
        <v>33612660</v>
      </c>
      <c r="H1065" s="88">
        <f t="shared" ref="H1065:I1065" si="126">G1065/1024</f>
        <v>32824.86328125</v>
      </c>
      <c r="I1065" s="53">
        <f t="shared" si="126"/>
        <v>32.055530548095703</v>
      </c>
    </row>
    <row r="1066" spans="5:9" x14ac:dyDescent="0.25">
      <c r="E1066" s="20">
        <f t="shared" si="94"/>
        <v>1059</v>
      </c>
      <c r="F1066" s="20">
        <f t="shared" si="66"/>
        <v>63540</v>
      </c>
      <c r="G1066" s="20">
        <f t="shared" si="67"/>
        <v>33676200</v>
      </c>
      <c r="H1066" s="88">
        <f t="shared" ref="H1066:I1066" si="127">G1066/1024</f>
        <v>32886.9140625</v>
      </c>
      <c r="I1066" s="53">
        <f t="shared" si="127"/>
        <v>32.116127014160156</v>
      </c>
    </row>
    <row r="1067" spans="5:9" x14ac:dyDescent="0.25">
      <c r="E1067" s="20">
        <f t="shared" si="94"/>
        <v>1060</v>
      </c>
      <c r="F1067" s="20">
        <f t="shared" si="66"/>
        <v>63600</v>
      </c>
      <c r="G1067" s="20">
        <f t="shared" si="67"/>
        <v>33739800</v>
      </c>
      <c r="H1067" s="88">
        <f t="shared" ref="H1067:I1067" si="128">G1067/1024</f>
        <v>32949.0234375</v>
      </c>
      <c r="I1067" s="53">
        <f t="shared" si="128"/>
        <v>32.176780700683594</v>
      </c>
    </row>
    <row r="1068" spans="5:9" x14ac:dyDescent="0.25">
      <c r="E1068" s="20">
        <f t="shared" si="94"/>
        <v>1061</v>
      </c>
      <c r="F1068" s="20">
        <f t="shared" si="66"/>
        <v>63660</v>
      </c>
      <c r="G1068" s="20">
        <f t="shared" si="67"/>
        <v>33803460</v>
      </c>
      <c r="H1068" s="88">
        <f t="shared" ref="H1068:I1068" si="129">G1068/1024</f>
        <v>33011.19140625</v>
      </c>
      <c r="I1068" s="53">
        <f t="shared" si="129"/>
        <v>32.237491607666016</v>
      </c>
    </row>
    <row r="1069" spans="5:9" x14ac:dyDescent="0.25">
      <c r="E1069" s="20">
        <f t="shared" si="94"/>
        <v>1062</v>
      </c>
      <c r="F1069" s="20">
        <f t="shared" si="66"/>
        <v>63720</v>
      </c>
      <c r="G1069" s="20">
        <f t="shared" si="67"/>
        <v>33867180</v>
      </c>
      <c r="H1069" s="88">
        <f t="shared" ref="H1069:I1069" si="130">G1069/1024</f>
        <v>33073.41796875</v>
      </c>
      <c r="I1069" s="53">
        <f t="shared" si="130"/>
        <v>32.298259735107422</v>
      </c>
    </row>
    <row r="1070" spans="5:9" x14ac:dyDescent="0.25">
      <c r="E1070" s="20">
        <f t="shared" si="94"/>
        <v>1063</v>
      </c>
      <c r="F1070" s="20">
        <f t="shared" si="66"/>
        <v>63780</v>
      </c>
      <c r="G1070" s="20">
        <f t="shared" si="67"/>
        <v>33930960</v>
      </c>
      <c r="H1070" s="88">
        <f t="shared" ref="H1070:I1070" si="131">G1070/1024</f>
        <v>33135.703125</v>
      </c>
      <c r="I1070" s="53">
        <f t="shared" si="131"/>
        <v>32.359085083007812</v>
      </c>
    </row>
    <row r="1071" spans="5:9" x14ac:dyDescent="0.25">
      <c r="E1071" s="20">
        <f t="shared" si="94"/>
        <v>1064</v>
      </c>
      <c r="F1071" s="20">
        <f t="shared" si="66"/>
        <v>63840</v>
      </c>
      <c r="G1071" s="20">
        <f t="shared" si="67"/>
        <v>33994800</v>
      </c>
      <c r="H1071" s="88">
        <f t="shared" ref="H1071:I1071" si="132">G1071/1024</f>
        <v>33198.046875</v>
      </c>
      <c r="I1071" s="53">
        <f t="shared" si="132"/>
        <v>32.419967651367188</v>
      </c>
    </row>
    <row r="1072" spans="5:9" x14ac:dyDescent="0.25">
      <c r="E1072" s="20">
        <f t="shared" si="94"/>
        <v>1065</v>
      </c>
      <c r="F1072" s="20">
        <f t="shared" ref="F1072:F1135" si="133">F1071+$F$5</f>
        <v>63900</v>
      </c>
      <c r="G1072" s="20">
        <f t="shared" ref="G1072:G1135" si="134">G1071+F1072</f>
        <v>34058700</v>
      </c>
      <c r="H1072" s="88">
        <f t="shared" ref="H1072:I1072" si="135">G1072/1024</f>
        <v>33260.44921875</v>
      </c>
      <c r="I1072" s="53">
        <f t="shared" si="135"/>
        <v>32.480907440185547</v>
      </c>
    </row>
    <row r="1073" spans="5:9" x14ac:dyDescent="0.25">
      <c r="E1073" s="20">
        <f t="shared" si="94"/>
        <v>1066</v>
      </c>
      <c r="F1073" s="20">
        <f t="shared" si="133"/>
        <v>63960</v>
      </c>
      <c r="G1073" s="20">
        <f t="shared" si="134"/>
        <v>34122660</v>
      </c>
      <c r="H1073" s="88">
        <f t="shared" ref="H1073:I1073" si="136">G1073/1024</f>
        <v>33322.91015625</v>
      </c>
      <c r="I1073" s="53">
        <f t="shared" si="136"/>
        <v>32.541904449462891</v>
      </c>
    </row>
    <row r="1074" spans="5:9" x14ac:dyDescent="0.25">
      <c r="E1074" s="20">
        <f t="shared" si="94"/>
        <v>1067</v>
      </c>
      <c r="F1074" s="20">
        <f t="shared" si="133"/>
        <v>64020</v>
      </c>
      <c r="G1074" s="20">
        <f t="shared" si="134"/>
        <v>34186680</v>
      </c>
      <c r="H1074" s="88">
        <f t="shared" ref="H1074:I1074" si="137">G1074/1024</f>
        <v>33385.4296875</v>
      </c>
      <c r="I1074" s="53">
        <f t="shared" si="137"/>
        <v>32.602958679199219</v>
      </c>
    </row>
    <row r="1075" spans="5:9" x14ac:dyDescent="0.25">
      <c r="E1075" s="20">
        <f t="shared" si="94"/>
        <v>1068</v>
      </c>
      <c r="F1075" s="20">
        <f t="shared" si="133"/>
        <v>64080</v>
      </c>
      <c r="G1075" s="20">
        <f t="shared" si="134"/>
        <v>34250760</v>
      </c>
      <c r="H1075" s="88">
        <f t="shared" ref="H1075:I1075" si="138">G1075/1024</f>
        <v>33448.0078125</v>
      </c>
      <c r="I1075" s="53">
        <f t="shared" si="138"/>
        <v>32.664070129394531</v>
      </c>
    </row>
    <row r="1076" spans="5:9" x14ac:dyDescent="0.25">
      <c r="E1076" s="20">
        <f t="shared" si="94"/>
        <v>1069</v>
      </c>
      <c r="F1076" s="20">
        <f t="shared" si="133"/>
        <v>64140</v>
      </c>
      <c r="G1076" s="20">
        <f t="shared" si="134"/>
        <v>34314900</v>
      </c>
      <c r="H1076" s="88">
        <f t="shared" ref="H1076:I1076" si="139">G1076/1024</f>
        <v>33510.64453125</v>
      </c>
      <c r="I1076" s="53">
        <f t="shared" si="139"/>
        <v>32.725238800048828</v>
      </c>
    </row>
    <row r="1077" spans="5:9" x14ac:dyDescent="0.25">
      <c r="E1077" s="20">
        <f t="shared" si="94"/>
        <v>1070</v>
      </c>
      <c r="F1077" s="20">
        <f t="shared" si="133"/>
        <v>64200</v>
      </c>
      <c r="G1077" s="20">
        <f t="shared" si="134"/>
        <v>34379100</v>
      </c>
      <c r="H1077" s="88">
        <f t="shared" ref="H1077:I1077" si="140">G1077/1024</f>
        <v>33573.33984375</v>
      </c>
      <c r="I1077" s="53">
        <f t="shared" si="140"/>
        <v>32.786464691162109</v>
      </c>
    </row>
    <row r="1078" spans="5:9" x14ac:dyDescent="0.25">
      <c r="E1078" s="20">
        <f t="shared" si="94"/>
        <v>1071</v>
      </c>
      <c r="F1078" s="20">
        <f t="shared" si="133"/>
        <v>64260</v>
      </c>
      <c r="G1078" s="20">
        <f t="shared" si="134"/>
        <v>34443360</v>
      </c>
      <c r="H1078" s="88">
        <f t="shared" ref="H1078:I1078" si="141">G1078/1024</f>
        <v>33636.09375</v>
      </c>
      <c r="I1078" s="53">
        <f t="shared" si="141"/>
        <v>32.847747802734375</v>
      </c>
    </row>
    <row r="1079" spans="5:9" x14ac:dyDescent="0.25">
      <c r="E1079" s="20">
        <f t="shared" si="94"/>
        <v>1072</v>
      </c>
      <c r="F1079" s="20">
        <f t="shared" si="133"/>
        <v>64320</v>
      </c>
      <c r="G1079" s="20">
        <f t="shared" si="134"/>
        <v>34507680</v>
      </c>
      <c r="H1079" s="88">
        <f t="shared" ref="H1079:I1079" si="142">G1079/1024</f>
        <v>33698.90625</v>
      </c>
      <c r="I1079" s="53">
        <f t="shared" si="142"/>
        <v>32.909088134765625</v>
      </c>
    </row>
    <row r="1080" spans="5:9" x14ac:dyDescent="0.25">
      <c r="E1080" s="20">
        <f t="shared" si="94"/>
        <v>1073</v>
      </c>
      <c r="F1080" s="20">
        <f t="shared" si="133"/>
        <v>64380</v>
      </c>
      <c r="G1080" s="20">
        <f t="shared" si="134"/>
        <v>34572060</v>
      </c>
      <c r="H1080" s="88">
        <f t="shared" ref="H1080:I1080" si="143">G1080/1024</f>
        <v>33761.77734375</v>
      </c>
      <c r="I1080" s="53">
        <f t="shared" si="143"/>
        <v>32.970485687255859</v>
      </c>
    </row>
    <row r="1081" spans="5:9" x14ac:dyDescent="0.25">
      <c r="E1081" s="20">
        <f t="shared" si="94"/>
        <v>1074</v>
      </c>
      <c r="F1081" s="20">
        <f t="shared" si="133"/>
        <v>64440</v>
      </c>
      <c r="G1081" s="20">
        <f t="shared" si="134"/>
        <v>34636500</v>
      </c>
      <c r="H1081" s="88">
        <f t="shared" ref="H1081:I1081" si="144">G1081/1024</f>
        <v>33824.70703125</v>
      </c>
      <c r="I1081" s="53">
        <f t="shared" si="144"/>
        <v>33.031940460205078</v>
      </c>
    </row>
    <row r="1082" spans="5:9" x14ac:dyDescent="0.25">
      <c r="E1082" s="20">
        <f t="shared" si="94"/>
        <v>1075</v>
      </c>
      <c r="F1082" s="20">
        <f t="shared" si="133"/>
        <v>64500</v>
      </c>
      <c r="G1082" s="20">
        <f t="shared" si="134"/>
        <v>34701000</v>
      </c>
      <c r="H1082" s="88">
        <f t="shared" ref="H1082:I1082" si="145">G1082/1024</f>
        <v>33887.6953125</v>
      </c>
      <c r="I1082" s="53">
        <f t="shared" si="145"/>
        <v>33.093452453613281</v>
      </c>
    </row>
    <row r="1083" spans="5:9" x14ac:dyDescent="0.25">
      <c r="E1083" s="20">
        <f t="shared" si="94"/>
        <v>1076</v>
      </c>
      <c r="F1083" s="20">
        <f t="shared" si="133"/>
        <v>64560</v>
      </c>
      <c r="G1083" s="20">
        <f t="shared" si="134"/>
        <v>34765560</v>
      </c>
      <c r="H1083" s="88">
        <f t="shared" ref="H1083:I1083" si="146">G1083/1024</f>
        <v>33950.7421875</v>
      </c>
      <c r="I1083" s="53">
        <f t="shared" si="146"/>
        <v>33.155021667480469</v>
      </c>
    </row>
    <row r="1084" spans="5:9" x14ac:dyDescent="0.25">
      <c r="E1084" s="20">
        <f t="shared" si="94"/>
        <v>1077</v>
      </c>
      <c r="F1084" s="20">
        <f t="shared" si="133"/>
        <v>64620</v>
      </c>
      <c r="G1084" s="20">
        <f t="shared" si="134"/>
        <v>34830180</v>
      </c>
      <c r="H1084" s="88">
        <f t="shared" ref="H1084:I1084" si="147">G1084/1024</f>
        <v>34013.84765625</v>
      </c>
      <c r="I1084" s="53">
        <f t="shared" si="147"/>
        <v>33.216648101806641</v>
      </c>
    </row>
    <row r="1085" spans="5:9" x14ac:dyDescent="0.25">
      <c r="E1085" s="20">
        <f t="shared" si="94"/>
        <v>1078</v>
      </c>
      <c r="F1085" s="20">
        <f t="shared" si="133"/>
        <v>64680</v>
      </c>
      <c r="G1085" s="20">
        <f t="shared" si="134"/>
        <v>34894860</v>
      </c>
      <c r="H1085" s="88">
        <f t="shared" ref="H1085:I1085" si="148">G1085/1024</f>
        <v>34077.01171875</v>
      </c>
      <c r="I1085" s="53">
        <f t="shared" si="148"/>
        <v>33.278331756591797</v>
      </c>
    </row>
    <row r="1086" spans="5:9" x14ac:dyDescent="0.25">
      <c r="E1086" s="20">
        <f t="shared" si="94"/>
        <v>1079</v>
      </c>
      <c r="F1086" s="20">
        <f t="shared" si="133"/>
        <v>64740</v>
      </c>
      <c r="G1086" s="20">
        <f t="shared" si="134"/>
        <v>34959600</v>
      </c>
      <c r="H1086" s="88">
        <f t="shared" ref="H1086:I1086" si="149">G1086/1024</f>
        <v>34140.234375</v>
      </c>
      <c r="I1086" s="53">
        <f t="shared" si="149"/>
        <v>33.340072631835938</v>
      </c>
    </row>
    <row r="1087" spans="5:9" x14ac:dyDescent="0.25">
      <c r="E1087" s="20">
        <f t="shared" si="94"/>
        <v>1080</v>
      </c>
      <c r="F1087" s="20">
        <f t="shared" si="133"/>
        <v>64800</v>
      </c>
      <c r="G1087" s="20">
        <f t="shared" si="134"/>
        <v>35024400</v>
      </c>
      <c r="H1087" s="88">
        <f t="shared" ref="H1087:I1087" si="150">G1087/1024</f>
        <v>34203.515625</v>
      </c>
      <c r="I1087" s="53">
        <f t="shared" si="150"/>
        <v>33.401870727539063</v>
      </c>
    </row>
    <row r="1088" spans="5:9" x14ac:dyDescent="0.25">
      <c r="E1088" s="20">
        <f t="shared" si="94"/>
        <v>1081</v>
      </c>
      <c r="F1088" s="20">
        <f t="shared" si="133"/>
        <v>64860</v>
      </c>
      <c r="G1088" s="20">
        <f t="shared" si="134"/>
        <v>35089260</v>
      </c>
      <c r="H1088" s="88">
        <f t="shared" ref="H1088:I1088" si="151">G1088/1024</f>
        <v>34266.85546875</v>
      </c>
      <c r="I1088" s="53">
        <f t="shared" si="151"/>
        <v>33.463726043701172</v>
      </c>
    </row>
    <row r="1089" spans="5:9" x14ac:dyDescent="0.25">
      <c r="E1089" s="20">
        <f t="shared" si="94"/>
        <v>1082</v>
      </c>
      <c r="F1089" s="20">
        <f t="shared" si="133"/>
        <v>64920</v>
      </c>
      <c r="G1089" s="20">
        <f t="shared" si="134"/>
        <v>35154180</v>
      </c>
      <c r="H1089" s="88">
        <f t="shared" ref="H1089:I1089" si="152">G1089/1024</f>
        <v>34330.25390625</v>
      </c>
      <c r="I1089" s="53">
        <f t="shared" si="152"/>
        <v>33.525638580322266</v>
      </c>
    </row>
    <row r="1090" spans="5:9" x14ac:dyDescent="0.25">
      <c r="E1090" s="20">
        <f t="shared" si="94"/>
        <v>1083</v>
      </c>
      <c r="F1090" s="20">
        <f t="shared" si="133"/>
        <v>64980</v>
      </c>
      <c r="G1090" s="20">
        <f t="shared" si="134"/>
        <v>35219160</v>
      </c>
      <c r="H1090" s="88">
        <f t="shared" ref="H1090:I1090" si="153">G1090/1024</f>
        <v>34393.7109375</v>
      </c>
      <c r="I1090" s="53">
        <f t="shared" si="153"/>
        <v>33.587608337402344</v>
      </c>
    </row>
    <row r="1091" spans="5:9" x14ac:dyDescent="0.25">
      <c r="E1091" s="20">
        <f t="shared" si="94"/>
        <v>1084</v>
      </c>
      <c r="F1091" s="20">
        <f t="shared" si="133"/>
        <v>65040</v>
      </c>
      <c r="G1091" s="20">
        <f t="shared" si="134"/>
        <v>35284200</v>
      </c>
      <c r="H1091" s="88">
        <f t="shared" ref="H1091:I1091" si="154">G1091/1024</f>
        <v>34457.2265625</v>
      </c>
      <c r="I1091" s="53">
        <f t="shared" si="154"/>
        <v>33.649635314941406</v>
      </c>
    </row>
    <row r="1092" spans="5:9" x14ac:dyDescent="0.25">
      <c r="E1092" s="20">
        <f t="shared" si="94"/>
        <v>1085</v>
      </c>
      <c r="F1092" s="20">
        <f t="shared" si="133"/>
        <v>65100</v>
      </c>
      <c r="G1092" s="20">
        <f t="shared" si="134"/>
        <v>35349300</v>
      </c>
      <c r="H1092" s="88">
        <f t="shared" ref="H1092:I1092" si="155">G1092/1024</f>
        <v>34520.80078125</v>
      </c>
      <c r="I1092" s="53">
        <f t="shared" si="155"/>
        <v>33.711719512939453</v>
      </c>
    </row>
    <row r="1093" spans="5:9" x14ac:dyDescent="0.25">
      <c r="E1093" s="20">
        <f t="shared" si="94"/>
        <v>1086</v>
      </c>
      <c r="F1093" s="20">
        <f t="shared" si="133"/>
        <v>65160</v>
      </c>
      <c r="G1093" s="20">
        <f t="shared" si="134"/>
        <v>35414460</v>
      </c>
      <c r="H1093" s="88">
        <f t="shared" ref="H1093:I1093" si="156">G1093/1024</f>
        <v>34584.43359375</v>
      </c>
      <c r="I1093" s="53">
        <f t="shared" si="156"/>
        <v>33.773860931396484</v>
      </c>
    </row>
    <row r="1094" spans="5:9" x14ac:dyDescent="0.25">
      <c r="E1094" s="20">
        <f t="shared" si="94"/>
        <v>1087</v>
      </c>
      <c r="F1094" s="20">
        <f t="shared" si="133"/>
        <v>65220</v>
      </c>
      <c r="G1094" s="20">
        <f t="shared" si="134"/>
        <v>35479680</v>
      </c>
      <c r="H1094" s="88">
        <f t="shared" ref="H1094:I1094" si="157">G1094/1024</f>
        <v>34648.125</v>
      </c>
      <c r="I1094" s="53">
        <f t="shared" si="157"/>
        <v>33.8360595703125</v>
      </c>
    </row>
    <row r="1095" spans="5:9" x14ac:dyDescent="0.25">
      <c r="E1095" s="20">
        <f t="shared" si="94"/>
        <v>1088</v>
      </c>
      <c r="F1095" s="20">
        <f t="shared" si="133"/>
        <v>65280</v>
      </c>
      <c r="G1095" s="20">
        <f t="shared" si="134"/>
        <v>35544960</v>
      </c>
      <c r="H1095" s="88">
        <f t="shared" ref="H1095:I1095" si="158">G1095/1024</f>
        <v>34711.875</v>
      </c>
      <c r="I1095" s="53">
        <f t="shared" si="158"/>
        <v>33.8983154296875</v>
      </c>
    </row>
    <row r="1096" spans="5:9" x14ac:dyDescent="0.25">
      <c r="E1096" s="20">
        <f t="shared" si="94"/>
        <v>1089</v>
      </c>
      <c r="F1096" s="20">
        <f t="shared" si="133"/>
        <v>65340</v>
      </c>
      <c r="G1096" s="20">
        <f t="shared" si="134"/>
        <v>35610300</v>
      </c>
      <c r="H1096" s="88">
        <f t="shared" ref="H1096:I1096" si="159">G1096/1024</f>
        <v>34775.68359375</v>
      </c>
      <c r="I1096" s="53">
        <f t="shared" si="159"/>
        <v>33.960628509521484</v>
      </c>
    </row>
    <row r="1097" spans="5:9" x14ac:dyDescent="0.25">
      <c r="E1097" s="20">
        <f t="shared" si="94"/>
        <v>1090</v>
      </c>
      <c r="F1097" s="20">
        <f t="shared" si="133"/>
        <v>65400</v>
      </c>
      <c r="G1097" s="20">
        <f t="shared" si="134"/>
        <v>35675700</v>
      </c>
      <c r="H1097" s="88">
        <f t="shared" ref="H1097:I1097" si="160">G1097/1024</f>
        <v>34839.55078125</v>
      </c>
      <c r="I1097" s="53">
        <f t="shared" si="160"/>
        <v>34.022998809814453</v>
      </c>
    </row>
    <row r="1098" spans="5:9" x14ac:dyDescent="0.25">
      <c r="E1098" s="20">
        <f t="shared" ref="E1098:E1161" si="161">E1097+1</f>
        <v>1091</v>
      </c>
      <c r="F1098" s="20">
        <f t="shared" si="133"/>
        <v>65460</v>
      </c>
      <c r="G1098" s="20">
        <f t="shared" si="134"/>
        <v>35741160</v>
      </c>
      <c r="H1098" s="88">
        <f t="shared" ref="H1098:I1098" si="162">G1098/1024</f>
        <v>34903.4765625</v>
      </c>
      <c r="I1098" s="53">
        <f t="shared" si="162"/>
        <v>34.085426330566406</v>
      </c>
    </row>
    <row r="1099" spans="5:9" x14ac:dyDescent="0.25">
      <c r="E1099" s="20">
        <f t="shared" si="161"/>
        <v>1092</v>
      </c>
      <c r="F1099" s="20">
        <f t="shared" si="133"/>
        <v>65520</v>
      </c>
      <c r="G1099" s="20">
        <f t="shared" si="134"/>
        <v>35806680</v>
      </c>
      <c r="H1099" s="88">
        <f t="shared" ref="H1099:I1099" si="163">G1099/1024</f>
        <v>34967.4609375</v>
      </c>
      <c r="I1099" s="53">
        <f t="shared" si="163"/>
        <v>34.147911071777344</v>
      </c>
    </row>
    <row r="1100" spans="5:9" x14ac:dyDescent="0.25">
      <c r="E1100" s="20">
        <f t="shared" si="161"/>
        <v>1093</v>
      </c>
      <c r="F1100" s="20">
        <f t="shared" si="133"/>
        <v>65580</v>
      </c>
      <c r="G1100" s="20">
        <f t="shared" si="134"/>
        <v>35872260</v>
      </c>
      <c r="H1100" s="88">
        <f t="shared" ref="H1100:I1100" si="164">G1100/1024</f>
        <v>35031.50390625</v>
      </c>
      <c r="I1100" s="53">
        <f t="shared" si="164"/>
        <v>34.210453033447266</v>
      </c>
    </row>
    <row r="1101" spans="5:9" x14ac:dyDescent="0.25">
      <c r="E1101" s="20">
        <f t="shared" si="161"/>
        <v>1094</v>
      </c>
      <c r="F1101" s="20">
        <f t="shared" si="133"/>
        <v>65640</v>
      </c>
      <c r="G1101" s="20">
        <f t="shared" si="134"/>
        <v>35937900</v>
      </c>
      <c r="H1101" s="88">
        <f t="shared" ref="H1101:I1101" si="165">G1101/1024</f>
        <v>35095.60546875</v>
      </c>
      <c r="I1101" s="53">
        <f t="shared" si="165"/>
        <v>34.273052215576172</v>
      </c>
    </row>
    <row r="1102" spans="5:9" x14ac:dyDescent="0.25">
      <c r="E1102" s="20">
        <f t="shared" si="161"/>
        <v>1095</v>
      </c>
      <c r="F1102" s="20">
        <f t="shared" si="133"/>
        <v>65700</v>
      </c>
      <c r="G1102" s="20">
        <f t="shared" si="134"/>
        <v>36003600</v>
      </c>
      <c r="H1102" s="88">
        <f t="shared" ref="H1102:I1102" si="166">G1102/1024</f>
        <v>35159.765625</v>
      </c>
      <c r="I1102" s="53">
        <f t="shared" si="166"/>
        <v>34.335708618164063</v>
      </c>
    </row>
    <row r="1103" spans="5:9" x14ac:dyDescent="0.25">
      <c r="E1103" s="20">
        <f t="shared" si="161"/>
        <v>1096</v>
      </c>
      <c r="F1103" s="20">
        <f t="shared" si="133"/>
        <v>65760</v>
      </c>
      <c r="G1103" s="20">
        <f t="shared" si="134"/>
        <v>36069360</v>
      </c>
      <c r="H1103" s="88">
        <f t="shared" ref="H1103:I1103" si="167">G1103/1024</f>
        <v>35223.984375</v>
      </c>
      <c r="I1103" s="53">
        <f t="shared" si="167"/>
        <v>34.398422241210937</v>
      </c>
    </row>
    <row r="1104" spans="5:9" x14ac:dyDescent="0.25">
      <c r="E1104" s="20">
        <f t="shared" si="161"/>
        <v>1097</v>
      </c>
      <c r="F1104" s="20">
        <f t="shared" si="133"/>
        <v>65820</v>
      </c>
      <c r="G1104" s="20">
        <f t="shared" si="134"/>
        <v>36135180</v>
      </c>
      <c r="H1104" s="88">
        <f t="shared" ref="H1104:I1104" si="168">G1104/1024</f>
        <v>35288.26171875</v>
      </c>
      <c r="I1104" s="53">
        <f t="shared" si="168"/>
        <v>34.461193084716797</v>
      </c>
    </row>
    <row r="1105" spans="5:9" x14ac:dyDescent="0.25">
      <c r="E1105" s="20">
        <f t="shared" si="161"/>
        <v>1098</v>
      </c>
      <c r="F1105" s="20">
        <f t="shared" si="133"/>
        <v>65880</v>
      </c>
      <c r="G1105" s="20">
        <f t="shared" si="134"/>
        <v>36201060</v>
      </c>
      <c r="H1105" s="88">
        <f t="shared" ref="H1105:I1105" si="169">G1105/1024</f>
        <v>35352.59765625</v>
      </c>
      <c r="I1105" s="53">
        <f t="shared" si="169"/>
        <v>34.524021148681641</v>
      </c>
    </row>
    <row r="1106" spans="5:9" x14ac:dyDescent="0.25">
      <c r="E1106" s="20">
        <f t="shared" si="161"/>
        <v>1099</v>
      </c>
      <c r="F1106" s="20">
        <f t="shared" si="133"/>
        <v>65940</v>
      </c>
      <c r="G1106" s="20">
        <f t="shared" si="134"/>
        <v>36267000</v>
      </c>
      <c r="H1106" s="88">
        <f t="shared" ref="H1106:I1106" si="170">G1106/1024</f>
        <v>35416.9921875</v>
      </c>
      <c r="I1106" s="53">
        <f t="shared" si="170"/>
        <v>34.586906433105469</v>
      </c>
    </row>
    <row r="1107" spans="5:9" x14ac:dyDescent="0.25">
      <c r="E1107" s="20">
        <f t="shared" si="161"/>
        <v>1100</v>
      </c>
      <c r="F1107" s="20">
        <f t="shared" si="133"/>
        <v>66000</v>
      </c>
      <c r="G1107" s="20">
        <f t="shared" si="134"/>
        <v>36333000</v>
      </c>
      <c r="H1107" s="88">
        <f t="shared" ref="H1107:I1107" si="171">G1107/1024</f>
        <v>35481.4453125</v>
      </c>
      <c r="I1107" s="53">
        <f t="shared" si="171"/>
        <v>34.649848937988281</v>
      </c>
    </row>
    <row r="1108" spans="5:9" x14ac:dyDescent="0.25">
      <c r="E1108" s="20">
        <f t="shared" si="161"/>
        <v>1101</v>
      </c>
      <c r="F1108" s="20">
        <f t="shared" si="133"/>
        <v>66060</v>
      </c>
      <c r="G1108" s="20">
        <f t="shared" si="134"/>
        <v>36399060</v>
      </c>
      <c r="H1108" s="88">
        <f t="shared" ref="H1108:I1108" si="172">G1108/1024</f>
        <v>35545.95703125</v>
      </c>
      <c r="I1108" s="53">
        <f t="shared" si="172"/>
        <v>34.712848663330078</v>
      </c>
    </row>
    <row r="1109" spans="5:9" x14ac:dyDescent="0.25">
      <c r="E1109" s="20">
        <f t="shared" si="161"/>
        <v>1102</v>
      </c>
      <c r="F1109" s="20">
        <f t="shared" si="133"/>
        <v>66120</v>
      </c>
      <c r="G1109" s="20">
        <f t="shared" si="134"/>
        <v>36465180</v>
      </c>
      <c r="H1109" s="88">
        <f t="shared" ref="H1109:I1109" si="173">G1109/1024</f>
        <v>35610.52734375</v>
      </c>
      <c r="I1109" s="53">
        <f t="shared" si="173"/>
        <v>34.775905609130859</v>
      </c>
    </row>
    <row r="1110" spans="5:9" x14ac:dyDescent="0.25">
      <c r="E1110" s="20">
        <f t="shared" si="161"/>
        <v>1103</v>
      </c>
      <c r="F1110" s="20">
        <f t="shared" si="133"/>
        <v>66180</v>
      </c>
      <c r="G1110" s="20">
        <f t="shared" si="134"/>
        <v>36531360</v>
      </c>
      <c r="H1110" s="88">
        <f t="shared" ref="H1110:I1110" si="174">G1110/1024</f>
        <v>35675.15625</v>
      </c>
      <c r="I1110" s="53">
        <f t="shared" si="174"/>
        <v>34.839019775390625</v>
      </c>
    </row>
    <row r="1111" spans="5:9" x14ac:dyDescent="0.25">
      <c r="E1111" s="20">
        <f t="shared" si="161"/>
        <v>1104</v>
      </c>
      <c r="F1111" s="20">
        <f t="shared" si="133"/>
        <v>66240</v>
      </c>
      <c r="G1111" s="20">
        <f t="shared" si="134"/>
        <v>36597600</v>
      </c>
      <c r="H1111" s="88">
        <f t="shared" ref="H1111:I1111" si="175">G1111/1024</f>
        <v>35739.84375</v>
      </c>
      <c r="I1111" s="53">
        <f t="shared" si="175"/>
        <v>34.902191162109375</v>
      </c>
    </row>
    <row r="1112" spans="5:9" x14ac:dyDescent="0.25">
      <c r="E1112" s="20">
        <f t="shared" si="161"/>
        <v>1105</v>
      </c>
      <c r="F1112" s="20">
        <f t="shared" si="133"/>
        <v>66300</v>
      </c>
      <c r="G1112" s="20">
        <f t="shared" si="134"/>
        <v>36663900</v>
      </c>
      <c r="H1112" s="88">
        <f t="shared" ref="H1112:I1112" si="176">G1112/1024</f>
        <v>35804.58984375</v>
      </c>
      <c r="I1112" s="53">
        <f t="shared" si="176"/>
        <v>34.965419769287109</v>
      </c>
    </row>
    <row r="1113" spans="5:9" x14ac:dyDescent="0.25">
      <c r="E1113" s="20">
        <f t="shared" si="161"/>
        <v>1106</v>
      </c>
      <c r="F1113" s="20">
        <f t="shared" si="133"/>
        <v>66360</v>
      </c>
      <c r="G1113" s="20">
        <f t="shared" si="134"/>
        <v>36730260</v>
      </c>
      <c r="H1113" s="88">
        <f t="shared" ref="H1113:I1113" si="177">G1113/1024</f>
        <v>35869.39453125</v>
      </c>
      <c r="I1113" s="53">
        <f t="shared" si="177"/>
        <v>35.028705596923828</v>
      </c>
    </row>
    <row r="1114" spans="5:9" x14ac:dyDescent="0.25">
      <c r="E1114" s="20">
        <f t="shared" si="161"/>
        <v>1107</v>
      </c>
      <c r="F1114" s="20">
        <f t="shared" si="133"/>
        <v>66420</v>
      </c>
      <c r="G1114" s="20">
        <f t="shared" si="134"/>
        <v>36796680</v>
      </c>
      <c r="H1114" s="88">
        <f t="shared" ref="H1114:I1114" si="178">G1114/1024</f>
        <v>35934.2578125</v>
      </c>
      <c r="I1114" s="53">
        <f t="shared" si="178"/>
        <v>35.092048645019531</v>
      </c>
    </row>
    <row r="1115" spans="5:9" x14ac:dyDescent="0.25">
      <c r="E1115" s="20">
        <f t="shared" si="161"/>
        <v>1108</v>
      </c>
      <c r="F1115" s="20">
        <f t="shared" si="133"/>
        <v>66480</v>
      </c>
      <c r="G1115" s="20">
        <f t="shared" si="134"/>
        <v>36863160</v>
      </c>
      <c r="H1115" s="88">
        <f t="shared" ref="H1115:I1115" si="179">G1115/1024</f>
        <v>35999.1796875</v>
      </c>
      <c r="I1115" s="53">
        <f t="shared" si="179"/>
        <v>35.155448913574219</v>
      </c>
    </row>
    <row r="1116" spans="5:9" x14ac:dyDescent="0.25">
      <c r="E1116" s="20">
        <f t="shared" si="161"/>
        <v>1109</v>
      </c>
      <c r="F1116" s="20">
        <f t="shared" si="133"/>
        <v>66540</v>
      </c>
      <c r="G1116" s="20">
        <f t="shared" si="134"/>
        <v>36929700</v>
      </c>
      <c r="H1116" s="88">
        <f t="shared" ref="H1116:I1116" si="180">G1116/1024</f>
        <v>36064.16015625</v>
      </c>
      <c r="I1116" s="53">
        <f t="shared" si="180"/>
        <v>35.218906402587891</v>
      </c>
    </row>
    <row r="1117" spans="5:9" x14ac:dyDescent="0.25">
      <c r="E1117" s="20">
        <f t="shared" si="161"/>
        <v>1110</v>
      </c>
      <c r="F1117" s="20">
        <f t="shared" si="133"/>
        <v>66600</v>
      </c>
      <c r="G1117" s="20">
        <f t="shared" si="134"/>
        <v>36996300</v>
      </c>
      <c r="H1117" s="88">
        <f t="shared" ref="H1117:I1117" si="181">G1117/1024</f>
        <v>36129.19921875</v>
      </c>
      <c r="I1117" s="53">
        <f t="shared" si="181"/>
        <v>35.282421112060547</v>
      </c>
    </row>
    <row r="1118" spans="5:9" x14ac:dyDescent="0.25">
      <c r="E1118" s="20">
        <f t="shared" si="161"/>
        <v>1111</v>
      </c>
      <c r="F1118" s="20">
        <f t="shared" si="133"/>
        <v>66660</v>
      </c>
      <c r="G1118" s="20">
        <f t="shared" si="134"/>
        <v>37062960</v>
      </c>
      <c r="H1118" s="88">
        <f t="shared" ref="H1118:I1118" si="182">G1118/1024</f>
        <v>36194.296875</v>
      </c>
      <c r="I1118" s="53">
        <f t="shared" si="182"/>
        <v>35.345993041992187</v>
      </c>
    </row>
    <row r="1119" spans="5:9" x14ac:dyDescent="0.25">
      <c r="E1119" s="20">
        <f t="shared" si="161"/>
        <v>1112</v>
      </c>
      <c r="F1119" s="20">
        <f t="shared" si="133"/>
        <v>66720</v>
      </c>
      <c r="G1119" s="20">
        <f t="shared" si="134"/>
        <v>37129680</v>
      </c>
      <c r="H1119" s="88">
        <f t="shared" ref="H1119:I1119" si="183">G1119/1024</f>
        <v>36259.453125</v>
      </c>
      <c r="I1119" s="53">
        <f t="shared" si="183"/>
        <v>35.409622192382813</v>
      </c>
    </row>
    <row r="1120" spans="5:9" x14ac:dyDescent="0.25">
      <c r="E1120" s="20">
        <f t="shared" si="161"/>
        <v>1113</v>
      </c>
      <c r="F1120" s="20">
        <f t="shared" si="133"/>
        <v>66780</v>
      </c>
      <c r="G1120" s="20">
        <f t="shared" si="134"/>
        <v>37196460</v>
      </c>
      <c r="H1120" s="88">
        <f t="shared" ref="H1120:I1120" si="184">G1120/1024</f>
        <v>36324.66796875</v>
      </c>
      <c r="I1120" s="53">
        <f t="shared" si="184"/>
        <v>35.473308563232422</v>
      </c>
    </row>
    <row r="1121" spans="5:9" x14ac:dyDescent="0.25">
      <c r="E1121" s="20">
        <f t="shared" si="161"/>
        <v>1114</v>
      </c>
      <c r="F1121" s="20">
        <f t="shared" si="133"/>
        <v>66840</v>
      </c>
      <c r="G1121" s="20">
        <f t="shared" si="134"/>
        <v>37263300</v>
      </c>
      <c r="H1121" s="88">
        <f t="shared" ref="H1121:I1121" si="185">G1121/1024</f>
        <v>36389.94140625</v>
      </c>
      <c r="I1121" s="53">
        <f t="shared" si="185"/>
        <v>35.537052154541016</v>
      </c>
    </row>
    <row r="1122" spans="5:9" x14ac:dyDescent="0.25">
      <c r="E1122" s="20">
        <f t="shared" si="161"/>
        <v>1115</v>
      </c>
      <c r="F1122" s="20">
        <f t="shared" si="133"/>
        <v>66900</v>
      </c>
      <c r="G1122" s="20">
        <f t="shared" si="134"/>
        <v>37330200</v>
      </c>
      <c r="H1122" s="88">
        <f t="shared" ref="H1122:I1122" si="186">G1122/1024</f>
        <v>36455.2734375</v>
      </c>
      <c r="I1122" s="53">
        <f t="shared" si="186"/>
        <v>35.600852966308594</v>
      </c>
    </row>
    <row r="1123" spans="5:9" x14ac:dyDescent="0.25">
      <c r="E1123" s="20">
        <f t="shared" si="161"/>
        <v>1116</v>
      </c>
      <c r="F1123" s="20">
        <f t="shared" si="133"/>
        <v>66960</v>
      </c>
      <c r="G1123" s="20">
        <f t="shared" si="134"/>
        <v>37397160</v>
      </c>
      <c r="H1123" s="88">
        <f t="shared" ref="H1123:I1123" si="187">G1123/1024</f>
        <v>36520.6640625</v>
      </c>
      <c r="I1123" s="53">
        <f t="shared" si="187"/>
        <v>35.664710998535156</v>
      </c>
    </row>
    <row r="1124" spans="5:9" x14ac:dyDescent="0.25">
      <c r="E1124" s="20">
        <f t="shared" si="161"/>
        <v>1117</v>
      </c>
      <c r="F1124" s="20">
        <f t="shared" si="133"/>
        <v>67020</v>
      </c>
      <c r="G1124" s="20">
        <f t="shared" si="134"/>
        <v>37464180</v>
      </c>
      <c r="H1124" s="88">
        <f t="shared" ref="H1124:I1124" si="188">G1124/1024</f>
        <v>36586.11328125</v>
      </c>
      <c r="I1124" s="53">
        <f t="shared" si="188"/>
        <v>35.728626251220703</v>
      </c>
    </row>
    <row r="1125" spans="5:9" x14ac:dyDescent="0.25">
      <c r="E1125" s="20">
        <f t="shared" si="161"/>
        <v>1118</v>
      </c>
      <c r="F1125" s="20">
        <f t="shared" si="133"/>
        <v>67080</v>
      </c>
      <c r="G1125" s="20">
        <f t="shared" si="134"/>
        <v>37531260</v>
      </c>
      <c r="H1125" s="88">
        <f t="shared" ref="H1125:I1125" si="189">G1125/1024</f>
        <v>36651.62109375</v>
      </c>
      <c r="I1125" s="53">
        <f t="shared" si="189"/>
        <v>35.792598724365234</v>
      </c>
    </row>
    <row r="1126" spans="5:9" x14ac:dyDescent="0.25">
      <c r="E1126" s="20">
        <f t="shared" si="161"/>
        <v>1119</v>
      </c>
      <c r="F1126" s="20">
        <f t="shared" si="133"/>
        <v>67140</v>
      </c>
      <c r="G1126" s="20">
        <f t="shared" si="134"/>
        <v>37598400</v>
      </c>
      <c r="H1126" s="88">
        <f t="shared" ref="H1126:I1126" si="190">G1126/1024</f>
        <v>36717.1875</v>
      </c>
      <c r="I1126" s="53">
        <f t="shared" si="190"/>
        <v>35.85662841796875</v>
      </c>
    </row>
    <row r="1127" spans="5:9" x14ac:dyDescent="0.25">
      <c r="E1127" s="20">
        <f t="shared" si="161"/>
        <v>1120</v>
      </c>
      <c r="F1127" s="20">
        <f t="shared" si="133"/>
        <v>67200</v>
      </c>
      <c r="G1127" s="20">
        <f t="shared" si="134"/>
        <v>37665600</v>
      </c>
      <c r="H1127" s="88">
        <f t="shared" ref="H1127:I1127" si="191">G1127/1024</f>
        <v>36782.8125</v>
      </c>
      <c r="I1127" s="53">
        <f t="shared" si="191"/>
        <v>35.92071533203125</v>
      </c>
    </row>
    <row r="1128" spans="5:9" x14ac:dyDescent="0.25">
      <c r="E1128" s="20">
        <f t="shared" si="161"/>
        <v>1121</v>
      </c>
      <c r="F1128" s="20">
        <f t="shared" si="133"/>
        <v>67260</v>
      </c>
      <c r="G1128" s="20">
        <f t="shared" si="134"/>
        <v>37732860</v>
      </c>
      <c r="H1128" s="88">
        <f t="shared" ref="H1128:I1128" si="192">G1128/1024</f>
        <v>36848.49609375</v>
      </c>
      <c r="I1128" s="53">
        <f t="shared" si="192"/>
        <v>35.984859466552734</v>
      </c>
    </row>
    <row r="1129" spans="5:9" x14ac:dyDescent="0.25">
      <c r="E1129" s="20">
        <f t="shared" si="161"/>
        <v>1122</v>
      </c>
      <c r="F1129" s="20">
        <f t="shared" si="133"/>
        <v>67320</v>
      </c>
      <c r="G1129" s="20">
        <f t="shared" si="134"/>
        <v>37800180</v>
      </c>
      <c r="H1129" s="88">
        <f t="shared" ref="H1129:I1129" si="193">G1129/1024</f>
        <v>36914.23828125</v>
      </c>
      <c r="I1129" s="53">
        <f t="shared" si="193"/>
        <v>36.049060821533203</v>
      </c>
    </row>
    <row r="1130" spans="5:9" x14ac:dyDescent="0.25">
      <c r="E1130" s="20">
        <f t="shared" si="161"/>
        <v>1123</v>
      </c>
      <c r="F1130" s="20">
        <f t="shared" si="133"/>
        <v>67380</v>
      </c>
      <c r="G1130" s="20">
        <f t="shared" si="134"/>
        <v>37867560</v>
      </c>
      <c r="H1130" s="88">
        <f t="shared" ref="H1130:I1130" si="194">G1130/1024</f>
        <v>36980.0390625</v>
      </c>
      <c r="I1130" s="53">
        <f t="shared" si="194"/>
        <v>36.113319396972656</v>
      </c>
    </row>
    <row r="1131" spans="5:9" x14ac:dyDescent="0.25">
      <c r="E1131" s="20">
        <f t="shared" si="161"/>
        <v>1124</v>
      </c>
      <c r="F1131" s="20">
        <f t="shared" si="133"/>
        <v>67440</v>
      </c>
      <c r="G1131" s="20">
        <f t="shared" si="134"/>
        <v>37935000</v>
      </c>
      <c r="H1131" s="88">
        <f t="shared" ref="H1131:I1131" si="195">G1131/1024</f>
        <v>37045.8984375</v>
      </c>
      <c r="I1131" s="53">
        <f t="shared" si="195"/>
        <v>36.177635192871094</v>
      </c>
    </row>
    <row r="1132" spans="5:9" x14ac:dyDescent="0.25">
      <c r="E1132" s="20">
        <f t="shared" si="161"/>
        <v>1125</v>
      </c>
      <c r="F1132" s="20">
        <f t="shared" si="133"/>
        <v>67500</v>
      </c>
      <c r="G1132" s="20">
        <f t="shared" si="134"/>
        <v>38002500</v>
      </c>
      <c r="H1132" s="88">
        <f t="shared" ref="H1132:I1132" si="196">G1132/1024</f>
        <v>37111.81640625</v>
      </c>
      <c r="I1132" s="53">
        <f t="shared" si="196"/>
        <v>36.242008209228516</v>
      </c>
    </row>
    <row r="1133" spans="5:9" x14ac:dyDescent="0.25">
      <c r="E1133" s="20">
        <f t="shared" si="161"/>
        <v>1126</v>
      </c>
      <c r="F1133" s="20">
        <f t="shared" si="133"/>
        <v>67560</v>
      </c>
      <c r="G1133" s="20">
        <f t="shared" si="134"/>
        <v>38070060</v>
      </c>
      <c r="H1133" s="88">
        <f t="shared" ref="H1133:I1133" si="197">G1133/1024</f>
        <v>37177.79296875</v>
      </c>
      <c r="I1133" s="53">
        <f t="shared" si="197"/>
        <v>36.306438446044922</v>
      </c>
    </row>
    <row r="1134" spans="5:9" x14ac:dyDescent="0.25">
      <c r="E1134" s="20">
        <f t="shared" si="161"/>
        <v>1127</v>
      </c>
      <c r="F1134" s="20">
        <f t="shared" si="133"/>
        <v>67620</v>
      </c>
      <c r="G1134" s="20">
        <f t="shared" si="134"/>
        <v>38137680</v>
      </c>
      <c r="H1134" s="88">
        <f t="shared" ref="H1134:I1134" si="198">G1134/1024</f>
        <v>37243.828125</v>
      </c>
      <c r="I1134" s="53">
        <f t="shared" si="198"/>
        <v>36.370925903320313</v>
      </c>
    </row>
    <row r="1135" spans="5:9" x14ac:dyDescent="0.25">
      <c r="E1135" s="20">
        <f t="shared" si="161"/>
        <v>1128</v>
      </c>
      <c r="F1135" s="20">
        <f t="shared" si="133"/>
        <v>67680</v>
      </c>
      <c r="G1135" s="20">
        <f t="shared" si="134"/>
        <v>38205360</v>
      </c>
      <c r="H1135" s="88">
        <f t="shared" ref="H1135:I1135" si="199">G1135/1024</f>
        <v>37309.921875</v>
      </c>
      <c r="I1135" s="53">
        <f t="shared" si="199"/>
        <v>36.435470581054687</v>
      </c>
    </row>
    <row r="1136" spans="5:9" x14ac:dyDescent="0.25">
      <c r="E1136" s="20">
        <f t="shared" si="161"/>
        <v>1129</v>
      </c>
      <c r="F1136" s="20">
        <f t="shared" ref="F1136:F1199" si="200">F1135+$F$5</f>
        <v>67740</v>
      </c>
      <c r="G1136" s="20">
        <f t="shared" ref="G1136:G1199" si="201">G1135+F1136</f>
        <v>38273100</v>
      </c>
      <c r="H1136" s="88">
        <f t="shared" ref="H1136:I1136" si="202">G1136/1024</f>
        <v>37376.07421875</v>
      </c>
      <c r="I1136" s="53">
        <f t="shared" si="202"/>
        <v>36.500072479248047</v>
      </c>
    </row>
    <row r="1137" spans="5:9" x14ac:dyDescent="0.25">
      <c r="E1137" s="20">
        <f t="shared" si="161"/>
        <v>1130</v>
      </c>
      <c r="F1137" s="20">
        <f t="shared" si="200"/>
        <v>67800</v>
      </c>
      <c r="G1137" s="20">
        <f t="shared" si="201"/>
        <v>38340900</v>
      </c>
      <c r="H1137" s="88">
        <f t="shared" ref="H1137:I1137" si="203">G1137/1024</f>
        <v>37442.28515625</v>
      </c>
      <c r="I1137" s="53">
        <f t="shared" si="203"/>
        <v>36.564731597900391</v>
      </c>
    </row>
    <row r="1138" spans="5:9" x14ac:dyDescent="0.25">
      <c r="E1138" s="20">
        <f t="shared" si="161"/>
        <v>1131</v>
      </c>
      <c r="F1138" s="20">
        <f t="shared" si="200"/>
        <v>67860</v>
      </c>
      <c r="G1138" s="20">
        <f t="shared" si="201"/>
        <v>38408760</v>
      </c>
      <c r="H1138" s="88">
        <f t="shared" ref="H1138:I1138" si="204">G1138/1024</f>
        <v>37508.5546875</v>
      </c>
      <c r="I1138" s="53">
        <f t="shared" si="204"/>
        <v>36.629447937011719</v>
      </c>
    </row>
    <row r="1139" spans="5:9" x14ac:dyDescent="0.25">
      <c r="E1139" s="20">
        <f t="shared" si="161"/>
        <v>1132</v>
      </c>
      <c r="F1139" s="20">
        <f t="shared" si="200"/>
        <v>67920</v>
      </c>
      <c r="G1139" s="20">
        <f t="shared" si="201"/>
        <v>38476680</v>
      </c>
      <c r="H1139" s="88">
        <f t="shared" ref="H1139:I1139" si="205">G1139/1024</f>
        <v>37574.8828125</v>
      </c>
      <c r="I1139" s="53">
        <f t="shared" si="205"/>
        <v>36.694221496582031</v>
      </c>
    </row>
    <row r="1140" spans="5:9" x14ac:dyDescent="0.25">
      <c r="E1140" s="20">
        <f t="shared" si="161"/>
        <v>1133</v>
      </c>
      <c r="F1140" s="20">
        <f t="shared" si="200"/>
        <v>67980</v>
      </c>
      <c r="G1140" s="20">
        <f t="shared" si="201"/>
        <v>38544660</v>
      </c>
      <c r="H1140" s="88">
        <f t="shared" ref="H1140:I1140" si="206">G1140/1024</f>
        <v>37641.26953125</v>
      </c>
      <c r="I1140" s="53">
        <f t="shared" si="206"/>
        <v>36.759052276611328</v>
      </c>
    </row>
    <row r="1141" spans="5:9" x14ac:dyDescent="0.25">
      <c r="E1141" s="20">
        <f t="shared" si="161"/>
        <v>1134</v>
      </c>
      <c r="F1141" s="20">
        <f t="shared" si="200"/>
        <v>68040</v>
      </c>
      <c r="G1141" s="20">
        <f t="shared" si="201"/>
        <v>38612700</v>
      </c>
      <c r="H1141" s="88">
        <f t="shared" ref="H1141:I1141" si="207">G1141/1024</f>
        <v>37707.71484375</v>
      </c>
      <c r="I1141" s="53">
        <f t="shared" si="207"/>
        <v>36.823940277099609</v>
      </c>
    </row>
    <row r="1142" spans="5:9" x14ac:dyDescent="0.25">
      <c r="E1142" s="20">
        <f t="shared" si="161"/>
        <v>1135</v>
      </c>
      <c r="F1142" s="20">
        <f t="shared" si="200"/>
        <v>68100</v>
      </c>
      <c r="G1142" s="20">
        <f t="shared" si="201"/>
        <v>38680800</v>
      </c>
      <c r="H1142" s="88">
        <f t="shared" ref="H1142:I1142" si="208">G1142/1024</f>
        <v>37774.21875</v>
      </c>
      <c r="I1142" s="53">
        <f t="shared" si="208"/>
        <v>36.888885498046875</v>
      </c>
    </row>
    <row r="1143" spans="5:9" x14ac:dyDescent="0.25">
      <c r="E1143" s="20">
        <f t="shared" si="161"/>
        <v>1136</v>
      </c>
      <c r="F1143" s="20">
        <f t="shared" si="200"/>
        <v>68160</v>
      </c>
      <c r="G1143" s="20">
        <f t="shared" si="201"/>
        <v>38748960</v>
      </c>
      <c r="H1143" s="88">
        <f t="shared" ref="H1143:I1143" si="209">G1143/1024</f>
        <v>37840.78125</v>
      </c>
      <c r="I1143" s="53">
        <f t="shared" si="209"/>
        <v>36.953887939453125</v>
      </c>
    </row>
    <row r="1144" spans="5:9" x14ac:dyDescent="0.25">
      <c r="E1144" s="20">
        <f t="shared" si="161"/>
        <v>1137</v>
      </c>
      <c r="F1144" s="20">
        <f t="shared" si="200"/>
        <v>68220</v>
      </c>
      <c r="G1144" s="20">
        <f t="shared" si="201"/>
        <v>38817180</v>
      </c>
      <c r="H1144" s="88">
        <f t="shared" ref="H1144:I1144" si="210">G1144/1024</f>
        <v>37907.40234375</v>
      </c>
      <c r="I1144" s="53">
        <f t="shared" si="210"/>
        <v>37.018947601318359</v>
      </c>
    </row>
    <row r="1145" spans="5:9" x14ac:dyDescent="0.25">
      <c r="E1145" s="20">
        <f t="shared" si="161"/>
        <v>1138</v>
      </c>
      <c r="F1145" s="20">
        <f t="shared" si="200"/>
        <v>68280</v>
      </c>
      <c r="G1145" s="20">
        <f t="shared" si="201"/>
        <v>38885460</v>
      </c>
      <c r="H1145" s="88">
        <f t="shared" ref="H1145:I1145" si="211">G1145/1024</f>
        <v>37974.08203125</v>
      </c>
      <c r="I1145" s="53">
        <f t="shared" si="211"/>
        <v>37.084064483642578</v>
      </c>
    </row>
    <row r="1146" spans="5:9" x14ac:dyDescent="0.25">
      <c r="E1146" s="20">
        <f t="shared" si="161"/>
        <v>1139</v>
      </c>
      <c r="F1146" s="20">
        <f t="shared" si="200"/>
        <v>68340</v>
      </c>
      <c r="G1146" s="20">
        <f t="shared" si="201"/>
        <v>38953800</v>
      </c>
      <c r="H1146" s="88">
        <f t="shared" ref="H1146:I1146" si="212">G1146/1024</f>
        <v>38040.8203125</v>
      </c>
      <c r="I1146" s="53">
        <f t="shared" si="212"/>
        <v>37.149238586425781</v>
      </c>
    </row>
    <row r="1147" spans="5:9" x14ac:dyDescent="0.25">
      <c r="E1147" s="20">
        <f t="shared" si="161"/>
        <v>1140</v>
      </c>
      <c r="F1147" s="20">
        <f t="shared" si="200"/>
        <v>68400</v>
      </c>
      <c r="G1147" s="20">
        <f t="shared" si="201"/>
        <v>39022200</v>
      </c>
      <c r="H1147" s="88">
        <f t="shared" ref="H1147:I1147" si="213">G1147/1024</f>
        <v>38107.6171875</v>
      </c>
      <c r="I1147" s="53">
        <f t="shared" si="213"/>
        <v>37.214469909667969</v>
      </c>
    </row>
    <row r="1148" spans="5:9" x14ac:dyDescent="0.25">
      <c r="E1148" s="20">
        <f t="shared" si="161"/>
        <v>1141</v>
      </c>
      <c r="F1148" s="20">
        <f t="shared" si="200"/>
        <v>68460</v>
      </c>
      <c r="G1148" s="20">
        <f t="shared" si="201"/>
        <v>39090660</v>
      </c>
      <c r="H1148" s="88">
        <f t="shared" ref="H1148:I1148" si="214">G1148/1024</f>
        <v>38174.47265625</v>
      </c>
      <c r="I1148" s="53">
        <f t="shared" si="214"/>
        <v>37.279758453369141</v>
      </c>
    </row>
    <row r="1149" spans="5:9" x14ac:dyDescent="0.25">
      <c r="E1149" s="20">
        <f t="shared" si="161"/>
        <v>1142</v>
      </c>
      <c r="F1149" s="20">
        <f t="shared" si="200"/>
        <v>68520</v>
      </c>
      <c r="G1149" s="20">
        <f t="shared" si="201"/>
        <v>39159180</v>
      </c>
      <c r="H1149" s="88">
        <f t="shared" ref="H1149:I1149" si="215">G1149/1024</f>
        <v>38241.38671875</v>
      </c>
      <c r="I1149" s="53">
        <f t="shared" si="215"/>
        <v>37.345104217529297</v>
      </c>
    </row>
    <row r="1150" spans="5:9" x14ac:dyDescent="0.25">
      <c r="E1150" s="20">
        <f t="shared" si="161"/>
        <v>1143</v>
      </c>
      <c r="F1150" s="20">
        <f t="shared" si="200"/>
        <v>68580</v>
      </c>
      <c r="G1150" s="20">
        <f t="shared" si="201"/>
        <v>39227760</v>
      </c>
      <c r="H1150" s="88">
        <f t="shared" ref="H1150:I1150" si="216">G1150/1024</f>
        <v>38308.359375</v>
      </c>
      <c r="I1150" s="53">
        <f t="shared" si="216"/>
        <v>37.410507202148437</v>
      </c>
    </row>
    <row r="1151" spans="5:9" x14ac:dyDescent="0.25">
      <c r="E1151" s="20">
        <f t="shared" si="161"/>
        <v>1144</v>
      </c>
      <c r="F1151" s="20">
        <f t="shared" si="200"/>
        <v>68640</v>
      </c>
      <c r="G1151" s="20">
        <f t="shared" si="201"/>
        <v>39296400</v>
      </c>
      <c r="H1151" s="88">
        <f t="shared" ref="H1151:I1151" si="217">G1151/1024</f>
        <v>38375.390625</v>
      </c>
      <c r="I1151" s="53">
        <f t="shared" si="217"/>
        <v>37.475967407226563</v>
      </c>
    </row>
    <row r="1152" spans="5:9" x14ac:dyDescent="0.25">
      <c r="E1152" s="20">
        <f t="shared" si="161"/>
        <v>1145</v>
      </c>
      <c r="F1152" s="20">
        <f t="shared" si="200"/>
        <v>68700</v>
      </c>
      <c r="G1152" s="20">
        <f t="shared" si="201"/>
        <v>39365100</v>
      </c>
      <c r="H1152" s="88">
        <f t="shared" ref="H1152:I1152" si="218">G1152/1024</f>
        <v>38442.48046875</v>
      </c>
      <c r="I1152" s="53">
        <f t="shared" si="218"/>
        <v>37.541484832763672</v>
      </c>
    </row>
    <row r="1153" spans="5:9" x14ac:dyDescent="0.25">
      <c r="E1153" s="20">
        <f t="shared" si="161"/>
        <v>1146</v>
      </c>
      <c r="F1153" s="20">
        <f t="shared" si="200"/>
        <v>68760</v>
      </c>
      <c r="G1153" s="20">
        <f t="shared" si="201"/>
        <v>39433860</v>
      </c>
      <c r="H1153" s="88">
        <f t="shared" ref="H1153:I1153" si="219">G1153/1024</f>
        <v>38509.62890625</v>
      </c>
      <c r="I1153" s="53">
        <f t="shared" si="219"/>
        <v>37.607059478759766</v>
      </c>
    </row>
    <row r="1154" spans="5:9" x14ac:dyDescent="0.25">
      <c r="E1154" s="20">
        <f t="shared" si="161"/>
        <v>1147</v>
      </c>
      <c r="F1154" s="20">
        <f t="shared" si="200"/>
        <v>68820</v>
      </c>
      <c r="G1154" s="20">
        <f t="shared" si="201"/>
        <v>39502680</v>
      </c>
      <c r="H1154" s="88">
        <f t="shared" ref="H1154:I1154" si="220">G1154/1024</f>
        <v>38576.8359375</v>
      </c>
      <c r="I1154" s="53">
        <f t="shared" si="220"/>
        <v>37.672691345214844</v>
      </c>
    </row>
    <row r="1155" spans="5:9" x14ac:dyDescent="0.25">
      <c r="E1155" s="20">
        <f t="shared" si="161"/>
        <v>1148</v>
      </c>
      <c r="F1155" s="20">
        <f t="shared" si="200"/>
        <v>68880</v>
      </c>
      <c r="G1155" s="20">
        <f t="shared" si="201"/>
        <v>39571560</v>
      </c>
      <c r="H1155" s="88">
        <f t="shared" ref="H1155:I1155" si="221">G1155/1024</f>
        <v>38644.1015625</v>
      </c>
      <c r="I1155" s="53">
        <f t="shared" si="221"/>
        <v>37.738380432128906</v>
      </c>
    </row>
    <row r="1156" spans="5:9" x14ac:dyDescent="0.25">
      <c r="E1156" s="20">
        <f t="shared" si="161"/>
        <v>1149</v>
      </c>
      <c r="F1156" s="20">
        <f t="shared" si="200"/>
        <v>68940</v>
      </c>
      <c r="G1156" s="20">
        <f t="shared" si="201"/>
        <v>39640500</v>
      </c>
      <c r="H1156" s="88">
        <f t="shared" ref="H1156:I1156" si="222">G1156/1024</f>
        <v>38711.42578125</v>
      </c>
      <c r="I1156" s="53">
        <f t="shared" si="222"/>
        <v>37.804126739501953</v>
      </c>
    </row>
    <row r="1157" spans="5:9" x14ac:dyDescent="0.25">
      <c r="E1157" s="20">
        <f t="shared" si="161"/>
        <v>1150</v>
      </c>
      <c r="F1157" s="20">
        <f t="shared" si="200"/>
        <v>69000</v>
      </c>
      <c r="G1157" s="20">
        <f t="shared" si="201"/>
        <v>39709500</v>
      </c>
      <c r="H1157" s="88">
        <f t="shared" ref="H1157:I1157" si="223">G1157/1024</f>
        <v>38778.80859375</v>
      </c>
      <c r="I1157" s="53">
        <f t="shared" si="223"/>
        <v>37.869930267333984</v>
      </c>
    </row>
    <row r="1158" spans="5:9" x14ac:dyDescent="0.25">
      <c r="E1158" s="20">
        <f t="shared" si="161"/>
        <v>1151</v>
      </c>
      <c r="F1158" s="20">
        <f t="shared" si="200"/>
        <v>69060</v>
      </c>
      <c r="G1158" s="20">
        <f t="shared" si="201"/>
        <v>39778560</v>
      </c>
      <c r="H1158" s="88">
        <f t="shared" ref="H1158:I1158" si="224">G1158/1024</f>
        <v>38846.25</v>
      </c>
      <c r="I1158" s="53">
        <f t="shared" si="224"/>
        <v>37.935791015625</v>
      </c>
    </row>
    <row r="1159" spans="5:9" x14ac:dyDescent="0.25">
      <c r="E1159" s="20">
        <f t="shared" si="161"/>
        <v>1152</v>
      </c>
      <c r="F1159" s="20">
        <f t="shared" si="200"/>
        <v>69120</v>
      </c>
      <c r="G1159" s="20">
        <f t="shared" si="201"/>
        <v>39847680</v>
      </c>
      <c r="H1159" s="88">
        <f t="shared" ref="H1159:I1159" si="225">G1159/1024</f>
        <v>38913.75</v>
      </c>
      <c r="I1159" s="53">
        <f t="shared" si="225"/>
        <v>38.001708984375</v>
      </c>
    </row>
    <row r="1160" spans="5:9" x14ac:dyDescent="0.25">
      <c r="E1160" s="20">
        <f t="shared" si="161"/>
        <v>1153</v>
      </c>
      <c r="F1160" s="20">
        <f t="shared" si="200"/>
        <v>69180</v>
      </c>
      <c r="G1160" s="20">
        <f t="shared" si="201"/>
        <v>39916860</v>
      </c>
      <c r="H1160" s="88">
        <f t="shared" ref="H1160:I1160" si="226">G1160/1024</f>
        <v>38981.30859375</v>
      </c>
      <c r="I1160" s="53">
        <f t="shared" si="226"/>
        <v>38.067684173583984</v>
      </c>
    </row>
    <row r="1161" spans="5:9" x14ac:dyDescent="0.25">
      <c r="E1161" s="20">
        <f t="shared" si="161"/>
        <v>1154</v>
      </c>
      <c r="F1161" s="20">
        <f t="shared" si="200"/>
        <v>69240</v>
      </c>
      <c r="G1161" s="20">
        <f t="shared" si="201"/>
        <v>39986100</v>
      </c>
      <c r="H1161" s="88">
        <f t="shared" ref="H1161:I1161" si="227">G1161/1024</f>
        <v>39048.92578125</v>
      </c>
      <c r="I1161" s="53">
        <f t="shared" si="227"/>
        <v>38.133716583251953</v>
      </c>
    </row>
    <row r="1162" spans="5:9" x14ac:dyDescent="0.25">
      <c r="E1162" s="20">
        <f t="shared" ref="E1162:E1225" si="228">E1161+1</f>
        <v>1155</v>
      </c>
      <c r="F1162" s="20">
        <f t="shared" si="200"/>
        <v>69300</v>
      </c>
      <c r="G1162" s="20">
        <f t="shared" si="201"/>
        <v>40055400</v>
      </c>
      <c r="H1162" s="88">
        <f t="shared" ref="H1162:I1162" si="229">G1162/1024</f>
        <v>39116.6015625</v>
      </c>
      <c r="I1162" s="53">
        <f t="shared" si="229"/>
        <v>38.199806213378906</v>
      </c>
    </row>
    <row r="1163" spans="5:9" x14ac:dyDescent="0.25">
      <c r="E1163" s="20">
        <f t="shared" si="228"/>
        <v>1156</v>
      </c>
      <c r="F1163" s="20">
        <f t="shared" si="200"/>
        <v>69360</v>
      </c>
      <c r="G1163" s="20">
        <f t="shared" si="201"/>
        <v>40124760</v>
      </c>
      <c r="H1163" s="88">
        <f t="shared" ref="H1163:I1163" si="230">G1163/1024</f>
        <v>39184.3359375</v>
      </c>
      <c r="I1163" s="53">
        <f t="shared" si="230"/>
        <v>38.265953063964844</v>
      </c>
    </row>
    <row r="1164" spans="5:9" x14ac:dyDescent="0.25">
      <c r="E1164" s="20">
        <f t="shared" si="228"/>
        <v>1157</v>
      </c>
      <c r="F1164" s="20">
        <f t="shared" si="200"/>
        <v>69420</v>
      </c>
      <c r="G1164" s="20">
        <f t="shared" si="201"/>
        <v>40194180</v>
      </c>
      <c r="H1164" s="88">
        <f t="shared" ref="H1164:I1164" si="231">G1164/1024</f>
        <v>39252.12890625</v>
      </c>
      <c r="I1164" s="53">
        <f t="shared" si="231"/>
        <v>38.332157135009766</v>
      </c>
    </row>
    <row r="1165" spans="5:9" x14ac:dyDescent="0.25">
      <c r="E1165" s="20">
        <f t="shared" si="228"/>
        <v>1158</v>
      </c>
      <c r="F1165" s="20">
        <f t="shared" si="200"/>
        <v>69480</v>
      </c>
      <c r="G1165" s="20">
        <f t="shared" si="201"/>
        <v>40263660</v>
      </c>
      <c r="H1165" s="88">
        <f t="shared" ref="H1165:I1165" si="232">G1165/1024</f>
        <v>39319.98046875</v>
      </c>
      <c r="I1165" s="53">
        <f t="shared" si="232"/>
        <v>38.398418426513672</v>
      </c>
    </row>
    <row r="1166" spans="5:9" x14ac:dyDescent="0.25">
      <c r="E1166" s="20">
        <f t="shared" si="228"/>
        <v>1159</v>
      </c>
      <c r="F1166" s="20">
        <f t="shared" si="200"/>
        <v>69540</v>
      </c>
      <c r="G1166" s="20">
        <f t="shared" si="201"/>
        <v>40333200</v>
      </c>
      <c r="H1166" s="88">
        <f t="shared" ref="H1166:I1166" si="233">G1166/1024</f>
        <v>39387.890625</v>
      </c>
      <c r="I1166" s="53">
        <f t="shared" si="233"/>
        <v>38.464736938476563</v>
      </c>
    </row>
    <row r="1167" spans="5:9" x14ac:dyDescent="0.25">
      <c r="E1167" s="20">
        <f t="shared" si="228"/>
        <v>1160</v>
      </c>
      <c r="F1167" s="20">
        <f t="shared" si="200"/>
        <v>69600</v>
      </c>
      <c r="G1167" s="20">
        <f t="shared" si="201"/>
        <v>40402800</v>
      </c>
      <c r="H1167" s="88">
        <f t="shared" ref="H1167:I1167" si="234">G1167/1024</f>
        <v>39455.859375</v>
      </c>
      <c r="I1167" s="53">
        <f t="shared" si="234"/>
        <v>38.531112670898438</v>
      </c>
    </row>
    <row r="1168" spans="5:9" x14ac:dyDescent="0.25">
      <c r="E1168" s="20">
        <f t="shared" si="228"/>
        <v>1161</v>
      </c>
      <c r="F1168" s="20">
        <f t="shared" si="200"/>
        <v>69660</v>
      </c>
      <c r="G1168" s="20">
        <f t="shared" si="201"/>
        <v>40472460</v>
      </c>
      <c r="H1168" s="88">
        <f t="shared" ref="H1168:I1168" si="235">G1168/1024</f>
        <v>39523.88671875</v>
      </c>
      <c r="I1168" s="53">
        <f t="shared" si="235"/>
        <v>38.597545623779297</v>
      </c>
    </row>
    <row r="1169" spans="5:9" x14ac:dyDescent="0.25">
      <c r="E1169" s="20">
        <f t="shared" si="228"/>
        <v>1162</v>
      </c>
      <c r="F1169" s="20">
        <f t="shared" si="200"/>
        <v>69720</v>
      </c>
      <c r="G1169" s="20">
        <f t="shared" si="201"/>
        <v>40542180</v>
      </c>
      <c r="H1169" s="88">
        <f t="shared" ref="H1169:I1169" si="236">G1169/1024</f>
        <v>39591.97265625</v>
      </c>
      <c r="I1169" s="53">
        <f t="shared" si="236"/>
        <v>38.664035797119141</v>
      </c>
    </row>
    <row r="1170" spans="5:9" x14ac:dyDescent="0.25">
      <c r="E1170" s="20">
        <f t="shared" si="228"/>
        <v>1163</v>
      </c>
      <c r="F1170" s="20">
        <f t="shared" si="200"/>
        <v>69780</v>
      </c>
      <c r="G1170" s="20">
        <f t="shared" si="201"/>
        <v>40611960</v>
      </c>
      <c r="H1170" s="88">
        <f t="shared" ref="H1170:I1170" si="237">G1170/1024</f>
        <v>39660.1171875</v>
      </c>
      <c r="I1170" s="53">
        <f t="shared" si="237"/>
        <v>38.730583190917969</v>
      </c>
    </row>
    <row r="1171" spans="5:9" x14ac:dyDescent="0.25">
      <c r="E1171" s="20">
        <f t="shared" si="228"/>
        <v>1164</v>
      </c>
      <c r="F1171" s="20">
        <f t="shared" si="200"/>
        <v>69840</v>
      </c>
      <c r="G1171" s="20">
        <f t="shared" si="201"/>
        <v>40681800</v>
      </c>
      <c r="H1171" s="88">
        <f t="shared" ref="H1171:I1171" si="238">G1171/1024</f>
        <v>39728.3203125</v>
      </c>
      <c r="I1171" s="53">
        <f t="shared" si="238"/>
        <v>38.797187805175781</v>
      </c>
    </row>
    <row r="1172" spans="5:9" x14ac:dyDescent="0.25">
      <c r="E1172" s="20">
        <f t="shared" si="228"/>
        <v>1165</v>
      </c>
      <c r="F1172" s="20">
        <f t="shared" si="200"/>
        <v>69900</v>
      </c>
      <c r="G1172" s="20">
        <f t="shared" si="201"/>
        <v>40751700</v>
      </c>
      <c r="H1172" s="88">
        <f t="shared" ref="H1172:I1172" si="239">G1172/1024</f>
        <v>39796.58203125</v>
      </c>
      <c r="I1172" s="53">
        <f t="shared" si="239"/>
        <v>38.863849639892578</v>
      </c>
    </row>
    <row r="1173" spans="5:9" x14ac:dyDescent="0.25">
      <c r="E1173" s="20">
        <f t="shared" si="228"/>
        <v>1166</v>
      </c>
      <c r="F1173" s="20">
        <f t="shared" si="200"/>
        <v>69960</v>
      </c>
      <c r="G1173" s="20">
        <f t="shared" si="201"/>
        <v>40821660</v>
      </c>
      <c r="H1173" s="88">
        <f t="shared" ref="H1173:I1173" si="240">G1173/1024</f>
        <v>39864.90234375</v>
      </c>
      <c r="I1173" s="53">
        <f t="shared" si="240"/>
        <v>38.930568695068359</v>
      </c>
    </row>
    <row r="1174" spans="5:9" x14ac:dyDescent="0.25">
      <c r="E1174" s="20">
        <f t="shared" si="228"/>
        <v>1167</v>
      </c>
      <c r="F1174" s="20">
        <f t="shared" si="200"/>
        <v>70020</v>
      </c>
      <c r="G1174" s="20">
        <f t="shared" si="201"/>
        <v>40891680</v>
      </c>
      <c r="H1174" s="88">
        <f t="shared" ref="H1174:I1174" si="241">G1174/1024</f>
        <v>39933.28125</v>
      </c>
      <c r="I1174" s="53">
        <f t="shared" si="241"/>
        <v>38.997344970703125</v>
      </c>
    </row>
    <row r="1175" spans="5:9" x14ac:dyDescent="0.25">
      <c r="E1175" s="20">
        <f t="shared" si="228"/>
        <v>1168</v>
      </c>
      <c r="F1175" s="20">
        <f t="shared" si="200"/>
        <v>70080</v>
      </c>
      <c r="G1175" s="20">
        <f t="shared" si="201"/>
        <v>40961760</v>
      </c>
      <c r="H1175" s="88">
        <f t="shared" ref="H1175:I1175" si="242">G1175/1024</f>
        <v>40001.71875</v>
      </c>
      <c r="I1175" s="53">
        <f t="shared" si="242"/>
        <v>39.064178466796875</v>
      </c>
    </row>
    <row r="1176" spans="5:9" x14ac:dyDescent="0.25">
      <c r="E1176" s="20">
        <f t="shared" si="228"/>
        <v>1169</v>
      </c>
      <c r="F1176" s="20">
        <f t="shared" si="200"/>
        <v>70140</v>
      </c>
      <c r="G1176" s="20">
        <f t="shared" si="201"/>
        <v>41031900</v>
      </c>
      <c r="H1176" s="88">
        <f t="shared" ref="H1176:I1176" si="243">G1176/1024</f>
        <v>40070.21484375</v>
      </c>
      <c r="I1176" s="53">
        <f t="shared" si="243"/>
        <v>39.131069183349609</v>
      </c>
    </row>
    <row r="1177" spans="5:9" x14ac:dyDescent="0.25">
      <c r="E1177" s="20">
        <f t="shared" si="228"/>
        <v>1170</v>
      </c>
      <c r="F1177" s="20">
        <f t="shared" si="200"/>
        <v>70200</v>
      </c>
      <c r="G1177" s="20">
        <f t="shared" si="201"/>
        <v>41102100</v>
      </c>
      <c r="H1177" s="88">
        <f t="shared" ref="H1177:I1177" si="244">G1177/1024</f>
        <v>40138.76953125</v>
      </c>
      <c r="I1177" s="53">
        <f t="shared" si="244"/>
        <v>39.198017120361328</v>
      </c>
    </row>
    <row r="1178" spans="5:9" x14ac:dyDescent="0.25">
      <c r="E1178" s="20">
        <f t="shared" si="228"/>
        <v>1171</v>
      </c>
      <c r="F1178" s="20">
        <f t="shared" si="200"/>
        <v>70260</v>
      </c>
      <c r="G1178" s="20">
        <f t="shared" si="201"/>
        <v>41172360</v>
      </c>
      <c r="H1178" s="88">
        <f t="shared" ref="H1178:I1178" si="245">G1178/1024</f>
        <v>40207.3828125</v>
      </c>
      <c r="I1178" s="53">
        <f t="shared" si="245"/>
        <v>39.265022277832031</v>
      </c>
    </row>
    <row r="1179" spans="5:9" x14ac:dyDescent="0.25">
      <c r="E1179" s="20">
        <f t="shared" si="228"/>
        <v>1172</v>
      </c>
      <c r="F1179" s="20">
        <f t="shared" si="200"/>
        <v>70320</v>
      </c>
      <c r="G1179" s="20">
        <f t="shared" si="201"/>
        <v>41242680</v>
      </c>
      <c r="H1179" s="88">
        <f t="shared" ref="H1179:I1179" si="246">G1179/1024</f>
        <v>40276.0546875</v>
      </c>
      <c r="I1179" s="53">
        <f t="shared" si="246"/>
        <v>39.332084655761719</v>
      </c>
    </row>
    <row r="1180" spans="5:9" x14ac:dyDescent="0.25">
      <c r="E1180" s="20">
        <f t="shared" si="228"/>
        <v>1173</v>
      </c>
      <c r="F1180" s="20">
        <f t="shared" si="200"/>
        <v>70380</v>
      </c>
      <c r="G1180" s="20">
        <f t="shared" si="201"/>
        <v>41313060</v>
      </c>
      <c r="H1180" s="88">
        <f t="shared" ref="H1180:I1180" si="247">G1180/1024</f>
        <v>40344.78515625</v>
      </c>
      <c r="I1180" s="53">
        <f t="shared" si="247"/>
        <v>39.399204254150391</v>
      </c>
    </row>
    <row r="1181" spans="5:9" x14ac:dyDescent="0.25">
      <c r="E1181" s="20">
        <f t="shared" si="228"/>
        <v>1174</v>
      </c>
      <c r="F1181" s="20">
        <f t="shared" si="200"/>
        <v>70440</v>
      </c>
      <c r="G1181" s="20">
        <f t="shared" si="201"/>
        <v>41383500</v>
      </c>
      <c r="H1181" s="88">
        <f t="shared" ref="H1181:I1181" si="248">G1181/1024</f>
        <v>40413.57421875</v>
      </c>
      <c r="I1181" s="53">
        <f t="shared" si="248"/>
        <v>39.466381072998047</v>
      </c>
    </row>
    <row r="1182" spans="5:9" x14ac:dyDescent="0.25">
      <c r="E1182" s="20">
        <f t="shared" si="228"/>
        <v>1175</v>
      </c>
      <c r="F1182" s="20">
        <f t="shared" si="200"/>
        <v>70500</v>
      </c>
      <c r="G1182" s="20">
        <f t="shared" si="201"/>
        <v>41454000</v>
      </c>
      <c r="H1182" s="88">
        <f t="shared" ref="H1182:I1182" si="249">G1182/1024</f>
        <v>40482.421875</v>
      </c>
      <c r="I1182" s="53">
        <f t="shared" si="249"/>
        <v>39.533615112304688</v>
      </c>
    </row>
    <row r="1183" spans="5:9" x14ac:dyDescent="0.25">
      <c r="E1183" s="20">
        <f t="shared" si="228"/>
        <v>1176</v>
      </c>
      <c r="F1183" s="20">
        <f t="shared" si="200"/>
        <v>70560</v>
      </c>
      <c r="G1183" s="20">
        <f t="shared" si="201"/>
        <v>41524560</v>
      </c>
      <c r="H1183" s="88">
        <f t="shared" ref="H1183:I1183" si="250">G1183/1024</f>
        <v>40551.328125</v>
      </c>
      <c r="I1183" s="53">
        <f t="shared" si="250"/>
        <v>39.600906372070312</v>
      </c>
    </row>
    <row r="1184" spans="5:9" x14ac:dyDescent="0.25">
      <c r="E1184" s="20">
        <f t="shared" si="228"/>
        <v>1177</v>
      </c>
      <c r="F1184" s="20">
        <f t="shared" si="200"/>
        <v>70620</v>
      </c>
      <c r="G1184" s="20">
        <f t="shared" si="201"/>
        <v>41595180</v>
      </c>
      <c r="H1184" s="88">
        <f t="shared" ref="H1184:I1184" si="251">G1184/1024</f>
        <v>40620.29296875</v>
      </c>
      <c r="I1184" s="53">
        <f t="shared" si="251"/>
        <v>39.668254852294922</v>
      </c>
    </row>
    <row r="1185" spans="5:9" x14ac:dyDescent="0.25">
      <c r="E1185" s="20">
        <f t="shared" si="228"/>
        <v>1178</v>
      </c>
      <c r="F1185" s="20">
        <f t="shared" si="200"/>
        <v>70680</v>
      </c>
      <c r="G1185" s="20">
        <f t="shared" si="201"/>
        <v>41665860</v>
      </c>
      <c r="H1185" s="88">
        <f t="shared" ref="H1185:I1185" si="252">G1185/1024</f>
        <v>40689.31640625</v>
      </c>
      <c r="I1185" s="53">
        <f t="shared" si="252"/>
        <v>39.735660552978516</v>
      </c>
    </row>
    <row r="1186" spans="5:9" x14ac:dyDescent="0.25">
      <c r="E1186" s="20">
        <f t="shared" si="228"/>
        <v>1179</v>
      </c>
      <c r="F1186" s="20">
        <f t="shared" si="200"/>
        <v>70740</v>
      </c>
      <c r="G1186" s="20">
        <f t="shared" si="201"/>
        <v>41736600</v>
      </c>
      <c r="H1186" s="88">
        <f t="shared" ref="H1186:I1186" si="253">G1186/1024</f>
        <v>40758.3984375</v>
      </c>
      <c r="I1186" s="53">
        <f t="shared" si="253"/>
        <v>39.803123474121094</v>
      </c>
    </row>
    <row r="1187" spans="5:9" x14ac:dyDescent="0.25">
      <c r="E1187" s="20">
        <f t="shared" si="228"/>
        <v>1180</v>
      </c>
      <c r="F1187" s="20">
        <f t="shared" si="200"/>
        <v>70800</v>
      </c>
      <c r="G1187" s="20">
        <f t="shared" si="201"/>
        <v>41807400</v>
      </c>
      <c r="H1187" s="88">
        <f t="shared" ref="H1187:I1187" si="254">G1187/1024</f>
        <v>40827.5390625</v>
      </c>
      <c r="I1187" s="53">
        <f t="shared" si="254"/>
        <v>39.870643615722656</v>
      </c>
    </row>
    <row r="1188" spans="5:9" x14ac:dyDescent="0.25">
      <c r="E1188" s="20">
        <f t="shared" si="228"/>
        <v>1181</v>
      </c>
      <c r="F1188" s="20">
        <f t="shared" si="200"/>
        <v>70860</v>
      </c>
      <c r="G1188" s="20">
        <f t="shared" si="201"/>
        <v>41878260</v>
      </c>
      <c r="H1188" s="88">
        <f t="shared" ref="H1188:I1188" si="255">G1188/1024</f>
        <v>40896.73828125</v>
      </c>
      <c r="I1188" s="53">
        <f t="shared" si="255"/>
        <v>39.938220977783203</v>
      </c>
    </row>
    <row r="1189" spans="5:9" x14ac:dyDescent="0.25">
      <c r="E1189" s="20">
        <f t="shared" si="228"/>
        <v>1182</v>
      </c>
      <c r="F1189" s="20">
        <f t="shared" si="200"/>
        <v>70920</v>
      </c>
      <c r="G1189" s="20">
        <f t="shared" si="201"/>
        <v>41949180</v>
      </c>
      <c r="H1189" s="88">
        <f t="shared" ref="H1189:I1189" si="256">G1189/1024</f>
        <v>40965.99609375</v>
      </c>
      <c r="I1189" s="53">
        <f t="shared" si="256"/>
        <v>40.005855560302734</v>
      </c>
    </row>
    <row r="1190" spans="5:9" x14ac:dyDescent="0.25">
      <c r="E1190" s="20">
        <f t="shared" si="228"/>
        <v>1183</v>
      </c>
      <c r="F1190" s="20">
        <f t="shared" si="200"/>
        <v>70980</v>
      </c>
      <c r="G1190" s="20">
        <f t="shared" si="201"/>
        <v>42020160</v>
      </c>
      <c r="H1190" s="88">
        <f t="shared" ref="H1190:I1190" si="257">G1190/1024</f>
        <v>41035.3125</v>
      </c>
      <c r="I1190" s="53">
        <f t="shared" si="257"/>
        <v>40.07354736328125</v>
      </c>
    </row>
    <row r="1191" spans="5:9" x14ac:dyDescent="0.25">
      <c r="E1191" s="20">
        <f t="shared" si="228"/>
        <v>1184</v>
      </c>
      <c r="F1191" s="20">
        <f t="shared" si="200"/>
        <v>71040</v>
      </c>
      <c r="G1191" s="20">
        <f t="shared" si="201"/>
        <v>42091200</v>
      </c>
      <c r="H1191" s="88">
        <f t="shared" ref="H1191:I1191" si="258">G1191/1024</f>
        <v>41104.6875</v>
      </c>
      <c r="I1191" s="53">
        <f t="shared" si="258"/>
        <v>40.14129638671875</v>
      </c>
    </row>
    <row r="1192" spans="5:9" x14ac:dyDescent="0.25">
      <c r="E1192" s="20">
        <f t="shared" si="228"/>
        <v>1185</v>
      </c>
      <c r="F1192" s="20">
        <f t="shared" si="200"/>
        <v>71100</v>
      </c>
      <c r="G1192" s="20">
        <f t="shared" si="201"/>
        <v>42162300</v>
      </c>
      <c r="H1192" s="88">
        <f t="shared" ref="H1192:I1192" si="259">G1192/1024</f>
        <v>41174.12109375</v>
      </c>
      <c r="I1192" s="53">
        <f t="shared" si="259"/>
        <v>40.209102630615234</v>
      </c>
    </row>
    <row r="1193" spans="5:9" x14ac:dyDescent="0.25">
      <c r="E1193" s="20">
        <f t="shared" si="228"/>
        <v>1186</v>
      </c>
      <c r="F1193" s="20">
        <f t="shared" si="200"/>
        <v>71160</v>
      </c>
      <c r="G1193" s="20">
        <f t="shared" si="201"/>
        <v>42233460</v>
      </c>
      <c r="H1193" s="88">
        <f t="shared" ref="H1193:I1193" si="260">G1193/1024</f>
        <v>41243.61328125</v>
      </c>
      <c r="I1193" s="53">
        <f t="shared" si="260"/>
        <v>40.276966094970703</v>
      </c>
    </row>
    <row r="1194" spans="5:9" x14ac:dyDescent="0.25">
      <c r="E1194" s="20">
        <f t="shared" si="228"/>
        <v>1187</v>
      </c>
      <c r="F1194" s="20">
        <f t="shared" si="200"/>
        <v>71220</v>
      </c>
      <c r="G1194" s="20">
        <f t="shared" si="201"/>
        <v>42304680</v>
      </c>
      <c r="H1194" s="88">
        <f t="shared" ref="H1194:I1194" si="261">G1194/1024</f>
        <v>41313.1640625</v>
      </c>
      <c r="I1194" s="53">
        <f t="shared" si="261"/>
        <v>40.344886779785156</v>
      </c>
    </row>
    <row r="1195" spans="5:9" x14ac:dyDescent="0.25">
      <c r="E1195" s="20">
        <f t="shared" si="228"/>
        <v>1188</v>
      </c>
      <c r="F1195" s="20">
        <f t="shared" si="200"/>
        <v>71280</v>
      </c>
      <c r="G1195" s="20">
        <f t="shared" si="201"/>
        <v>42375960</v>
      </c>
      <c r="H1195" s="88">
        <f t="shared" ref="H1195:I1195" si="262">G1195/1024</f>
        <v>41382.7734375</v>
      </c>
      <c r="I1195" s="53">
        <f t="shared" si="262"/>
        <v>40.412864685058594</v>
      </c>
    </row>
    <row r="1196" spans="5:9" x14ac:dyDescent="0.25">
      <c r="E1196" s="20">
        <f t="shared" si="228"/>
        <v>1189</v>
      </c>
      <c r="F1196" s="20">
        <f t="shared" si="200"/>
        <v>71340</v>
      </c>
      <c r="G1196" s="20">
        <f t="shared" si="201"/>
        <v>42447300</v>
      </c>
      <c r="H1196" s="88">
        <f t="shared" ref="H1196:I1196" si="263">G1196/1024</f>
        <v>41452.44140625</v>
      </c>
      <c r="I1196" s="53">
        <f t="shared" si="263"/>
        <v>40.480899810791016</v>
      </c>
    </row>
    <row r="1197" spans="5:9" x14ac:dyDescent="0.25">
      <c r="E1197" s="20">
        <f t="shared" si="228"/>
        <v>1190</v>
      </c>
      <c r="F1197" s="20">
        <f t="shared" si="200"/>
        <v>71400</v>
      </c>
      <c r="G1197" s="20">
        <f t="shared" si="201"/>
        <v>42518700</v>
      </c>
      <c r="H1197" s="88">
        <f t="shared" ref="H1197:I1197" si="264">G1197/1024</f>
        <v>41522.16796875</v>
      </c>
      <c r="I1197" s="53">
        <f t="shared" si="264"/>
        <v>40.548992156982422</v>
      </c>
    </row>
    <row r="1198" spans="5:9" x14ac:dyDescent="0.25">
      <c r="E1198" s="20">
        <f t="shared" si="228"/>
        <v>1191</v>
      </c>
      <c r="F1198" s="20">
        <f t="shared" si="200"/>
        <v>71460</v>
      </c>
      <c r="G1198" s="20">
        <f t="shared" si="201"/>
        <v>42590160</v>
      </c>
      <c r="H1198" s="88">
        <f t="shared" ref="H1198:I1198" si="265">G1198/1024</f>
        <v>41591.953125</v>
      </c>
      <c r="I1198" s="53">
        <f t="shared" si="265"/>
        <v>40.617141723632812</v>
      </c>
    </row>
    <row r="1199" spans="5:9" x14ac:dyDescent="0.25">
      <c r="E1199" s="20">
        <f t="shared" si="228"/>
        <v>1192</v>
      </c>
      <c r="F1199" s="20">
        <f t="shared" si="200"/>
        <v>71520</v>
      </c>
      <c r="G1199" s="20">
        <f t="shared" si="201"/>
        <v>42661680</v>
      </c>
      <c r="H1199" s="88">
        <f t="shared" ref="H1199:I1199" si="266">G1199/1024</f>
        <v>41661.796875</v>
      </c>
      <c r="I1199" s="53">
        <f t="shared" si="266"/>
        <v>40.685348510742188</v>
      </c>
    </row>
    <row r="1200" spans="5:9" x14ac:dyDescent="0.25">
      <c r="E1200" s="20">
        <f t="shared" si="228"/>
        <v>1193</v>
      </c>
      <c r="F1200" s="20">
        <f t="shared" ref="F1200:F1263" si="267">F1199+$F$5</f>
        <v>71580</v>
      </c>
      <c r="G1200" s="20">
        <f t="shared" ref="G1200:G1263" si="268">G1199+F1200</f>
        <v>42733260</v>
      </c>
      <c r="H1200" s="88">
        <f t="shared" ref="H1200:I1200" si="269">G1200/1024</f>
        <v>41731.69921875</v>
      </c>
      <c r="I1200" s="53">
        <f t="shared" si="269"/>
        <v>40.753612518310547</v>
      </c>
    </row>
    <row r="1201" spans="5:9" x14ac:dyDescent="0.25">
      <c r="E1201" s="20">
        <f t="shared" si="228"/>
        <v>1194</v>
      </c>
      <c r="F1201" s="20">
        <f t="shared" si="267"/>
        <v>71640</v>
      </c>
      <c r="G1201" s="20">
        <f t="shared" si="268"/>
        <v>42804900</v>
      </c>
      <c r="H1201" s="88">
        <f t="shared" ref="H1201:I1201" si="270">G1201/1024</f>
        <v>41801.66015625</v>
      </c>
      <c r="I1201" s="53">
        <f t="shared" si="270"/>
        <v>40.821933746337891</v>
      </c>
    </row>
    <row r="1202" spans="5:9" x14ac:dyDescent="0.25">
      <c r="E1202" s="20">
        <f t="shared" si="228"/>
        <v>1195</v>
      </c>
      <c r="F1202" s="20">
        <f t="shared" si="267"/>
        <v>71700</v>
      </c>
      <c r="G1202" s="20">
        <f t="shared" si="268"/>
        <v>42876600</v>
      </c>
      <c r="H1202" s="88">
        <f t="shared" ref="H1202:I1202" si="271">G1202/1024</f>
        <v>41871.6796875</v>
      </c>
      <c r="I1202" s="53">
        <f t="shared" si="271"/>
        <v>40.890312194824219</v>
      </c>
    </row>
    <row r="1203" spans="5:9" x14ac:dyDescent="0.25">
      <c r="E1203" s="20">
        <f t="shared" si="228"/>
        <v>1196</v>
      </c>
      <c r="F1203" s="20">
        <f t="shared" si="267"/>
        <v>71760</v>
      </c>
      <c r="G1203" s="20">
        <f t="shared" si="268"/>
        <v>42948360</v>
      </c>
      <c r="H1203" s="88">
        <f t="shared" ref="H1203:I1203" si="272">G1203/1024</f>
        <v>41941.7578125</v>
      </c>
      <c r="I1203" s="53">
        <f t="shared" si="272"/>
        <v>40.958747863769531</v>
      </c>
    </row>
    <row r="1204" spans="5:9" x14ac:dyDescent="0.25">
      <c r="E1204" s="20">
        <f t="shared" si="228"/>
        <v>1197</v>
      </c>
      <c r="F1204" s="20">
        <f t="shared" si="267"/>
        <v>71820</v>
      </c>
      <c r="G1204" s="20">
        <f t="shared" si="268"/>
        <v>43020180</v>
      </c>
      <c r="H1204" s="88">
        <f t="shared" ref="H1204:I1204" si="273">G1204/1024</f>
        <v>42011.89453125</v>
      </c>
      <c r="I1204" s="53">
        <f t="shared" si="273"/>
        <v>41.027240753173828</v>
      </c>
    </row>
    <row r="1205" spans="5:9" x14ac:dyDescent="0.25">
      <c r="E1205" s="20">
        <f t="shared" si="228"/>
        <v>1198</v>
      </c>
      <c r="F1205" s="20">
        <f t="shared" si="267"/>
        <v>71880</v>
      </c>
      <c r="G1205" s="20">
        <f t="shared" si="268"/>
        <v>43092060</v>
      </c>
      <c r="H1205" s="88">
        <f t="shared" ref="H1205:I1205" si="274">G1205/1024</f>
        <v>42082.08984375</v>
      </c>
      <c r="I1205" s="53">
        <f t="shared" si="274"/>
        <v>41.095790863037109</v>
      </c>
    </row>
    <row r="1206" spans="5:9" x14ac:dyDescent="0.25">
      <c r="E1206" s="20">
        <f t="shared" si="228"/>
        <v>1199</v>
      </c>
      <c r="F1206" s="20">
        <f t="shared" si="267"/>
        <v>71940</v>
      </c>
      <c r="G1206" s="20">
        <f t="shared" si="268"/>
        <v>43164000</v>
      </c>
      <c r="H1206" s="88">
        <f t="shared" ref="H1206:I1206" si="275">G1206/1024</f>
        <v>42152.34375</v>
      </c>
      <c r="I1206" s="53">
        <f t="shared" si="275"/>
        <v>41.164398193359375</v>
      </c>
    </row>
    <row r="1207" spans="5:9" x14ac:dyDescent="0.25">
      <c r="E1207" s="20">
        <f t="shared" si="228"/>
        <v>1200</v>
      </c>
      <c r="F1207" s="20">
        <f t="shared" si="267"/>
        <v>72000</v>
      </c>
      <c r="G1207" s="20">
        <f t="shared" si="268"/>
        <v>43236000</v>
      </c>
      <c r="H1207" s="88">
        <f t="shared" ref="H1207:I1207" si="276">G1207/1024</f>
        <v>42222.65625</v>
      </c>
      <c r="I1207" s="53">
        <f t="shared" si="276"/>
        <v>41.233062744140625</v>
      </c>
    </row>
    <row r="1208" spans="5:9" x14ac:dyDescent="0.25">
      <c r="E1208" s="20">
        <f t="shared" si="228"/>
        <v>1201</v>
      </c>
      <c r="F1208" s="20">
        <f t="shared" si="267"/>
        <v>72060</v>
      </c>
      <c r="G1208" s="20">
        <f t="shared" si="268"/>
        <v>43308060</v>
      </c>
      <c r="H1208" s="88">
        <f t="shared" ref="H1208:I1208" si="277">G1208/1024</f>
        <v>42293.02734375</v>
      </c>
      <c r="I1208" s="53">
        <f t="shared" si="277"/>
        <v>41.301784515380859</v>
      </c>
    </row>
    <row r="1209" spans="5:9" x14ac:dyDescent="0.25">
      <c r="E1209" s="20">
        <f t="shared" si="228"/>
        <v>1202</v>
      </c>
      <c r="F1209" s="20">
        <f t="shared" si="267"/>
        <v>72120</v>
      </c>
      <c r="G1209" s="20">
        <f t="shared" si="268"/>
        <v>43380180</v>
      </c>
      <c r="H1209" s="88">
        <f t="shared" ref="H1209:I1209" si="278">G1209/1024</f>
        <v>42363.45703125</v>
      </c>
      <c r="I1209" s="53">
        <f t="shared" si="278"/>
        <v>41.370563507080078</v>
      </c>
    </row>
    <row r="1210" spans="5:9" x14ac:dyDescent="0.25">
      <c r="E1210" s="20">
        <f t="shared" si="228"/>
        <v>1203</v>
      </c>
      <c r="F1210" s="20">
        <f t="shared" si="267"/>
        <v>72180</v>
      </c>
      <c r="G1210" s="20">
        <f t="shared" si="268"/>
        <v>43452360</v>
      </c>
      <c r="H1210" s="88">
        <f t="shared" ref="H1210:I1210" si="279">G1210/1024</f>
        <v>42433.9453125</v>
      </c>
      <c r="I1210" s="53">
        <f t="shared" si="279"/>
        <v>41.439399719238281</v>
      </c>
    </row>
    <row r="1211" spans="5:9" x14ac:dyDescent="0.25">
      <c r="E1211" s="20">
        <f t="shared" si="228"/>
        <v>1204</v>
      </c>
      <c r="F1211" s="20">
        <f t="shared" si="267"/>
        <v>72240</v>
      </c>
      <c r="G1211" s="20">
        <f t="shared" si="268"/>
        <v>43524600</v>
      </c>
      <c r="H1211" s="88">
        <f t="shared" ref="H1211:I1211" si="280">G1211/1024</f>
        <v>42504.4921875</v>
      </c>
      <c r="I1211" s="53">
        <f t="shared" si="280"/>
        <v>41.508293151855469</v>
      </c>
    </row>
    <row r="1212" spans="5:9" x14ac:dyDescent="0.25">
      <c r="E1212" s="20">
        <f t="shared" si="228"/>
        <v>1205</v>
      </c>
      <c r="F1212" s="20">
        <f t="shared" si="267"/>
        <v>72300</v>
      </c>
      <c r="G1212" s="20">
        <f t="shared" si="268"/>
        <v>43596900</v>
      </c>
      <c r="H1212" s="88">
        <f t="shared" ref="H1212:I1212" si="281">G1212/1024</f>
        <v>42575.09765625</v>
      </c>
      <c r="I1212" s="53">
        <f t="shared" si="281"/>
        <v>41.577243804931641</v>
      </c>
    </row>
    <row r="1213" spans="5:9" x14ac:dyDescent="0.25">
      <c r="E1213" s="20">
        <f t="shared" si="228"/>
        <v>1206</v>
      </c>
      <c r="F1213" s="20">
        <f t="shared" si="267"/>
        <v>72360</v>
      </c>
      <c r="G1213" s="20">
        <f t="shared" si="268"/>
        <v>43669260</v>
      </c>
      <c r="H1213" s="88">
        <f t="shared" ref="H1213:I1213" si="282">G1213/1024</f>
        <v>42645.76171875</v>
      </c>
      <c r="I1213" s="53">
        <f t="shared" si="282"/>
        <v>41.646251678466797</v>
      </c>
    </row>
    <row r="1214" spans="5:9" x14ac:dyDescent="0.25">
      <c r="E1214" s="20">
        <f t="shared" si="228"/>
        <v>1207</v>
      </c>
      <c r="F1214" s="20">
        <f t="shared" si="267"/>
        <v>72420</v>
      </c>
      <c r="G1214" s="20">
        <f t="shared" si="268"/>
        <v>43741680</v>
      </c>
      <c r="H1214" s="88">
        <f t="shared" ref="H1214:I1214" si="283">G1214/1024</f>
        <v>42716.484375</v>
      </c>
      <c r="I1214" s="53">
        <f t="shared" si="283"/>
        <v>41.715316772460938</v>
      </c>
    </row>
    <row r="1215" spans="5:9" x14ac:dyDescent="0.25">
      <c r="E1215" s="20">
        <f t="shared" si="228"/>
        <v>1208</v>
      </c>
      <c r="F1215" s="20">
        <f t="shared" si="267"/>
        <v>72480</v>
      </c>
      <c r="G1215" s="20">
        <f t="shared" si="268"/>
        <v>43814160</v>
      </c>
      <c r="H1215" s="88">
        <f t="shared" ref="H1215:I1215" si="284">G1215/1024</f>
        <v>42787.265625</v>
      </c>
      <c r="I1215" s="53">
        <f t="shared" si="284"/>
        <v>41.784439086914063</v>
      </c>
    </row>
    <row r="1216" spans="5:9" x14ac:dyDescent="0.25">
      <c r="E1216" s="20">
        <f t="shared" si="228"/>
        <v>1209</v>
      </c>
      <c r="F1216" s="20">
        <f t="shared" si="267"/>
        <v>72540</v>
      </c>
      <c r="G1216" s="20">
        <f t="shared" si="268"/>
        <v>43886700</v>
      </c>
      <c r="H1216" s="88">
        <f t="shared" ref="H1216:I1216" si="285">G1216/1024</f>
        <v>42858.10546875</v>
      </c>
      <c r="I1216" s="53">
        <f t="shared" si="285"/>
        <v>41.853618621826172</v>
      </c>
    </row>
    <row r="1217" spans="5:9" x14ac:dyDescent="0.25">
      <c r="E1217" s="20">
        <f t="shared" si="228"/>
        <v>1210</v>
      </c>
      <c r="F1217" s="20">
        <f t="shared" si="267"/>
        <v>72600</v>
      </c>
      <c r="G1217" s="20">
        <f t="shared" si="268"/>
        <v>43959300</v>
      </c>
      <c r="H1217" s="88">
        <f t="shared" ref="H1217:I1217" si="286">G1217/1024</f>
        <v>42929.00390625</v>
      </c>
      <c r="I1217" s="53">
        <f t="shared" si="286"/>
        <v>41.922855377197266</v>
      </c>
    </row>
    <row r="1218" spans="5:9" x14ac:dyDescent="0.25">
      <c r="E1218" s="20">
        <f t="shared" si="228"/>
        <v>1211</v>
      </c>
      <c r="F1218" s="20">
        <f t="shared" si="267"/>
        <v>72660</v>
      </c>
      <c r="G1218" s="20">
        <f t="shared" si="268"/>
        <v>44031960</v>
      </c>
      <c r="H1218" s="88">
        <f t="shared" ref="H1218:I1218" si="287">G1218/1024</f>
        <v>42999.9609375</v>
      </c>
      <c r="I1218" s="53">
        <f t="shared" si="287"/>
        <v>41.992149353027344</v>
      </c>
    </row>
    <row r="1219" spans="5:9" x14ac:dyDescent="0.25">
      <c r="E1219" s="20">
        <f t="shared" si="228"/>
        <v>1212</v>
      </c>
      <c r="F1219" s="20">
        <f t="shared" si="267"/>
        <v>72720</v>
      </c>
      <c r="G1219" s="20">
        <f t="shared" si="268"/>
        <v>44104680</v>
      </c>
      <c r="H1219" s="88">
        <f t="shared" ref="H1219:I1219" si="288">G1219/1024</f>
        <v>43070.9765625</v>
      </c>
      <c r="I1219" s="53">
        <f t="shared" si="288"/>
        <v>42.061500549316406</v>
      </c>
    </row>
    <row r="1220" spans="5:9" x14ac:dyDescent="0.25">
      <c r="E1220" s="20">
        <f t="shared" si="228"/>
        <v>1213</v>
      </c>
      <c r="F1220" s="20">
        <f t="shared" si="267"/>
        <v>72780</v>
      </c>
      <c r="G1220" s="20">
        <f t="shared" si="268"/>
        <v>44177460</v>
      </c>
      <c r="H1220" s="88">
        <f t="shared" ref="H1220:I1220" si="289">G1220/1024</f>
        <v>43142.05078125</v>
      </c>
      <c r="I1220" s="53">
        <f t="shared" si="289"/>
        <v>42.130908966064453</v>
      </c>
    </row>
    <row r="1221" spans="5:9" x14ac:dyDescent="0.25">
      <c r="E1221" s="20">
        <f t="shared" si="228"/>
        <v>1214</v>
      </c>
      <c r="F1221" s="20">
        <f t="shared" si="267"/>
        <v>72840</v>
      </c>
      <c r="G1221" s="20">
        <f t="shared" si="268"/>
        <v>44250300</v>
      </c>
      <c r="H1221" s="88">
        <f t="shared" ref="H1221:I1221" si="290">G1221/1024</f>
        <v>43213.18359375</v>
      </c>
      <c r="I1221" s="53">
        <f t="shared" si="290"/>
        <v>42.200374603271484</v>
      </c>
    </row>
    <row r="1222" spans="5:9" x14ac:dyDescent="0.25">
      <c r="E1222" s="20">
        <f t="shared" si="228"/>
        <v>1215</v>
      </c>
      <c r="F1222" s="20">
        <f t="shared" si="267"/>
        <v>72900</v>
      </c>
      <c r="G1222" s="20">
        <f t="shared" si="268"/>
        <v>44323200</v>
      </c>
      <c r="H1222" s="88">
        <f t="shared" ref="H1222:I1222" si="291">G1222/1024</f>
        <v>43284.375</v>
      </c>
      <c r="I1222" s="53">
        <f t="shared" si="291"/>
        <v>42.2698974609375</v>
      </c>
    </row>
    <row r="1223" spans="5:9" x14ac:dyDescent="0.25">
      <c r="E1223" s="20">
        <f t="shared" si="228"/>
        <v>1216</v>
      </c>
      <c r="F1223" s="20">
        <f t="shared" si="267"/>
        <v>72960</v>
      </c>
      <c r="G1223" s="20">
        <f t="shared" si="268"/>
        <v>44396160</v>
      </c>
      <c r="H1223" s="88">
        <f t="shared" ref="H1223:I1223" si="292">G1223/1024</f>
        <v>43355.625</v>
      </c>
      <c r="I1223" s="53">
        <f t="shared" si="292"/>
        <v>42.3394775390625</v>
      </c>
    </row>
    <row r="1224" spans="5:9" x14ac:dyDescent="0.25">
      <c r="E1224" s="20">
        <f t="shared" si="228"/>
        <v>1217</v>
      </c>
      <c r="F1224" s="20">
        <f t="shared" si="267"/>
        <v>73020</v>
      </c>
      <c r="G1224" s="20">
        <f t="shared" si="268"/>
        <v>44469180</v>
      </c>
      <c r="H1224" s="88">
        <f t="shared" ref="H1224:I1224" si="293">G1224/1024</f>
        <v>43426.93359375</v>
      </c>
      <c r="I1224" s="53">
        <f t="shared" si="293"/>
        <v>42.409114837646484</v>
      </c>
    </row>
    <row r="1225" spans="5:9" x14ac:dyDescent="0.25">
      <c r="E1225" s="20">
        <f t="shared" si="228"/>
        <v>1218</v>
      </c>
      <c r="F1225" s="20">
        <f t="shared" si="267"/>
        <v>73080</v>
      </c>
      <c r="G1225" s="20">
        <f t="shared" si="268"/>
        <v>44542260</v>
      </c>
      <c r="H1225" s="88">
        <f t="shared" ref="H1225:I1225" si="294">G1225/1024</f>
        <v>43498.30078125</v>
      </c>
      <c r="I1225" s="53">
        <f t="shared" si="294"/>
        <v>42.478809356689453</v>
      </c>
    </row>
    <row r="1226" spans="5:9" x14ac:dyDescent="0.25">
      <c r="E1226" s="20">
        <f t="shared" ref="E1226:E1289" si="295">E1225+1</f>
        <v>1219</v>
      </c>
      <c r="F1226" s="20">
        <f t="shared" si="267"/>
        <v>73140</v>
      </c>
      <c r="G1226" s="20">
        <f t="shared" si="268"/>
        <v>44615400</v>
      </c>
      <c r="H1226" s="88">
        <f t="shared" ref="H1226:I1226" si="296">G1226/1024</f>
        <v>43569.7265625</v>
      </c>
      <c r="I1226" s="53">
        <f t="shared" si="296"/>
        <v>42.548561096191406</v>
      </c>
    </row>
    <row r="1227" spans="5:9" x14ac:dyDescent="0.25">
      <c r="E1227" s="20">
        <f t="shared" si="295"/>
        <v>1220</v>
      </c>
      <c r="F1227" s="20">
        <f t="shared" si="267"/>
        <v>73200</v>
      </c>
      <c r="G1227" s="20">
        <f t="shared" si="268"/>
        <v>44688600</v>
      </c>
      <c r="H1227" s="88">
        <f t="shared" ref="H1227:I1227" si="297">G1227/1024</f>
        <v>43641.2109375</v>
      </c>
      <c r="I1227" s="53">
        <f t="shared" si="297"/>
        <v>42.618370056152344</v>
      </c>
    </row>
    <row r="1228" spans="5:9" x14ac:dyDescent="0.25">
      <c r="E1228" s="20">
        <f t="shared" si="295"/>
        <v>1221</v>
      </c>
      <c r="F1228" s="20">
        <f t="shared" si="267"/>
        <v>73260</v>
      </c>
      <c r="G1228" s="20">
        <f t="shared" si="268"/>
        <v>44761860</v>
      </c>
      <c r="H1228" s="88">
        <f t="shared" ref="H1228:I1228" si="298">G1228/1024</f>
        <v>43712.75390625</v>
      </c>
      <c r="I1228" s="53">
        <f t="shared" si="298"/>
        <v>42.688236236572266</v>
      </c>
    </row>
    <row r="1229" spans="5:9" x14ac:dyDescent="0.25">
      <c r="E1229" s="20">
        <f t="shared" si="295"/>
        <v>1222</v>
      </c>
      <c r="F1229" s="20">
        <f t="shared" si="267"/>
        <v>73320</v>
      </c>
      <c r="G1229" s="20">
        <f t="shared" si="268"/>
        <v>44835180</v>
      </c>
      <c r="H1229" s="88">
        <f t="shared" ref="H1229:I1229" si="299">G1229/1024</f>
        <v>43784.35546875</v>
      </c>
      <c r="I1229" s="53">
        <f t="shared" si="299"/>
        <v>42.758159637451172</v>
      </c>
    </row>
    <row r="1230" spans="5:9" x14ac:dyDescent="0.25">
      <c r="E1230" s="20">
        <f t="shared" si="295"/>
        <v>1223</v>
      </c>
      <c r="F1230" s="20">
        <f t="shared" si="267"/>
        <v>73380</v>
      </c>
      <c r="G1230" s="20">
        <f t="shared" si="268"/>
        <v>44908560</v>
      </c>
      <c r="H1230" s="88">
        <f t="shared" ref="H1230:I1230" si="300">G1230/1024</f>
        <v>43856.015625</v>
      </c>
      <c r="I1230" s="53">
        <f t="shared" si="300"/>
        <v>42.828140258789063</v>
      </c>
    </row>
    <row r="1231" spans="5:9" x14ac:dyDescent="0.25">
      <c r="E1231" s="20">
        <f t="shared" si="295"/>
        <v>1224</v>
      </c>
      <c r="F1231" s="20">
        <f t="shared" si="267"/>
        <v>73440</v>
      </c>
      <c r="G1231" s="20">
        <f t="shared" si="268"/>
        <v>44982000</v>
      </c>
      <c r="H1231" s="88">
        <f t="shared" ref="H1231:I1231" si="301">G1231/1024</f>
        <v>43927.734375</v>
      </c>
      <c r="I1231" s="53">
        <f t="shared" si="301"/>
        <v>42.898178100585938</v>
      </c>
    </row>
    <row r="1232" spans="5:9" x14ac:dyDescent="0.25">
      <c r="E1232" s="20">
        <f t="shared" si="295"/>
        <v>1225</v>
      </c>
      <c r="F1232" s="20">
        <f t="shared" si="267"/>
        <v>73500</v>
      </c>
      <c r="G1232" s="20">
        <f t="shared" si="268"/>
        <v>45055500</v>
      </c>
      <c r="H1232" s="88">
        <f t="shared" ref="H1232:I1232" si="302">G1232/1024</f>
        <v>43999.51171875</v>
      </c>
      <c r="I1232" s="53">
        <f t="shared" si="302"/>
        <v>42.968273162841797</v>
      </c>
    </row>
    <row r="1233" spans="5:9" x14ac:dyDescent="0.25">
      <c r="E1233" s="20">
        <f t="shared" si="295"/>
        <v>1226</v>
      </c>
      <c r="F1233" s="20">
        <f t="shared" si="267"/>
        <v>73560</v>
      </c>
      <c r="G1233" s="20">
        <f t="shared" si="268"/>
        <v>45129060</v>
      </c>
      <c r="H1233" s="88">
        <f t="shared" ref="H1233:I1233" si="303">G1233/1024</f>
        <v>44071.34765625</v>
      </c>
      <c r="I1233" s="53">
        <f t="shared" si="303"/>
        <v>43.038425445556641</v>
      </c>
    </row>
    <row r="1234" spans="5:9" x14ac:dyDescent="0.25">
      <c r="E1234" s="20">
        <f t="shared" si="295"/>
        <v>1227</v>
      </c>
      <c r="F1234" s="20">
        <f t="shared" si="267"/>
        <v>73620</v>
      </c>
      <c r="G1234" s="20">
        <f t="shared" si="268"/>
        <v>45202680</v>
      </c>
      <c r="H1234" s="88">
        <f t="shared" ref="H1234:I1234" si="304">G1234/1024</f>
        <v>44143.2421875</v>
      </c>
      <c r="I1234" s="53">
        <f t="shared" si="304"/>
        <v>43.108634948730469</v>
      </c>
    </row>
    <row r="1235" spans="5:9" x14ac:dyDescent="0.25">
      <c r="E1235" s="20">
        <f t="shared" si="295"/>
        <v>1228</v>
      </c>
      <c r="F1235" s="20">
        <f t="shared" si="267"/>
        <v>73680</v>
      </c>
      <c r="G1235" s="20">
        <f t="shared" si="268"/>
        <v>45276360</v>
      </c>
      <c r="H1235" s="88">
        <f t="shared" ref="H1235:I1235" si="305">G1235/1024</f>
        <v>44215.1953125</v>
      </c>
      <c r="I1235" s="53">
        <f t="shared" si="305"/>
        <v>43.178901672363281</v>
      </c>
    </row>
    <row r="1236" spans="5:9" x14ac:dyDescent="0.25">
      <c r="E1236" s="20">
        <f t="shared" si="295"/>
        <v>1229</v>
      </c>
      <c r="F1236" s="20">
        <f t="shared" si="267"/>
        <v>73740</v>
      </c>
      <c r="G1236" s="20">
        <f t="shared" si="268"/>
        <v>45350100</v>
      </c>
      <c r="H1236" s="88">
        <f t="shared" ref="H1236:I1236" si="306">G1236/1024</f>
        <v>44287.20703125</v>
      </c>
      <c r="I1236" s="53">
        <f t="shared" si="306"/>
        <v>43.249225616455078</v>
      </c>
    </row>
    <row r="1237" spans="5:9" x14ac:dyDescent="0.25">
      <c r="E1237" s="20">
        <f t="shared" si="295"/>
        <v>1230</v>
      </c>
      <c r="F1237" s="20">
        <f t="shared" si="267"/>
        <v>73800</v>
      </c>
      <c r="G1237" s="20">
        <f t="shared" si="268"/>
        <v>45423900</v>
      </c>
      <c r="H1237" s="88">
        <f t="shared" ref="H1237:I1237" si="307">G1237/1024</f>
        <v>44359.27734375</v>
      </c>
      <c r="I1237" s="53">
        <f t="shared" si="307"/>
        <v>43.319606781005859</v>
      </c>
    </row>
    <row r="1238" spans="5:9" x14ac:dyDescent="0.25">
      <c r="E1238" s="20">
        <f t="shared" si="295"/>
        <v>1231</v>
      </c>
      <c r="F1238" s="20">
        <f t="shared" si="267"/>
        <v>73860</v>
      </c>
      <c r="G1238" s="20">
        <f t="shared" si="268"/>
        <v>45497760</v>
      </c>
      <c r="H1238" s="88">
        <f t="shared" ref="H1238:I1238" si="308">G1238/1024</f>
        <v>44431.40625</v>
      </c>
      <c r="I1238" s="53">
        <f t="shared" si="308"/>
        <v>43.390045166015625</v>
      </c>
    </row>
    <row r="1239" spans="5:9" x14ac:dyDescent="0.25">
      <c r="E1239" s="20">
        <f t="shared" si="295"/>
        <v>1232</v>
      </c>
      <c r="F1239" s="20">
        <f t="shared" si="267"/>
        <v>73920</v>
      </c>
      <c r="G1239" s="20">
        <f t="shared" si="268"/>
        <v>45571680</v>
      </c>
      <c r="H1239" s="88">
        <f t="shared" ref="H1239:I1239" si="309">G1239/1024</f>
        <v>44503.59375</v>
      </c>
      <c r="I1239" s="53">
        <f t="shared" si="309"/>
        <v>43.460540771484375</v>
      </c>
    </row>
    <row r="1240" spans="5:9" x14ac:dyDescent="0.25">
      <c r="E1240" s="20">
        <f t="shared" si="295"/>
        <v>1233</v>
      </c>
      <c r="F1240" s="20">
        <f t="shared" si="267"/>
        <v>73980</v>
      </c>
      <c r="G1240" s="20">
        <f t="shared" si="268"/>
        <v>45645660</v>
      </c>
      <c r="H1240" s="88">
        <f t="shared" ref="H1240:I1240" si="310">G1240/1024</f>
        <v>44575.83984375</v>
      </c>
      <c r="I1240" s="53">
        <f t="shared" si="310"/>
        <v>43.531093597412109</v>
      </c>
    </row>
    <row r="1241" spans="5:9" x14ac:dyDescent="0.25">
      <c r="E1241" s="20">
        <f t="shared" si="295"/>
        <v>1234</v>
      </c>
      <c r="F1241" s="20">
        <f t="shared" si="267"/>
        <v>74040</v>
      </c>
      <c r="G1241" s="20">
        <f t="shared" si="268"/>
        <v>45719700</v>
      </c>
      <c r="H1241" s="88">
        <f t="shared" ref="H1241:I1241" si="311">G1241/1024</f>
        <v>44648.14453125</v>
      </c>
      <c r="I1241" s="53">
        <f t="shared" si="311"/>
        <v>43.601703643798828</v>
      </c>
    </row>
    <row r="1242" spans="5:9" x14ac:dyDescent="0.25">
      <c r="E1242" s="20">
        <f t="shared" si="295"/>
        <v>1235</v>
      </c>
      <c r="F1242" s="20">
        <f t="shared" si="267"/>
        <v>74100</v>
      </c>
      <c r="G1242" s="20">
        <f t="shared" si="268"/>
        <v>45793800</v>
      </c>
      <c r="H1242" s="88">
        <f t="shared" ref="H1242:I1242" si="312">G1242/1024</f>
        <v>44720.5078125</v>
      </c>
      <c r="I1242" s="53">
        <f t="shared" si="312"/>
        <v>43.672370910644531</v>
      </c>
    </row>
    <row r="1243" spans="5:9" x14ac:dyDescent="0.25">
      <c r="E1243" s="20">
        <f t="shared" si="295"/>
        <v>1236</v>
      </c>
      <c r="F1243" s="20">
        <f t="shared" si="267"/>
        <v>74160</v>
      </c>
      <c r="G1243" s="20">
        <f t="shared" si="268"/>
        <v>45867960</v>
      </c>
      <c r="H1243" s="88">
        <f t="shared" ref="H1243:I1243" si="313">G1243/1024</f>
        <v>44792.9296875</v>
      </c>
      <c r="I1243" s="53">
        <f t="shared" si="313"/>
        <v>43.743095397949219</v>
      </c>
    </row>
    <row r="1244" spans="5:9" x14ac:dyDescent="0.25">
      <c r="E1244" s="20">
        <f t="shared" si="295"/>
        <v>1237</v>
      </c>
      <c r="F1244" s="20">
        <f t="shared" si="267"/>
        <v>74220</v>
      </c>
      <c r="G1244" s="20">
        <f t="shared" si="268"/>
        <v>45942180</v>
      </c>
      <c r="H1244" s="88">
        <f t="shared" ref="H1244:I1244" si="314">G1244/1024</f>
        <v>44865.41015625</v>
      </c>
      <c r="I1244" s="53">
        <f t="shared" si="314"/>
        <v>43.813877105712891</v>
      </c>
    </row>
    <row r="1245" spans="5:9" x14ac:dyDescent="0.25">
      <c r="E1245" s="20">
        <f t="shared" si="295"/>
        <v>1238</v>
      </c>
      <c r="F1245" s="20">
        <f t="shared" si="267"/>
        <v>74280</v>
      </c>
      <c r="G1245" s="20">
        <f t="shared" si="268"/>
        <v>46016460</v>
      </c>
      <c r="H1245" s="88">
        <f t="shared" ref="H1245:I1245" si="315">G1245/1024</f>
        <v>44937.94921875</v>
      </c>
      <c r="I1245" s="53">
        <f t="shared" si="315"/>
        <v>43.884716033935547</v>
      </c>
    </row>
    <row r="1246" spans="5:9" x14ac:dyDescent="0.25">
      <c r="E1246" s="20">
        <f t="shared" si="295"/>
        <v>1239</v>
      </c>
      <c r="F1246" s="20">
        <f t="shared" si="267"/>
        <v>74340</v>
      </c>
      <c r="G1246" s="20">
        <f t="shared" si="268"/>
        <v>46090800</v>
      </c>
      <c r="H1246" s="88">
        <f t="shared" ref="H1246:I1246" si="316">G1246/1024</f>
        <v>45010.546875</v>
      </c>
      <c r="I1246" s="53">
        <f t="shared" si="316"/>
        <v>43.955612182617188</v>
      </c>
    </row>
    <row r="1247" spans="5:9" x14ac:dyDescent="0.25">
      <c r="E1247" s="20">
        <f t="shared" si="295"/>
        <v>1240</v>
      </c>
      <c r="F1247" s="20">
        <f t="shared" si="267"/>
        <v>74400</v>
      </c>
      <c r="G1247" s="20">
        <f t="shared" si="268"/>
        <v>46165200</v>
      </c>
      <c r="H1247" s="88">
        <f t="shared" ref="H1247:I1247" si="317">G1247/1024</f>
        <v>45083.203125</v>
      </c>
      <c r="I1247" s="53">
        <f t="shared" si="317"/>
        <v>44.026565551757813</v>
      </c>
    </row>
    <row r="1248" spans="5:9" x14ac:dyDescent="0.25">
      <c r="E1248" s="20">
        <f t="shared" si="295"/>
        <v>1241</v>
      </c>
      <c r="F1248" s="20">
        <f t="shared" si="267"/>
        <v>74460</v>
      </c>
      <c r="G1248" s="20">
        <f t="shared" si="268"/>
        <v>46239660</v>
      </c>
      <c r="H1248" s="88">
        <f t="shared" ref="H1248:I1248" si="318">G1248/1024</f>
        <v>45155.91796875</v>
      </c>
      <c r="I1248" s="53">
        <f t="shared" si="318"/>
        <v>44.097576141357422</v>
      </c>
    </row>
    <row r="1249" spans="5:9" x14ac:dyDescent="0.25">
      <c r="E1249" s="20">
        <f t="shared" si="295"/>
        <v>1242</v>
      </c>
      <c r="F1249" s="20">
        <f t="shared" si="267"/>
        <v>74520</v>
      </c>
      <c r="G1249" s="20">
        <f t="shared" si="268"/>
        <v>46314180</v>
      </c>
      <c r="H1249" s="88">
        <f t="shared" ref="H1249:I1249" si="319">G1249/1024</f>
        <v>45228.69140625</v>
      </c>
      <c r="I1249" s="53">
        <f t="shared" si="319"/>
        <v>44.168643951416016</v>
      </c>
    </row>
    <row r="1250" spans="5:9" x14ac:dyDescent="0.25">
      <c r="E1250" s="20">
        <f t="shared" si="295"/>
        <v>1243</v>
      </c>
      <c r="F1250" s="20">
        <f t="shared" si="267"/>
        <v>74580</v>
      </c>
      <c r="G1250" s="20">
        <f t="shared" si="268"/>
        <v>46388760</v>
      </c>
      <c r="H1250" s="88">
        <f t="shared" ref="H1250:I1250" si="320">G1250/1024</f>
        <v>45301.5234375</v>
      </c>
      <c r="I1250" s="53">
        <f t="shared" si="320"/>
        <v>44.239768981933594</v>
      </c>
    </row>
    <row r="1251" spans="5:9" x14ac:dyDescent="0.25">
      <c r="E1251" s="20">
        <f t="shared" si="295"/>
        <v>1244</v>
      </c>
      <c r="F1251" s="20">
        <f t="shared" si="267"/>
        <v>74640</v>
      </c>
      <c r="G1251" s="20">
        <f t="shared" si="268"/>
        <v>46463400</v>
      </c>
      <c r="H1251" s="88">
        <f t="shared" ref="H1251:I1251" si="321">G1251/1024</f>
        <v>45374.4140625</v>
      </c>
      <c r="I1251" s="53">
        <f t="shared" si="321"/>
        <v>44.310951232910156</v>
      </c>
    </row>
    <row r="1252" spans="5:9" x14ac:dyDescent="0.25">
      <c r="E1252" s="20">
        <f t="shared" si="295"/>
        <v>1245</v>
      </c>
      <c r="F1252" s="20">
        <f t="shared" si="267"/>
        <v>74700</v>
      </c>
      <c r="G1252" s="20">
        <f t="shared" si="268"/>
        <v>46538100</v>
      </c>
      <c r="H1252" s="88">
        <f t="shared" ref="H1252:I1252" si="322">G1252/1024</f>
        <v>45447.36328125</v>
      </c>
      <c r="I1252" s="53">
        <f t="shared" si="322"/>
        <v>44.382190704345703</v>
      </c>
    </row>
    <row r="1253" spans="5:9" x14ac:dyDescent="0.25">
      <c r="E1253" s="20">
        <f t="shared" si="295"/>
        <v>1246</v>
      </c>
      <c r="F1253" s="20">
        <f t="shared" si="267"/>
        <v>74760</v>
      </c>
      <c r="G1253" s="20">
        <f t="shared" si="268"/>
        <v>46612860</v>
      </c>
      <c r="H1253" s="88">
        <f t="shared" ref="H1253:I1253" si="323">G1253/1024</f>
        <v>45520.37109375</v>
      </c>
      <c r="I1253" s="53">
        <f t="shared" si="323"/>
        <v>44.453487396240234</v>
      </c>
    </row>
    <row r="1254" spans="5:9" x14ac:dyDescent="0.25">
      <c r="E1254" s="20">
        <f t="shared" si="295"/>
        <v>1247</v>
      </c>
      <c r="F1254" s="20">
        <f t="shared" si="267"/>
        <v>74820</v>
      </c>
      <c r="G1254" s="20">
        <f t="shared" si="268"/>
        <v>46687680</v>
      </c>
      <c r="H1254" s="88">
        <f t="shared" ref="H1254:I1254" si="324">G1254/1024</f>
        <v>45593.4375</v>
      </c>
      <c r="I1254" s="53">
        <f t="shared" si="324"/>
        <v>44.52484130859375</v>
      </c>
    </row>
    <row r="1255" spans="5:9" x14ac:dyDescent="0.25">
      <c r="E1255" s="20">
        <f t="shared" si="295"/>
        <v>1248</v>
      </c>
      <c r="F1255" s="20">
        <f t="shared" si="267"/>
        <v>74880</v>
      </c>
      <c r="G1255" s="20">
        <f t="shared" si="268"/>
        <v>46762560</v>
      </c>
      <c r="H1255" s="88">
        <f t="shared" ref="H1255:I1255" si="325">G1255/1024</f>
        <v>45666.5625</v>
      </c>
      <c r="I1255" s="53">
        <f t="shared" si="325"/>
        <v>44.59625244140625</v>
      </c>
    </row>
    <row r="1256" spans="5:9" x14ac:dyDescent="0.25">
      <c r="E1256" s="20">
        <f t="shared" si="295"/>
        <v>1249</v>
      </c>
      <c r="F1256" s="20">
        <f t="shared" si="267"/>
        <v>74940</v>
      </c>
      <c r="G1256" s="20">
        <f t="shared" si="268"/>
        <v>46837500</v>
      </c>
      <c r="H1256" s="88">
        <f t="shared" ref="H1256:I1256" si="326">G1256/1024</f>
        <v>45739.74609375</v>
      </c>
      <c r="I1256" s="53">
        <f t="shared" si="326"/>
        <v>44.667720794677734</v>
      </c>
    </row>
    <row r="1257" spans="5:9" x14ac:dyDescent="0.25">
      <c r="E1257" s="20">
        <f t="shared" si="295"/>
        <v>1250</v>
      </c>
      <c r="F1257" s="20">
        <f t="shared" si="267"/>
        <v>75000</v>
      </c>
      <c r="G1257" s="20">
        <f t="shared" si="268"/>
        <v>46912500</v>
      </c>
      <c r="H1257" s="88">
        <f t="shared" ref="H1257:I1257" si="327">G1257/1024</f>
        <v>45812.98828125</v>
      </c>
      <c r="I1257" s="53">
        <f t="shared" si="327"/>
        <v>44.739246368408203</v>
      </c>
    </row>
    <row r="1258" spans="5:9" x14ac:dyDescent="0.25">
      <c r="E1258" s="20">
        <f t="shared" si="295"/>
        <v>1251</v>
      </c>
      <c r="F1258" s="20">
        <f t="shared" si="267"/>
        <v>75060</v>
      </c>
      <c r="G1258" s="20">
        <f t="shared" si="268"/>
        <v>46987560</v>
      </c>
      <c r="H1258" s="88">
        <f t="shared" ref="H1258:I1258" si="328">G1258/1024</f>
        <v>45886.2890625</v>
      </c>
      <c r="I1258" s="53">
        <f t="shared" si="328"/>
        <v>44.810829162597656</v>
      </c>
    </row>
    <row r="1259" spans="5:9" x14ac:dyDescent="0.25">
      <c r="E1259" s="20">
        <f t="shared" si="295"/>
        <v>1252</v>
      </c>
      <c r="F1259" s="20">
        <f t="shared" si="267"/>
        <v>75120</v>
      </c>
      <c r="G1259" s="20">
        <f t="shared" si="268"/>
        <v>47062680</v>
      </c>
      <c r="H1259" s="88">
        <f t="shared" ref="H1259:I1259" si="329">G1259/1024</f>
        <v>45959.6484375</v>
      </c>
      <c r="I1259" s="53">
        <f t="shared" si="329"/>
        <v>44.882469177246094</v>
      </c>
    </row>
    <row r="1260" spans="5:9" x14ac:dyDescent="0.25">
      <c r="E1260" s="20">
        <f t="shared" si="295"/>
        <v>1253</v>
      </c>
      <c r="F1260" s="20">
        <f t="shared" si="267"/>
        <v>75180</v>
      </c>
      <c r="G1260" s="20">
        <f t="shared" si="268"/>
        <v>47137860</v>
      </c>
      <c r="H1260" s="88">
        <f t="shared" ref="H1260:I1260" si="330">G1260/1024</f>
        <v>46033.06640625</v>
      </c>
      <c r="I1260" s="53">
        <f t="shared" si="330"/>
        <v>44.954166412353516</v>
      </c>
    </row>
    <row r="1261" spans="5:9" x14ac:dyDescent="0.25">
      <c r="E1261" s="20">
        <f t="shared" si="295"/>
        <v>1254</v>
      </c>
      <c r="F1261" s="20">
        <f t="shared" si="267"/>
        <v>75240</v>
      </c>
      <c r="G1261" s="20">
        <f t="shared" si="268"/>
        <v>47213100</v>
      </c>
      <c r="H1261" s="88">
        <f t="shared" ref="H1261:I1261" si="331">G1261/1024</f>
        <v>46106.54296875</v>
      </c>
      <c r="I1261" s="53">
        <f t="shared" si="331"/>
        <v>45.025920867919922</v>
      </c>
    </row>
    <row r="1262" spans="5:9" x14ac:dyDescent="0.25">
      <c r="E1262" s="20">
        <f t="shared" si="295"/>
        <v>1255</v>
      </c>
      <c r="F1262" s="20">
        <f t="shared" si="267"/>
        <v>75300</v>
      </c>
      <c r="G1262" s="20">
        <f t="shared" si="268"/>
        <v>47288400</v>
      </c>
      <c r="H1262" s="88">
        <f t="shared" ref="H1262:I1262" si="332">G1262/1024</f>
        <v>46180.078125</v>
      </c>
      <c r="I1262" s="53">
        <f t="shared" si="332"/>
        <v>45.097732543945313</v>
      </c>
    </row>
    <row r="1263" spans="5:9" x14ac:dyDescent="0.25">
      <c r="E1263" s="20">
        <f t="shared" si="295"/>
        <v>1256</v>
      </c>
      <c r="F1263" s="20">
        <f t="shared" si="267"/>
        <v>75360</v>
      </c>
      <c r="G1263" s="20">
        <f t="shared" si="268"/>
        <v>47363760</v>
      </c>
      <c r="H1263" s="88">
        <f t="shared" ref="H1263:I1263" si="333">G1263/1024</f>
        <v>46253.671875</v>
      </c>
      <c r="I1263" s="53">
        <f t="shared" si="333"/>
        <v>45.169601440429687</v>
      </c>
    </row>
    <row r="1264" spans="5:9" x14ac:dyDescent="0.25">
      <c r="E1264" s="20">
        <f t="shared" si="295"/>
        <v>1257</v>
      </c>
      <c r="F1264" s="20">
        <f t="shared" ref="F1264:F1327" si="334">F1263+$F$5</f>
        <v>75420</v>
      </c>
      <c r="G1264" s="20">
        <f t="shared" ref="G1264:G1327" si="335">G1263+F1264</f>
        <v>47439180</v>
      </c>
      <c r="H1264" s="88">
        <f t="shared" ref="H1264:I1264" si="336">G1264/1024</f>
        <v>46327.32421875</v>
      </c>
      <c r="I1264" s="53">
        <f t="shared" si="336"/>
        <v>45.241527557373047</v>
      </c>
    </row>
    <row r="1265" spans="5:9" x14ac:dyDescent="0.25">
      <c r="E1265" s="20">
        <f t="shared" si="295"/>
        <v>1258</v>
      </c>
      <c r="F1265" s="20">
        <f t="shared" si="334"/>
        <v>75480</v>
      </c>
      <c r="G1265" s="20">
        <f t="shared" si="335"/>
        <v>47514660</v>
      </c>
      <c r="H1265" s="88">
        <f t="shared" ref="H1265:I1265" si="337">G1265/1024</f>
        <v>46401.03515625</v>
      </c>
      <c r="I1265" s="53">
        <f t="shared" si="337"/>
        <v>45.313510894775391</v>
      </c>
    </row>
    <row r="1266" spans="5:9" x14ac:dyDescent="0.25">
      <c r="E1266" s="20">
        <f t="shared" si="295"/>
        <v>1259</v>
      </c>
      <c r="F1266" s="20">
        <f t="shared" si="334"/>
        <v>75540</v>
      </c>
      <c r="G1266" s="20">
        <f t="shared" si="335"/>
        <v>47590200</v>
      </c>
      <c r="H1266" s="88">
        <f t="shared" ref="H1266:I1266" si="338">G1266/1024</f>
        <v>46474.8046875</v>
      </c>
      <c r="I1266" s="53">
        <f t="shared" si="338"/>
        <v>45.385551452636719</v>
      </c>
    </row>
    <row r="1267" spans="5:9" x14ac:dyDescent="0.25">
      <c r="E1267" s="20">
        <f t="shared" si="295"/>
        <v>1260</v>
      </c>
      <c r="F1267" s="20">
        <f t="shared" si="334"/>
        <v>75600</v>
      </c>
      <c r="G1267" s="20">
        <f t="shared" si="335"/>
        <v>47665800</v>
      </c>
      <c r="H1267" s="88">
        <f t="shared" ref="H1267:I1267" si="339">G1267/1024</f>
        <v>46548.6328125</v>
      </c>
      <c r="I1267" s="53">
        <f t="shared" si="339"/>
        <v>45.457649230957031</v>
      </c>
    </row>
    <row r="1268" spans="5:9" x14ac:dyDescent="0.25">
      <c r="E1268" s="20">
        <f t="shared" si="295"/>
        <v>1261</v>
      </c>
      <c r="F1268" s="20">
        <f t="shared" si="334"/>
        <v>75660</v>
      </c>
      <c r="G1268" s="20">
        <f t="shared" si="335"/>
        <v>47741460</v>
      </c>
      <c r="H1268" s="88">
        <f t="shared" ref="H1268:I1268" si="340">G1268/1024</f>
        <v>46622.51953125</v>
      </c>
      <c r="I1268" s="53">
        <f t="shared" si="340"/>
        <v>45.529804229736328</v>
      </c>
    </row>
    <row r="1269" spans="5:9" x14ac:dyDescent="0.25">
      <c r="E1269" s="20">
        <f t="shared" si="295"/>
        <v>1262</v>
      </c>
      <c r="F1269" s="20">
        <f t="shared" si="334"/>
        <v>75720</v>
      </c>
      <c r="G1269" s="20">
        <f t="shared" si="335"/>
        <v>47817180</v>
      </c>
      <c r="H1269" s="88">
        <f t="shared" ref="H1269:I1269" si="341">G1269/1024</f>
        <v>46696.46484375</v>
      </c>
      <c r="I1269" s="53">
        <f t="shared" si="341"/>
        <v>45.602016448974609</v>
      </c>
    </row>
    <row r="1270" spans="5:9" x14ac:dyDescent="0.25">
      <c r="E1270" s="20">
        <f t="shared" si="295"/>
        <v>1263</v>
      </c>
      <c r="F1270" s="20">
        <f t="shared" si="334"/>
        <v>75780</v>
      </c>
      <c r="G1270" s="20">
        <f t="shared" si="335"/>
        <v>47892960</v>
      </c>
      <c r="H1270" s="88">
        <f t="shared" ref="H1270:I1270" si="342">G1270/1024</f>
        <v>46770.46875</v>
      </c>
      <c r="I1270" s="53">
        <f t="shared" si="342"/>
        <v>45.674285888671875</v>
      </c>
    </row>
    <row r="1271" spans="5:9" x14ac:dyDescent="0.25">
      <c r="E1271" s="20">
        <f t="shared" si="295"/>
        <v>1264</v>
      </c>
      <c r="F1271" s="20">
        <f t="shared" si="334"/>
        <v>75840</v>
      </c>
      <c r="G1271" s="20">
        <f t="shared" si="335"/>
        <v>47968800</v>
      </c>
      <c r="H1271" s="88">
        <f t="shared" ref="H1271:I1271" si="343">G1271/1024</f>
        <v>46844.53125</v>
      </c>
      <c r="I1271" s="53">
        <f t="shared" si="343"/>
        <v>45.746612548828125</v>
      </c>
    </row>
    <row r="1272" spans="5:9" x14ac:dyDescent="0.25">
      <c r="E1272" s="20">
        <f t="shared" si="295"/>
        <v>1265</v>
      </c>
      <c r="F1272" s="20">
        <f t="shared" si="334"/>
        <v>75900</v>
      </c>
      <c r="G1272" s="20">
        <f t="shared" si="335"/>
        <v>48044700</v>
      </c>
      <c r="H1272" s="88">
        <f t="shared" ref="H1272:I1272" si="344">G1272/1024</f>
        <v>46918.65234375</v>
      </c>
      <c r="I1272" s="53">
        <f t="shared" si="344"/>
        <v>45.818996429443359</v>
      </c>
    </row>
    <row r="1273" spans="5:9" x14ac:dyDescent="0.25">
      <c r="E1273" s="20">
        <f t="shared" si="295"/>
        <v>1266</v>
      </c>
      <c r="F1273" s="20">
        <f t="shared" si="334"/>
        <v>75960</v>
      </c>
      <c r="G1273" s="20">
        <f t="shared" si="335"/>
        <v>48120660</v>
      </c>
      <c r="H1273" s="88">
        <f t="shared" ref="H1273:I1273" si="345">G1273/1024</f>
        <v>46992.83203125</v>
      </c>
      <c r="I1273" s="53">
        <f t="shared" si="345"/>
        <v>45.891437530517578</v>
      </c>
    </row>
    <row r="1274" spans="5:9" x14ac:dyDescent="0.25">
      <c r="E1274" s="20">
        <f t="shared" si="295"/>
        <v>1267</v>
      </c>
      <c r="F1274" s="20">
        <f t="shared" si="334"/>
        <v>76020</v>
      </c>
      <c r="G1274" s="20">
        <f t="shared" si="335"/>
        <v>48196680</v>
      </c>
      <c r="H1274" s="88">
        <f t="shared" ref="H1274:I1274" si="346">G1274/1024</f>
        <v>47067.0703125</v>
      </c>
      <c r="I1274" s="53">
        <f t="shared" si="346"/>
        <v>45.963935852050781</v>
      </c>
    </row>
    <row r="1275" spans="5:9" x14ac:dyDescent="0.25">
      <c r="E1275" s="20">
        <f t="shared" si="295"/>
        <v>1268</v>
      </c>
      <c r="F1275" s="20">
        <f t="shared" si="334"/>
        <v>76080</v>
      </c>
      <c r="G1275" s="20">
        <f t="shared" si="335"/>
        <v>48272760</v>
      </c>
      <c r="H1275" s="88">
        <f t="shared" ref="H1275:I1275" si="347">G1275/1024</f>
        <v>47141.3671875</v>
      </c>
      <c r="I1275" s="53">
        <f t="shared" si="347"/>
        <v>46.036491394042969</v>
      </c>
    </row>
    <row r="1276" spans="5:9" x14ac:dyDescent="0.25">
      <c r="E1276" s="20">
        <f t="shared" si="295"/>
        <v>1269</v>
      </c>
      <c r="F1276" s="20">
        <f t="shared" si="334"/>
        <v>76140</v>
      </c>
      <c r="G1276" s="20">
        <f t="shared" si="335"/>
        <v>48348900</v>
      </c>
      <c r="H1276" s="88">
        <f t="shared" ref="H1276:I1276" si="348">G1276/1024</f>
        <v>47215.72265625</v>
      </c>
      <c r="I1276" s="53">
        <f t="shared" si="348"/>
        <v>46.109104156494141</v>
      </c>
    </row>
    <row r="1277" spans="5:9" x14ac:dyDescent="0.25">
      <c r="E1277" s="20">
        <f t="shared" si="295"/>
        <v>1270</v>
      </c>
      <c r="F1277" s="20">
        <f t="shared" si="334"/>
        <v>76200</v>
      </c>
      <c r="G1277" s="20">
        <f t="shared" si="335"/>
        <v>48425100</v>
      </c>
      <c r="H1277" s="88">
        <f t="shared" ref="H1277:I1277" si="349">G1277/1024</f>
        <v>47290.13671875</v>
      </c>
      <c r="I1277" s="53">
        <f t="shared" si="349"/>
        <v>46.181774139404297</v>
      </c>
    </row>
    <row r="1278" spans="5:9" x14ac:dyDescent="0.25">
      <c r="E1278" s="20">
        <f t="shared" si="295"/>
        <v>1271</v>
      </c>
      <c r="F1278" s="20">
        <f t="shared" si="334"/>
        <v>76260</v>
      </c>
      <c r="G1278" s="20">
        <f t="shared" si="335"/>
        <v>48501360</v>
      </c>
      <c r="H1278" s="88">
        <f t="shared" ref="H1278:I1278" si="350">G1278/1024</f>
        <v>47364.609375</v>
      </c>
      <c r="I1278" s="53">
        <f t="shared" si="350"/>
        <v>46.254501342773437</v>
      </c>
    </row>
    <row r="1279" spans="5:9" x14ac:dyDescent="0.25">
      <c r="E1279" s="20">
        <f t="shared" si="295"/>
        <v>1272</v>
      </c>
      <c r="F1279" s="20">
        <f t="shared" si="334"/>
        <v>76320</v>
      </c>
      <c r="G1279" s="20">
        <f t="shared" si="335"/>
        <v>48577680</v>
      </c>
      <c r="H1279" s="88">
        <f t="shared" ref="H1279:I1279" si="351">G1279/1024</f>
        <v>47439.140625</v>
      </c>
      <c r="I1279" s="53">
        <f t="shared" si="351"/>
        <v>46.327285766601563</v>
      </c>
    </row>
    <row r="1280" spans="5:9" x14ac:dyDescent="0.25">
      <c r="E1280" s="20">
        <f t="shared" si="295"/>
        <v>1273</v>
      </c>
      <c r="F1280" s="20">
        <f t="shared" si="334"/>
        <v>76380</v>
      </c>
      <c r="G1280" s="20">
        <f t="shared" si="335"/>
        <v>48654060</v>
      </c>
      <c r="H1280" s="88">
        <f t="shared" ref="H1280:I1280" si="352">G1280/1024</f>
        <v>47513.73046875</v>
      </c>
      <c r="I1280" s="53">
        <f t="shared" si="352"/>
        <v>46.400127410888672</v>
      </c>
    </row>
    <row r="1281" spans="5:9" x14ac:dyDescent="0.25">
      <c r="E1281" s="20">
        <f t="shared" si="295"/>
        <v>1274</v>
      </c>
      <c r="F1281" s="20">
        <f t="shared" si="334"/>
        <v>76440</v>
      </c>
      <c r="G1281" s="20">
        <f t="shared" si="335"/>
        <v>48730500</v>
      </c>
      <c r="H1281" s="88">
        <f t="shared" ref="H1281:I1281" si="353">G1281/1024</f>
        <v>47588.37890625</v>
      </c>
      <c r="I1281" s="53">
        <f t="shared" si="353"/>
        <v>46.473026275634766</v>
      </c>
    </row>
    <row r="1282" spans="5:9" x14ac:dyDescent="0.25">
      <c r="E1282" s="20">
        <f t="shared" si="295"/>
        <v>1275</v>
      </c>
      <c r="F1282" s="20">
        <f t="shared" si="334"/>
        <v>76500</v>
      </c>
      <c r="G1282" s="20">
        <f t="shared" si="335"/>
        <v>48807000</v>
      </c>
      <c r="H1282" s="88">
        <f t="shared" ref="H1282:I1282" si="354">G1282/1024</f>
        <v>47663.0859375</v>
      </c>
      <c r="I1282" s="53">
        <f t="shared" si="354"/>
        <v>46.545982360839844</v>
      </c>
    </row>
    <row r="1283" spans="5:9" x14ac:dyDescent="0.25">
      <c r="E1283" s="20">
        <f t="shared" si="295"/>
        <v>1276</v>
      </c>
      <c r="F1283" s="20">
        <f t="shared" si="334"/>
        <v>76560</v>
      </c>
      <c r="G1283" s="20">
        <f t="shared" si="335"/>
        <v>48883560</v>
      </c>
      <c r="H1283" s="88">
        <f t="shared" ref="H1283:I1283" si="355">G1283/1024</f>
        <v>47737.8515625</v>
      </c>
      <c r="I1283" s="53">
        <f t="shared" si="355"/>
        <v>46.618995666503906</v>
      </c>
    </row>
    <row r="1284" spans="5:9" x14ac:dyDescent="0.25">
      <c r="E1284" s="20">
        <f t="shared" si="295"/>
        <v>1277</v>
      </c>
      <c r="F1284" s="20">
        <f t="shared" si="334"/>
        <v>76620</v>
      </c>
      <c r="G1284" s="20">
        <f t="shared" si="335"/>
        <v>48960180</v>
      </c>
      <c r="H1284" s="88">
        <f t="shared" ref="H1284:I1284" si="356">G1284/1024</f>
        <v>47812.67578125</v>
      </c>
      <c r="I1284" s="53">
        <f t="shared" si="356"/>
        <v>46.692066192626953</v>
      </c>
    </row>
    <row r="1285" spans="5:9" x14ac:dyDescent="0.25">
      <c r="E1285" s="20">
        <f t="shared" si="295"/>
        <v>1278</v>
      </c>
      <c r="F1285" s="20">
        <f t="shared" si="334"/>
        <v>76680</v>
      </c>
      <c r="G1285" s="20">
        <f t="shared" si="335"/>
        <v>49036860</v>
      </c>
      <c r="H1285" s="88">
        <f t="shared" ref="H1285:I1285" si="357">G1285/1024</f>
        <v>47887.55859375</v>
      </c>
      <c r="I1285" s="53">
        <f t="shared" si="357"/>
        <v>46.765193939208984</v>
      </c>
    </row>
    <row r="1286" spans="5:9" x14ac:dyDescent="0.25">
      <c r="E1286" s="20">
        <f t="shared" si="295"/>
        <v>1279</v>
      </c>
      <c r="F1286" s="20">
        <f t="shared" si="334"/>
        <v>76740</v>
      </c>
      <c r="G1286" s="20">
        <f t="shared" si="335"/>
        <v>49113600</v>
      </c>
      <c r="H1286" s="88">
        <f t="shared" ref="H1286:I1286" si="358">G1286/1024</f>
        <v>47962.5</v>
      </c>
      <c r="I1286" s="53">
        <f t="shared" si="358"/>
        <v>46.83837890625</v>
      </c>
    </row>
    <row r="1287" spans="5:9" x14ac:dyDescent="0.25">
      <c r="E1287" s="20">
        <f t="shared" si="295"/>
        <v>1280</v>
      </c>
      <c r="F1287" s="20">
        <f t="shared" si="334"/>
        <v>76800</v>
      </c>
      <c r="G1287" s="20">
        <f t="shared" si="335"/>
        <v>49190400</v>
      </c>
      <c r="H1287" s="88">
        <f t="shared" ref="H1287:I1287" si="359">G1287/1024</f>
        <v>48037.5</v>
      </c>
      <c r="I1287" s="53">
        <f t="shared" si="359"/>
        <v>46.91162109375</v>
      </c>
    </row>
    <row r="1288" spans="5:9" x14ac:dyDescent="0.25">
      <c r="E1288" s="20">
        <f t="shared" si="295"/>
        <v>1281</v>
      </c>
      <c r="F1288" s="20">
        <f t="shared" si="334"/>
        <v>76860</v>
      </c>
      <c r="G1288" s="20">
        <f t="shared" si="335"/>
        <v>49267260</v>
      </c>
      <c r="H1288" s="88">
        <f t="shared" ref="H1288:I1288" si="360">G1288/1024</f>
        <v>48112.55859375</v>
      </c>
      <c r="I1288" s="53">
        <f t="shared" si="360"/>
        <v>46.984920501708984</v>
      </c>
    </row>
    <row r="1289" spans="5:9" x14ac:dyDescent="0.25">
      <c r="E1289" s="20">
        <f t="shared" si="295"/>
        <v>1282</v>
      </c>
      <c r="F1289" s="20">
        <f t="shared" si="334"/>
        <v>76920</v>
      </c>
      <c r="G1289" s="20">
        <f t="shared" si="335"/>
        <v>49344180</v>
      </c>
      <c r="H1289" s="88">
        <f t="shared" ref="H1289:I1289" si="361">G1289/1024</f>
        <v>48187.67578125</v>
      </c>
      <c r="I1289" s="53">
        <f t="shared" si="361"/>
        <v>47.058277130126953</v>
      </c>
    </row>
    <row r="1290" spans="5:9" x14ac:dyDescent="0.25">
      <c r="E1290" s="20">
        <f t="shared" ref="E1290:E1353" si="362">E1289+1</f>
        <v>1283</v>
      </c>
      <c r="F1290" s="20">
        <f t="shared" si="334"/>
        <v>76980</v>
      </c>
      <c r="G1290" s="20">
        <f t="shared" si="335"/>
        <v>49421160</v>
      </c>
      <c r="H1290" s="88">
        <f t="shared" ref="H1290:I1290" si="363">G1290/1024</f>
        <v>48262.8515625</v>
      </c>
      <c r="I1290" s="53">
        <f t="shared" si="363"/>
        <v>47.131690979003906</v>
      </c>
    </row>
    <row r="1291" spans="5:9" x14ac:dyDescent="0.25">
      <c r="E1291" s="20">
        <f t="shared" si="362"/>
        <v>1284</v>
      </c>
      <c r="F1291" s="20">
        <f t="shared" si="334"/>
        <v>77040</v>
      </c>
      <c r="G1291" s="20">
        <f t="shared" si="335"/>
        <v>49498200</v>
      </c>
      <c r="H1291" s="88">
        <f t="shared" ref="H1291:I1291" si="364">G1291/1024</f>
        <v>48338.0859375</v>
      </c>
      <c r="I1291" s="53">
        <f t="shared" si="364"/>
        <v>47.205162048339844</v>
      </c>
    </row>
    <row r="1292" spans="5:9" x14ac:dyDescent="0.25">
      <c r="E1292" s="20">
        <f t="shared" si="362"/>
        <v>1285</v>
      </c>
      <c r="F1292" s="20">
        <f t="shared" si="334"/>
        <v>77100</v>
      </c>
      <c r="G1292" s="20">
        <f t="shared" si="335"/>
        <v>49575300</v>
      </c>
      <c r="H1292" s="88">
        <f t="shared" ref="H1292:I1292" si="365">G1292/1024</f>
        <v>48413.37890625</v>
      </c>
      <c r="I1292" s="53">
        <f t="shared" si="365"/>
        <v>47.278690338134766</v>
      </c>
    </row>
    <row r="1293" spans="5:9" x14ac:dyDescent="0.25">
      <c r="E1293" s="20">
        <f t="shared" si="362"/>
        <v>1286</v>
      </c>
      <c r="F1293" s="20">
        <f t="shared" si="334"/>
        <v>77160</v>
      </c>
      <c r="G1293" s="20">
        <f t="shared" si="335"/>
        <v>49652460</v>
      </c>
      <c r="H1293" s="88">
        <f t="shared" ref="H1293:I1293" si="366">G1293/1024</f>
        <v>48488.73046875</v>
      </c>
      <c r="I1293" s="53">
        <f t="shared" si="366"/>
        <v>47.352275848388672</v>
      </c>
    </row>
    <row r="1294" spans="5:9" x14ac:dyDescent="0.25">
      <c r="E1294" s="20">
        <f t="shared" si="362"/>
        <v>1287</v>
      </c>
      <c r="F1294" s="20">
        <f t="shared" si="334"/>
        <v>77220</v>
      </c>
      <c r="G1294" s="20">
        <f t="shared" si="335"/>
        <v>49729680</v>
      </c>
      <c r="H1294" s="88">
        <f t="shared" ref="H1294:I1294" si="367">G1294/1024</f>
        <v>48564.140625</v>
      </c>
      <c r="I1294" s="53">
        <f t="shared" si="367"/>
        <v>47.425918579101563</v>
      </c>
    </row>
    <row r="1295" spans="5:9" x14ac:dyDescent="0.25">
      <c r="E1295" s="20">
        <f t="shared" si="362"/>
        <v>1288</v>
      </c>
      <c r="F1295" s="20">
        <f t="shared" si="334"/>
        <v>77280</v>
      </c>
      <c r="G1295" s="20">
        <f t="shared" si="335"/>
        <v>49806960</v>
      </c>
      <c r="H1295" s="88">
        <f t="shared" ref="H1295:I1295" si="368">G1295/1024</f>
        <v>48639.609375</v>
      </c>
      <c r="I1295" s="53">
        <f t="shared" si="368"/>
        <v>47.499618530273437</v>
      </c>
    </row>
    <row r="1296" spans="5:9" x14ac:dyDescent="0.25">
      <c r="E1296" s="20">
        <f t="shared" si="362"/>
        <v>1289</v>
      </c>
      <c r="F1296" s="20">
        <f t="shared" si="334"/>
        <v>77340</v>
      </c>
      <c r="G1296" s="20">
        <f t="shared" si="335"/>
        <v>49884300</v>
      </c>
      <c r="H1296" s="88">
        <f t="shared" ref="H1296:I1296" si="369">G1296/1024</f>
        <v>48715.13671875</v>
      </c>
      <c r="I1296" s="53">
        <f t="shared" si="369"/>
        <v>47.573375701904297</v>
      </c>
    </row>
    <row r="1297" spans="5:9" x14ac:dyDescent="0.25">
      <c r="E1297" s="20">
        <f t="shared" si="362"/>
        <v>1290</v>
      </c>
      <c r="F1297" s="20">
        <f t="shared" si="334"/>
        <v>77400</v>
      </c>
      <c r="G1297" s="20">
        <f t="shared" si="335"/>
        <v>49961700</v>
      </c>
      <c r="H1297" s="88">
        <f t="shared" ref="H1297:I1297" si="370">G1297/1024</f>
        <v>48790.72265625</v>
      </c>
      <c r="I1297" s="53">
        <f t="shared" si="370"/>
        <v>47.647190093994141</v>
      </c>
    </row>
    <row r="1298" spans="5:9" x14ac:dyDescent="0.25">
      <c r="E1298" s="20">
        <f t="shared" si="362"/>
        <v>1291</v>
      </c>
      <c r="F1298" s="20">
        <f t="shared" si="334"/>
        <v>77460</v>
      </c>
      <c r="G1298" s="20">
        <f t="shared" si="335"/>
        <v>50039160</v>
      </c>
      <c r="H1298" s="88">
        <f t="shared" ref="H1298:I1298" si="371">G1298/1024</f>
        <v>48866.3671875</v>
      </c>
      <c r="I1298" s="53">
        <f t="shared" si="371"/>
        <v>47.721061706542969</v>
      </c>
    </row>
    <row r="1299" spans="5:9" x14ac:dyDescent="0.25">
      <c r="E1299" s="20">
        <f t="shared" si="362"/>
        <v>1292</v>
      </c>
      <c r="F1299" s="20">
        <f t="shared" si="334"/>
        <v>77520</v>
      </c>
      <c r="G1299" s="20">
        <f t="shared" si="335"/>
        <v>50116680</v>
      </c>
      <c r="H1299" s="88">
        <f t="shared" ref="H1299:I1299" si="372">G1299/1024</f>
        <v>48942.0703125</v>
      </c>
      <c r="I1299" s="53">
        <f t="shared" si="372"/>
        <v>47.794990539550781</v>
      </c>
    </row>
    <row r="1300" spans="5:9" x14ac:dyDescent="0.25">
      <c r="E1300" s="20">
        <f t="shared" si="362"/>
        <v>1293</v>
      </c>
      <c r="F1300" s="20">
        <f t="shared" si="334"/>
        <v>77580</v>
      </c>
      <c r="G1300" s="20">
        <f t="shared" si="335"/>
        <v>50194260</v>
      </c>
      <c r="H1300" s="88">
        <f t="shared" ref="H1300:I1300" si="373">G1300/1024</f>
        <v>49017.83203125</v>
      </c>
      <c r="I1300" s="53">
        <f t="shared" si="373"/>
        <v>47.868976593017578</v>
      </c>
    </row>
    <row r="1301" spans="5:9" x14ac:dyDescent="0.25">
      <c r="E1301" s="20">
        <f t="shared" si="362"/>
        <v>1294</v>
      </c>
      <c r="F1301" s="20">
        <f t="shared" si="334"/>
        <v>77640</v>
      </c>
      <c r="G1301" s="20">
        <f t="shared" si="335"/>
        <v>50271900</v>
      </c>
      <c r="H1301" s="88">
        <f t="shared" ref="H1301:I1301" si="374">G1301/1024</f>
        <v>49093.65234375</v>
      </c>
      <c r="I1301" s="53">
        <f t="shared" si="374"/>
        <v>47.943019866943359</v>
      </c>
    </row>
    <row r="1302" spans="5:9" x14ac:dyDescent="0.25">
      <c r="E1302" s="20">
        <f t="shared" si="362"/>
        <v>1295</v>
      </c>
      <c r="F1302" s="20">
        <f t="shared" si="334"/>
        <v>77700</v>
      </c>
      <c r="G1302" s="20">
        <f t="shared" si="335"/>
        <v>50349600</v>
      </c>
      <c r="H1302" s="88">
        <f t="shared" ref="H1302:I1302" si="375">G1302/1024</f>
        <v>49169.53125</v>
      </c>
      <c r="I1302" s="53">
        <f t="shared" si="375"/>
        <v>48.017120361328125</v>
      </c>
    </row>
    <row r="1303" spans="5:9" x14ac:dyDescent="0.25">
      <c r="E1303" s="20">
        <f t="shared" si="362"/>
        <v>1296</v>
      </c>
      <c r="F1303" s="20">
        <f t="shared" si="334"/>
        <v>77760</v>
      </c>
      <c r="G1303" s="20">
        <f t="shared" si="335"/>
        <v>50427360</v>
      </c>
      <c r="H1303" s="88">
        <f t="shared" ref="H1303:I1303" si="376">G1303/1024</f>
        <v>49245.46875</v>
      </c>
      <c r="I1303" s="53">
        <f t="shared" si="376"/>
        <v>48.091278076171875</v>
      </c>
    </row>
    <row r="1304" spans="5:9" x14ac:dyDescent="0.25">
      <c r="E1304" s="20">
        <f t="shared" si="362"/>
        <v>1297</v>
      </c>
      <c r="F1304" s="20">
        <f t="shared" si="334"/>
        <v>77820</v>
      </c>
      <c r="G1304" s="20">
        <f t="shared" si="335"/>
        <v>50505180</v>
      </c>
      <c r="H1304" s="88">
        <f t="shared" ref="H1304:I1304" si="377">G1304/1024</f>
        <v>49321.46484375</v>
      </c>
      <c r="I1304" s="53">
        <f t="shared" si="377"/>
        <v>48.165493011474609</v>
      </c>
    </row>
    <row r="1305" spans="5:9" x14ac:dyDescent="0.25">
      <c r="E1305" s="20">
        <f t="shared" si="362"/>
        <v>1298</v>
      </c>
      <c r="F1305" s="20">
        <f t="shared" si="334"/>
        <v>77880</v>
      </c>
      <c r="G1305" s="20">
        <f t="shared" si="335"/>
        <v>50583060</v>
      </c>
      <c r="H1305" s="88">
        <f t="shared" ref="H1305:I1305" si="378">G1305/1024</f>
        <v>49397.51953125</v>
      </c>
      <c r="I1305" s="53">
        <f t="shared" si="378"/>
        <v>48.239765167236328</v>
      </c>
    </row>
    <row r="1306" spans="5:9" x14ac:dyDescent="0.25">
      <c r="E1306" s="20">
        <f t="shared" si="362"/>
        <v>1299</v>
      </c>
      <c r="F1306" s="20">
        <f t="shared" si="334"/>
        <v>77940</v>
      </c>
      <c r="G1306" s="20">
        <f t="shared" si="335"/>
        <v>50661000</v>
      </c>
      <c r="H1306" s="88">
        <f t="shared" ref="H1306:I1306" si="379">G1306/1024</f>
        <v>49473.6328125</v>
      </c>
      <c r="I1306" s="53">
        <f t="shared" si="379"/>
        <v>48.314094543457031</v>
      </c>
    </row>
    <row r="1307" spans="5:9" x14ac:dyDescent="0.25">
      <c r="E1307" s="20">
        <f t="shared" si="362"/>
        <v>1300</v>
      </c>
      <c r="F1307" s="20">
        <f t="shared" si="334"/>
        <v>78000</v>
      </c>
      <c r="G1307" s="20">
        <f t="shared" si="335"/>
        <v>50739000</v>
      </c>
      <c r="H1307" s="88">
        <f t="shared" ref="H1307:I1307" si="380">G1307/1024</f>
        <v>49549.8046875</v>
      </c>
      <c r="I1307" s="53">
        <f t="shared" si="380"/>
        <v>48.388481140136719</v>
      </c>
    </row>
    <row r="1308" spans="5:9" x14ac:dyDescent="0.25">
      <c r="E1308" s="20">
        <f t="shared" si="362"/>
        <v>1301</v>
      </c>
      <c r="F1308" s="20">
        <f t="shared" si="334"/>
        <v>78060</v>
      </c>
      <c r="G1308" s="20">
        <f t="shared" si="335"/>
        <v>50817060</v>
      </c>
      <c r="H1308" s="88">
        <f t="shared" ref="H1308:I1308" si="381">G1308/1024</f>
        <v>49626.03515625</v>
      </c>
      <c r="I1308" s="53">
        <f t="shared" si="381"/>
        <v>48.462924957275391</v>
      </c>
    </row>
    <row r="1309" spans="5:9" x14ac:dyDescent="0.25">
      <c r="E1309" s="20">
        <f t="shared" si="362"/>
        <v>1302</v>
      </c>
      <c r="F1309" s="20">
        <f t="shared" si="334"/>
        <v>78120</v>
      </c>
      <c r="G1309" s="20">
        <f t="shared" si="335"/>
        <v>50895180</v>
      </c>
      <c r="H1309" s="88">
        <f t="shared" ref="H1309:I1309" si="382">G1309/1024</f>
        <v>49702.32421875</v>
      </c>
      <c r="I1309" s="53">
        <f t="shared" si="382"/>
        <v>48.537425994873047</v>
      </c>
    </row>
    <row r="1310" spans="5:9" x14ac:dyDescent="0.25">
      <c r="E1310" s="20">
        <f t="shared" si="362"/>
        <v>1303</v>
      </c>
      <c r="F1310" s="20">
        <f t="shared" si="334"/>
        <v>78180</v>
      </c>
      <c r="G1310" s="20">
        <f t="shared" si="335"/>
        <v>50973360</v>
      </c>
      <c r="H1310" s="88">
        <f t="shared" ref="H1310:I1310" si="383">G1310/1024</f>
        <v>49778.671875</v>
      </c>
      <c r="I1310" s="53">
        <f t="shared" si="383"/>
        <v>48.611984252929687</v>
      </c>
    </row>
    <row r="1311" spans="5:9" x14ac:dyDescent="0.25">
      <c r="E1311" s="20">
        <f t="shared" si="362"/>
        <v>1304</v>
      </c>
      <c r="F1311" s="20">
        <f t="shared" si="334"/>
        <v>78240</v>
      </c>
      <c r="G1311" s="20">
        <f t="shared" si="335"/>
        <v>51051600</v>
      </c>
      <c r="H1311" s="88">
        <f t="shared" ref="H1311:I1311" si="384">G1311/1024</f>
        <v>49855.078125</v>
      </c>
      <c r="I1311" s="53">
        <f t="shared" si="384"/>
        <v>48.686599731445313</v>
      </c>
    </row>
    <row r="1312" spans="5:9" x14ac:dyDescent="0.25">
      <c r="E1312" s="20">
        <f t="shared" si="362"/>
        <v>1305</v>
      </c>
      <c r="F1312" s="20">
        <f t="shared" si="334"/>
        <v>78300</v>
      </c>
      <c r="G1312" s="20">
        <f t="shared" si="335"/>
        <v>51129900</v>
      </c>
      <c r="H1312" s="88">
        <f t="shared" ref="H1312:I1312" si="385">G1312/1024</f>
        <v>49931.54296875</v>
      </c>
      <c r="I1312" s="53">
        <f t="shared" si="385"/>
        <v>48.761272430419922</v>
      </c>
    </row>
    <row r="1313" spans="5:9" x14ac:dyDescent="0.25">
      <c r="E1313" s="20">
        <f t="shared" si="362"/>
        <v>1306</v>
      </c>
      <c r="F1313" s="20">
        <f t="shared" si="334"/>
        <v>78360</v>
      </c>
      <c r="G1313" s="20">
        <f t="shared" si="335"/>
        <v>51208260</v>
      </c>
      <c r="H1313" s="88">
        <f t="shared" ref="H1313:I1313" si="386">G1313/1024</f>
        <v>50008.06640625</v>
      </c>
      <c r="I1313" s="53">
        <f t="shared" si="386"/>
        <v>48.836002349853516</v>
      </c>
    </row>
    <row r="1314" spans="5:9" x14ac:dyDescent="0.25">
      <c r="E1314" s="20">
        <f t="shared" si="362"/>
        <v>1307</v>
      </c>
      <c r="F1314" s="20">
        <f t="shared" si="334"/>
        <v>78420</v>
      </c>
      <c r="G1314" s="20">
        <f t="shared" si="335"/>
        <v>51286680</v>
      </c>
      <c r="H1314" s="88">
        <f t="shared" ref="H1314:I1314" si="387">G1314/1024</f>
        <v>50084.6484375</v>
      </c>
      <c r="I1314" s="53">
        <f t="shared" si="387"/>
        <v>48.910789489746094</v>
      </c>
    </row>
    <row r="1315" spans="5:9" x14ac:dyDescent="0.25">
      <c r="E1315" s="20">
        <f t="shared" si="362"/>
        <v>1308</v>
      </c>
      <c r="F1315" s="20">
        <f t="shared" si="334"/>
        <v>78480</v>
      </c>
      <c r="G1315" s="20">
        <f t="shared" si="335"/>
        <v>51365160</v>
      </c>
      <c r="H1315" s="88">
        <f t="shared" ref="H1315:I1315" si="388">G1315/1024</f>
        <v>50161.2890625</v>
      </c>
      <c r="I1315" s="53">
        <f t="shared" si="388"/>
        <v>48.985633850097656</v>
      </c>
    </row>
    <row r="1316" spans="5:9" x14ac:dyDescent="0.25">
      <c r="E1316" s="20">
        <f t="shared" si="362"/>
        <v>1309</v>
      </c>
      <c r="F1316" s="20">
        <f t="shared" si="334"/>
        <v>78540</v>
      </c>
      <c r="G1316" s="20">
        <f t="shared" si="335"/>
        <v>51443700</v>
      </c>
      <c r="H1316" s="88">
        <f t="shared" ref="H1316:I1316" si="389">G1316/1024</f>
        <v>50237.98828125</v>
      </c>
      <c r="I1316" s="53">
        <f t="shared" si="389"/>
        <v>49.060535430908203</v>
      </c>
    </row>
    <row r="1317" spans="5:9" x14ac:dyDescent="0.25">
      <c r="E1317" s="20">
        <f t="shared" si="362"/>
        <v>1310</v>
      </c>
      <c r="F1317" s="20">
        <f t="shared" si="334"/>
        <v>78600</v>
      </c>
      <c r="G1317" s="20">
        <f t="shared" si="335"/>
        <v>51522300</v>
      </c>
      <c r="H1317" s="88">
        <f t="shared" ref="H1317:I1317" si="390">G1317/1024</f>
        <v>50314.74609375</v>
      </c>
      <c r="I1317" s="53">
        <f t="shared" si="390"/>
        <v>49.135494232177734</v>
      </c>
    </row>
    <row r="1318" spans="5:9" x14ac:dyDescent="0.25">
      <c r="E1318" s="20">
        <f t="shared" si="362"/>
        <v>1311</v>
      </c>
      <c r="F1318" s="20">
        <f t="shared" si="334"/>
        <v>78660</v>
      </c>
      <c r="G1318" s="20">
        <f t="shared" si="335"/>
        <v>51600960</v>
      </c>
      <c r="H1318" s="88">
        <f t="shared" ref="H1318:I1318" si="391">G1318/1024</f>
        <v>50391.5625</v>
      </c>
      <c r="I1318" s="53">
        <f t="shared" si="391"/>
        <v>49.21051025390625</v>
      </c>
    </row>
    <row r="1319" spans="5:9" x14ac:dyDescent="0.25">
      <c r="E1319" s="20">
        <f t="shared" si="362"/>
        <v>1312</v>
      </c>
      <c r="F1319" s="20">
        <f t="shared" si="334"/>
        <v>78720</v>
      </c>
      <c r="G1319" s="20">
        <f t="shared" si="335"/>
        <v>51679680</v>
      </c>
      <c r="H1319" s="88">
        <f t="shared" ref="H1319:I1319" si="392">G1319/1024</f>
        <v>50468.4375</v>
      </c>
      <c r="I1319" s="53">
        <f t="shared" si="392"/>
        <v>49.28558349609375</v>
      </c>
    </row>
    <row r="1320" spans="5:9" x14ac:dyDescent="0.25">
      <c r="E1320" s="20">
        <f t="shared" si="362"/>
        <v>1313</v>
      </c>
      <c r="F1320" s="20">
        <f t="shared" si="334"/>
        <v>78780</v>
      </c>
      <c r="G1320" s="20">
        <f t="shared" si="335"/>
        <v>51758460</v>
      </c>
      <c r="H1320" s="88">
        <f t="shared" ref="H1320:I1320" si="393">G1320/1024</f>
        <v>50545.37109375</v>
      </c>
      <c r="I1320" s="53">
        <f t="shared" si="393"/>
        <v>49.360713958740234</v>
      </c>
    </row>
    <row r="1321" spans="5:9" x14ac:dyDescent="0.25">
      <c r="E1321" s="20">
        <f t="shared" si="362"/>
        <v>1314</v>
      </c>
      <c r="F1321" s="20">
        <f t="shared" si="334"/>
        <v>78840</v>
      </c>
      <c r="G1321" s="20">
        <f t="shared" si="335"/>
        <v>51837300</v>
      </c>
      <c r="H1321" s="88">
        <f t="shared" ref="H1321:I1321" si="394">G1321/1024</f>
        <v>50622.36328125</v>
      </c>
      <c r="I1321" s="53">
        <f t="shared" si="394"/>
        <v>49.435901641845703</v>
      </c>
    </row>
    <row r="1322" spans="5:9" x14ac:dyDescent="0.25">
      <c r="E1322" s="20">
        <f t="shared" si="362"/>
        <v>1315</v>
      </c>
      <c r="F1322" s="20">
        <f t="shared" si="334"/>
        <v>78900</v>
      </c>
      <c r="G1322" s="20">
        <f t="shared" si="335"/>
        <v>51916200</v>
      </c>
      <c r="H1322" s="88">
        <f t="shared" ref="H1322:I1322" si="395">G1322/1024</f>
        <v>50699.4140625</v>
      </c>
      <c r="I1322" s="53">
        <f t="shared" si="395"/>
        <v>49.511146545410156</v>
      </c>
    </row>
    <row r="1323" spans="5:9" x14ac:dyDescent="0.25">
      <c r="E1323" s="20">
        <f t="shared" si="362"/>
        <v>1316</v>
      </c>
      <c r="F1323" s="20">
        <f t="shared" si="334"/>
        <v>78960</v>
      </c>
      <c r="G1323" s="20">
        <f t="shared" si="335"/>
        <v>51995160</v>
      </c>
      <c r="H1323" s="88">
        <f t="shared" ref="H1323:I1323" si="396">G1323/1024</f>
        <v>50776.5234375</v>
      </c>
      <c r="I1323" s="53">
        <f t="shared" si="396"/>
        <v>49.586448669433594</v>
      </c>
    </row>
    <row r="1324" spans="5:9" x14ac:dyDescent="0.25">
      <c r="E1324" s="20">
        <f t="shared" si="362"/>
        <v>1317</v>
      </c>
      <c r="F1324" s="20">
        <f t="shared" si="334"/>
        <v>79020</v>
      </c>
      <c r="G1324" s="20">
        <f t="shared" si="335"/>
        <v>52074180</v>
      </c>
      <c r="H1324" s="88">
        <f t="shared" ref="H1324:I1324" si="397">G1324/1024</f>
        <v>50853.69140625</v>
      </c>
      <c r="I1324" s="53">
        <f t="shared" si="397"/>
        <v>49.661808013916016</v>
      </c>
    </row>
    <row r="1325" spans="5:9" x14ac:dyDescent="0.25">
      <c r="E1325" s="20">
        <f t="shared" si="362"/>
        <v>1318</v>
      </c>
      <c r="F1325" s="20">
        <f t="shared" si="334"/>
        <v>79080</v>
      </c>
      <c r="G1325" s="20">
        <f t="shared" si="335"/>
        <v>52153260</v>
      </c>
      <c r="H1325" s="88">
        <f t="shared" ref="H1325:I1325" si="398">G1325/1024</f>
        <v>50930.91796875</v>
      </c>
      <c r="I1325" s="53">
        <f t="shared" si="398"/>
        <v>49.737224578857422</v>
      </c>
    </row>
    <row r="1326" spans="5:9" x14ac:dyDescent="0.25">
      <c r="E1326" s="20">
        <f t="shared" si="362"/>
        <v>1319</v>
      </c>
      <c r="F1326" s="20">
        <f t="shared" si="334"/>
        <v>79140</v>
      </c>
      <c r="G1326" s="20">
        <f t="shared" si="335"/>
        <v>52232400</v>
      </c>
      <c r="H1326" s="88">
        <f t="shared" ref="H1326:I1326" si="399">G1326/1024</f>
        <v>51008.203125</v>
      </c>
      <c r="I1326" s="53">
        <f t="shared" si="399"/>
        <v>49.812698364257813</v>
      </c>
    </row>
    <row r="1327" spans="5:9" x14ac:dyDescent="0.25">
      <c r="E1327" s="20">
        <f t="shared" si="362"/>
        <v>1320</v>
      </c>
      <c r="F1327" s="20">
        <f t="shared" si="334"/>
        <v>79200</v>
      </c>
      <c r="G1327" s="20">
        <f t="shared" si="335"/>
        <v>52311600</v>
      </c>
      <c r="H1327" s="88">
        <f t="shared" ref="H1327:I1327" si="400">G1327/1024</f>
        <v>51085.546875</v>
      </c>
      <c r="I1327" s="53">
        <f t="shared" si="400"/>
        <v>49.888229370117188</v>
      </c>
    </row>
    <row r="1328" spans="5:9" x14ac:dyDescent="0.25">
      <c r="E1328" s="20">
        <f t="shared" si="362"/>
        <v>1321</v>
      </c>
      <c r="F1328" s="20">
        <f t="shared" ref="F1328:F1391" si="401">F1327+$F$5</f>
        <v>79260</v>
      </c>
      <c r="G1328" s="20">
        <f t="shared" ref="G1328:G1391" si="402">G1327+F1328</f>
        <v>52390860</v>
      </c>
      <c r="H1328" s="88">
        <f t="shared" ref="H1328:I1328" si="403">G1328/1024</f>
        <v>51162.94921875</v>
      </c>
      <c r="I1328" s="53">
        <f t="shared" si="403"/>
        <v>49.963817596435547</v>
      </c>
    </row>
    <row r="1329" spans="5:9" x14ac:dyDescent="0.25">
      <c r="E1329" s="20">
        <f t="shared" si="362"/>
        <v>1322</v>
      </c>
      <c r="F1329" s="20">
        <f t="shared" si="401"/>
        <v>79320</v>
      </c>
      <c r="G1329" s="20">
        <f t="shared" si="402"/>
        <v>52470180</v>
      </c>
      <c r="H1329" s="88">
        <f t="shared" ref="H1329:I1329" si="404">G1329/1024</f>
        <v>51240.41015625</v>
      </c>
      <c r="I1329" s="53">
        <f t="shared" si="404"/>
        <v>50.039463043212891</v>
      </c>
    </row>
    <row r="1330" spans="5:9" x14ac:dyDescent="0.25">
      <c r="E1330" s="20">
        <f t="shared" si="362"/>
        <v>1323</v>
      </c>
      <c r="F1330" s="20">
        <f t="shared" si="401"/>
        <v>79380</v>
      </c>
      <c r="G1330" s="20">
        <f t="shared" si="402"/>
        <v>52549560</v>
      </c>
      <c r="H1330" s="88">
        <f t="shared" ref="H1330:I1330" si="405">G1330/1024</f>
        <v>51317.9296875</v>
      </c>
      <c r="I1330" s="53">
        <f t="shared" si="405"/>
        <v>50.115165710449219</v>
      </c>
    </row>
    <row r="1331" spans="5:9" x14ac:dyDescent="0.25">
      <c r="E1331" s="20">
        <f t="shared" si="362"/>
        <v>1324</v>
      </c>
      <c r="F1331" s="20">
        <f t="shared" si="401"/>
        <v>79440</v>
      </c>
      <c r="G1331" s="20">
        <f t="shared" si="402"/>
        <v>52629000</v>
      </c>
      <c r="H1331" s="88">
        <f t="shared" ref="H1331:I1331" si="406">G1331/1024</f>
        <v>51395.5078125</v>
      </c>
      <c r="I1331" s="53">
        <f t="shared" si="406"/>
        <v>50.190925598144531</v>
      </c>
    </row>
    <row r="1332" spans="5:9" x14ac:dyDescent="0.25">
      <c r="E1332" s="20">
        <f t="shared" si="362"/>
        <v>1325</v>
      </c>
      <c r="F1332" s="20">
        <f t="shared" si="401"/>
        <v>79500</v>
      </c>
      <c r="G1332" s="20">
        <f t="shared" si="402"/>
        <v>52708500</v>
      </c>
      <c r="H1332" s="88">
        <f t="shared" ref="H1332:I1332" si="407">G1332/1024</f>
        <v>51473.14453125</v>
      </c>
      <c r="I1332" s="53">
        <f t="shared" si="407"/>
        <v>50.266742706298828</v>
      </c>
    </row>
    <row r="1333" spans="5:9" x14ac:dyDescent="0.25">
      <c r="E1333" s="20">
        <f t="shared" si="362"/>
        <v>1326</v>
      </c>
      <c r="F1333" s="20">
        <f t="shared" si="401"/>
        <v>79560</v>
      </c>
      <c r="G1333" s="20">
        <f t="shared" si="402"/>
        <v>52788060</v>
      </c>
      <c r="H1333" s="88">
        <f t="shared" ref="H1333:I1333" si="408">G1333/1024</f>
        <v>51550.83984375</v>
      </c>
      <c r="I1333" s="53">
        <f t="shared" si="408"/>
        <v>50.342617034912109</v>
      </c>
    </row>
    <row r="1334" spans="5:9" x14ac:dyDescent="0.25">
      <c r="E1334" s="20">
        <f t="shared" si="362"/>
        <v>1327</v>
      </c>
      <c r="F1334" s="20">
        <f t="shared" si="401"/>
        <v>79620</v>
      </c>
      <c r="G1334" s="20">
        <f t="shared" si="402"/>
        <v>52867680</v>
      </c>
      <c r="H1334" s="88">
        <f t="shared" ref="H1334:I1334" si="409">G1334/1024</f>
        <v>51628.59375</v>
      </c>
      <c r="I1334" s="53">
        <f t="shared" si="409"/>
        <v>50.418548583984375</v>
      </c>
    </row>
    <row r="1335" spans="5:9" x14ac:dyDescent="0.25">
      <c r="E1335" s="20">
        <f t="shared" si="362"/>
        <v>1328</v>
      </c>
      <c r="F1335" s="20">
        <f t="shared" si="401"/>
        <v>79680</v>
      </c>
      <c r="G1335" s="20">
        <f t="shared" si="402"/>
        <v>52947360</v>
      </c>
      <c r="H1335" s="88">
        <f t="shared" ref="H1335:I1335" si="410">G1335/1024</f>
        <v>51706.40625</v>
      </c>
      <c r="I1335" s="53">
        <f t="shared" si="410"/>
        <v>50.494537353515625</v>
      </c>
    </row>
    <row r="1336" spans="5:9" x14ac:dyDescent="0.25">
      <c r="E1336" s="20">
        <f t="shared" si="362"/>
        <v>1329</v>
      </c>
      <c r="F1336" s="20">
        <f t="shared" si="401"/>
        <v>79740</v>
      </c>
      <c r="G1336" s="20">
        <f t="shared" si="402"/>
        <v>53027100</v>
      </c>
      <c r="H1336" s="88">
        <f t="shared" ref="H1336:I1336" si="411">G1336/1024</f>
        <v>51784.27734375</v>
      </c>
      <c r="I1336" s="53">
        <f t="shared" si="411"/>
        <v>50.570583343505859</v>
      </c>
    </row>
    <row r="1337" spans="5:9" x14ac:dyDescent="0.25">
      <c r="E1337" s="20">
        <f t="shared" si="362"/>
        <v>1330</v>
      </c>
      <c r="F1337" s="20">
        <f t="shared" si="401"/>
        <v>79800</v>
      </c>
      <c r="G1337" s="20">
        <f t="shared" si="402"/>
        <v>53106900</v>
      </c>
      <c r="H1337" s="88">
        <f t="shared" ref="H1337:I1337" si="412">G1337/1024</f>
        <v>51862.20703125</v>
      </c>
      <c r="I1337" s="53">
        <f t="shared" si="412"/>
        <v>50.646686553955078</v>
      </c>
    </row>
    <row r="1338" spans="5:9" x14ac:dyDescent="0.25">
      <c r="E1338" s="20">
        <f t="shared" si="362"/>
        <v>1331</v>
      </c>
      <c r="F1338" s="20">
        <f t="shared" si="401"/>
        <v>79860</v>
      </c>
      <c r="G1338" s="20">
        <f t="shared" si="402"/>
        <v>53186760</v>
      </c>
      <c r="H1338" s="88">
        <f t="shared" ref="H1338:I1338" si="413">G1338/1024</f>
        <v>51940.1953125</v>
      </c>
      <c r="I1338" s="53">
        <f t="shared" si="413"/>
        <v>50.722846984863281</v>
      </c>
    </row>
    <row r="1339" spans="5:9" x14ac:dyDescent="0.25">
      <c r="E1339" s="20">
        <f t="shared" si="362"/>
        <v>1332</v>
      </c>
      <c r="F1339" s="20">
        <f t="shared" si="401"/>
        <v>79920</v>
      </c>
      <c r="G1339" s="20">
        <f t="shared" si="402"/>
        <v>53266680</v>
      </c>
      <c r="H1339" s="88">
        <f t="shared" ref="H1339:I1339" si="414">G1339/1024</f>
        <v>52018.2421875</v>
      </c>
      <c r="I1339" s="53">
        <f t="shared" si="414"/>
        <v>50.799064636230469</v>
      </c>
    </row>
    <row r="1340" spans="5:9" x14ac:dyDescent="0.25">
      <c r="E1340" s="20">
        <f t="shared" si="362"/>
        <v>1333</v>
      </c>
      <c r="F1340" s="20">
        <f t="shared" si="401"/>
        <v>79980</v>
      </c>
      <c r="G1340" s="20">
        <f t="shared" si="402"/>
        <v>53346660</v>
      </c>
      <c r="H1340" s="88">
        <f t="shared" ref="H1340:I1340" si="415">G1340/1024</f>
        <v>52096.34765625</v>
      </c>
      <c r="I1340" s="53">
        <f t="shared" si="415"/>
        <v>50.875339508056641</v>
      </c>
    </row>
    <row r="1341" spans="5:9" x14ac:dyDescent="0.25">
      <c r="E1341" s="20">
        <f t="shared" si="362"/>
        <v>1334</v>
      </c>
      <c r="F1341" s="20">
        <f t="shared" si="401"/>
        <v>80040</v>
      </c>
      <c r="G1341" s="20">
        <f t="shared" si="402"/>
        <v>53426700</v>
      </c>
      <c r="H1341" s="88">
        <f t="shared" ref="H1341:I1341" si="416">G1341/1024</f>
        <v>52174.51171875</v>
      </c>
      <c r="I1341" s="53">
        <f t="shared" si="416"/>
        <v>50.951671600341797</v>
      </c>
    </row>
    <row r="1342" spans="5:9" x14ac:dyDescent="0.25">
      <c r="E1342" s="20">
        <f t="shared" si="362"/>
        <v>1335</v>
      </c>
      <c r="F1342" s="20">
        <f t="shared" si="401"/>
        <v>80100</v>
      </c>
      <c r="G1342" s="20">
        <f t="shared" si="402"/>
        <v>53506800</v>
      </c>
      <c r="H1342" s="88">
        <f t="shared" ref="H1342:I1342" si="417">G1342/1024</f>
        <v>52252.734375</v>
      </c>
      <c r="I1342" s="53">
        <f t="shared" si="417"/>
        <v>51.028060913085938</v>
      </c>
    </row>
    <row r="1343" spans="5:9" x14ac:dyDescent="0.25">
      <c r="E1343" s="20">
        <f t="shared" si="362"/>
        <v>1336</v>
      </c>
      <c r="F1343" s="20">
        <f t="shared" si="401"/>
        <v>80160</v>
      </c>
      <c r="G1343" s="20">
        <f t="shared" si="402"/>
        <v>53586960</v>
      </c>
      <c r="H1343" s="88">
        <f t="shared" ref="H1343:I1343" si="418">G1343/1024</f>
        <v>52331.015625</v>
      </c>
      <c r="I1343" s="53">
        <f t="shared" si="418"/>
        <v>51.104507446289063</v>
      </c>
    </row>
    <row r="1344" spans="5:9" x14ac:dyDescent="0.25">
      <c r="E1344" s="20">
        <f t="shared" si="362"/>
        <v>1337</v>
      </c>
      <c r="F1344" s="20">
        <f t="shared" si="401"/>
        <v>80220</v>
      </c>
      <c r="G1344" s="20">
        <f t="shared" si="402"/>
        <v>53667180</v>
      </c>
      <c r="H1344" s="88">
        <f t="shared" ref="H1344:I1344" si="419">G1344/1024</f>
        <v>52409.35546875</v>
      </c>
      <c r="I1344" s="53">
        <f t="shared" si="419"/>
        <v>51.181011199951172</v>
      </c>
    </row>
    <row r="1345" spans="5:9" x14ac:dyDescent="0.25">
      <c r="E1345" s="20">
        <f t="shared" si="362"/>
        <v>1338</v>
      </c>
      <c r="F1345" s="20">
        <f t="shared" si="401"/>
        <v>80280</v>
      </c>
      <c r="G1345" s="20">
        <f t="shared" si="402"/>
        <v>53747460</v>
      </c>
      <c r="H1345" s="88">
        <f t="shared" ref="H1345:I1345" si="420">G1345/1024</f>
        <v>52487.75390625</v>
      </c>
      <c r="I1345" s="53">
        <f t="shared" si="420"/>
        <v>51.257572174072266</v>
      </c>
    </row>
    <row r="1346" spans="5:9" x14ac:dyDescent="0.25">
      <c r="E1346" s="20">
        <f t="shared" si="362"/>
        <v>1339</v>
      </c>
      <c r="F1346" s="20">
        <f t="shared" si="401"/>
        <v>80340</v>
      </c>
      <c r="G1346" s="20">
        <f t="shared" si="402"/>
        <v>53827800</v>
      </c>
      <c r="H1346" s="88">
        <f t="shared" ref="H1346:I1346" si="421">G1346/1024</f>
        <v>52566.2109375</v>
      </c>
      <c r="I1346" s="53">
        <f t="shared" si="421"/>
        <v>51.334190368652344</v>
      </c>
    </row>
    <row r="1347" spans="5:9" x14ac:dyDescent="0.25">
      <c r="E1347" s="20">
        <f t="shared" si="362"/>
        <v>1340</v>
      </c>
      <c r="F1347" s="20">
        <f t="shared" si="401"/>
        <v>80400</v>
      </c>
      <c r="G1347" s="20">
        <f t="shared" si="402"/>
        <v>53908200</v>
      </c>
      <c r="H1347" s="88">
        <f t="shared" ref="H1347:I1347" si="422">G1347/1024</f>
        <v>52644.7265625</v>
      </c>
      <c r="I1347" s="53">
        <f t="shared" si="422"/>
        <v>51.410865783691406</v>
      </c>
    </row>
    <row r="1348" spans="5:9" x14ac:dyDescent="0.25">
      <c r="E1348" s="20">
        <f t="shared" si="362"/>
        <v>1341</v>
      </c>
      <c r="F1348" s="20">
        <f t="shared" si="401"/>
        <v>80460</v>
      </c>
      <c r="G1348" s="20">
        <f t="shared" si="402"/>
        <v>53988660</v>
      </c>
      <c r="H1348" s="88">
        <f t="shared" ref="H1348:I1348" si="423">G1348/1024</f>
        <v>52723.30078125</v>
      </c>
      <c r="I1348" s="53">
        <f t="shared" si="423"/>
        <v>51.487598419189453</v>
      </c>
    </row>
    <row r="1349" spans="5:9" x14ac:dyDescent="0.25">
      <c r="E1349" s="20">
        <f t="shared" si="362"/>
        <v>1342</v>
      </c>
      <c r="F1349" s="20">
        <f t="shared" si="401"/>
        <v>80520</v>
      </c>
      <c r="G1349" s="20">
        <f t="shared" si="402"/>
        <v>54069180</v>
      </c>
      <c r="H1349" s="88">
        <f t="shared" ref="H1349:I1349" si="424">G1349/1024</f>
        <v>52801.93359375</v>
      </c>
      <c r="I1349" s="53">
        <f t="shared" si="424"/>
        <v>51.564388275146484</v>
      </c>
    </row>
    <row r="1350" spans="5:9" x14ac:dyDescent="0.25">
      <c r="E1350" s="20">
        <f t="shared" si="362"/>
        <v>1343</v>
      </c>
      <c r="F1350" s="20">
        <f t="shared" si="401"/>
        <v>80580</v>
      </c>
      <c r="G1350" s="20">
        <f t="shared" si="402"/>
        <v>54149760</v>
      </c>
      <c r="H1350" s="88">
        <f t="shared" ref="H1350:I1350" si="425">G1350/1024</f>
        <v>52880.625</v>
      </c>
      <c r="I1350" s="53">
        <f t="shared" si="425"/>
        <v>51.6412353515625</v>
      </c>
    </row>
    <row r="1351" spans="5:9" x14ac:dyDescent="0.25">
      <c r="E1351" s="20">
        <f t="shared" si="362"/>
        <v>1344</v>
      </c>
      <c r="F1351" s="20">
        <f t="shared" si="401"/>
        <v>80640</v>
      </c>
      <c r="G1351" s="20">
        <f t="shared" si="402"/>
        <v>54230400</v>
      </c>
      <c r="H1351" s="88">
        <f t="shared" ref="H1351:I1351" si="426">G1351/1024</f>
        <v>52959.375</v>
      </c>
      <c r="I1351" s="53">
        <f t="shared" si="426"/>
        <v>51.7181396484375</v>
      </c>
    </row>
    <row r="1352" spans="5:9" x14ac:dyDescent="0.25">
      <c r="E1352" s="20">
        <f t="shared" si="362"/>
        <v>1345</v>
      </c>
      <c r="F1352" s="20">
        <f t="shared" si="401"/>
        <v>80700</v>
      </c>
      <c r="G1352" s="20">
        <f t="shared" si="402"/>
        <v>54311100</v>
      </c>
      <c r="H1352" s="88">
        <f t="shared" ref="H1352:I1352" si="427">G1352/1024</f>
        <v>53038.18359375</v>
      </c>
      <c r="I1352" s="53">
        <f t="shared" si="427"/>
        <v>51.795101165771484</v>
      </c>
    </row>
    <row r="1353" spans="5:9" x14ac:dyDescent="0.25">
      <c r="E1353" s="20">
        <f t="shared" si="362"/>
        <v>1346</v>
      </c>
      <c r="F1353" s="20">
        <f t="shared" si="401"/>
        <v>80760</v>
      </c>
      <c r="G1353" s="20">
        <f t="shared" si="402"/>
        <v>54391860</v>
      </c>
      <c r="H1353" s="88">
        <f t="shared" ref="H1353:I1353" si="428">G1353/1024</f>
        <v>53117.05078125</v>
      </c>
      <c r="I1353" s="53">
        <f t="shared" si="428"/>
        <v>51.872119903564453</v>
      </c>
    </row>
    <row r="1354" spans="5:9" x14ac:dyDescent="0.25">
      <c r="E1354" s="20">
        <f t="shared" ref="E1354:E1417" si="429">E1353+1</f>
        <v>1347</v>
      </c>
      <c r="F1354" s="20">
        <f t="shared" si="401"/>
        <v>80820</v>
      </c>
      <c r="G1354" s="20">
        <f t="shared" si="402"/>
        <v>54472680</v>
      </c>
      <c r="H1354" s="88">
        <f t="shared" ref="H1354:I1354" si="430">G1354/1024</f>
        <v>53195.9765625</v>
      </c>
      <c r="I1354" s="53">
        <f t="shared" si="430"/>
        <v>51.949195861816406</v>
      </c>
    </row>
    <row r="1355" spans="5:9" x14ac:dyDescent="0.25">
      <c r="E1355" s="20">
        <f t="shared" si="429"/>
        <v>1348</v>
      </c>
      <c r="F1355" s="20">
        <f t="shared" si="401"/>
        <v>80880</v>
      </c>
      <c r="G1355" s="20">
        <f t="shared" si="402"/>
        <v>54553560</v>
      </c>
      <c r="H1355" s="88">
        <f t="shared" ref="H1355:I1355" si="431">G1355/1024</f>
        <v>53274.9609375</v>
      </c>
      <c r="I1355" s="53">
        <f t="shared" si="431"/>
        <v>52.026329040527344</v>
      </c>
    </row>
    <row r="1356" spans="5:9" x14ac:dyDescent="0.25">
      <c r="E1356" s="20">
        <f t="shared" si="429"/>
        <v>1349</v>
      </c>
      <c r="F1356" s="20">
        <f t="shared" si="401"/>
        <v>80940</v>
      </c>
      <c r="G1356" s="20">
        <f t="shared" si="402"/>
        <v>54634500</v>
      </c>
      <c r="H1356" s="88">
        <f t="shared" ref="H1356:I1356" si="432">G1356/1024</f>
        <v>53354.00390625</v>
      </c>
      <c r="I1356" s="53">
        <f t="shared" si="432"/>
        <v>52.103519439697266</v>
      </c>
    </row>
    <row r="1357" spans="5:9" x14ac:dyDescent="0.25">
      <c r="E1357" s="20">
        <f t="shared" si="429"/>
        <v>1350</v>
      </c>
      <c r="F1357" s="20">
        <f t="shared" si="401"/>
        <v>81000</v>
      </c>
      <c r="G1357" s="20">
        <f t="shared" si="402"/>
        <v>54715500</v>
      </c>
      <c r="H1357" s="88">
        <f t="shared" ref="H1357:I1357" si="433">G1357/1024</f>
        <v>53433.10546875</v>
      </c>
      <c r="I1357" s="53">
        <f t="shared" si="433"/>
        <v>52.180767059326172</v>
      </c>
    </row>
    <row r="1358" spans="5:9" x14ac:dyDescent="0.25">
      <c r="E1358" s="20">
        <f t="shared" si="429"/>
        <v>1351</v>
      </c>
      <c r="F1358" s="20">
        <f t="shared" si="401"/>
        <v>81060</v>
      </c>
      <c r="G1358" s="20">
        <f t="shared" si="402"/>
        <v>54796560</v>
      </c>
      <c r="H1358" s="88">
        <f t="shared" ref="H1358:I1358" si="434">G1358/1024</f>
        <v>53512.265625</v>
      </c>
      <c r="I1358" s="53">
        <f t="shared" si="434"/>
        <v>52.258071899414063</v>
      </c>
    </row>
    <row r="1359" spans="5:9" x14ac:dyDescent="0.25">
      <c r="E1359" s="20">
        <f t="shared" si="429"/>
        <v>1352</v>
      </c>
      <c r="F1359" s="20">
        <f t="shared" si="401"/>
        <v>81120</v>
      </c>
      <c r="G1359" s="20">
        <f t="shared" si="402"/>
        <v>54877680</v>
      </c>
      <c r="H1359" s="88">
        <f t="shared" ref="H1359:I1359" si="435">G1359/1024</f>
        <v>53591.484375</v>
      </c>
      <c r="I1359" s="53">
        <f t="shared" si="435"/>
        <v>52.335433959960938</v>
      </c>
    </row>
    <row r="1360" spans="5:9" x14ac:dyDescent="0.25">
      <c r="E1360" s="20">
        <f t="shared" si="429"/>
        <v>1353</v>
      </c>
      <c r="F1360" s="20">
        <f t="shared" si="401"/>
        <v>81180</v>
      </c>
      <c r="G1360" s="20">
        <f t="shared" si="402"/>
        <v>54958860</v>
      </c>
      <c r="H1360" s="88">
        <f t="shared" ref="H1360:I1360" si="436">G1360/1024</f>
        <v>53670.76171875</v>
      </c>
      <c r="I1360" s="53">
        <f t="shared" si="436"/>
        <v>52.412853240966797</v>
      </c>
    </row>
    <row r="1361" spans="5:9" x14ac:dyDescent="0.25">
      <c r="E1361" s="20">
        <f t="shared" si="429"/>
        <v>1354</v>
      </c>
      <c r="F1361" s="20">
        <f t="shared" si="401"/>
        <v>81240</v>
      </c>
      <c r="G1361" s="20">
        <f t="shared" si="402"/>
        <v>55040100</v>
      </c>
      <c r="H1361" s="88">
        <f t="shared" ref="H1361:I1361" si="437">G1361/1024</f>
        <v>53750.09765625</v>
      </c>
      <c r="I1361" s="53">
        <f t="shared" si="437"/>
        <v>52.490329742431641</v>
      </c>
    </row>
    <row r="1362" spans="5:9" x14ac:dyDescent="0.25">
      <c r="E1362" s="20">
        <f t="shared" si="429"/>
        <v>1355</v>
      </c>
      <c r="F1362" s="20">
        <f t="shared" si="401"/>
        <v>81300</v>
      </c>
      <c r="G1362" s="20">
        <f t="shared" si="402"/>
        <v>55121400</v>
      </c>
      <c r="H1362" s="88">
        <f t="shared" ref="H1362:I1362" si="438">G1362/1024</f>
        <v>53829.4921875</v>
      </c>
      <c r="I1362" s="53">
        <f t="shared" si="438"/>
        <v>52.567863464355469</v>
      </c>
    </row>
    <row r="1363" spans="5:9" x14ac:dyDescent="0.25">
      <c r="E1363" s="20">
        <f t="shared" si="429"/>
        <v>1356</v>
      </c>
      <c r="F1363" s="20">
        <f t="shared" si="401"/>
        <v>81360</v>
      </c>
      <c r="G1363" s="20">
        <f t="shared" si="402"/>
        <v>55202760</v>
      </c>
      <c r="H1363" s="88">
        <f t="shared" ref="H1363:I1363" si="439">G1363/1024</f>
        <v>53908.9453125</v>
      </c>
      <c r="I1363" s="53">
        <f t="shared" si="439"/>
        <v>52.645454406738281</v>
      </c>
    </row>
    <row r="1364" spans="5:9" x14ac:dyDescent="0.25">
      <c r="E1364" s="20">
        <f t="shared" si="429"/>
        <v>1357</v>
      </c>
      <c r="F1364" s="20">
        <f t="shared" si="401"/>
        <v>81420</v>
      </c>
      <c r="G1364" s="20">
        <f t="shared" si="402"/>
        <v>55284180</v>
      </c>
      <c r="H1364" s="88">
        <f t="shared" ref="H1364:I1364" si="440">G1364/1024</f>
        <v>53988.45703125</v>
      </c>
      <c r="I1364" s="53">
        <f t="shared" si="440"/>
        <v>52.723102569580078</v>
      </c>
    </row>
    <row r="1365" spans="5:9" x14ac:dyDescent="0.25">
      <c r="E1365" s="20">
        <f t="shared" si="429"/>
        <v>1358</v>
      </c>
      <c r="F1365" s="20">
        <f t="shared" si="401"/>
        <v>81480</v>
      </c>
      <c r="G1365" s="20">
        <f t="shared" si="402"/>
        <v>55365660</v>
      </c>
      <c r="H1365" s="88">
        <f t="shared" ref="H1365:I1365" si="441">G1365/1024</f>
        <v>54068.02734375</v>
      </c>
      <c r="I1365" s="53">
        <f t="shared" si="441"/>
        <v>52.800807952880859</v>
      </c>
    </row>
    <row r="1366" spans="5:9" x14ac:dyDescent="0.25">
      <c r="E1366" s="20">
        <f t="shared" si="429"/>
        <v>1359</v>
      </c>
      <c r="F1366" s="20">
        <f t="shared" si="401"/>
        <v>81540</v>
      </c>
      <c r="G1366" s="20">
        <f t="shared" si="402"/>
        <v>55447200</v>
      </c>
      <c r="H1366" s="88">
        <f t="shared" ref="H1366:I1366" si="442">G1366/1024</f>
        <v>54147.65625</v>
      </c>
      <c r="I1366" s="53">
        <f t="shared" si="442"/>
        <v>52.878570556640625</v>
      </c>
    </row>
    <row r="1367" spans="5:9" x14ac:dyDescent="0.25">
      <c r="E1367" s="20">
        <f t="shared" si="429"/>
        <v>1360</v>
      </c>
      <c r="F1367" s="20">
        <f t="shared" si="401"/>
        <v>81600</v>
      </c>
      <c r="G1367" s="20">
        <f t="shared" si="402"/>
        <v>55528800</v>
      </c>
      <c r="H1367" s="88">
        <f t="shared" ref="H1367:I1367" si="443">G1367/1024</f>
        <v>54227.34375</v>
      </c>
      <c r="I1367" s="53">
        <f t="shared" si="443"/>
        <v>52.956390380859375</v>
      </c>
    </row>
    <row r="1368" spans="5:9" x14ac:dyDescent="0.25">
      <c r="E1368" s="20">
        <f t="shared" si="429"/>
        <v>1361</v>
      </c>
      <c r="F1368" s="20">
        <f t="shared" si="401"/>
        <v>81660</v>
      </c>
      <c r="G1368" s="20">
        <f t="shared" si="402"/>
        <v>55610460</v>
      </c>
      <c r="H1368" s="88">
        <f t="shared" ref="H1368:I1368" si="444">G1368/1024</f>
        <v>54307.08984375</v>
      </c>
      <c r="I1368" s="53">
        <f t="shared" si="444"/>
        <v>53.034267425537109</v>
      </c>
    </row>
    <row r="1369" spans="5:9" x14ac:dyDescent="0.25">
      <c r="E1369" s="20">
        <f t="shared" si="429"/>
        <v>1362</v>
      </c>
      <c r="F1369" s="20">
        <f t="shared" si="401"/>
        <v>81720</v>
      </c>
      <c r="G1369" s="20">
        <f t="shared" si="402"/>
        <v>55692180</v>
      </c>
      <c r="H1369" s="88">
        <f t="shared" ref="H1369:I1369" si="445">G1369/1024</f>
        <v>54386.89453125</v>
      </c>
      <c r="I1369" s="53">
        <f t="shared" si="445"/>
        <v>53.112201690673828</v>
      </c>
    </row>
    <row r="1370" spans="5:9" x14ac:dyDescent="0.25">
      <c r="E1370" s="20">
        <f t="shared" si="429"/>
        <v>1363</v>
      </c>
      <c r="F1370" s="20">
        <f t="shared" si="401"/>
        <v>81780</v>
      </c>
      <c r="G1370" s="20">
        <f t="shared" si="402"/>
        <v>55773960</v>
      </c>
      <c r="H1370" s="88">
        <f t="shared" ref="H1370:I1370" si="446">G1370/1024</f>
        <v>54466.7578125</v>
      </c>
      <c r="I1370" s="53">
        <f t="shared" si="446"/>
        <v>53.190193176269531</v>
      </c>
    </row>
    <row r="1371" spans="5:9" x14ac:dyDescent="0.25">
      <c r="E1371" s="20">
        <f t="shared" si="429"/>
        <v>1364</v>
      </c>
      <c r="F1371" s="20">
        <f t="shared" si="401"/>
        <v>81840</v>
      </c>
      <c r="G1371" s="20">
        <f t="shared" si="402"/>
        <v>55855800</v>
      </c>
      <c r="H1371" s="88">
        <f t="shared" ref="H1371:I1371" si="447">G1371/1024</f>
        <v>54546.6796875</v>
      </c>
      <c r="I1371" s="53">
        <f t="shared" si="447"/>
        <v>53.268241882324219</v>
      </c>
    </row>
    <row r="1372" spans="5:9" x14ac:dyDescent="0.25">
      <c r="E1372" s="20">
        <f t="shared" si="429"/>
        <v>1365</v>
      </c>
      <c r="F1372" s="20">
        <f t="shared" si="401"/>
        <v>81900</v>
      </c>
      <c r="G1372" s="20">
        <f t="shared" si="402"/>
        <v>55937700</v>
      </c>
      <c r="H1372" s="88">
        <f t="shared" ref="H1372:I1372" si="448">G1372/1024</f>
        <v>54626.66015625</v>
      </c>
      <c r="I1372" s="53">
        <f t="shared" si="448"/>
        <v>53.346347808837891</v>
      </c>
    </row>
    <row r="1373" spans="5:9" x14ac:dyDescent="0.25">
      <c r="E1373" s="20">
        <f t="shared" si="429"/>
        <v>1366</v>
      </c>
      <c r="F1373" s="20">
        <f t="shared" si="401"/>
        <v>81960</v>
      </c>
      <c r="G1373" s="20">
        <f t="shared" si="402"/>
        <v>56019660</v>
      </c>
      <c r="H1373" s="88">
        <f t="shared" ref="H1373:I1373" si="449">G1373/1024</f>
        <v>54706.69921875</v>
      </c>
      <c r="I1373" s="53">
        <f t="shared" si="449"/>
        <v>53.424510955810547</v>
      </c>
    </row>
    <row r="1374" spans="5:9" x14ac:dyDescent="0.25">
      <c r="E1374" s="20">
        <f t="shared" si="429"/>
        <v>1367</v>
      </c>
      <c r="F1374" s="20">
        <f t="shared" si="401"/>
        <v>82020</v>
      </c>
      <c r="G1374" s="20">
        <f t="shared" si="402"/>
        <v>56101680</v>
      </c>
      <c r="H1374" s="88">
        <f t="shared" ref="H1374:I1374" si="450">G1374/1024</f>
        <v>54786.796875</v>
      </c>
      <c r="I1374" s="53">
        <f t="shared" si="450"/>
        <v>53.502731323242188</v>
      </c>
    </row>
    <row r="1375" spans="5:9" x14ac:dyDescent="0.25">
      <c r="E1375" s="20">
        <f t="shared" si="429"/>
        <v>1368</v>
      </c>
      <c r="F1375" s="20">
        <f t="shared" si="401"/>
        <v>82080</v>
      </c>
      <c r="G1375" s="20">
        <f t="shared" si="402"/>
        <v>56183760</v>
      </c>
      <c r="H1375" s="88">
        <f t="shared" ref="H1375:I1375" si="451">G1375/1024</f>
        <v>54866.953125</v>
      </c>
      <c r="I1375" s="53">
        <f t="shared" si="451"/>
        <v>53.581008911132813</v>
      </c>
    </row>
    <row r="1376" spans="5:9" x14ac:dyDescent="0.25">
      <c r="E1376" s="20">
        <f t="shared" si="429"/>
        <v>1369</v>
      </c>
      <c r="F1376" s="20">
        <f t="shared" si="401"/>
        <v>82140</v>
      </c>
      <c r="G1376" s="20">
        <f t="shared" si="402"/>
        <v>56265900</v>
      </c>
      <c r="H1376" s="88">
        <f t="shared" ref="H1376:I1376" si="452">G1376/1024</f>
        <v>54947.16796875</v>
      </c>
      <c r="I1376" s="53">
        <f t="shared" si="452"/>
        <v>53.659343719482422</v>
      </c>
    </row>
    <row r="1377" spans="5:9" x14ac:dyDescent="0.25">
      <c r="E1377" s="20">
        <f t="shared" si="429"/>
        <v>1370</v>
      </c>
      <c r="F1377" s="20">
        <f t="shared" si="401"/>
        <v>82200</v>
      </c>
      <c r="G1377" s="20">
        <f t="shared" si="402"/>
        <v>56348100</v>
      </c>
      <c r="H1377" s="88">
        <f t="shared" ref="H1377:I1377" si="453">G1377/1024</f>
        <v>55027.44140625</v>
      </c>
      <c r="I1377" s="53">
        <f t="shared" si="453"/>
        <v>53.737735748291016</v>
      </c>
    </row>
    <row r="1378" spans="5:9" x14ac:dyDescent="0.25">
      <c r="E1378" s="20">
        <f t="shared" si="429"/>
        <v>1371</v>
      </c>
      <c r="F1378" s="20">
        <f t="shared" si="401"/>
        <v>82260</v>
      </c>
      <c r="G1378" s="20">
        <f t="shared" si="402"/>
        <v>56430360</v>
      </c>
      <c r="H1378" s="88">
        <f t="shared" ref="H1378:I1378" si="454">G1378/1024</f>
        <v>55107.7734375</v>
      </c>
      <c r="I1378" s="53">
        <f t="shared" si="454"/>
        <v>53.816184997558594</v>
      </c>
    </row>
    <row r="1379" spans="5:9" x14ac:dyDescent="0.25">
      <c r="E1379" s="20">
        <f t="shared" si="429"/>
        <v>1372</v>
      </c>
      <c r="F1379" s="20">
        <f t="shared" si="401"/>
        <v>82320</v>
      </c>
      <c r="G1379" s="20">
        <f t="shared" si="402"/>
        <v>56512680</v>
      </c>
      <c r="H1379" s="88">
        <f t="shared" ref="H1379:I1379" si="455">G1379/1024</f>
        <v>55188.1640625</v>
      </c>
      <c r="I1379" s="53">
        <f t="shared" si="455"/>
        <v>53.894691467285156</v>
      </c>
    </row>
    <row r="1380" spans="5:9" x14ac:dyDescent="0.25">
      <c r="E1380" s="20">
        <f t="shared" si="429"/>
        <v>1373</v>
      </c>
      <c r="F1380" s="20">
        <f t="shared" si="401"/>
        <v>82380</v>
      </c>
      <c r="G1380" s="20">
        <f t="shared" si="402"/>
        <v>56595060</v>
      </c>
      <c r="H1380" s="88">
        <f t="shared" ref="H1380:I1380" si="456">G1380/1024</f>
        <v>55268.61328125</v>
      </c>
      <c r="I1380" s="53">
        <f t="shared" si="456"/>
        <v>53.973255157470703</v>
      </c>
    </row>
    <row r="1381" spans="5:9" x14ac:dyDescent="0.25">
      <c r="E1381" s="20">
        <f t="shared" si="429"/>
        <v>1374</v>
      </c>
      <c r="F1381" s="20">
        <f t="shared" si="401"/>
        <v>82440</v>
      </c>
      <c r="G1381" s="20">
        <f t="shared" si="402"/>
        <v>56677500</v>
      </c>
      <c r="H1381" s="88">
        <f t="shared" ref="H1381:I1381" si="457">G1381/1024</f>
        <v>55349.12109375</v>
      </c>
      <c r="I1381" s="53">
        <f t="shared" si="457"/>
        <v>54.051876068115234</v>
      </c>
    </row>
    <row r="1382" spans="5:9" x14ac:dyDescent="0.25">
      <c r="E1382" s="20">
        <f t="shared" si="429"/>
        <v>1375</v>
      </c>
      <c r="F1382" s="20">
        <f t="shared" si="401"/>
        <v>82500</v>
      </c>
      <c r="G1382" s="20">
        <f t="shared" si="402"/>
        <v>56760000</v>
      </c>
      <c r="H1382" s="88">
        <f t="shared" ref="H1382:I1382" si="458">G1382/1024</f>
        <v>55429.6875</v>
      </c>
      <c r="I1382" s="53">
        <f t="shared" si="458"/>
        <v>54.13055419921875</v>
      </c>
    </row>
    <row r="1383" spans="5:9" x14ac:dyDescent="0.25">
      <c r="E1383" s="20">
        <f t="shared" si="429"/>
        <v>1376</v>
      </c>
      <c r="F1383" s="20">
        <f t="shared" si="401"/>
        <v>82560</v>
      </c>
      <c r="G1383" s="20">
        <f t="shared" si="402"/>
        <v>56842560</v>
      </c>
      <c r="H1383" s="88">
        <f t="shared" ref="H1383:I1383" si="459">G1383/1024</f>
        <v>55510.3125</v>
      </c>
      <c r="I1383" s="53">
        <f t="shared" si="459"/>
        <v>54.20928955078125</v>
      </c>
    </row>
    <row r="1384" spans="5:9" x14ac:dyDescent="0.25">
      <c r="E1384" s="20">
        <f t="shared" si="429"/>
        <v>1377</v>
      </c>
      <c r="F1384" s="20">
        <f t="shared" si="401"/>
        <v>82620</v>
      </c>
      <c r="G1384" s="20">
        <f t="shared" si="402"/>
        <v>56925180</v>
      </c>
      <c r="H1384" s="88">
        <f t="shared" ref="H1384:I1384" si="460">G1384/1024</f>
        <v>55590.99609375</v>
      </c>
      <c r="I1384" s="53">
        <f t="shared" si="460"/>
        <v>54.288082122802734</v>
      </c>
    </row>
    <row r="1385" spans="5:9" x14ac:dyDescent="0.25">
      <c r="E1385" s="20">
        <f t="shared" si="429"/>
        <v>1378</v>
      </c>
      <c r="F1385" s="20">
        <f t="shared" si="401"/>
        <v>82680</v>
      </c>
      <c r="G1385" s="20">
        <f t="shared" si="402"/>
        <v>57007860</v>
      </c>
      <c r="H1385" s="88">
        <f t="shared" ref="H1385:I1385" si="461">G1385/1024</f>
        <v>55671.73828125</v>
      </c>
      <c r="I1385" s="53">
        <f t="shared" si="461"/>
        <v>54.366931915283203</v>
      </c>
    </row>
    <row r="1386" spans="5:9" x14ac:dyDescent="0.25">
      <c r="E1386" s="20">
        <f t="shared" si="429"/>
        <v>1379</v>
      </c>
      <c r="F1386" s="20">
        <f t="shared" si="401"/>
        <v>82740</v>
      </c>
      <c r="G1386" s="20">
        <f t="shared" si="402"/>
        <v>57090600</v>
      </c>
      <c r="H1386" s="88">
        <f t="shared" ref="H1386:I1386" si="462">G1386/1024</f>
        <v>55752.5390625</v>
      </c>
      <c r="I1386" s="53">
        <f t="shared" si="462"/>
        <v>54.445838928222656</v>
      </c>
    </row>
    <row r="1387" spans="5:9" x14ac:dyDescent="0.25">
      <c r="E1387" s="20">
        <f t="shared" si="429"/>
        <v>1380</v>
      </c>
      <c r="F1387" s="20">
        <f t="shared" si="401"/>
        <v>82800</v>
      </c>
      <c r="G1387" s="20">
        <f t="shared" si="402"/>
        <v>57173400</v>
      </c>
      <c r="H1387" s="88">
        <f t="shared" ref="H1387:I1387" si="463">G1387/1024</f>
        <v>55833.3984375</v>
      </c>
      <c r="I1387" s="53">
        <f t="shared" si="463"/>
        <v>54.524803161621094</v>
      </c>
    </row>
    <row r="1388" spans="5:9" x14ac:dyDescent="0.25">
      <c r="E1388" s="20">
        <f t="shared" si="429"/>
        <v>1381</v>
      </c>
      <c r="F1388" s="20">
        <f t="shared" si="401"/>
        <v>82860</v>
      </c>
      <c r="G1388" s="20">
        <f t="shared" si="402"/>
        <v>57256260</v>
      </c>
      <c r="H1388" s="88">
        <f t="shared" ref="H1388:I1388" si="464">G1388/1024</f>
        <v>55914.31640625</v>
      </c>
      <c r="I1388" s="53">
        <f t="shared" si="464"/>
        <v>54.603824615478516</v>
      </c>
    </row>
    <row r="1389" spans="5:9" x14ac:dyDescent="0.25">
      <c r="E1389" s="20">
        <f t="shared" si="429"/>
        <v>1382</v>
      </c>
      <c r="F1389" s="20">
        <f t="shared" si="401"/>
        <v>82920</v>
      </c>
      <c r="G1389" s="20">
        <f t="shared" si="402"/>
        <v>57339180</v>
      </c>
      <c r="H1389" s="88">
        <f t="shared" ref="H1389:I1389" si="465">G1389/1024</f>
        <v>55995.29296875</v>
      </c>
      <c r="I1389" s="53">
        <f t="shared" si="465"/>
        <v>54.682903289794922</v>
      </c>
    </row>
    <row r="1390" spans="5:9" x14ac:dyDescent="0.25">
      <c r="E1390" s="20">
        <f t="shared" si="429"/>
        <v>1383</v>
      </c>
      <c r="F1390" s="20">
        <f t="shared" si="401"/>
        <v>82980</v>
      </c>
      <c r="G1390" s="20">
        <f t="shared" si="402"/>
        <v>57422160</v>
      </c>
      <c r="H1390" s="88">
        <f t="shared" ref="H1390:I1390" si="466">G1390/1024</f>
        <v>56076.328125</v>
      </c>
      <c r="I1390" s="53">
        <f t="shared" si="466"/>
        <v>54.762039184570313</v>
      </c>
    </row>
    <row r="1391" spans="5:9" x14ac:dyDescent="0.25">
      <c r="E1391" s="20">
        <f t="shared" si="429"/>
        <v>1384</v>
      </c>
      <c r="F1391" s="20">
        <f t="shared" si="401"/>
        <v>83040</v>
      </c>
      <c r="G1391" s="20">
        <f t="shared" si="402"/>
        <v>57505200</v>
      </c>
      <c r="H1391" s="88">
        <f t="shared" ref="H1391:I1391" si="467">G1391/1024</f>
        <v>56157.421875</v>
      </c>
      <c r="I1391" s="53">
        <f t="shared" si="467"/>
        <v>54.841232299804688</v>
      </c>
    </row>
    <row r="1392" spans="5:9" x14ac:dyDescent="0.25">
      <c r="E1392" s="20">
        <f t="shared" si="429"/>
        <v>1385</v>
      </c>
      <c r="F1392" s="20">
        <f t="shared" ref="F1392:F1455" si="468">F1391+$F$5</f>
        <v>83100</v>
      </c>
      <c r="G1392" s="20">
        <f t="shared" ref="G1392:G1455" si="469">G1391+F1392</f>
        <v>57588300</v>
      </c>
      <c r="H1392" s="88">
        <f t="shared" ref="H1392:I1392" si="470">G1392/1024</f>
        <v>56238.57421875</v>
      </c>
      <c r="I1392" s="53">
        <f t="shared" si="470"/>
        <v>54.920482635498047</v>
      </c>
    </row>
    <row r="1393" spans="5:9" x14ac:dyDescent="0.25">
      <c r="E1393" s="20">
        <f t="shared" si="429"/>
        <v>1386</v>
      </c>
      <c r="F1393" s="20">
        <f t="shared" si="468"/>
        <v>83160</v>
      </c>
      <c r="G1393" s="20">
        <f t="shared" si="469"/>
        <v>57671460</v>
      </c>
      <c r="H1393" s="88">
        <f t="shared" ref="H1393:I1393" si="471">G1393/1024</f>
        <v>56319.78515625</v>
      </c>
      <c r="I1393" s="53">
        <f t="shared" si="471"/>
        <v>54.999790191650391</v>
      </c>
    </row>
    <row r="1394" spans="5:9" x14ac:dyDescent="0.25">
      <c r="E1394" s="20">
        <f t="shared" si="429"/>
        <v>1387</v>
      </c>
      <c r="F1394" s="20">
        <f t="shared" si="468"/>
        <v>83220</v>
      </c>
      <c r="G1394" s="20">
        <f t="shared" si="469"/>
        <v>57754680</v>
      </c>
      <c r="H1394" s="88">
        <f t="shared" ref="H1394:I1394" si="472">G1394/1024</f>
        <v>56401.0546875</v>
      </c>
      <c r="I1394" s="53">
        <f t="shared" si="472"/>
        <v>55.079154968261719</v>
      </c>
    </row>
    <row r="1395" spans="5:9" x14ac:dyDescent="0.25">
      <c r="E1395" s="20">
        <f t="shared" si="429"/>
        <v>1388</v>
      </c>
      <c r="F1395" s="20">
        <f t="shared" si="468"/>
        <v>83280</v>
      </c>
      <c r="G1395" s="20">
        <f t="shared" si="469"/>
        <v>57837960</v>
      </c>
      <c r="H1395" s="88">
        <f t="shared" ref="H1395:I1395" si="473">G1395/1024</f>
        <v>56482.3828125</v>
      </c>
      <c r="I1395" s="53">
        <f t="shared" si="473"/>
        <v>55.158576965332031</v>
      </c>
    </row>
    <row r="1396" spans="5:9" x14ac:dyDescent="0.25">
      <c r="E1396" s="20">
        <f t="shared" si="429"/>
        <v>1389</v>
      </c>
      <c r="F1396" s="20">
        <f t="shared" si="468"/>
        <v>83340</v>
      </c>
      <c r="G1396" s="20">
        <f t="shared" si="469"/>
        <v>57921300</v>
      </c>
      <c r="H1396" s="88">
        <f t="shared" ref="H1396:I1396" si="474">G1396/1024</f>
        <v>56563.76953125</v>
      </c>
      <c r="I1396" s="53">
        <f t="shared" si="474"/>
        <v>55.238056182861328</v>
      </c>
    </row>
    <row r="1397" spans="5:9" x14ac:dyDescent="0.25">
      <c r="E1397" s="20">
        <f t="shared" si="429"/>
        <v>1390</v>
      </c>
      <c r="F1397" s="20">
        <f t="shared" si="468"/>
        <v>83400</v>
      </c>
      <c r="G1397" s="20">
        <f t="shared" si="469"/>
        <v>58004700</v>
      </c>
      <c r="H1397" s="88">
        <f t="shared" ref="H1397:I1397" si="475">G1397/1024</f>
        <v>56645.21484375</v>
      </c>
      <c r="I1397" s="53">
        <f t="shared" si="475"/>
        <v>55.317592620849609</v>
      </c>
    </row>
    <row r="1398" spans="5:9" x14ac:dyDescent="0.25">
      <c r="E1398" s="20">
        <f t="shared" si="429"/>
        <v>1391</v>
      </c>
      <c r="F1398" s="20">
        <f t="shared" si="468"/>
        <v>83460</v>
      </c>
      <c r="G1398" s="20">
        <f t="shared" si="469"/>
        <v>58088160</v>
      </c>
      <c r="H1398" s="88">
        <f t="shared" ref="H1398:I1398" si="476">G1398/1024</f>
        <v>56726.71875</v>
      </c>
      <c r="I1398" s="53">
        <f t="shared" si="476"/>
        <v>55.397186279296875</v>
      </c>
    </row>
    <row r="1399" spans="5:9" x14ac:dyDescent="0.25">
      <c r="E1399" s="20">
        <f t="shared" si="429"/>
        <v>1392</v>
      </c>
      <c r="F1399" s="20">
        <f t="shared" si="468"/>
        <v>83520</v>
      </c>
      <c r="G1399" s="20">
        <f t="shared" si="469"/>
        <v>58171680</v>
      </c>
      <c r="H1399" s="88">
        <f t="shared" ref="H1399:I1399" si="477">G1399/1024</f>
        <v>56808.28125</v>
      </c>
      <c r="I1399" s="53">
        <f t="shared" si="477"/>
        <v>55.476837158203125</v>
      </c>
    </row>
    <row r="1400" spans="5:9" x14ac:dyDescent="0.25">
      <c r="E1400" s="20">
        <f t="shared" si="429"/>
        <v>1393</v>
      </c>
      <c r="F1400" s="20">
        <f t="shared" si="468"/>
        <v>83580</v>
      </c>
      <c r="G1400" s="20">
        <f t="shared" si="469"/>
        <v>58255260</v>
      </c>
      <c r="H1400" s="88">
        <f t="shared" ref="H1400:I1400" si="478">G1400/1024</f>
        <v>56889.90234375</v>
      </c>
      <c r="I1400" s="53">
        <f t="shared" si="478"/>
        <v>55.556545257568359</v>
      </c>
    </row>
    <row r="1401" spans="5:9" x14ac:dyDescent="0.25">
      <c r="E1401" s="20">
        <f t="shared" si="429"/>
        <v>1394</v>
      </c>
      <c r="F1401" s="20">
        <f t="shared" si="468"/>
        <v>83640</v>
      </c>
      <c r="G1401" s="20">
        <f t="shared" si="469"/>
        <v>58338900</v>
      </c>
      <c r="H1401" s="88">
        <f t="shared" ref="H1401:I1401" si="479">G1401/1024</f>
        <v>56971.58203125</v>
      </c>
      <c r="I1401" s="53">
        <f t="shared" si="479"/>
        <v>55.636310577392578</v>
      </c>
    </row>
    <row r="1402" spans="5:9" x14ac:dyDescent="0.25">
      <c r="E1402" s="20">
        <f t="shared" si="429"/>
        <v>1395</v>
      </c>
      <c r="F1402" s="20">
        <f t="shared" si="468"/>
        <v>83700</v>
      </c>
      <c r="G1402" s="20">
        <f t="shared" si="469"/>
        <v>58422600</v>
      </c>
      <c r="H1402" s="88">
        <f t="shared" ref="H1402:I1402" si="480">G1402/1024</f>
        <v>57053.3203125</v>
      </c>
      <c r="I1402" s="53">
        <f t="shared" si="480"/>
        <v>55.716133117675781</v>
      </c>
    </row>
    <row r="1403" spans="5:9" x14ac:dyDescent="0.25">
      <c r="E1403" s="20">
        <f t="shared" si="429"/>
        <v>1396</v>
      </c>
      <c r="F1403" s="20">
        <f t="shared" si="468"/>
        <v>83760</v>
      </c>
      <c r="G1403" s="20">
        <f t="shared" si="469"/>
        <v>58506360</v>
      </c>
      <c r="H1403" s="88">
        <f t="shared" ref="H1403:I1403" si="481">G1403/1024</f>
        <v>57135.1171875</v>
      </c>
      <c r="I1403" s="53">
        <f t="shared" si="481"/>
        <v>55.796012878417969</v>
      </c>
    </row>
    <row r="1404" spans="5:9" x14ac:dyDescent="0.25">
      <c r="E1404" s="20">
        <f t="shared" si="429"/>
        <v>1397</v>
      </c>
      <c r="F1404" s="20">
        <f t="shared" si="468"/>
        <v>83820</v>
      </c>
      <c r="G1404" s="20">
        <f t="shared" si="469"/>
        <v>58590180</v>
      </c>
      <c r="H1404" s="88">
        <f t="shared" ref="H1404:I1404" si="482">G1404/1024</f>
        <v>57216.97265625</v>
      </c>
      <c r="I1404" s="53">
        <f t="shared" si="482"/>
        <v>55.875949859619141</v>
      </c>
    </row>
    <row r="1405" spans="5:9" x14ac:dyDescent="0.25">
      <c r="E1405" s="20">
        <f t="shared" si="429"/>
        <v>1398</v>
      </c>
      <c r="F1405" s="20">
        <f t="shared" si="468"/>
        <v>83880</v>
      </c>
      <c r="G1405" s="20">
        <f t="shared" si="469"/>
        <v>58674060</v>
      </c>
      <c r="H1405" s="88">
        <f t="shared" ref="H1405:I1405" si="483">G1405/1024</f>
        <v>57298.88671875</v>
      </c>
      <c r="I1405" s="53">
        <f t="shared" si="483"/>
        <v>55.955944061279297</v>
      </c>
    </row>
    <row r="1406" spans="5:9" x14ac:dyDescent="0.25">
      <c r="E1406" s="20">
        <f t="shared" si="429"/>
        <v>1399</v>
      </c>
      <c r="F1406" s="20">
        <f t="shared" si="468"/>
        <v>83940</v>
      </c>
      <c r="G1406" s="20">
        <f t="shared" si="469"/>
        <v>58758000</v>
      </c>
      <c r="H1406" s="88">
        <f t="shared" ref="H1406:I1406" si="484">G1406/1024</f>
        <v>57380.859375</v>
      </c>
      <c r="I1406" s="53">
        <f t="shared" si="484"/>
        <v>56.035995483398438</v>
      </c>
    </row>
    <row r="1407" spans="5:9" x14ac:dyDescent="0.25">
      <c r="E1407" s="20">
        <f t="shared" si="429"/>
        <v>1400</v>
      </c>
      <c r="F1407" s="20">
        <f t="shared" si="468"/>
        <v>84000</v>
      </c>
      <c r="G1407" s="20">
        <f t="shared" si="469"/>
        <v>58842000</v>
      </c>
      <c r="H1407" s="88">
        <f t="shared" ref="H1407:I1407" si="485">G1407/1024</f>
        <v>57462.890625</v>
      </c>
      <c r="I1407" s="53">
        <f t="shared" si="485"/>
        <v>56.116104125976563</v>
      </c>
    </row>
    <row r="1408" spans="5:9" x14ac:dyDescent="0.25">
      <c r="E1408" s="20">
        <f t="shared" si="429"/>
        <v>1401</v>
      </c>
      <c r="F1408" s="20">
        <f t="shared" si="468"/>
        <v>84060</v>
      </c>
      <c r="G1408" s="20">
        <f t="shared" si="469"/>
        <v>58926060</v>
      </c>
      <c r="H1408" s="88">
        <f t="shared" ref="H1408:I1408" si="486">G1408/1024</f>
        <v>57544.98046875</v>
      </c>
      <c r="I1408" s="53">
        <f t="shared" si="486"/>
        <v>56.196269989013672</v>
      </c>
    </row>
    <row r="1409" spans="5:9" x14ac:dyDescent="0.25">
      <c r="E1409" s="20">
        <f t="shared" si="429"/>
        <v>1402</v>
      </c>
      <c r="F1409" s="20">
        <f t="shared" si="468"/>
        <v>84120</v>
      </c>
      <c r="G1409" s="20">
        <f t="shared" si="469"/>
        <v>59010180</v>
      </c>
      <c r="H1409" s="88">
        <f t="shared" ref="H1409:I1409" si="487">G1409/1024</f>
        <v>57627.12890625</v>
      </c>
      <c r="I1409" s="53">
        <f t="shared" si="487"/>
        <v>56.276493072509766</v>
      </c>
    </row>
    <row r="1410" spans="5:9" x14ac:dyDescent="0.25">
      <c r="E1410" s="20">
        <f t="shared" si="429"/>
        <v>1403</v>
      </c>
      <c r="F1410" s="20">
        <f t="shared" si="468"/>
        <v>84180</v>
      </c>
      <c r="G1410" s="20">
        <f t="shared" si="469"/>
        <v>59094360</v>
      </c>
      <c r="H1410" s="88">
        <f t="shared" ref="H1410:I1410" si="488">G1410/1024</f>
        <v>57709.3359375</v>
      </c>
      <c r="I1410" s="53">
        <f t="shared" si="488"/>
        <v>56.356773376464844</v>
      </c>
    </row>
    <row r="1411" spans="5:9" x14ac:dyDescent="0.25">
      <c r="E1411" s="20">
        <f t="shared" si="429"/>
        <v>1404</v>
      </c>
      <c r="F1411" s="20">
        <f t="shared" si="468"/>
        <v>84240</v>
      </c>
      <c r="G1411" s="20">
        <f t="shared" si="469"/>
        <v>59178600</v>
      </c>
      <c r="H1411" s="88">
        <f t="shared" ref="H1411:I1411" si="489">G1411/1024</f>
        <v>57791.6015625</v>
      </c>
      <c r="I1411" s="53">
        <f t="shared" si="489"/>
        <v>56.437110900878906</v>
      </c>
    </row>
    <row r="1412" spans="5:9" x14ac:dyDescent="0.25">
      <c r="E1412" s="20">
        <f t="shared" si="429"/>
        <v>1405</v>
      </c>
      <c r="F1412" s="20">
        <f t="shared" si="468"/>
        <v>84300</v>
      </c>
      <c r="G1412" s="20">
        <f t="shared" si="469"/>
        <v>59262900</v>
      </c>
      <c r="H1412" s="88">
        <f t="shared" ref="H1412:I1412" si="490">G1412/1024</f>
        <v>57873.92578125</v>
      </c>
      <c r="I1412" s="53">
        <f t="shared" si="490"/>
        <v>56.517505645751953</v>
      </c>
    </row>
    <row r="1413" spans="5:9" x14ac:dyDescent="0.25">
      <c r="E1413" s="20">
        <f t="shared" si="429"/>
        <v>1406</v>
      </c>
      <c r="F1413" s="20">
        <f t="shared" si="468"/>
        <v>84360</v>
      </c>
      <c r="G1413" s="20">
        <f t="shared" si="469"/>
        <v>59347260</v>
      </c>
      <c r="H1413" s="88">
        <f t="shared" ref="H1413:I1413" si="491">G1413/1024</f>
        <v>57956.30859375</v>
      </c>
      <c r="I1413" s="53">
        <f t="shared" si="491"/>
        <v>56.597957611083984</v>
      </c>
    </row>
    <row r="1414" spans="5:9" x14ac:dyDescent="0.25">
      <c r="E1414" s="20">
        <f t="shared" si="429"/>
        <v>1407</v>
      </c>
      <c r="F1414" s="20">
        <f t="shared" si="468"/>
        <v>84420</v>
      </c>
      <c r="G1414" s="20">
        <f t="shared" si="469"/>
        <v>59431680</v>
      </c>
      <c r="H1414" s="88">
        <f t="shared" ref="H1414:I1414" si="492">G1414/1024</f>
        <v>58038.75</v>
      </c>
      <c r="I1414" s="53">
        <f t="shared" si="492"/>
        <v>56.678466796875</v>
      </c>
    </row>
    <row r="1415" spans="5:9" x14ac:dyDescent="0.25">
      <c r="E1415" s="20">
        <f t="shared" si="429"/>
        <v>1408</v>
      </c>
      <c r="F1415" s="20">
        <f t="shared" si="468"/>
        <v>84480</v>
      </c>
      <c r="G1415" s="20">
        <f t="shared" si="469"/>
        <v>59516160</v>
      </c>
      <c r="H1415" s="88">
        <f t="shared" ref="H1415:I1415" si="493">G1415/1024</f>
        <v>58121.25</v>
      </c>
      <c r="I1415" s="53">
        <f t="shared" si="493"/>
        <v>56.759033203125</v>
      </c>
    </row>
    <row r="1416" spans="5:9" x14ac:dyDescent="0.25">
      <c r="E1416" s="20">
        <f t="shared" si="429"/>
        <v>1409</v>
      </c>
      <c r="F1416" s="20">
        <f t="shared" si="468"/>
        <v>84540</v>
      </c>
      <c r="G1416" s="20">
        <f t="shared" si="469"/>
        <v>59600700</v>
      </c>
      <c r="H1416" s="88">
        <f t="shared" ref="H1416:I1416" si="494">G1416/1024</f>
        <v>58203.80859375</v>
      </c>
      <c r="I1416" s="53">
        <f t="shared" si="494"/>
        <v>56.839656829833984</v>
      </c>
    </row>
    <row r="1417" spans="5:9" x14ac:dyDescent="0.25">
      <c r="E1417" s="20">
        <f t="shared" si="429"/>
        <v>1410</v>
      </c>
      <c r="F1417" s="20">
        <f t="shared" si="468"/>
        <v>84600</v>
      </c>
      <c r="G1417" s="20">
        <f t="shared" si="469"/>
        <v>59685300</v>
      </c>
      <c r="H1417" s="88">
        <f t="shared" ref="H1417:I1417" si="495">G1417/1024</f>
        <v>58286.42578125</v>
      </c>
      <c r="I1417" s="53">
        <f t="shared" si="495"/>
        <v>56.920337677001953</v>
      </c>
    </row>
    <row r="1418" spans="5:9" x14ac:dyDescent="0.25">
      <c r="E1418" s="20">
        <f t="shared" ref="E1418:E1481" si="496">E1417+1</f>
        <v>1411</v>
      </c>
      <c r="F1418" s="20">
        <f t="shared" si="468"/>
        <v>84660</v>
      </c>
      <c r="G1418" s="20">
        <f t="shared" si="469"/>
        <v>59769960</v>
      </c>
      <c r="H1418" s="88">
        <f t="shared" ref="H1418:I1418" si="497">G1418/1024</f>
        <v>58369.1015625</v>
      </c>
      <c r="I1418" s="53">
        <f t="shared" si="497"/>
        <v>57.001075744628906</v>
      </c>
    </row>
    <row r="1419" spans="5:9" x14ac:dyDescent="0.25">
      <c r="E1419" s="20">
        <f t="shared" si="496"/>
        <v>1412</v>
      </c>
      <c r="F1419" s="20">
        <f t="shared" si="468"/>
        <v>84720</v>
      </c>
      <c r="G1419" s="20">
        <f t="shared" si="469"/>
        <v>59854680</v>
      </c>
      <c r="H1419" s="88">
        <f t="shared" ref="H1419:I1419" si="498">G1419/1024</f>
        <v>58451.8359375</v>
      </c>
      <c r="I1419" s="53">
        <f t="shared" si="498"/>
        <v>57.081871032714844</v>
      </c>
    </row>
    <row r="1420" spans="5:9" x14ac:dyDescent="0.25">
      <c r="E1420" s="20">
        <f t="shared" si="496"/>
        <v>1413</v>
      </c>
      <c r="F1420" s="20">
        <f t="shared" si="468"/>
        <v>84780</v>
      </c>
      <c r="G1420" s="20">
        <f t="shared" si="469"/>
        <v>59939460</v>
      </c>
      <c r="H1420" s="88">
        <f t="shared" ref="H1420:I1420" si="499">G1420/1024</f>
        <v>58534.62890625</v>
      </c>
      <c r="I1420" s="53">
        <f t="shared" si="499"/>
        <v>57.162723541259766</v>
      </c>
    </row>
    <row r="1421" spans="5:9" x14ac:dyDescent="0.25">
      <c r="E1421" s="20">
        <f t="shared" si="496"/>
        <v>1414</v>
      </c>
      <c r="F1421" s="20">
        <f t="shared" si="468"/>
        <v>84840</v>
      </c>
      <c r="G1421" s="20">
        <f t="shared" si="469"/>
        <v>60024300</v>
      </c>
      <c r="H1421" s="88">
        <f t="shared" ref="H1421:I1421" si="500">G1421/1024</f>
        <v>58617.48046875</v>
      </c>
      <c r="I1421" s="53">
        <f t="shared" si="500"/>
        <v>57.243633270263672</v>
      </c>
    </row>
    <row r="1422" spans="5:9" x14ac:dyDescent="0.25">
      <c r="E1422" s="20">
        <f t="shared" si="496"/>
        <v>1415</v>
      </c>
      <c r="F1422" s="20">
        <f t="shared" si="468"/>
        <v>84900</v>
      </c>
      <c r="G1422" s="20">
        <f t="shared" si="469"/>
        <v>60109200</v>
      </c>
      <c r="H1422" s="88">
        <f t="shared" ref="H1422:I1422" si="501">G1422/1024</f>
        <v>58700.390625</v>
      </c>
      <c r="I1422" s="53">
        <f t="shared" si="501"/>
        <v>57.324600219726563</v>
      </c>
    </row>
    <row r="1423" spans="5:9" x14ac:dyDescent="0.25">
      <c r="E1423" s="20">
        <f t="shared" si="496"/>
        <v>1416</v>
      </c>
      <c r="F1423" s="20">
        <f t="shared" si="468"/>
        <v>84960</v>
      </c>
      <c r="G1423" s="20">
        <f t="shared" si="469"/>
        <v>60194160</v>
      </c>
      <c r="H1423" s="88">
        <f t="shared" ref="H1423:I1423" si="502">G1423/1024</f>
        <v>58783.359375</v>
      </c>
      <c r="I1423" s="53">
        <f t="shared" si="502"/>
        <v>57.405624389648438</v>
      </c>
    </row>
    <row r="1424" spans="5:9" x14ac:dyDescent="0.25">
      <c r="E1424" s="20">
        <f t="shared" si="496"/>
        <v>1417</v>
      </c>
      <c r="F1424" s="20">
        <f t="shared" si="468"/>
        <v>85020</v>
      </c>
      <c r="G1424" s="20">
        <f t="shared" si="469"/>
        <v>60279180</v>
      </c>
      <c r="H1424" s="88">
        <f t="shared" ref="H1424:I1424" si="503">G1424/1024</f>
        <v>58866.38671875</v>
      </c>
      <c r="I1424" s="53">
        <f t="shared" si="503"/>
        <v>57.486705780029297</v>
      </c>
    </row>
    <row r="1425" spans="5:9" x14ac:dyDescent="0.25">
      <c r="E1425" s="20">
        <f t="shared" si="496"/>
        <v>1418</v>
      </c>
      <c r="F1425" s="20">
        <f t="shared" si="468"/>
        <v>85080</v>
      </c>
      <c r="G1425" s="20">
        <f t="shared" si="469"/>
        <v>60364260</v>
      </c>
      <c r="H1425" s="88">
        <f t="shared" ref="H1425:I1425" si="504">G1425/1024</f>
        <v>58949.47265625</v>
      </c>
      <c r="I1425" s="53">
        <f t="shared" si="504"/>
        <v>57.567844390869141</v>
      </c>
    </row>
    <row r="1426" spans="5:9" x14ac:dyDescent="0.25">
      <c r="E1426" s="20">
        <f t="shared" si="496"/>
        <v>1419</v>
      </c>
      <c r="F1426" s="20">
        <f t="shared" si="468"/>
        <v>85140</v>
      </c>
      <c r="G1426" s="20">
        <f t="shared" si="469"/>
        <v>60449400</v>
      </c>
      <c r="H1426" s="88">
        <f t="shared" ref="H1426:I1426" si="505">G1426/1024</f>
        <v>59032.6171875</v>
      </c>
      <c r="I1426" s="53">
        <f t="shared" si="505"/>
        <v>57.649040222167969</v>
      </c>
    </row>
    <row r="1427" spans="5:9" x14ac:dyDescent="0.25">
      <c r="E1427" s="20">
        <f t="shared" si="496"/>
        <v>1420</v>
      </c>
      <c r="F1427" s="20">
        <f t="shared" si="468"/>
        <v>85200</v>
      </c>
      <c r="G1427" s="20">
        <f t="shared" si="469"/>
        <v>60534600</v>
      </c>
      <c r="H1427" s="88">
        <f t="shared" ref="H1427:I1427" si="506">G1427/1024</f>
        <v>59115.8203125</v>
      </c>
      <c r="I1427" s="53">
        <f t="shared" si="506"/>
        <v>57.730293273925781</v>
      </c>
    </row>
    <row r="1428" spans="5:9" x14ac:dyDescent="0.25">
      <c r="E1428" s="20">
        <f t="shared" si="496"/>
        <v>1421</v>
      </c>
      <c r="F1428" s="20">
        <f t="shared" si="468"/>
        <v>85260</v>
      </c>
      <c r="G1428" s="20">
        <f t="shared" si="469"/>
        <v>60619860</v>
      </c>
      <c r="H1428" s="88">
        <f t="shared" ref="H1428:I1428" si="507">G1428/1024</f>
        <v>59199.08203125</v>
      </c>
      <c r="I1428" s="53">
        <f t="shared" si="507"/>
        <v>57.811603546142578</v>
      </c>
    </row>
    <row r="1429" spans="5:9" x14ac:dyDescent="0.25">
      <c r="E1429" s="20">
        <f t="shared" si="496"/>
        <v>1422</v>
      </c>
      <c r="F1429" s="20">
        <f t="shared" si="468"/>
        <v>85320</v>
      </c>
      <c r="G1429" s="20">
        <f t="shared" si="469"/>
        <v>60705180</v>
      </c>
      <c r="H1429" s="88">
        <f t="shared" ref="H1429:I1429" si="508">G1429/1024</f>
        <v>59282.40234375</v>
      </c>
      <c r="I1429" s="53">
        <f t="shared" si="508"/>
        <v>57.892971038818359</v>
      </c>
    </row>
    <row r="1430" spans="5:9" x14ac:dyDescent="0.25">
      <c r="E1430" s="20">
        <f t="shared" si="496"/>
        <v>1423</v>
      </c>
      <c r="F1430" s="20">
        <f t="shared" si="468"/>
        <v>85380</v>
      </c>
      <c r="G1430" s="20">
        <f t="shared" si="469"/>
        <v>60790560</v>
      </c>
      <c r="H1430" s="88">
        <f t="shared" ref="H1430:I1430" si="509">G1430/1024</f>
        <v>59365.78125</v>
      </c>
      <c r="I1430" s="53">
        <f t="shared" si="509"/>
        <v>57.974395751953125</v>
      </c>
    </row>
    <row r="1431" spans="5:9" x14ac:dyDescent="0.25">
      <c r="E1431" s="20">
        <f t="shared" si="496"/>
        <v>1424</v>
      </c>
      <c r="F1431" s="20">
        <f t="shared" si="468"/>
        <v>85440</v>
      </c>
      <c r="G1431" s="20">
        <f t="shared" si="469"/>
        <v>60876000</v>
      </c>
      <c r="H1431" s="88">
        <f t="shared" ref="H1431:I1431" si="510">G1431/1024</f>
        <v>59449.21875</v>
      </c>
      <c r="I1431" s="53">
        <f t="shared" si="510"/>
        <v>58.055877685546875</v>
      </c>
    </row>
    <row r="1432" spans="5:9" x14ac:dyDescent="0.25">
      <c r="E1432" s="20">
        <f t="shared" si="496"/>
        <v>1425</v>
      </c>
      <c r="F1432" s="20">
        <f t="shared" si="468"/>
        <v>85500</v>
      </c>
      <c r="G1432" s="20">
        <f t="shared" si="469"/>
        <v>60961500</v>
      </c>
      <c r="H1432" s="88">
        <f t="shared" ref="H1432:I1432" si="511">G1432/1024</f>
        <v>59532.71484375</v>
      </c>
      <c r="I1432" s="53">
        <f t="shared" si="511"/>
        <v>58.137416839599609</v>
      </c>
    </row>
    <row r="1433" spans="5:9" x14ac:dyDescent="0.25">
      <c r="E1433" s="20">
        <f t="shared" si="496"/>
        <v>1426</v>
      </c>
      <c r="F1433" s="20">
        <f t="shared" si="468"/>
        <v>85560</v>
      </c>
      <c r="G1433" s="20">
        <f t="shared" si="469"/>
        <v>61047060</v>
      </c>
      <c r="H1433" s="88">
        <f t="shared" ref="H1433:I1433" si="512">G1433/1024</f>
        <v>59616.26953125</v>
      </c>
      <c r="I1433" s="53">
        <f t="shared" si="512"/>
        <v>58.219013214111328</v>
      </c>
    </row>
    <row r="1434" spans="5:9" x14ac:dyDescent="0.25">
      <c r="E1434" s="20">
        <f t="shared" si="496"/>
        <v>1427</v>
      </c>
      <c r="F1434" s="20">
        <f t="shared" si="468"/>
        <v>85620</v>
      </c>
      <c r="G1434" s="20">
        <f t="shared" si="469"/>
        <v>61132680</v>
      </c>
      <c r="H1434" s="88">
        <f t="shared" ref="H1434:I1434" si="513">G1434/1024</f>
        <v>59699.8828125</v>
      </c>
      <c r="I1434" s="53">
        <f t="shared" si="513"/>
        <v>58.300666809082031</v>
      </c>
    </row>
    <row r="1435" spans="5:9" x14ac:dyDescent="0.25">
      <c r="E1435" s="20">
        <f t="shared" si="496"/>
        <v>1428</v>
      </c>
      <c r="F1435" s="20">
        <f t="shared" si="468"/>
        <v>85680</v>
      </c>
      <c r="G1435" s="20">
        <f t="shared" si="469"/>
        <v>61218360</v>
      </c>
      <c r="H1435" s="88">
        <f t="shared" ref="H1435:I1435" si="514">G1435/1024</f>
        <v>59783.5546875</v>
      </c>
      <c r="I1435" s="53">
        <f t="shared" si="514"/>
        <v>58.382377624511719</v>
      </c>
    </row>
    <row r="1436" spans="5:9" x14ac:dyDescent="0.25">
      <c r="E1436" s="20">
        <f t="shared" si="496"/>
        <v>1429</v>
      </c>
      <c r="F1436" s="20">
        <f t="shared" si="468"/>
        <v>85740</v>
      </c>
      <c r="G1436" s="20">
        <f t="shared" si="469"/>
        <v>61304100</v>
      </c>
      <c r="H1436" s="88">
        <f t="shared" ref="H1436:I1436" si="515">G1436/1024</f>
        <v>59867.28515625</v>
      </c>
      <c r="I1436" s="53">
        <f t="shared" si="515"/>
        <v>58.464145660400391</v>
      </c>
    </row>
    <row r="1437" spans="5:9" x14ac:dyDescent="0.25">
      <c r="E1437" s="20">
        <f t="shared" si="496"/>
        <v>1430</v>
      </c>
      <c r="F1437" s="20">
        <f t="shared" si="468"/>
        <v>85800</v>
      </c>
      <c r="G1437" s="20">
        <f t="shared" si="469"/>
        <v>61389900</v>
      </c>
      <c r="H1437" s="88">
        <f t="shared" ref="H1437:I1437" si="516">G1437/1024</f>
        <v>59951.07421875</v>
      </c>
      <c r="I1437" s="53">
        <f t="shared" si="516"/>
        <v>58.545970916748047</v>
      </c>
    </row>
    <row r="1438" spans="5:9" x14ac:dyDescent="0.25">
      <c r="E1438" s="20">
        <f t="shared" si="496"/>
        <v>1431</v>
      </c>
      <c r="F1438" s="20">
        <f t="shared" si="468"/>
        <v>85860</v>
      </c>
      <c r="G1438" s="20">
        <f t="shared" si="469"/>
        <v>61475760</v>
      </c>
      <c r="H1438" s="88">
        <f t="shared" ref="H1438:I1438" si="517">G1438/1024</f>
        <v>60034.921875</v>
      </c>
      <c r="I1438" s="53">
        <f t="shared" si="517"/>
        <v>58.627853393554688</v>
      </c>
    </row>
    <row r="1439" spans="5:9" x14ac:dyDescent="0.25">
      <c r="E1439" s="20">
        <f t="shared" si="496"/>
        <v>1432</v>
      </c>
      <c r="F1439" s="20">
        <f t="shared" si="468"/>
        <v>85920</v>
      </c>
      <c r="G1439" s="20">
        <f t="shared" si="469"/>
        <v>61561680</v>
      </c>
      <c r="H1439" s="88">
        <f t="shared" ref="H1439:I1439" si="518">G1439/1024</f>
        <v>60118.828125</v>
      </c>
      <c r="I1439" s="53">
        <f t="shared" si="518"/>
        <v>58.709793090820313</v>
      </c>
    </row>
    <row r="1440" spans="5:9" x14ac:dyDescent="0.25">
      <c r="E1440" s="20">
        <f t="shared" si="496"/>
        <v>1433</v>
      </c>
      <c r="F1440" s="20">
        <f t="shared" si="468"/>
        <v>85980</v>
      </c>
      <c r="G1440" s="20">
        <f t="shared" si="469"/>
        <v>61647660</v>
      </c>
      <c r="H1440" s="88">
        <f t="shared" ref="H1440:I1440" si="519">G1440/1024</f>
        <v>60202.79296875</v>
      </c>
      <c r="I1440" s="53">
        <f t="shared" si="519"/>
        <v>58.791790008544922</v>
      </c>
    </row>
    <row r="1441" spans="5:9" x14ac:dyDescent="0.25">
      <c r="E1441" s="20">
        <f t="shared" si="496"/>
        <v>1434</v>
      </c>
      <c r="F1441" s="20">
        <f t="shared" si="468"/>
        <v>86040</v>
      </c>
      <c r="G1441" s="20">
        <f t="shared" si="469"/>
        <v>61733700</v>
      </c>
      <c r="H1441" s="88">
        <f t="shared" ref="H1441:I1441" si="520">G1441/1024</f>
        <v>60286.81640625</v>
      </c>
      <c r="I1441" s="53">
        <f t="shared" si="520"/>
        <v>58.873844146728516</v>
      </c>
    </row>
    <row r="1442" spans="5:9" x14ac:dyDescent="0.25">
      <c r="E1442" s="20">
        <f t="shared" si="496"/>
        <v>1435</v>
      </c>
      <c r="F1442" s="20">
        <f t="shared" si="468"/>
        <v>86100</v>
      </c>
      <c r="G1442" s="20">
        <f t="shared" si="469"/>
        <v>61819800</v>
      </c>
      <c r="H1442" s="88">
        <f t="shared" ref="H1442:I1442" si="521">G1442/1024</f>
        <v>60370.8984375</v>
      </c>
      <c r="I1442" s="53">
        <f t="shared" si="521"/>
        <v>58.955955505371094</v>
      </c>
    </row>
    <row r="1443" spans="5:9" x14ac:dyDescent="0.25">
      <c r="E1443" s="20">
        <f t="shared" si="496"/>
        <v>1436</v>
      </c>
      <c r="F1443" s="20">
        <f t="shared" si="468"/>
        <v>86160</v>
      </c>
      <c r="G1443" s="20">
        <f t="shared" si="469"/>
        <v>61905960</v>
      </c>
      <c r="H1443" s="88">
        <f t="shared" ref="H1443:I1443" si="522">G1443/1024</f>
        <v>60455.0390625</v>
      </c>
      <c r="I1443" s="53">
        <f t="shared" si="522"/>
        <v>59.038124084472656</v>
      </c>
    </row>
    <row r="1444" spans="5:9" x14ac:dyDescent="0.25">
      <c r="E1444" s="20">
        <f t="shared" si="496"/>
        <v>1437</v>
      </c>
      <c r="F1444" s="20">
        <f t="shared" si="468"/>
        <v>86220</v>
      </c>
      <c r="G1444" s="20">
        <f t="shared" si="469"/>
        <v>61992180</v>
      </c>
      <c r="H1444" s="88">
        <f t="shared" ref="H1444:I1444" si="523">G1444/1024</f>
        <v>60539.23828125</v>
      </c>
      <c r="I1444" s="53">
        <f t="shared" si="523"/>
        <v>59.120349884033203</v>
      </c>
    </row>
    <row r="1445" spans="5:9" x14ac:dyDescent="0.25">
      <c r="E1445" s="20">
        <f t="shared" si="496"/>
        <v>1438</v>
      </c>
      <c r="F1445" s="20">
        <f t="shared" si="468"/>
        <v>86280</v>
      </c>
      <c r="G1445" s="20">
        <f t="shared" si="469"/>
        <v>62078460</v>
      </c>
      <c r="H1445" s="88">
        <f t="shared" ref="H1445:I1445" si="524">G1445/1024</f>
        <v>60623.49609375</v>
      </c>
      <c r="I1445" s="53">
        <f t="shared" si="524"/>
        <v>59.202632904052734</v>
      </c>
    </row>
    <row r="1446" spans="5:9" x14ac:dyDescent="0.25">
      <c r="E1446" s="20">
        <f t="shared" si="496"/>
        <v>1439</v>
      </c>
      <c r="F1446" s="20">
        <f t="shared" si="468"/>
        <v>86340</v>
      </c>
      <c r="G1446" s="20">
        <f t="shared" si="469"/>
        <v>62164800</v>
      </c>
      <c r="H1446" s="88">
        <f t="shared" ref="H1446:I1446" si="525">G1446/1024</f>
        <v>60707.8125</v>
      </c>
      <c r="I1446" s="53">
        <f t="shared" si="525"/>
        <v>59.28497314453125</v>
      </c>
    </row>
    <row r="1447" spans="5:9" x14ac:dyDescent="0.25">
      <c r="E1447" s="20">
        <f t="shared" si="496"/>
        <v>1440</v>
      </c>
      <c r="F1447" s="20">
        <f t="shared" si="468"/>
        <v>86400</v>
      </c>
      <c r="G1447" s="20">
        <f t="shared" si="469"/>
        <v>62251200</v>
      </c>
      <c r="H1447" s="88">
        <f t="shared" ref="H1447:I1447" si="526">G1447/1024</f>
        <v>60792.1875</v>
      </c>
      <c r="I1447" s="53">
        <f t="shared" si="526"/>
        <v>59.36737060546875</v>
      </c>
    </row>
    <row r="1448" spans="5:9" x14ac:dyDescent="0.25">
      <c r="E1448" s="20">
        <f t="shared" si="496"/>
        <v>1441</v>
      </c>
      <c r="F1448" s="20">
        <f t="shared" si="468"/>
        <v>86460</v>
      </c>
      <c r="G1448" s="20">
        <f t="shared" si="469"/>
        <v>62337660</v>
      </c>
      <c r="H1448" s="88">
        <f t="shared" ref="H1448:I1448" si="527">G1448/1024</f>
        <v>60876.62109375</v>
      </c>
      <c r="I1448" s="53">
        <f t="shared" si="527"/>
        <v>59.449825286865234</v>
      </c>
    </row>
    <row r="1449" spans="5:9" x14ac:dyDescent="0.25">
      <c r="E1449" s="20">
        <f t="shared" si="496"/>
        <v>1442</v>
      </c>
      <c r="F1449" s="20">
        <f t="shared" si="468"/>
        <v>86520</v>
      </c>
      <c r="G1449" s="20">
        <f t="shared" si="469"/>
        <v>62424180</v>
      </c>
      <c r="H1449" s="88">
        <f t="shared" ref="H1449:I1449" si="528">G1449/1024</f>
        <v>60961.11328125</v>
      </c>
      <c r="I1449" s="53">
        <f t="shared" si="528"/>
        <v>59.532337188720703</v>
      </c>
    </row>
    <row r="1450" spans="5:9" x14ac:dyDescent="0.25">
      <c r="E1450" s="20">
        <f t="shared" si="496"/>
        <v>1443</v>
      </c>
      <c r="F1450" s="20">
        <f t="shared" si="468"/>
        <v>86580</v>
      </c>
      <c r="G1450" s="20">
        <f t="shared" si="469"/>
        <v>62510760</v>
      </c>
      <c r="H1450" s="88">
        <f t="shared" ref="H1450:I1450" si="529">G1450/1024</f>
        <v>61045.6640625</v>
      </c>
      <c r="I1450" s="53">
        <f t="shared" si="529"/>
        <v>59.614906311035156</v>
      </c>
    </row>
    <row r="1451" spans="5:9" x14ac:dyDescent="0.25">
      <c r="E1451" s="20">
        <f t="shared" si="496"/>
        <v>1444</v>
      </c>
      <c r="F1451" s="20">
        <f t="shared" si="468"/>
        <v>86640</v>
      </c>
      <c r="G1451" s="20">
        <f t="shared" si="469"/>
        <v>62597400</v>
      </c>
      <c r="H1451" s="88">
        <f t="shared" ref="H1451:I1451" si="530">G1451/1024</f>
        <v>61130.2734375</v>
      </c>
      <c r="I1451" s="53">
        <f t="shared" si="530"/>
        <v>59.697532653808594</v>
      </c>
    </row>
    <row r="1452" spans="5:9" x14ac:dyDescent="0.25">
      <c r="E1452" s="20">
        <f t="shared" si="496"/>
        <v>1445</v>
      </c>
      <c r="F1452" s="20">
        <f t="shared" si="468"/>
        <v>86700</v>
      </c>
      <c r="G1452" s="20">
        <f t="shared" si="469"/>
        <v>62684100</v>
      </c>
      <c r="H1452" s="88">
        <f t="shared" ref="H1452:I1452" si="531">G1452/1024</f>
        <v>61214.94140625</v>
      </c>
      <c r="I1452" s="53">
        <f t="shared" si="531"/>
        <v>59.780216217041016</v>
      </c>
    </row>
    <row r="1453" spans="5:9" x14ac:dyDescent="0.25">
      <c r="E1453" s="20">
        <f t="shared" si="496"/>
        <v>1446</v>
      </c>
      <c r="F1453" s="20">
        <f t="shared" si="468"/>
        <v>86760</v>
      </c>
      <c r="G1453" s="20">
        <f t="shared" si="469"/>
        <v>62770860</v>
      </c>
      <c r="H1453" s="88">
        <f t="shared" ref="H1453:I1453" si="532">G1453/1024</f>
        <v>61299.66796875</v>
      </c>
      <c r="I1453" s="53">
        <f t="shared" si="532"/>
        <v>59.862957000732422</v>
      </c>
    </row>
    <row r="1454" spans="5:9" x14ac:dyDescent="0.25">
      <c r="E1454" s="20">
        <f t="shared" si="496"/>
        <v>1447</v>
      </c>
      <c r="F1454" s="20">
        <f t="shared" si="468"/>
        <v>86820</v>
      </c>
      <c r="G1454" s="20">
        <f t="shared" si="469"/>
        <v>62857680</v>
      </c>
      <c r="H1454" s="88">
        <f t="shared" ref="H1454:I1454" si="533">G1454/1024</f>
        <v>61384.453125</v>
      </c>
      <c r="I1454" s="53">
        <f t="shared" si="533"/>
        <v>59.945755004882813</v>
      </c>
    </row>
    <row r="1455" spans="5:9" x14ac:dyDescent="0.25">
      <c r="E1455" s="20">
        <f t="shared" si="496"/>
        <v>1448</v>
      </c>
      <c r="F1455" s="20">
        <f t="shared" si="468"/>
        <v>86880</v>
      </c>
      <c r="G1455" s="20">
        <f t="shared" si="469"/>
        <v>62944560</v>
      </c>
      <c r="H1455" s="88">
        <f t="shared" ref="H1455:I1455" si="534">G1455/1024</f>
        <v>61469.296875</v>
      </c>
      <c r="I1455" s="53">
        <f t="shared" si="534"/>
        <v>60.028610229492188</v>
      </c>
    </row>
    <row r="1456" spans="5:9" x14ac:dyDescent="0.25">
      <c r="E1456" s="20">
        <f t="shared" si="496"/>
        <v>1449</v>
      </c>
      <c r="F1456" s="20">
        <f t="shared" ref="F1456:F1519" si="535">F1455+$F$5</f>
        <v>86940</v>
      </c>
      <c r="G1456" s="20">
        <f t="shared" ref="G1456:G1519" si="536">G1455+F1456</f>
        <v>63031500</v>
      </c>
      <c r="H1456" s="88">
        <f t="shared" ref="H1456:I1456" si="537">G1456/1024</f>
        <v>61554.19921875</v>
      </c>
      <c r="I1456" s="53">
        <f t="shared" si="537"/>
        <v>60.111522674560547</v>
      </c>
    </row>
    <row r="1457" spans="5:9" x14ac:dyDescent="0.25">
      <c r="E1457" s="20">
        <f t="shared" si="496"/>
        <v>1450</v>
      </c>
      <c r="F1457" s="20">
        <f t="shared" si="535"/>
        <v>87000</v>
      </c>
      <c r="G1457" s="20">
        <f t="shared" si="536"/>
        <v>63118500</v>
      </c>
      <c r="H1457" s="88">
        <f t="shared" ref="H1457:I1457" si="538">G1457/1024</f>
        <v>61639.16015625</v>
      </c>
      <c r="I1457" s="53">
        <f t="shared" si="538"/>
        <v>60.194492340087891</v>
      </c>
    </row>
    <row r="1458" spans="5:9" x14ac:dyDescent="0.25">
      <c r="E1458" s="20">
        <f t="shared" si="496"/>
        <v>1451</v>
      </c>
      <c r="F1458" s="20">
        <f t="shared" si="535"/>
        <v>87060</v>
      </c>
      <c r="G1458" s="20">
        <f t="shared" si="536"/>
        <v>63205560</v>
      </c>
      <c r="H1458" s="88">
        <f t="shared" ref="H1458:I1458" si="539">G1458/1024</f>
        <v>61724.1796875</v>
      </c>
      <c r="I1458" s="53">
        <f t="shared" si="539"/>
        <v>60.277519226074219</v>
      </c>
    </row>
    <row r="1459" spans="5:9" x14ac:dyDescent="0.25">
      <c r="E1459" s="20">
        <f t="shared" si="496"/>
        <v>1452</v>
      </c>
      <c r="F1459" s="20">
        <f t="shared" si="535"/>
        <v>87120</v>
      </c>
      <c r="G1459" s="20">
        <f t="shared" si="536"/>
        <v>63292680</v>
      </c>
      <c r="H1459" s="88">
        <f t="shared" ref="H1459:I1459" si="540">G1459/1024</f>
        <v>61809.2578125</v>
      </c>
      <c r="I1459" s="53">
        <f t="shared" si="540"/>
        <v>60.360603332519531</v>
      </c>
    </row>
    <row r="1460" spans="5:9" x14ac:dyDescent="0.25">
      <c r="E1460" s="20">
        <f t="shared" si="496"/>
        <v>1453</v>
      </c>
      <c r="F1460" s="20">
        <f t="shared" si="535"/>
        <v>87180</v>
      </c>
      <c r="G1460" s="20">
        <f t="shared" si="536"/>
        <v>63379860</v>
      </c>
      <c r="H1460" s="88">
        <f t="shared" ref="H1460:I1460" si="541">G1460/1024</f>
        <v>61894.39453125</v>
      </c>
      <c r="I1460" s="53">
        <f t="shared" si="541"/>
        <v>60.443744659423828</v>
      </c>
    </row>
    <row r="1461" spans="5:9" x14ac:dyDescent="0.25">
      <c r="E1461" s="20">
        <f t="shared" si="496"/>
        <v>1454</v>
      </c>
      <c r="F1461" s="20">
        <f t="shared" si="535"/>
        <v>87240</v>
      </c>
      <c r="G1461" s="20">
        <f t="shared" si="536"/>
        <v>63467100</v>
      </c>
      <c r="H1461" s="88">
        <f t="shared" ref="H1461:I1461" si="542">G1461/1024</f>
        <v>61979.58984375</v>
      </c>
      <c r="I1461" s="53">
        <f t="shared" si="542"/>
        <v>60.526943206787109</v>
      </c>
    </row>
    <row r="1462" spans="5:9" x14ac:dyDescent="0.25">
      <c r="E1462" s="20">
        <f t="shared" si="496"/>
        <v>1455</v>
      </c>
      <c r="F1462" s="20">
        <f t="shared" si="535"/>
        <v>87300</v>
      </c>
      <c r="G1462" s="20">
        <f t="shared" si="536"/>
        <v>63554400</v>
      </c>
      <c r="H1462" s="88">
        <f t="shared" ref="H1462:I1462" si="543">G1462/1024</f>
        <v>62064.84375</v>
      </c>
      <c r="I1462" s="53">
        <f t="shared" si="543"/>
        <v>60.610198974609375</v>
      </c>
    </row>
    <row r="1463" spans="5:9" x14ac:dyDescent="0.25">
      <c r="E1463" s="20">
        <f t="shared" si="496"/>
        <v>1456</v>
      </c>
      <c r="F1463" s="20">
        <f t="shared" si="535"/>
        <v>87360</v>
      </c>
      <c r="G1463" s="20">
        <f t="shared" si="536"/>
        <v>63641760</v>
      </c>
      <c r="H1463" s="88">
        <f t="shared" ref="H1463:I1463" si="544">G1463/1024</f>
        <v>62150.15625</v>
      </c>
      <c r="I1463" s="53">
        <f t="shared" si="544"/>
        <v>60.693511962890625</v>
      </c>
    </row>
    <row r="1464" spans="5:9" x14ac:dyDescent="0.25">
      <c r="E1464" s="20">
        <f t="shared" si="496"/>
        <v>1457</v>
      </c>
      <c r="F1464" s="20">
        <f t="shared" si="535"/>
        <v>87420</v>
      </c>
      <c r="G1464" s="20">
        <f t="shared" si="536"/>
        <v>63729180</v>
      </c>
      <c r="H1464" s="88">
        <f t="shared" ref="H1464:I1464" si="545">G1464/1024</f>
        <v>62235.52734375</v>
      </c>
      <c r="I1464" s="53">
        <f t="shared" si="545"/>
        <v>60.776882171630859</v>
      </c>
    </row>
    <row r="1465" spans="5:9" x14ac:dyDescent="0.25">
      <c r="E1465" s="20">
        <f t="shared" si="496"/>
        <v>1458</v>
      </c>
      <c r="F1465" s="20">
        <f t="shared" si="535"/>
        <v>87480</v>
      </c>
      <c r="G1465" s="20">
        <f t="shared" si="536"/>
        <v>63816660</v>
      </c>
      <c r="H1465" s="88">
        <f t="shared" ref="H1465:I1465" si="546">G1465/1024</f>
        <v>62320.95703125</v>
      </c>
      <c r="I1465" s="53">
        <f t="shared" si="546"/>
        <v>60.860309600830078</v>
      </c>
    </row>
    <row r="1466" spans="5:9" x14ac:dyDescent="0.25">
      <c r="E1466" s="20">
        <f t="shared" si="496"/>
        <v>1459</v>
      </c>
      <c r="F1466" s="20">
        <f t="shared" si="535"/>
        <v>87540</v>
      </c>
      <c r="G1466" s="20">
        <f t="shared" si="536"/>
        <v>63904200</v>
      </c>
      <c r="H1466" s="88">
        <f t="shared" ref="H1466:I1466" si="547">G1466/1024</f>
        <v>62406.4453125</v>
      </c>
      <c r="I1466" s="53">
        <f t="shared" si="547"/>
        <v>60.943794250488281</v>
      </c>
    </row>
    <row r="1467" spans="5:9" x14ac:dyDescent="0.25">
      <c r="E1467" s="20">
        <f t="shared" si="496"/>
        <v>1460</v>
      </c>
      <c r="F1467" s="20">
        <f t="shared" si="535"/>
        <v>87600</v>
      </c>
      <c r="G1467" s="20">
        <f t="shared" si="536"/>
        <v>63991800</v>
      </c>
      <c r="H1467" s="88">
        <f t="shared" ref="H1467:I1467" si="548">G1467/1024</f>
        <v>62491.9921875</v>
      </c>
      <c r="I1467" s="53">
        <f t="shared" si="548"/>
        <v>61.027336120605469</v>
      </c>
    </row>
    <row r="1468" spans="5:9" x14ac:dyDescent="0.25">
      <c r="E1468" s="20">
        <f t="shared" si="496"/>
        <v>1461</v>
      </c>
      <c r="F1468" s="20">
        <f t="shared" si="535"/>
        <v>87660</v>
      </c>
      <c r="G1468" s="20">
        <f t="shared" si="536"/>
        <v>64079460</v>
      </c>
      <c r="H1468" s="88">
        <f t="shared" ref="H1468:I1468" si="549">G1468/1024</f>
        <v>62577.59765625</v>
      </c>
      <c r="I1468" s="53">
        <f t="shared" si="549"/>
        <v>61.110935211181641</v>
      </c>
    </row>
    <row r="1469" spans="5:9" x14ac:dyDescent="0.25">
      <c r="E1469" s="20">
        <f t="shared" si="496"/>
        <v>1462</v>
      </c>
      <c r="F1469" s="20">
        <f t="shared" si="535"/>
        <v>87720</v>
      </c>
      <c r="G1469" s="20">
        <f t="shared" si="536"/>
        <v>64167180</v>
      </c>
      <c r="H1469" s="88">
        <f t="shared" ref="H1469:I1469" si="550">G1469/1024</f>
        <v>62663.26171875</v>
      </c>
      <c r="I1469" s="53">
        <f t="shared" si="550"/>
        <v>61.194591522216797</v>
      </c>
    </row>
    <row r="1470" spans="5:9" x14ac:dyDescent="0.25">
      <c r="E1470" s="20">
        <f t="shared" si="496"/>
        <v>1463</v>
      </c>
      <c r="F1470" s="20">
        <f t="shared" si="535"/>
        <v>87780</v>
      </c>
      <c r="G1470" s="20">
        <f t="shared" si="536"/>
        <v>64254960</v>
      </c>
      <c r="H1470" s="88">
        <f t="shared" ref="H1470:I1470" si="551">G1470/1024</f>
        <v>62748.984375</v>
      </c>
      <c r="I1470" s="53">
        <f t="shared" si="551"/>
        <v>61.278305053710938</v>
      </c>
    </row>
    <row r="1471" spans="5:9" x14ac:dyDescent="0.25">
      <c r="E1471" s="20">
        <f t="shared" si="496"/>
        <v>1464</v>
      </c>
      <c r="F1471" s="20">
        <f t="shared" si="535"/>
        <v>87840</v>
      </c>
      <c r="G1471" s="20">
        <f t="shared" si="536"/>
        <v>64342800</v>
      </c>
      <c r="H1471" s="88">
        <f t="shared" ref="H1471:I1471" si="552">G1471/1024</f>
        <v>62834.765625</v>
      </c>
      <c r="I1471" s="53">
        <f t="shared" si="552"/>
        <v>61.362075805664063</v>
      </c>
    </row>
    <row r="1472" spans="5:9" x14ac:dyDescent="0.25">
      <c r="E1472" s="20">
        <f t="shared" si="496"/>
        <v>1465</v>
      </c>
      <c r="F1472" s="20">
        <f t="shared" si="535"/>
        <v>87900</v>
      </c>
      <c r="G1472" s="20">
        <f t="shared" si="536"/>
        <v>64430700</v>
      </c>
      <c r="H1472" s="88">
        <f t="shared" ref="H1472:I1472" si="553">G1472/1024</f>
        <v>62920.60546875</v>
      </c>
      <c r="I1472" s="53">
        <f t="shared" si="553"/>
        <v>61.445903778076172</v>
      </c>
    </row>
    <row r="1473" spans="5:9" x14ac:dyDescent="0.25">
      <c r="E1473" s="20">
        <f t="shared" si="496"/>
        <v>1466</v>
      </c>
      <c r="F1473" s="20">
        <f t="shared" si="535"/>
        <v>87960</v>
      </c>
      <c r="G1473" s="20">
        <f t="shared" si="536"/>
        <v>64518660</v>
      </c>
      <c r="H1473" s="88">
        <f t="shared" ref="H1473:I1473" si="554">G1473/1024</f>
        <v>63006.50390625</v>
      </c>
      <c r="I1473" s="53">
        <f t="shared" si="554"/>
        <v>61.529788970947266</v>
      </c>
    </row>
    <row r="1474" spans="5:9" x14ac:dyDescent="0.25">
      <c r="E1474" s="20">
        <f t="shared" si="496"/>
        <v>1467</v>
      </c>
      <c r="F1474" s="20">
        <f t="shared" si="535"/>
        <v>88020</v>
      </c>
      <c r="G1474" s="20">
        <f t="shared" si="536"/>
        <v>64606680</v>
      </c>
      <c r="H1474" s="88">
        <f t="shared" ref="H1474:I1474" si="555">G1474/1024</f>
        <v>63092.4609375</v>
      </c>
      <c r="I1474" s="53">
        <f t="shared" si="555"/>
        <v>61.613731384277344</v>
      </c>
    </row>
    <row r="1475" spans="5:9" x14ac:dyDescent="0.25">
      <c r="E1475" s="20">
        <f t="shared" si="496"/>
        <v>1468</v>
      </c>
      <c r="F1475" s="20">
        <f t="shared" si="535"/>
        <v>88080</v>
      </c>
      <c r="G1475" s="20">
        <f t="shared" si="536"/>
        <v>64694760</v>
      </c>
      <c r="H1475" s="88">
        <f t="shared" ref="H1475:I1475" si="556">G1475/1024</f>
        <v>63178.4765625</v>
      </c>
      <c r="I1475" s="53">
        <f t="shared" si="556"/>
        <v>61.697731018066406</v>
      </c>
    </row>
    <row r="1476" spans="5:9" x14ac:dyDescent="0.25">
      <c r="E1476" s="20">
        <f t="shared" si="496"/>
        <v>1469</v>
      </c>
      <c r="F1476" s="20">
        <f t="shared" si="535"/>
        <v>88140</v>
      </c>
      <c r="G1476" s="20">
        <f t="shared" si="536"/>
        <v>64782900</v>
      </c>
      <c r="H1476" s="88">
        <f t="shared" ref="H1476:I1476" si="557">G1476/1024</f>
        <v>63264.55078125</v>
      </c>
      <c r="I1476" s="53">
        <f t="shared" si="557"/>
        <v>61.781787872314453</v>
      </c>
    </row>
    <row r="1477" spans="5:9" x14ac:dyDescent="0.25">
      <c r="E1477" s="20">
        <f t="shared" si="496"/>
        <v>1470</v>
      </c>
      <c r="F1477" s="20">
        <f t="shared" si="535"/>
        <v>88200</v>
      </c>
      <c r="G1477" s="20">
        <f t="shared" si="536"/>
        <v>64871100</v>
      </c>
      <c r="H1477" s="88">
        <f t="shared" ref="H1477:I1477" si="558">G1477/1024</f>
        <v>63350.68359375</v>
      </c>
      <c r="I1477" s="53">
        <f t="shared" si="558"/>
        <v>61.865901947021484</v>
      </c>
    </row>
    <row r="1478" spans="5:9" x14ac:dyDescent="0.25">
      <c r="E1478" s="20">
        <f t="shared" si="496"/>
        <v>1471</v>
      </c>
      <c r="F1478" s="20">
        <f t="shared" si="535"/>
        <v>88260</v>
      </c>
      <c r="G1478" s="20">
        <f t="shared" si="536"/>
        <v>64959360</v>
      </c>
      <c r="H1478" s="88">
        <f t="shared" ref="H1478:I1478" si="559">G1478/1024</f>
        <v>63436.875</v>
      </c>
      <c r="I1478" s="53">
        <f t="shared" si="559"/>
        <v>61.9500732421875</v>
      </c>
    </row>
    <row r="1479" spans="5:9" x14ac:dyDescent="0.25">
      <c r="E1479" s="20">
        <f t="shared" si="496"/>
        <v>1472</v>
      </c>
      <c r="F1479" s="20">
        <f t="shared" si="535"/>
        <v>88320</v>
      </c>
      <c r="G1479" s="20">
        <f t="shared" si="536"/>
        <v>65047680</v>
      </c>
      <c r="H1479" s="88">
        <f t="shared" ref="H1479:I1479" si="560">G1479/1024</f>
        <v>63523.125</v>
      </c>
      <c r="I1479" s="53">
        <f t="shared" si="560"/>
        <v>62.0343017578125</v>
      </c>
    </row>
    <row r="1480" spans="5:9" x14ac:dyDescent="0.25">
      <c r="E1480" s="20">
        <f t="shared" si="496"/>
        <v>1473</v>
      </c>
      <c r="F1480" s="20">
        <f t="shared" si="535"/>
        <v>88380</v>
      </c>
      <c r="G1480" s="20">
        <f t="shared" si="536"/>
        <v>65136060</v>
      </c>
      <c r="H1480" s="88">
        <f t="shared" ref="H1480:I1480" si="561">G1480/1024</f>
        <v>63609.43359375</v>
      </c>
      <c r="I1480" s="53">
        <f t="shared" si="561"/>
        <v>62.118587493896484</v>
      </c>
    </row>
    <row r="1481" spans="5:9" x14ac:dyDescent="0.25">
      <c r="E1481" s="20">
        <f t="shared" si="496"/>
        <v>1474</v>
      </c>
      <c r="F1481" s="20">
        <f t="shared" si="535"/>
        <v>88440</v>
      </c>
      <c r="G1481" s="20">
        <f t="shared" si="536"/>
        <v>65224500</v>
      </c>
      <c r="H1481" s="88">
        <f t="shared" ref="H1481:I1481" si="562">G1481/1024</f>
        <v>63695.80078125</v>
      </c>
      <c r="I1481" s="53">
        <f t="shared" si="562"/>
        <v>62.202930450439453</v>
      </c>
    </row>
    <row r="1482" spans="5:9" x14ac:dyDescent="0.25">
      <c r="E1482" s="20">
        <f t="shared" ref="E1482:E1537" si="563">E1481+1</f>
        <v>1475</v>
      </c>
      <c r="F1482" s="20">
        <f t="shared" si="535"/>
        <v>88500</v>
      </c>
      <c r="G1482" s="20">
        <f t="shared" si="536"/>
        <v>65313000</v>
      </c>
      <c r="H1482" s="88">
        <f t="shared" ref="H1482:I1482" si="564">G1482/1024</f>
        <v>63782.2265625</v>
      </c>
      <c r="I1482" s="53">
        <f t="shared" si="564"/>
        <v>62.287330627441406</v>
      </c>
    </row>
    <row r="1483" spans="5:9" x14ac:dyDescent="0.25">
      <c r="E1483" s="20">
        <f t="shared" si="563"/>
        <v>1476</v>
      </c>
      <c r="F1483" s="20">
        <f t="shared" si="535"/>
        <v>88560</v>
      </c>
      <c r="G1483" s="20">
        <f t="shared" si="536"/>
        <v>65401560</v>
      </c>
      <c r="H1483" s="88">
        <f t="shared" ref="H1483:I1483" si="565">G1483/1024</f>
        <v>63868.7109375</v>
      </c>
      <c r="I1483" s="53">
        <f t="shared" si="565"/>
        <v>62.371788024902344</v>
      </c>
    </row>
    <row r="1484" spans="5:9" x14ac:dyDescent="0.25">
      <c r="E1484" s="20">
        <f t="shared" si="563"/>
        <v>1477</v>
      </c>
      <c r="F1484" s="20">
        <f t="shared" si="535"/>
        <v>88620</v>
      </c>
      <c r="G1484" s="20">
        <f t="shared" si="536"/>
        <v>65490180</v>
      </c>
      <c r="H1484" s="88">
        <f t="shared" ref="H1484:I1484" si="566">G1484/1024</f>
        <v>63955.25390625</v>
      </c>
      <c r="I1484" s="53">
        <f t="shared" si="566"/>
        <v>62.456302642822266</v>
      </c>
    </row>
    <row r="1485" spans="5:9" x14ac:dyDescent="0.25">
      <c r="E1485" s="20">
        <f t="shared" si="563"/>
        <v>1478</v>
      </c>
      <c r="F1485" s="20">
        <f t="shared" si="535"/>
        <v>88680</v>
      </c>
      <c r="G1485" s="20">
        <f t="shared" si="536"/>
        <v>65578860</v>
      </c>
      <c r="H1485" s="88">
        <f t="shared" ref="H1485:I1485" si="567">G1485/1024</f>
        <v>64041.85546875</v>
      </c>
      <c r="I1485" s="53">
        <f t="shared" si="567"/>
        <v>62.540874481201172</v>
      </c>
    </row>
    <row r="1486" spans="5:9" x14ac:dyDescent="0.25">
      <c r="E1486" s="20">
        <f t="shared" si="563"/>
        <v>1479</v>
      </c>
      <c r="F1486" s="20">
        <f t="shared" si="535"/>
        <v>88740</v>
      </c>
      <c r="G1486" s="20">
        <f t="shared" si="536"/>
        <v>65667600</v>
      </c>
      <c r="H1486" s="88">
        <f t="shared" ref="H1486:I1486" si="568">G1486/1024</f>
        <v>64128.515625</v>
      </c>
      <c r="I1486" s="53">
        <f t="shared" si="568"/>
        <v>62.625503540039063</v>
      </c>
    </row>
    <row r="1487" spans="5:9" x14ac:dyDescent="0.25">
      <c r="E1487" s="20">
        <f t="shared" si="563"/>
        <v>1480</v>
      </c>
      <c r="F1487" s="20">
        <f t="shared" si="535"/>
        <v>88800</v>
      </c>
      <c r="G1487" s="20">
        <f t="shared" si="536"/>
        <v>65756400</v>
      </c>
      <c r="H1487" s="88">
        <f t="shared" ref="H1487:I1487" si="569">G1487/1024</f>
        <v>64215.234375</v>
      </c>
      <c r="I1487" s="53">
        <f t="shared" si="569"/>
        <v>62.710189819335938</v>
      </c>
    </row>
    <row r="1488" spans="5:9" x14ac:dyDescent="0.25">
      <c r="E1488" s="20">
        <f t="shared" si="563"/>
        <v>1481</v>
      </c>
      <c r="F1488" s="20">
        <f t="shared" si="535"/>
        <v>88860</v>
      </c>
      <c r="G1488" s="20">
        <f t="shared" si="536"/>
        <v>65845260</v>
      </c>
      <c r="H1488" s="88">
        <f t="shared" ref="H1488:I1488" si="570">G1488/1024</f>
        <v>64302.01171875</v>
      </c>
      <c r="I1488" s="53">
        <f t="shared" si="570"/>
        <v>62.794933319091797</v>
      </c>
    </row>
    <row r="1489" spans="5:9" x14ac:dyDescent="0.25">
      <c r="E1489" s="20">
        <f t="shared" si="563"/>
        <v>1482</v>
      </c>
      <c r="F1489" s="20">
        <f t="shared" si="535"/>
        <v>88920</v>
      </c>
      <c r="G1489" s="20">
        <f t="shared" si="536"/>
        <v>65934180</v>
      </c>
      <c r="H1489" s="88">
        <f t="shared" ref="H1489:I1489" si="571">G1489/1024</f>
        <v>64388.84765625</v>
      </c>
      <c r="I1489" s="53">
        <f t="shared" si="571"/>
        <v>62.879734039306641</v>
      </c>
    </row>
    <row r="1490" spans="5:9" x14ac:dyDescent="0.25">
      <c r="E1490" s="20">
        <f t="shared" si="563"/>
        <v>1483</v>
      </c>
      <c r="F1490" s="20">
        <f t="shared" si="535"/>
        <v>88980</v>
      </c>
      <c r="G1490" s="20">
        <f t="shared" si="536"/>
        <v>66023160</v>
      </c>
      <c r="H1490" s="88">
        <f t="shared" ref="H1490:I1490" si="572">G1490/1024</f>
        <v>64475.7421875</v>
      </c>
      <c r="I1490" s="53">
        <f t="shared" si="572"/>
        <v>62.964591979980469</v>
      </c>
    </row>
    <row r="1491" spans="5:9" x14ac:dyDescent="0.25">
      <c r="E1491" s="20">
        <f t="shared" si="563"/>
        <v>1484</v>
      </c>
      <c r="F1491" s="20">
        <f t="shared" si="535"/>
        <v>89040</v>
      </c>
      <c r="G1491" s="20">
        <f t="shared" si="536"/>
        <v>66112200</v>
      </c>
      <c r="H1491" s="88">
        <f t="shared" ref="H1491:I1491" si="573">G1491/1024</f>
        <v>64562.6953125</v>
      </c>
      <c r="I1491" s="53">
        <f t="shared" si="573"/>
        <v>63.049507141113281</v>
      </c>
    </row>
    <row r="1492" spans="5:9" x14ac:dyDescent="0.25">
      <c r="E1492" s="20">
        <f t="shared" si="563"/>
        <v>1485</v>
      </c>
      <c r="F1492" s="20">
        <f t="shared" si="535"/>
        <v>89100</v>
      </c>
      <c r="G1492" s="20">
        <f t="shared" si="536"/>
        <v>66201300</v>
      </c>
      <c r="H1492" s="88">
        <f t="shared" ref="H1492:I1492" si="574">G1492/1024</f>
        <v>64649.70703125</v>
      </c>
      <c r="I1492" s="53">
        <f t="shared" si="574"/>
        <v>63.134479522705078</v>
      </c>
    </row>
    <row r="1493" spans="5:9" x14ac:dyDescent="0.25">
      <c r="E1493" s="20">
        <f t="shared" si="563"/>
        <v>1486</v>
      </c>
      <c r="F1493" s="20">
        <f t="shared" si="535"/>
        <v>89160</v>
      </c>
      <c r="G1493" s="20">
        <f t="shared" si="536"/>
        <v>66290460</v>
      </c>
      <c r="H1493" s="88">
        <f t="shared" ref="H1493:I1493" si="575">G1493/1024</f>
        <v>64736.77734375</v>
      </c>
      <c r="I1493" s="53">
        <f t="shared" si="575"/>
        <v>63.219509124755859</v>
      </c>
    </row>
    <row r="1494" spans="5:9" x14ac:dyDescent="0.25">
      <c r="E1494" s="20">
        <f t="shared" si="563"/>
        <v>1487</v>
      </c>
      <c r="F1494" s="20">
        <f t="shared" si="535"/>
        <v>89220</v>
      </c>
      <c r="G1494" s="20">
        <f t="shared" si="536"/>
        <v>66379680</v>
      </c>
      <c r="H1494" s="88">
        <f t="shared" ref="H1494:I1494" si="576">G1494/1024</f>
        <v>64823.90625</v>
      </c>
      <c r="I1494" s="53">
        <f t="shared" si="576"/>
        <v>63.304595947265625</v>
      </c>
    </row>
    <row r="1495" spans="5:9" x14ac:dyDescent="0.25">
      <c r="E1495" s="20">
        <f t="shared" si="563"/>
        <v>1488</v>
      </c>
      <c r="F1495" s="20">
        <f t="shared" si="535"/>
        <v>89280</v>
      </c>
      <c r="G1495" s="20">
        <f t="shared" si="536"/>
        <v>66468960</v>
      </c>
      <c r="H1495" s="88">
        <f t="shared" ref="H1495:I1495" si="577">G1495/1024</f>
        <v>64911.09375</v>
      </c>
      <c r="I1495" s="53">
        <f t="shared" si="577"/>
        <v>63.389739990234375</v>
      </c>
    </row>
    <row r="1496" spans="5:9" x14ac:dyDescent="0.25">
      <c r="E1496" s="20">
        <f t="shared" si="563"/>
        <v>1489</v>
      </c>
      <c r="F1496" s="20">
        <f t="shared" si="535"/>
        <v>89340</v>
      </c>
      <c r="G1496" s="20">
        <f t="shared" si="536"/>
        <v>66558300</v>
      </c>
      <c r="H1496" s="88">
        <f t="shared" ref="H1496:I1496" si="578">G1496/1024</f>
        <v>64998.33984375</v>
      </c>
      <c r="I1496" s="53">
        <f t="shared" si="578"/>
        <v>63.474941253662109</v>
      </c>
    </row>
    <row r="1497" spans="5:9" x14ac:dyDescent="0.25">
      <c r="E1497" s="20">
        <f t="shared" si="563"/>
        <v>1490</v>
      </c>
      <c r="F1497" s="20">
        <f t="shared" si="535"/>
        <v>89400</v>
      </c>
      <c r="G1497" s="20">
        <f t="shared" si="536"/>
        <v>66647700</v>
      </c>
      <c r="H1497" s="88">
        <f t="shared" ref="H1497:I1497" si="579">G1497/1024</f>
        <v>65085.64453125</v>
      </c>
      <c r="I1497" s="53">
        <f t="shared" si="579"/>
        <v>63.560199737548828</v>
      </c>
    </row>
    <row r="1498" spans="5:9" x14ac:dyDescent="0.25">
      <c r="E1498" s="20">
        <f t="shared" si="563"/>
        <v>1491</v>
      </c>
      <c r="F1498" s="20">
        <f t="shared" si="535"/>
        <v>89460</v>
      </c>
      <c r="G1498" s="20">
        <f t="shared" si="536"/>
        <v>66737160</v>
      </c>
      <c r="H1498" s="88">
        <f t="shared" ref="H1498:I1498" si="580">G1498/1024</f>
        <v>65173.0078125</v>
      </c>
      <c r="I1498" s="53">
        <f t="shared" si="580"/>
        <v>63.645515441894531</v>
      </c>
    </row>
    <row r="1499" spans="5:9" x14ac:dyDescent="0.25">
      <c r="E1499" s="20">
        <f t="shared" si="563"/>
        <v>1492</v>
      </c>
      <c r="F1499" s="20">
        <f t="shared" si="535"/>
        <v>89520</v>
      </c>
      <c r="G1499" s="20">
        <f t="shared" si="536"/>
        <v>66826680</v>
      </c>
      <c r="H1499" s="88">
        <f t="shared" ref="H1499:I1499" si="581">G1499/1024</f>
        <v>65260.4296875</v>
      </c>
      <c r="I1499" s="53">
        <f t="shared" si="581"/>
        <v>63.730888366699219</v>
      </c>
    </row>
    <row r="1500" spans="5:9" x14ac:dyDescent="0.25">
      <c r="E1500" s="20">
        <f t="shared" si="563"/>
        <v>1493</v>
      </c>
      <c r="F1500" s="20">
        <f t="shared" si="535"/>
        <v>89580</v>
      </c>
      <c r="G1500" s="20">
        <f t="shared" si="536"/>
        <v>66916260</v>
      </c>
      <c r="H1500" s="88">
        <f t="shared" ref="H1500:I1500" si="582">G1500/1024</f>
        <v>65347.91015625</v>
      </c>
      <c r="I1500" s="53">
        <f t="shared" si="582"/>
        <v>63.816318511962891</v>
      </c>
    </row>
    <row r="1501" spans="5:9" x14ac:dyDescent="0.25">
      <c r="E1501" s="20">
        <f t="shared" si="563"/>
        <v>1494</v>
      </c>
      <c r="F1501" s="20">
        <f t="shared" si="535"/>
        <v>89640</v>
      </c>
      <c r="G1501" s="20">
        <f t="shared" si="536"/>
        <v>67005900</v>
      </c>
      <c r="H1501" s="88">
        <f t="shared" ref="H1501:I1501" si="583">G1501/1024</f>
        <v>65435.44921875</v>
      </c>
      <c r="I1501" s="53">
        <f t="shared" si="583"/>
        <v>63.901805877685547</v>
      </c>
    </row>
    <row r="1502" spans="5:9" x14ac:dyDescent="0.25">
      <c r="E1502" s="20">
        <f t="shared" si="563"/>
        <v>1495</v>
      </c>
      <c r="F1502" s="20">
        <f t="shared" si="535"/>
        <v>89700</v>
      </c>
      <c r="G1502" s="20">
        <f t="shared" si="536"/>
        <v>67095600</v>
      </c>
      <c r="H1502" s="88">
        <f t="shared" ref="H1502:I1502" si="584">G1502/1024</f>
        <v>65523.046875</v>
      </c>
      <c r="I1502" s="53">
        <f t="shared" si="584"/>
        <v>63.987350463867188</v>
      </c>
    </row>
    <row r="1503" spans="5:9" x14ac:dyDescent="0.25">
      <c r="E1503" s="20">
        <f t="shared" si="563"/>
        <v>1496</v>
      </c>
      <c r="F1503" s="20">
        <f t="shared" si="535"/>
        <v>89760</v>
      </c>
      <c r="G1503" s="20">
        <f t="shared" si="536"/>
        <v>67185360</v>
      </c>
      <c r="H1503" s="88">
        <f t="shared" ref="H1503:I1503" si="585">G1503/1024</f>
        <v>65610.703125</v>
      </c>
      <c r="I1503" s="53">
        <f t="shared" si="585"/>
        <v>64.072952270507813</v>
      </c>
    </row>
    <row r="1504" spans="5:9" x14ac:dyDescent="0.25">
      <c r="E1504" s="20">
        <f t="shared" si="563"/>
        <v>1497</v>
      </c>
      <c r="F1504" s="20">
        <f t="shared" si="535"/>
        <v>89820</v>
      </c>
      <c r="G1504" s="20">
        <f t="shared" si="536"/>
        <v>67275180</v>
      </c>
      <c r="H1504" s="88">
        <f t="shared" ref="H1504:I1504" si="586">G1504/1024</f>
        <v>65698.41796875</v>
      </c>
      <c r="I1504" s="53">
        <f t="shared" si="586"/>
        <v>64.158611297607422</v>
      </c>
    </row>
    <row r="1505" spans="5:9" x14ac:dyDescent="0.25">
      <c r="E1505" s="20">
        <f t="shared" si="563"/>
        <v>1498</v>
      </c>
      <c r="F1505" s="20">
        <f t="shared" si="535"/>
        <v>89880</v>
      </c>
      <c r="G1505" s="20">
        <f t="shared" si="536"/>
        <v>67365060</v>
      </c>
      <c r="H1505" s="88">
        <f t="shared" ref="H1505:I1505" si="587">G1505/1024</f>
        <v>65786.19140625</v>
      </c>
      <c r="I1505" s="53">
        <f t="shared" si="587"/>
        <v>64.244327545166016</v>
      </c>
    </row>
    <row r="1506" spans="5:9" x14ac:dyDescent="0.25">
      <c r="E1506" s="20">
        <f t="shared" si="563"/>
        <v>1499</v>
      </c>
      <c r="F1506" s="20">
        <f t="shared" si="535"/>
        <v>89940</v>
      </c>
      <c r="G1506" s="20">
        <f t="shared" si="536"/>
        <v>67455000</v>
      </c>
      <c r="H1506" s="88">
        <f t="shared" ref="H1506:I1506" si="588">G1506/1024</f>
        <v>65874.0234375</v>
      </c>
      <c r="I1506" s="53">
        <f t="shared" si="588"/>
        <v>64.330101013183594</v>
      </c>
    </row>
    <row r="1507" spans="5:9" x14ac:dyDescent="0.25">
      <c r="E1507" s="20">
        <f t="shared" si="563"/>
        <v>1500</v>
      </c>
      <c r="F1507" s="20">
        <f t="shared" si="535"/>
        <v>90000</v>
      </c>
      <c r="G1507" s="20">
        <f t="shared" si="536"/>
        <v>67545000</v>
      </c>
      <c r="H1507" s="88">
        <f t="shared" ref="H1507:I1507" si="589">G1507/1024</f>
        <v>65961.9140625</v>
      </c>
      <c r="I1507" s="53">
        <f t="shared" si="589"/>
        <v>64.415931701660156</v>
      </c>
    </row>
    <row r="1508" spans="5:9" x14ac:dyDescent="0.25">
      <c r="E1508" s="20">
        <f t="shared" si="563"/>
        <v>1501</v>
      </c>
      <c r="F1508" s="20">
        <f t="shared" si="535"/>
        <v>90060</v>
      </c>
      <c r="G1508" s="20">
        <f t="shared" si="536"/>
        <v>67635060</v>
      </c>
      <c r="H1508" s="88">
        <f t="shared" ref="H1508:I1508" si="590">G1508/1024</f>
        <v>66049.86328125</v>
      </c>
      <c r="I1508" s="53">
        <f t="shared" si="590"/>
        <v>64.501819610595703</v>
      </c>
    </row>
    <row r="1509" spans="5:9" x14ac:dyDescent="0.25">
      <c r="E1509" s="20">
        <f t="shared" si="563"/>
        <v>1502</v>
      </c>
      <c r="F1509" s="20">
        <f t="shared" si="535"/>
        <v>90120</v>
      </c>
      <c r="G1509" s="20">
        <f t="shared" si="536"/>
        <v>67725180</v>
      </c>
      <c r="H1509" s="88">
        <f t="shared" ref="H1509:I1509" si="591">G1509/1024</f>
        <v>66137.87109375</v>
      </c>
      <c r="I1509" s="53">
        <f t="shared" si="591"/>
        <v>64.587764739990234</v>
      </c>
    </row>
    <row r="1510" spans="5:9" x14ac:dyDescent="0.25">
      <c r="E1510" s="20">
        <f t="shared" si="563"/>
        <v>1503</v>
      </c>
      <c r="F1510" s="20">
        <f t="shared" si="535"/>
        <v>90180</v>
      </c>
      <c r="G1510" s="20">
        <f t="shared" si="536"/>
        <v>67815360</v>
      </c>
      <c r="H1510" s="88">
        <f t="shared" ref="H1510:I1510" si="592">G1510/1024</f>
        <v>66225.9375</v>
      </c>
      <c r="I1510" s="53">
        <f t="shared" si="592"/>
        <v>64.67376708984375</v>
      </c>
    </row>
    <row r="1511" spans="5:9" x14ac:dyDescent="0.25">
      <c r="E1511" s="20">
        <f t="shared" si="563"/>
        <v>1504</v>
      </c>
      <c r="F1511" s="20">
        <f t="shared" si="535"/>
        <v>90240</v>
      </c>
      <c r="G1511" s="20">
        <f t="shared" si="536"/>
        <v>67905600</v>
      </c>
      <c r="H1511" s="88">
        <f t="shared" ref="H1511:I1511" si="593">G1511/1024</f>
        <v>66314.0625</v>
      </c>
      <c r="I1511" s="53">
        <f t="shared" si="593"/>
        <v>64.75982666015625</v>
      </c>
    </row>
    <row r="1512" spans="5:9" x14ac:dyDescent="0.25">
      <c r="E1512" s="20">
        <f t="shared" si="563"/>
        <v>1505</v>
      </c>
      <c r="F1512" s="20">
        <f t="shared" si="535"/>
        <v>90300</v>
      </c>
      <c r="G1512" s="20">
        <f t="shared" si="536"/>
        <v>67995900</v>
      </c>
      <c r="H1512" s="88">
        <f t="shared" ref="H1512:I1512" si="594">G1512/1024</f>
        <v>66402.24609375</v>
      </c>
      <c r="I1512" s="53">
        <f t="shared" si="594"/>
        <v>64.845943450927734</v>
      </c>
    </row>
    <row r="1513" spans="5:9" x14ac:dyDescent="0.25">
      <c r="E1513" s="20">
        <f t="shared" si="563"/>
        <v>1506</v>
      </c>
      <c r="F1513" s="20">
        <f t="shared" si="535"/>
        <v>90360</v>
      </c>
      <c r="G1513" s="20">
        <f t="shared" si="536"/>
        <v>68086260</v>
      </c>
      <c r="H1513" s="88">
        <f t="shared" ref="H1513:I1513" si="595">G1513/1024</f>
        <v>66490.48828125</v>
      </c>
      <c r="I1513" s="53">
        <f t="shared" si="595"/>
        <v>64.932117462158203</v>
      </c>
    </row>
    <row r="1514" spans="5:9" x14ac:dyDescent="0.25">
      <c r="E1514" s="20">
        <f t="shared" si="563"/>
        <v>1507</v>
      </c>
      <c r="F1514" s="20">
        <f t="shared" si="535"/>
        <v>90420</v>
      </c>
      <c r="G1514" s="20">
        <f t="shared" si="536"/>
        <v>68176680</v>
      </c>
      <c r="H1514" s="88">
        <f t="shared" ref="H1514:I1514" si="596">G1514/1024</f>
        <v>66578.7890625</v>
      </c>
      <c r="I1514" s="53">
        <f t="shared" si="596"/>
        <v>65.018348693847656</v>
      </c>
    </row>
    <row r="1515" spans="5:9" x14ac:dyDescent="0.25">
      <c r="E1515" s="20">
        <f t="shared" si="563"/>
        <v>1508</v>
      </c>
      <c r="F1515" s="20">
        <f t="shared" si="535"/>
        <v>90480</v>
      </c>
      <c r="G1515" s="20">
        <f t="shared" si="536"/>
        <v>68267160</v>
      </c>
      <c r="H1515" s="88">
        <f t="shared" ref="H1515:I1515" si="597">G1515/1024</f>
        <v>66667.1484375</v>
      </c>
      <c r="I1515" s="53">
        <f t="shared" si="597"/>
        <v>65.104637145996094</v>
      </c>
    </row>
    <row r="1516" spans="5:9" x14ac:dyDescent="0.25">
      <c r="E1516" s="20">
        <f t="shared" si="563"/>
        <v>1509</v>
      </c>
      <c r="F1516" s="20">
        <f t="shared" si="535"/>
        <v>90540</v>
      </c>
      <c r="G1516" s="20">
        <f t="shared" si="536"/>
        <v>68357700</v>
      </c>
      <c r="H1516" s="88">
        <f t="shared" ref="H1516:I1516" si="598">G1516/1024</f>
        <v>66755.56640625</v>
      </c>
      <c r="I1516" s="53">
        <f t="shared" si="598"/>
        <v>65.190982818603516</v>
      </c>
    </row>
    <row r="1517" spans="5:9" x14ac:dyDescent="0.25">
      <c r="E1517" s="20">
        <f t="shared" si="563"/>
        <v>1510</v>
      </c>
      <c r="F1517" s="20">
        <f t="shared" si="535"/>
        <v>90600</v>
      </c>
      <c r="G1517" s="20">
        <f t="shared" si="536"/>
        <v>68448300</v>
      </c>
      <c r="H1517" s="88">
        <f t="shared" ref="H1517:I1517" si="599">G1517/1024</f>
        <v>66844.04296875</v>
      </c>
      <c r="I1517" s="53">
        <f t="shared" si="599"/>
        <v>65.277385711669922</v>
      </c>
    </row>
    <row r="1518" spans="5:9" x14ac:dyDescent="0.25">
      <c r="E1518" s="20">
        <f t="shared" si="563"/>
        <v>1511</v>
      </c>
      <c r="F1518" s="20">
        <f t="shared" si="535"/>
        <v>90660</v>
      </c>
      <c r="G1518" s="20">
        <f t="shared" si="536"/>
        <v>68538960</v>
      </c>
      <c r="H1518" s="88">
        <f t="shared" ref="H1518:I1518" si="600">G1518/1024</f>
        <v>66932.578125</v>
      </c>
      <c r="I1518" s="53">
        <f t="shared" si="600"/>
        <v>65.363845825195313</v>
      </c>
    </row>
    <row r="1519" spans="5:9" x14ac:dyDescent="0.25">
      <c r="E1519" s="20">
        <f t="shared" si="563"/>
        <v>1512</v>
      </c>
      <c r="F1519" s="20">
        <f t="shared" si="535"/>
        <v>90720</v>
      </c>
      <c r="G1519" s="20">
        <f t="shared" si="536"/>
        <v>68629680</v>
      </c>
      <c r="H1519" s="88">
        <f t="shared" ref="H1519:I1519" si="601">G1519/1024</f>
        <v>67021.171875</v>
      </c>
      <c r="I1519" s="53">
        <f t="shared" si="601"/>
        <v>65.450363159179688</v>
      </c>
    </row>
    <row r="1520" spans="5:9" x14ac:dyDescent="0.25">
      <c r="E1520" s="20">
        <f t="shared" si="563"/>
        <v>1513</v>
      </c>
      <c r="F1520" s="20">
        <f t="shared" ref="F1520:F1526" si="602">F1519+$F$5</f>
        <v>90780</v>
      </c>
      <c r="G1520" s="20">
        <f t="shared" ref="G1520:G1526" si="603">G1519+F1520</f>
        <v>68720460</v>
      </c>
      <c r="H1520" s="88">
        <f t="shared" ref="H1520:I1520" si="604">G1520/1024</f>
        <v>67109.82421875</v>
      </c>
      <c r="I1520" s="53">
        <f t="shared" si="604"/>
        <v>65.536937713623047</v>
      </c>
    </row>
    <row r="1521" spans="5:9" x14ac:dyDescent="0.25">
      <c r="E1521" s="20">
        <f t="shared" si="563"/>
        <v>1514</v>
      </c>
      <c r="F1521" s="20">
        <f t="shared" si="602"/>
        <v>90840</v>
      </c>
      <c r="G1521" s="20">
        <f t="shared" si="603"/>
        <v>68811300</v>
      </c>
      <c r="H1521" s="88">
        <f t="shared" ref="H1521:I1521" si="605">G1521/1024</f>
        <v>67198.53515625</v>
      </c>
      <c r="I1521" s="53">
        <f t="shared" si="605"/>
        <v>65.623569488525391</v>
      </c>
    </row>
    <row r="1522" spans="5:9" x14ac:dyDescent="0.25">
      <c r="E1522" s="20">
        <f t="shared" si="563"/>
        <v>1515</v>
      </c>
      <c r="F1522" s="20">
        <f t="shared" si="602"/>
        <v>90900</v>
      </c>
      <c r="G1522" s="20">
        <f t="shared" si="603"/>
        <v>68902200</v>
      </c>
      <c r="H1522" s="88">
        <f t="shared" ref="H1522:I1522" si="606">G1522/1024</f>
        <v>67287.3046875</v>
      </c>
      <c r="I1522" s="53">
        <f t="shared" si="606"/>
        <v>65.710258483886719</v>
      </c>
    </row>
    <row r="1523" spans="5:9" x14ac:dyDescent="0.25">
      <c r="E1523" s="20">
        <f t="shared" si="563"/>
        <v>1516</v>
      </c>
      <c r="F1523" s="20">
        <f t="shared" si="602"/>
        <v>90960</v>
      </c>
      <c r="G1523" s="20">
        <f t="shared" si="603"/>
        <v>68993160</v>
      </c>
      <c r="H1523" s="88">
        <f t="shared" ref="H1523:I1523" si="607">G1523/1024</f>
        <v>67376.1328125</v>
      </c>
      <c r="I1523" s="53">
        <f t="shared" si="607"/>
        <v>65.797004699707031</v>
      </c>
    </row>
    <row r="1524" spans="5:9" x14ac:dyDescent="0.25">
      <c r="E1524" s="20">
        <f t="shared" si="563"/>
        <v>1517</v>
      </c>
      <c r="F1524" s="20">
        <f t="shared" si="602"/>
        <v>91020</v>
      </c>
      <c r="G1524" s="20">
        <f t="shared" si="603"/>
        <v>69084180</v>
      </c>
      <c r="H1524" s="88">
        <f t="shared" ref="H1524:I1524" si="608">G1524/1024</f>
        <v>67465.01953125</v>
      </c>
      <c r="I1524" s="53">
        <f t="shared" si="608"/>
        <v>65.883808135986328</v>
      </c>
    </row>
    <row r="1525" spans="5:9" x14ac:dyDescent="0.25">
      <c r="E1525" s="20">
        <f t="shared" si="563"/>
        <v>1518</v>
      </c>
      <c r="F1525" s="20">
        <f t="shared" si="602"/>
        <v>91080</v>
      </c>
      <c r="G1525" s="20">
        <f t="shared" si="603"/>
        <v>69175260</v>
      </c>
      <c r="H1525" s="88">
        <f t="shared" ref="H1525:I1525" si="609">G1525/1024</f>
        <v>67553.96484375</v>
      </c>
      <c r="I1525" s="53">
        <f t="shared" si="609"/>
        <v>65.970668792724609</v>
      </c>
    </row>
    <row r="1526" spans="5:9" x14ac:dyDescent="0.25">
      <c r="E1526" s="20">
        <f t="shared" si="563"/>
        <v>1519</v>
      </c>
      <c r="F1526" s="20">
        <f t="shared" si="602"/>
        <v>91140</v>
      </c>
      <c r="G1526" s="20">
        <f t="shared" si="603"/>
        <v>69266400</v>
      </c>
      <c r="H1526" s="88">
        <f t="shared" ref="H1526:I1526" si="610">G1526/1024</f>
        <v>67642.96875</v>
      </c>
      <c r="I1526" s="53">
        <f t="shared" si="610"/>
        <v>66.057586669921875</v>
      </c>
    </row>
    <row r="1527" spans="5:9" x14ac:dyDescent="0.25">
      <c r="E1527" s="20">
        <f t="shared" si="563"/>
        <v>1520</v>
      </c>
      <c r="F1527" s="20">
        <f t="shared" ref="F1527:F1533" si="611">F1526+$F$5</f>
        <v>91200</v>
      </c>
      <c r="G1527" s="20">
        <f t="shared" ref="G1527:G1533" si="612">G1526+F1527</f>
        <v>69357600</v>
      </c>
      <c r="H1527" s="88">
        <f t="shared" ref="H1527:I1527" si="613">G1527/1024</f>
        <v>67732.03125</v>
      </c>
      <c r="I1527" s="53">
        <f t="shared" si="613"/>
        <v>66.144561767578125</v>
      </c>
    </row>
    <row r="1528" spans="5:9" x14ac:dyDescent="0.25">
      <c r="E1528" s="20">
        <f t="shared" si="563"/>
        <v>1521</v>
      </c>
      <c r="F1528" s="20">
        <f t="shared" si="611"/>
        <v>91260</v>
      </c>
      <c r="G1528" s="20">
        <f t="shared" si="612"/>
        <v>69448860</v>
      </c>
      <c r="H1528" s="88">
        <f t="shared" ref="H1528:I1528" si="614">G1528/1024</f>
        <v>67821.15234375</v>
      </c>
      <c r="I1528" s="53">
        <f t="shared" si="614"/>
        <v>66.231594085693359</v>
      </c>
    </row>
    <row r="1529" spans="5:9" x14ac:dyDescent="0.25">
      <c r="E1529" s="20">
        <f t="shared" si="563"/>
        <v>1522</v>
      </c>
      <c r="F1529" s="20">
        <f t="shared" si="611"/>
        <v>91320</v>
      </c>
      <c r="G1529" s="20">
        <f t="shared" si="612"/>
        <v>69540180</v>
      </c>
      <c r="H1529" s="88">
        <f t="shared" ref="H1529:I1529" si="615">G1529/1024</f>
        <v>67910.33203125</v>
      </c>
      <c r="I1529" s="53">
        <f t="shared" si="615"/>
        <v>66.318683624267578</v>
      </c>
    </row>
    <row r="1530" spans="5:9" x14ac:dyDescent="0.25">
      <c r="E1530" s="20">
        <f t="shared" si="563"/>
        <v>1523</v>
      </c>
      <c r="F1530" s="20">
        <f t="shared" si="611"/>
        <v>91380</v>
      </c>
      <c r="G1530" s="20">
        <f t="shared" si="612"/>
        <v>69631560</v>
      </c>
      <c r="H1530" s="88">
        <f t="shared" ref="H1530:I1530" si="616">G1530/1024</f>
        <v>67999.5703125</v>
      </c>
      <c r="I1530" s="53">
        <f t="shared" si="616"/>
        <v>66.405830383300781</v>
      </c>
    </row>
    <row r="1531" spans="5:9" x14ac:dyDescent="0.25">
      <c r="E1531" s="20">
        <f t="shared" si="563"/>
        <v>1524</v>
      </c>
      <c r="F1531" s="20">
        <f t="shared" si="611"/>
        <v>91440</v>
      </c>
      <c r="G1531" s="20">
        <f t="shared" si="612"/>
        <v>69723000</v>
      </c>
      <c r="H1531" s="88">
        <f t="shared" ref="H1531:I1531" si="617">G1531/1024</f>
        <v>68088.8671875</v>
      </c>
      <c r="I1531" s="53">
        <f t="shared" si="617"/>
        <v>66.493034362792969</v>
      </c>
    </row>
    <row r="1532" spans="5:9" x14ac:dyDescent="0.25">
      <c r="E1532" s="20">
        <f t="shared" si="563"/>
        <v>1525</v>
      </c>
      <c r="F1532" s="20">
        <f t="shared" si="611"/>
        <v>91500</v>
      </c>
      <c r="G1532" s="20">
        <f t="shared" si="612"/>
        <v>69814500</v>
      </c>
      <c r="H1532" s="88">
        <f t="shared" ref="H1532:I1532" si="618">G1532/1024</f>
        <v>68178.22265625</v>
      </c>
      <c r="I1532" s="53">
        <f t="shared" si="618"/>
        <v>66.580295562744141</v>
      </c>
    </row>
    <row r="1533" spans="5:9" x14ac:dyDescent="0.25">
      <c r="E1533" s="20">
        <f t="shared" si="563"/>
        <v>1526</v>
      </c>
      <c r="F1533" s="20">
        <f t="shared" si="611"/>
        <v>91560</v>
      </c>
      <c r="G1533" s="20">
        <f t="shared" si="612"/>
        <v>69906060</v>
      </c>
      <c r="H1533" s="88">
        <f t="shared" ref="H1533:I1533" si="619">G1533/1024</f>
        <v>68267.63671875</v>
      </c>
      <c r="I1533" s="53">
        <f t="shared" si="619"/>
        <v>66.667613983154297</v>
      </c>
    </row>
    <row r="1534" spans="5:9" x14ac:dyDescent="0.25">
      <c r="E1534" s="20">
        <f t="shared" si="563"/>
        <v>1527</v>
      </c>
      <c r="F1534" s="20">
        <f t="shared" ref="F1534:F1537" si="620">F1533+$F$5</f>
        <v>91620</v>
      </c>
      <c r="G1534" s="20">
        <f t="shared" ref="G1534:G1537" si="621">G1533+F1534</f>
        <v>69997680</v>
      </c>
      <c r="H1534" s="88">
        <f t="shared" ref="H1534:I1534" si="622">G1534/1024</f>
        <v>68357.109375</v>
      </c>
      <c r="I1534" s="53">
        <f t="shared" si="622"/>
        <v>66.754989624023438</v>
      </c>
    </row>
    <row r="1535" spans="5:9" x14ac:dyDescent="0.25">
      <c r="E1535" s="20">
        <f t="shared" si="563"/>
        <v>1528</v>
      </c>
      <c r="F1535" s="20">
        <f t="shared" si="620"/>
        <v>91680</v>
      </c>
      <c r="G1535" s="20">
        <f t="shared" si="621"/>
        <v>70089360</v>
      </c>
      <c r="H1535" s="88">
        <f t="shared" ref="H1535:I1535" si="623">G1535/1024</f>
        <v>68446.640625</v>
      </c>
      <c r="I1535" s="53">
        <f t="shared" si="623"/>
        <v>66.842422485351563</v>
      </c>
    </row>
    <row r="1536" spans="5:9" x14ac:dyDescent="0.25">
      <c r="E1536" s="20">
        <f t="shared" si="563"/>
        <v>1529</v>
      </c>
      <c r="F1536" s="20">
        <f t="shared" si="620"/>
        <v>91740</v>
      </c>
      <c r="G1536" s="20">
        <f t="shared" si="621"/>
        <v>70181100</v>
      </c>
      <c r="H1536" s="88">
        <f t="shared" ref="H1536:I1536" si="624">G1536/1024</f>
        <v>68536.23046875</v>
      </c>
      <c r="I1536" s="53">
        <f t="shared" si="624"/>
        <v>66.929912567138672</v>
      </c>
    </row>
    <row r="1537" spans="5:9" x14ac:dyDescent="0.25">
      <c r="E1537" s="20">
        <f t="shared" si="563"/>
        <v>1530</v>
      </c>
      <c r="F1537" s="20">
        <f t="shared" si="620"/>
        <v>91800</v>
      </c>
      <c r="G1537" s="20">
        <f t="shared" si="621"/>
        <v>70272900</v>
      </c>
      <c r="H1537" s="88">
        <f t="shared" ref="H1537:I1537" si="625">G1537/1024</f>
        <v>68625.87890625</v>
      </c>
      <c r="I1537" s="53">
        <f t="shared" si="625"/>
        <v>67.017459869384766</v>
      </c>
    </row>
  </sheetData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8"/>
  <dimension ref="C18:Q26"/>
  <sheetViews>
    <sheetView topLeftCell="E1" workbookViewId="0">
      <selection activeCell="G26" sqref="G26"/>
    </sheetView>
  </sheetViews>
  <sheetFormatPr defaultRowHeight="15" x14ac:dyDescent="0.25"/>
  <cols>
    <col min="3" max="3" width="10" bestFit="1" customWidth="1"/>
  </cols>
  <sheetData>
    <row r="18" spans="3:17" x14ac:dyDescent="0.25">
      <c r="C18">
        <v>174884.64</v>
      </c>
      <c r="D18" s="62">
        <f>C18/$C$21</f>
        <v>0.4</v>
      </c>
      <c r="E18" t="s">
        <v>377</v>
      </c>
    </row>
    <row r="19" spans="3:17" x14ac:dyDescent="0.25">
      <c r="C19">
        <v>262326.96000000002</v>
      </c>
      <c r="D19" s="62">
        <f>C19/$C$21</f>
        <v>0.6</v>
      </c>
      <c r="E19" t="s">
        <v>378</v>
      </c>
      <c r="P19">
        <v>92986.46</v>
      </c>
      <c r="Q19">
        <f>P19/$P$22</f>
        <v>0.30000002581021157</v>
      </c>
    </row>
    <row r="20" spans="3:17" x14ac:dyDescent="0.25">
      <c r="P20">
        <v>216968.38</v>
      </c>
      <c r="Q20">
        <f>P20/$P$22</f>
        <v>0.69999997418978843</v>
      </c>
    </row>
    <row r="21" spans="3:17" x14ac:dyDescent="0.25">
      <c r="C21">
        <f>C19+C18</f>
        <v>437211.60000000003</v>
      </c>
    </row>
    <row r="22" spans="3:17" x14ac:dyDescent="0.25">
      <c r="P22">
        <f>P19+P20</f>
        <v>309954.84000000003</v>
      </c>
    </row>
    <row r="23" spans="3:17" x14ac:dyDescent="0.25">
      <c r="F23">
        <f>179/8</f>
        <v>22.375</v>
      </c>
      <c r="G23">
        <f>179*1500</f>
        <v>268500</v>
      </c>
    </row>
    <row r="24" spans="3:17" x14ac:dyDescent="0.25">
      <c r="F24">
        <f>76/8</f>
        <v>9.5</v>
      </c>
      <c r="G24">
        <f>F24*12000</f>
        <v>114000</v>
      </c>
    </row>
    <row r="26" spans="3:17" x14ac:dyDescent="0.25">
      <c r="F26">
        <f>F23-F24</f>
        <v>12.875</v>
      </c>
      <c r="G26">
        <f>F26*12000</f>
        <v>154500</v>
      </c>
    </row>
  </sheetData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9"/>
  <dimension ref="B1:I16"/>
  <sheetViews>
    <sheetView workbookViewId="0">
      <selection activeCell="C7" sqref="C7"/>
    </sheetView>
  </sheetViews>
  <sheetFormatPr defaultRowHeight="15" x14ac:dyDescent="0.25"/>
  <sheetData>
    <row r="1" spans="2:9" x14ac:dyDescent="0.25">
      <c r="I1" s="91" t="s">
        <v>383</v>
      </c>
    </row>
    <row r="4" spans="2:9" x14ac:dyDescent="0.25">
      <c r="B4" t="s">
        <v>385</v>
      </c>
      <c r="C4" t="s">
        <v>384</v>
      </c>
    </row>
    <row r="5" spans="2:9" x14ac:dyDescent="0.25">
      <c r="B5">
        <v>1</v>
      </c>
      <c r="C5">
        <f>71.6+28*(B5/1)</f>
        <v>99.6</v>
      </c>
    </row>
    <row r="6" spans="2:9" x14ac:dyDescent="0.25">
      <c r="B6">
        <v>2</v>
      </c>
      <c r="C6">
        <f>71.6+28*(B6/1)</f>
        <v>127.6</v>
      </c>
    </row>
    <row r="7" spans="2:9" x14ac:dyDescent="0.25">
      <c r="B7">
        <v>3</v>
      </c>
      <c r="C7">
        <f t="shared" ref="C7:C16" si="0">71.6+28*(B7/1)</f>
        <v>155.6</v>
      </c>
    </row>
    <row r="8" spans="2:9" x14ac:dyDescent="0.25">
      <c r="B8">
        <v>4</v>
      </c>
      <c r="C8">
        <f t="shared" si="0"/>
        <v>183.6</v>
      </c>
    </row>
    <row r="9" spans="2:9" x14ac:dyDescent="0.25">
      <c r="B9">
        <v>5</v>
      </c>
      <c r="C9">
        <f t="shared" si="0"/>
        <v>211.6</v>
      </c>
    </row>
    <row r="10" spans="2:9" x14ac:dyDescent="0.25">
      <c r="B10">
        <v>6</v>
      </c>
      <c r="C10">
        <f t="shared" si="0"/>
        <v>239.6</v>
      </c>
    </row>
    <row r="11" spans="2:9" x14ac:dyDescent="0.25">
      <c r="B11">
        <v>7</v>
      </c>
      <c r="C11">
        <f t="shared" si="0"/>
        <v>267.60000000000002</v>
      </c>
    </row>
    <row r="12" spans="2:9" x14ac:dyDescent="0.25">
      <c r="B12">
        <v>8</v>
      </c>
      <c r="C12">
        <f t="shared" si="0"/>
        <v>295.60000000000002</v>
      </c>
    </row>
    <row r="13" spans="2:9" x14ac:dyDescent="0.25">
      <c r="B13">
        <v>9</v>
      </c>
      <c r="C13">
        <f t="shared" si="0"/>
        <v>323.60000000000002</v>
      </c>
    </row>
    <row r="14" spans="2:9" x14ac:dyDescent="0.25">
      <c r="B14">
        <v>10</v>
      </c>
      <c r="C14">
        <f t="shared" si="0"/>
        <v>351.6</v>
      </c>
    </row>
    <row r="15" spans="2:9" x14ac:dyDescent="0.25">
      <c r="B15">
        <v>11</v>
      </c>
      <c r="C15">
        <f t="shared" si="0"/>
        <v>379.6</v>
      </c>
    </row>
    <row r="16" spans="2:9" x14ac:dyDescent="0.25">
      <c r="B16">
        <v>12</v>
      </c>
      <c r="C16">
        <f t="shared" si="0"/>
        <v>407.6</v>
      </c>
    </row>
  </sheetData>
  <hyperlinks>
    <hyperlink ref="I1" r:id="rId1"/>
  </hyperlinks>
  <pageMargins left="0.7" right="0.7" top="0.78740157499999996" bottom="0.78740157499999996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0"/>
  <dimension ref="A3:N25"/>
  <sheetViews>
    <sheetView topLeftCell="A4" workbookViewId="0">
      <selection activeCell="O25" sqref="O25"/>
    </sheetView>
  </sheetViews>
  <sheetFormatPr defaultRowHeight="15" x14ac:dyDescent="0.25"/>
  <cols>
    <col min="2" max="2" width="32.7109375" bestFit="1" customWidth="1"/>
    <col min="4" max="4" width="12" bestFit="1" customWidth="1"/>
    <col min="6" max="7" width="12" bestFit="1" customWidth="1"/>
  </cols>
  <sheetData>
    <row r="3" spans="1:7" x14ac:dyDescent="0.25">
      <c r="B3" s="91" t="s">
        <v>386</v>
      </c>
    </row>
    <row r="8" spans="1:7" x14ac:dyDescent="0.25">
      <c r="B8" s="23">
        <v>300000000</v>
      </c>
    </row>
    <row r="9" spans="1:7" x14ac:dyDescent="0.25">
      <c r="A9" t="s">
        <v>390</v>
      </c>
      <c r="B9" s="23">
        <f>B8</f>
        <v>300000000</v>
      </c>
    </row>
    <row r="13" spans="1:7" x14ac:dyDescent="0.25">
      <c r="B13" s="20" t="s">
        <v>171</v>
      </c>
      <c r="C13" s="20" t="s">
        <v>388</v>
      </c>
      <c r="F13" s="93" t="s">
        <v>395</v>
      </c>
      <c r="G13" s="93" t="s">
        <v>396</v>
      </c>
    </row>
    <row r="14" spans="1:7" x14ac:dyDescent="0.25">
      <c r="B14" s="25">
        <v>1</v>
      </c>
      <c r="C14" s="92">
        <v>100</v>
      </c>
      <c r="F14" s="30">
        <f>D21-D19</f>
        <v>0</v>
      </c>
      <c r="G14" s="30">
        <f>(D21/D19-1)*100</f>
        <v>2.2204460492503131E-14</v>
      </c>
    </row>
    <row r="16" spans="1:7" x14ac:dyDescent="0.25">
      <c r="B16" t="s">
        <v>392</v>
      </c>
      <c r="D16" s="22">
        <f>0.5*B14*C14*C14</f>
        <v>5000</v>
      </c>
    </row>
    <row r="17" spans="2:14" x14ac:dyDescent="0.25">
      <c r="B17" t="s">
        <v>393</v>
      </c>
      <c r="D17" s="23">
        <f>B14*B9*B9</f>
        <v>9E+16</v>
      </c>
    </row>
    <row r="19" spans="2:14" x14ac:dyDescent="0.25">
      <c r="B19" t="s">
        <v>394</v>
      </c>
      <c r="D19">
        <f>D16+D17</f>
        <v>9.0000000000004992E+16</v>
      </c>
    </row>
    <row r="20" spans="2:14" x14ac:dyDescent="0.25">
      <c r="L20">
        <v>168</v>
      </c>
      <c r="M20">
        <v>245</v>
      </c>
      <c r="N20" s="94">
        <f>L20/M20</f>
        <v>0.68571428571428572</v>
      </c>
    </row>
    <row r="21" spans="2:14" x14ac:dyDescent="0.25">
      <c r="B21" t="s">
        <v>387</v>
      </c>
      <c r="D21">
        <f>POWER(B14*B14*B9*B9*B9*B9+D22*D22*B9*B9,0.5)</f>
        <v>9.0000000000005008E+16</v>
      </c>
      <c r="L21">
        <f>L20+1</f>
        <v>169</v>
      </c>
      <c r="M21">
        <f>M20+1</f>
        <v>246</v>
      </c>
      <c r="N21" s="94">
        <f t="shared" ref="N21:N25" si="0">L21/M21</f>
        <v>0.68699186991869921</v>
      </c>
    </row>
    <row r="22" spans="2:14" x14ac:dyDescent="0.25">
      <c r="B22" t="s">
        <v>391</v>
      </c>
      <c r="D22" s="23">
        <f>D23*C14</f>
        <v>100.00000000000556</v>
      </c>
      <c r="L22">
        <f t="shared" ref="L22:L25" si="1">L21+1</f>
        <v>170</v>
      </c>
      <c r="M22">
        <f t="shared" ref="M22:M25" si="2">M21+1</f>
        <v>247</v>
      </c>
      <c r="N22" s="94">
        <f t="shared" si="0"/>
        <v>0.68825910931174084</v>
      </c>
    </row>
    <row r="23" spans="2:14" x14ac:dyDescent="0.25">
      <c r="B23" t="s">
        <v>389</v>
      </c>
      <c r="D23" s="23">
        <f>B14/D24</f>
        <v>1.0000000000000555</v>
      </c>
      <c r="L23">
        <f t="shared" si="1"/>
        <v>171</v>
      </c>
      <c r="M23">
        <f t="shared" si="2"/>
        <v>248</v>
      </c>
      <c r="N23" s="94">
        <f t="shared" si="0"/>
        <v>0.68951612903225812</v>
      </c>
    </row>
    <row r="24" spans="2:14" x14ac:dyDescent="0.25">
      <c r="B24" t="s">
        <v>90</v>
      </c>
      <c r="D24" s="23">
        <f>POWER(1-((C14*C14)/(B9*B9)),0.5)</f>
        <v>0.99999999999994449</v>
      </c>
      <c r="L24">
        <f t="shared" si="1"/>
        <v>172</v>
      </c>
      <c r="M24">
        <f t="shared" si="2"/>
        <v>249</v>
      </c>
      <c r="N24" s="94">
        <f t="shared" si="0"/>
        <v>0.69076305220883538</v>
      </c>
    </row>
    <row r="25" spans="2:14" x14ac:dyDescent="0.25">
      <c r="L25">
        <f t="shared" si="1"/>
        <v>173</v>
      </c>
      <c r="M25">
        <f t="shared" si="2"/>
        <v>250</v>
      </c>
      <c r="N25" s="94">
        <f t="shared" si="0"/>
        <v>0.69199999999999995</v>
      </c>
    </row>
  </sheetData>
  <hyperlinks>
    <hyperlink ref="B3" r:id="rId1"/>
  </hyperlinks>
  <pageMargins left="0.7" right="0.7" top="0.78740157499999996" bottom="0.78740157499999996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1" filterMode="1"/>
  <dimension ref="B1:O155"/>
  <sheetViews>
    <sheetView workbookViewId="0">
      <pane ySplit="8" topLeftCell="A138" activePane="bottomLeft" state="frozen"/>
      <selection pane="bottomLeft" activeCell="J7" sqref="B1:O155"/>
    </sheetView>
  </sheetViews>
  <sheetFormatPr defaultRowHeight="15" x14ac:dyDescent="0.25"/>
  <cols>
    <col min="2" max="2" width="10.140625" bestFit="1" customWidth="1"/>
    <col min="5" max="5" width="12.140625" bestFit="1" customWidth="1"/>
    <col min="6" max="6" width="44.5703125" customWidth="1"/>
    <col min="10" max="10" width="27.140625" customWidth="1"/>
    <col min="11" max="11" width="15.140625" bestFit="1" customWidth="1"/>
    <col min="12" max="12" width="13.28515625" bestFit="1" customWidth="1"/>
    <col min="14" max="14" width="11.42578125" bestFit="1" customWidth="1"/>
  </cols>
  <sheetData>
    <row r="1" spans="2:15" x14ac:dyDescent="0.25">
      <c r="M1" s="20" t="s">
        <v>449</v>
      </c>
      <c r="N1" s="20" t="s">
        <v>450</v>
      </c>
      <c r="O1" s="20" t="s">
        <v>451</v>
      </c>
    </row>
    <row r="2" spans="2:15" x14ac:dyDescent="0.25">
      <c r="B2" t="s">
        <v>457</v>
      </c>
      <c r="F2" s="32">
        <v>40497</v>
      </c>
      <c r="I2" s="24" t="s">
        <v>445</v>
      </c>
      <c r="J2" s="96">
        <f t="shared" ref="J2:J7" si="0">SUMIF(E:E,K2,D:D)</f>
        <v>20795</v>
      </c>
      <c r="K2" s="24" t="s">
        <v>403</v>
      </c>
      <c r="M2" s="99">
        <f>J2/$F$4</f>
        <v>15.565119760479043</v>
      </c>
      <c r="N2" s="99">
        <f>M2*30</f>
        <v>466.95359281437129</v>
      </c>
      <c r="O2" s="99">
        <f>N2*12</f>
        <v>5603.443113772455</v>
      </c>
    </row>
    <row r="3" spans="2:15" x14ac:dyDescent="0.25">
      <c r="B3">
        <v>52000</v>
      </c>
      <c r="F3" s="32">
        <v>41833</v>
      </c>
      <c r="I3" s="24" t="s">
        <v>445</v>
      </c>
      <c r="J3" s="96">
        <f t="shared" si="0"/>
        <v>48119</v>
      </c>
      <c r="K3" s="24" t="s">
        <v>444</v>
      </c>
      <c r="M3" s="99">
        <f>J3/$F$4</f>
        <v>36.017215568862277</v>
      </c>
      <c r="N3" s="99">
        <f>M3*30</f>
        <v>1080.5164670658683</v>
      </c>
      <c r="O3" s="99">
        <f t="shared" ref="O3:O7" si="1">N3*12</f>
        <v>12966.197604790419</v>
      </c>
    </row>
    <row r="4" spans="2:15" x14ac:dyDescent="0.25">
      <c r="F4">
        <f>F3-F2</f>
        <v>1336</v>
      </c>
      <c r="G4" t="s">
        <v>448</v>
      </c>
      <c r="I4" s="24" t="s">
        <v>445</v>
      </c>
      <c r="J4" s="96">
        <f t="shared" si="0"/>
        <v>159324</v>
      </c>
      <c r="K4" s="24" t="s">
        <v>404</v>
      </c>
      <c r="M4" s="99">
        <f t="shared" ref="M4:M7" si="2">J4/$F$4</f>
        <v>119.25449101796407</v>
      </c>
      <c r="N4" s="99">
        <f t="shared" ref="N4:N7" si="3">M4*30</f>
        <v>3577.6347305389222</v>
      </c>
      <c r="O4" s="99">
        <f t="shared" si="1"/>
        <v>42931.616766467065</v>
      </c>
    </row>
    <row r="5" spans="2:15" x14ac:dyDescent="0.25">
      <c r="I5" s="24" t="s">
        <v>445</v>
      </c>
      <c r="J5" s="96">
        <f t="shared" si="0"/>
        <v>25219</v>
      </c>
      <c r="K5" s="24" t="s">
        <v>446</v>
      </c>
      <c r="M5" s="99">
        <f t="shared" si="2"/>
        <v>18.876497005988025</v>
      </c>
      <c r="N5" s="99">
        <f t="shared" si="3"/>
        <v>566.29491017964074</v>
      </c>
      <c r="O5" s="99">
        <f t="shared" si="1"/>
        <v>6795.5389221556889</v>
      </c>
    </row>
    <row r="6" spans="2:15" x14ac:dyDescent="0.25">
      <c r="I6" s="24" t="s">
        <v>445</v>
      </c>
      <c r="J6" s="96">
        <f t="shared" si="0"/>
        <v>5700</v>
      </c>
      <c r="K6" s="24" t="s">
        <v>447</v>
      </c>
      <c r="M6" s="99">
        <f t="shared" si="2"/>
        <v>4.2664670658682633</v>
      </c>
      <c r="N6" s="99">
        <f t="shared" si="3"/>
        <v>127.9940119760479</v>
      </c>
      <c r="O6" s="99">
        <f t="shared" si="1"/>
        <v>1535.9281437125749</v>
      </c>
    </row>
    <row r="7" spans="2:15" x14ac:dyDescent="0.25">
      <c r="B7" t="s">
        <v>397</v>
      </c>
      <c r="F7" s="95">
        <f>SUM(D9:D1005)</f>
        <v>360591</v>
      </c>
      <c r="I7" s="24" t="s">
        <v>445</v>
      </c>
      <c r="J7" s="96">
        <f t="shared" si="0"/>
        <v>100585</v>
      </c>
      <c r="K7" s="24" t="s">
        <v>275</v>
      </c>
      <c r="M7" s="99">
        <f t="shared" si="2"/>
        <v>75.28817365269461</v>
      </c>
      <c r="N7" s="99">
        <f t="shared" si="3"/>
        <v>2258.6452095808381</v>
      </c>
      <c r="O7" s="99">
        <f t="shared" si="1"/>
        <v>27103.742514970058</v>
      </c>
    </row>
    <row r="8" spans="2:15" x14ac:dyDescent="0.25">
      <c r="B8" s="24" t="s">
        <v>453</v>
      </c>
      <c r="C8" s="24"/>
      <c r="D8" s="24" t="s">
        <v>454</v>
      </c>
      <c r="E8" s="24" t="s">
        <v>455</v>
      </c>
      <c r="F8" s="24" t="s">
        <v>456</v>
      </c>
    </row>
    <row r="9" spans="2:15" x14ac:dyDescent="0.25">
      <c r="B9" s="51">
        <v>40497</v>
      </c>
      <c r="C9" s="20"/>
      <c r="D9" s="77">
        <v>99000</v>
      </c>
      <c r="E9" s="20" t="s">
        <v>275</v>
      </c>
      <c r="F9" s="20" t="s">
        <v>398</v>
      </c>
    </row>
    <row r="10" spans="2:15" x14ac:dyDescent="0.25">
      <c r="B10" s="51">
        <v>40497</v>
      </c>
      <c r="C10" s="20"/>
      <c r="D10" s="20">
        <v>200</v>
      </c>
      <c r="E10" s="20" t="s">
        <v>275</v>
      </c>
      <c r="F10" s="20" t="s">
        <v>399</v>
      </c>
    </row>
    <row r="11" spans="2:15" x14ac:dyDescent="0.25">
      <c r="B11" s="51">
        <v>40497</v>
      </c>
      <c r="C11" s="20"/>
      <c r="D11" s="20">
        <v>200</v>
      </c>
      <c r="E11" s="20" t="s">
        <v>275</v>
      </c>
      <c r="F11" s="20" t="s">
        <v>400</v>
      </c>
    </row>
    <row r="12" spans="2:15" x14ac:dyDescent="0.25">
      <c r="B12" s="51">
        <v>40498</v>
      </c>
      <c r="C12" s="20"/>
      <c r="D12" s="20">
        <v>800</v>
      </c>
      <c r="E12" s="20" t="s">
        <v>275</v>
      </c>
      <c r="F12" s="20" t="s">
        <v>401</v>
      </c>
    </row>
    <row r="13" spans="2:15" x14ac:dyDescent="0.25">
      <c r="B13" s="51">
        <v>40500</v>
      </c>
      <c r="C13" s="20"/>
      <c r="D13" s="20">
        <v>4092</v>
      </c>
      <c r="E13" s="20" t="s">
        <v>443</v>
      </c>
      <c r="F13" s="20" t="s">
        <v>402</v>
      </c>
    </row>
    <row r="14" spans="2:15" hidden="1" x14ac:dyDescent="0.25">
      <c r="B14" s="97">
        <v>40483</v>
      </c>
      <c r="C14" s="20"/>
      <c r="D14" s="20">
        <v>1000</v>
      </c>
      <c r="E14" s="20" t="s">
        <v>404</v>
      </c>
      <c r="F14" s="20"/>
    </row>
    <row r="15" spans="2:15" hidden="1" x14ac:dyDescent="0.25">
      <c r="B15" s="97">
        <v>40483</v>
      </c>
      <c r="C15" s="20"/>
      <c r="D15" s="20">
        <v>1436</v>
      </c>
      <c r="E15" s="20" t="s">
        <v>404</v>
      </c>
      <c r="F15" s="20"/>
    </row>
    <row r="16" spans="2:15" hidden="1" x14ac:dyDescent="0.25">
      <c r="B16" s="97">
        <v>40513</v>
      </c>
      <c r="C16" s="20"/>
      <c r="D16" s="20">
        <v>1452</v>
      </c>
      <c r="E16" s="20" t="s">
        <v>404</v>
      </c>
      <c r="F16" s="20"/>
    </row>
    <row r="17" spans="2:12" hidden="1" x14ac:dyDescent="0.25">
      <c r="B17" s="97">
        <v>40513</v>
      </c>
      <c r="C17" s="20"/>
      <c r="D17" s="20">
        <v>1574</v>
      </c>
      <c r="E17" s="20" t="s">
        <v>404</v>
      </c>
      <c r="F17" s="20"/>
    </row>
    <row r="18" spans="2:12" x14ac:dyDescent="0.25">
      <c r="B18" s="51">
        <v>40547</v>
      </c>
      <c r="C18" s="20"/>
      <c r="D18" s="20">
        <v>1200</v>
      </c>
      <c r="E18" s="20" t="s">
        <v>447</v>
      </c>
      <c r="F18" s="20" t="s">
        <v>405</v>
      </c>
    </row>
    <row r="19" spans="2:12" x14ac:dyDescent="0.25">
      <c r="B19" s="51">
        <v>40547</v>
      </c>
      <c r="C19" s="20"/>
      <c r="D19" s="20">
        <v>150</v>
      </c>
      <c r="E19" s="20" t="s">
        <v>275</v>
      </c>
      <c r="F19" s="20" t="s">
        <v>406</v>
      </c>
      <c r="J19" s="24" t="s">
        <v>464</v>
      </c>
      <c r="K19" s="24"/>
      <c r="L19" s="24"/>
    </row>
    <row r="20" spans="2:12" hidden="1" x14ac:dyDescent="0.25">
      <c r="B20" s="97">
        <v>40544</v>
      </c>
      <c r="C20" s="20"/>
      <c r="D20" s="20">
        <v>1580</v>
      </c>
      <c r="E20" s="20" t="s">
        <v>404</v>
      </c>
      <c r="F20" s="20"/>
    </row>
    <row r="21" spans="2:12" hidden="1" x14ac:dyDescent="0.25">
      <c r="B21" s="97">
        <v>40544</v>
      </c>
      <c r="C21" s="20"/>
      <c r="D21" s="20">
        <v>1453</v>
      </c>
      <c r="E21" s="20" t="s">
        <v>404</v>
      </c>
      <c r="F21" s="20"/>
    </row>
    <row r="22" spans="2:12" hidden="1" x14ac:dyDescent="0.25">
      <c r="B22" s="97">
        <v>40575</v>
      </c>
      <c r="C22" s="20"/>
      <c r="D22" s="20">
        <v>1551</v>
      </c>
      <c r="E22" s="20" t="s">
        <v>404</v>
      </c>
      <c r="F22" s="20"/>
    </row>
    <row r="23" spans="2:12" hidden="1" x14ac:dyDescent="0.25">
      <c r="B23" s="97">
        <v>40575</v>
      </c>
      <c r="C23" s="20"/>
      <c r="D23" s="20">
        <v>1640</v>
      </c>
      <c r="E23" s="20" t="s">
        <v>404</v>
      </c>
      <c r="F23" s="20"/>
    </row>
    <row r="24" spans="2:12" hidden="1" x14ac:dyDescent="0.25">
      <c r="B24" s="97">
        <v>40603</v>
      </c>
      <c r="C24" s="20"/>
      <c r="D24" s="20">
        <v>1513</v>
      </c>
      <c r="E24" s="20" t="s">
        <v>404</v>
      </c>
      <c r="F24" s="20"/>
    </row>
    <row r="25" spans="2:12" hidden="1" x14ac:dyDescent="0.25">
      <c r="B25" s="97">
        <v>40603</v>
      </c>
      <c r="C25" s="20"/>
      <c r="D25" s="20">
        <v>1627</v>
      </c>
      <c r="E25" s="20" t="s">
        <v>404</v>
      </c>
      <c r="F25" s="20"/>
    </row>
    <row r="26" spans="2:12" x14ac:dyDescent="0.25">
      <c r="B26" s="51">
        <v>40641</v>
      </c>
      <c r="C26" s="20"/>
      <c r="D26" s="20">
        <v>2420</v>
      </c>
      <c r="E26" s="20" t="s">
        <v>444</v>
      </c>
      <c r="F26" s="20" t="s">
        <v>407</v>
      </c>
      <c r="J26" s="20" t="s">
        <v>458</v>
      </c>
      <c r="K26" s="20" t="s">
        <v>459</v>
      </c>
      <c r="L26" s="100">
        <v>21000</v>
      </c>
    </row>
    <row r="27" spans="2:12" hidden="1" x14ac:dyDescent="0.25">
      <c r="B27" s="97">
        <v>40634</v>
      </c>
      <c r="C27" s="20"/>
      <c r="D27" s="20">
        <v>1661</v>
      </c>
      <c r="E27" s="20" t="s">
        <v>404</v>
      </c>
      <c r="F27" s="20"/>
    </row>
    <row r="28" spans="2:12" hidden="1" x14ac:dyDescent="0.25">
      <c r="B28" s="97">
        <v>40634</v>
      </c>
      <c r="C28" s="20"/>
      <c r="D28" s="20">
        <v>1602</v>
      </c>
      <c r="E28" s="20" t="s">
        <v>404</v>
      </c>
      <c r="F28" s="20"/>
    </row>
    <row r="29" spans="2:12" hidden="1" x14ac:dyDescent="0.25">
      <c r="B29" s="97">
        <v>40634</v>
      </c>
      <c r="C29" s="20"/>
      <c r="D29" s="20">
        <v>1690</v>
      </c>
      <c r="E29" s="20" t="s">
        <v>404</v>
      </c>
      <c r="F29" s="20"/>
    </row>
    <row r="30" spans="2:12" x14ac:dyDescent="0.25">
      <c r="B30" s="51">
        <v>40648</v>
      </c>
      <c r="C30" s="20"/>
      <c r="D30" s="20">
        <v>2900</v>
      </c>
      <c r="E30" s="20" t="s">
        <v>444</v>
      </c>
      <c r="F30" s="20" t="s">
        <v>408</v>
      </c>
      <c r="J30" s="20" t="s">
        <v>460</v>
      </c>
      <c r="K30" s="20" t="s">
        <v>461</v>
      </c>
      <c r="L30" s="100">
        <v>50000</v>
      </c>
    </row>
    <row r="31" spans="2:12" hidden="1" x14ac:dyDescent="0.25">
      <c r="B31" s="97">
        <v>40664</v>
      </c>
      <c r="C31" s="20"/>
      <c r="D31" s="20">
        <v>1648</v>
      </c>
      <c r="E31" s="20" t="s">
        <v>404</v>
      </c>
      <c r="F31" s="20"/>
    </row>
    <row r="32" spans="2:12" hidden="1" x14ac:dyDescent="0.25">
      <c r="B32" s="97">
        <v>40664</v>
      </c>
      <c r="C32" s="20"/>
      <c r="D32" s="20">
        <v>1532</v>
      </c>
      <c r="E32" s="20" t="s">
        <v>404</v>
      </c>
      <c r="F32" s="20"/>
    </row>
    <row r="33" spans="2:12" x14ac:dyDescent="0.25">
      <c r="B33" s="51">
        <v>40702</v>
      </c>
      <c r="C33" s="20"/>
      <c r="D33" s="20">
        <v>4400</v>
      </c>
      <c r="E33" s="20" t="s">
        <v>444</v>
      </c>
      <c r="F33" s="20" t="s">
        <v>409</v>
      </c>
      <c r="J33" s="20" t="s">
        <v>469</v>
      </c>
      <c r="K33" s="20" t="s">
        <v>462</v>
      </c>
      <c r="L33" s="100">
        <v>160000</v>
      </c>
    </row>
    <row r="34" spans="2:12" hidden="1" x14ac:dyDescent="0.25">
      <c r="B34" s="98">
        <v>41949</v>
      </c>
      <c r="C34" s="20"/>
      <c r="D34" s="20">
        <v>1603</v>
      </c>
      <c r="E34" s="20" t="s">
        <v>404</v>
      </c>
      <c r="F34" s="20"/>
    </row>
    <row r="35" spans="2:12" hidden="1" x14ac:dyDescent="0.25">
      <c r="B35" s="98">
        <v>41949</v>
      </c>
      <c r="C35" s="20"/>
      <c r="D35" s="20">
        <v>1612</v>
      </c>
      <c r="E35" s="20" t="s">
        <v>404</v>
      </c>
      <c r="F35" s="20"/>
    </row>
    <row r="36" spans="2:12" hidden="1" x14ac:dyDescent="0.25">
      <c r="B36" s="97">
        <v>40725</v>
      </c>
      <c r="C36" s="20"/>
      <c r="D36" s="20">
        <v>1100</v>
      </c>
      <c r="E36" s="20" t="s">
        <v>404</v>
      </c>
      <c r="F36" s="20"/>
    </row>
    <row r="37" spans="2:12" hidden="1" x14ac:dyDescent="0.25">
      <c r="B37" s="97">
        <v>40725</v>
      </c>
      <c r="C37" s="20"/>
      <c r="D37" s="20">
        <v>1670</v>
      </c>
      <c r="E37" s="20" t="s">
        <v>404</v>
      </c>
      <c r="F37" s="20"/>
    </row>
    <row r="38" spans="2:12" hidden="1" x14ac:dyDescent="0.25">
      <c r="B38" s="97">
        <v>40756</v>
      </c>
      <c r="C38" s="20"/>
      <c r="D38" s="20">
        <v>1659</v>
      </c>
      <c r="E38" s="20" t="s">
        <v>404</v>
      </c>
      <c r="F38" s="20"/>
    </row>
    <row r="39" spans="2:12" hidden="1" x14ac:dyDescent="0.25">
      <c r="B39" s="97">
        <v>40756</v>
      </c>
      <c r="C39" s="20"/>
      <c r="D39" s="20">
        <v>1600</v>
      </c>
      <c r="E39" s="20" t="s">
        <v>404</v>
      </c>
      <c r="F39" s="20"/>
    </row>
    <row r="40" spans="2:12" hidden="1" x14ac:dyDescent="0.25">
      <c r="B40" s="97">
        <v>40756</v>
      </c>
      <c r="C40" s="20"/>
      <c r="D40" s="20">
        <v>1676</v>
      </c>
      <c r="E40" s="20" t="s">
        <v>404</v>
      </c>
      <c r="F40" s="20"/>
    </row>
    <row r="41" spans="2:12" x14ac:dyDescent="0.25">
      <c r="B41" s="51">
        <v>40794</v>
      </c>
      <c r="C41" s="20"/>
      <c r="D41" s="20">
        <v>2400</v>
      </c>
      <c r="E41" s="20" t="s">
        <v>403</v>
      </c>
      <c r="F41" s="20" t="s">
        <v>410</v>
      </c>
      <c r="J41" s="20" t="s">
        <v>446</v>
      </c>
      <c r="K41" s="20" t="s">
        <v>463</v>
      </c>
      <c r="L41" s="100">
        <v>25000</v>
      </c>
    </row>
    <row r="42" spans="2:12" hidden="1" x14ac:dyDescent="0.25">
      <c r="B42" s="97">
        <v>40787</v>
      </c>
      <c r="C42" s="20"/>
      <c r="D42" s="20">
        <v>1631</v>
      </c>
      <c r="E42" s="20" t="s">
        <v>404</v>
      </c>
      <c r="F42" s="20"/>
    </row>
    <row r="43" spans="2:12" hidden="1" x14ac:dyDescent="0.25">
      <c r="B43" s="97">
        <v>40787</v>
      </c>
      <c r="C43" s="20"/>
      <c r="D43" s="20">
        <v>444</v>
      </c>
      <c r="E43" s="20" t="s">
        <v>404</v>
      </c>
      <c r="F43" s="20"/>
    </row>
    <row r="44" spans="2:12" hidden="1" x14ac:dyDescent="0.25">
      <c r="B44" s="97">
        <v>40787</v>
      </c>
      <c r="C44" s="20"/>
      <c r="D44" s="20">
        <v>1605</v>
      </c>
      <c r="E44" s="20" t="s">
        <v>404</v>
      </c>
      <c r="F44" s="20"/>
    </row>
    <row r="45" spans="2:12" hidden="1" x14ac:dyDescent="0.25">
      <c r="B45" s="97">
        <v>40817</v>
      </c>
      <c r="C45" s="20"/>
      <c r="D45" s="20">
        <v>1591</v>
      </c>
      <c r="E45" s="20" t="s">
        <v>404</v>
      </c>
      <c r="F45" s="20"/>
    </row>
    <row r="46" spans="2:12" hidden="1" x14ac:dyDescent="0.25">
      <c r="B46" s="97">
        <v>40817</v>
      </c>
      <c r="C46" s="20"/>
      <c r="D46" s="20">
        <v>1686</v>
      </c>
      <c r="E46" s="20" t="s">
        <v>404</v>
      </c>
      <c r="F46" s="20"/>
    </row>
    <row r="47" spans="2:12" x14ac:dyDescent="0.25">
      <c r="B47" s="51">
        <v>40849</v>
      </c>
      <c r="C47" s="20"/>
      <c r="D47" s="20">
        <v>5200</v>
      </c>
      <c r="E47" s="20" t="s">
        <v>444</v>
      </c>
      <c r="F47" s="20" t="s">
        <v>411</v>
      </c>
      <c r="J47" s="20" t="s">
        <v>465</v>
      </c>
      <c r="K47" s="20" t="s">
        <v>466</v>
      </c>
      <c r="L47" s="100">
        <v>5700</v>
      </c>
    </row>
    <row r="48" spans="2:12" x14ac:dyDescent="0.25">
      <c r="B48" s="51">
        <v>40862</v>
      </c>
      <c r="C48" s="20"/>
      <c r="D48" s="20">
        <v>7039</v>
      </c>
      <c r="E48" s="20" t="s">
        <v>443</v>
      </c>
      <c r="F48" s="20" t="s">
        <v>412</v>
      </c>
      <c r="J48" s="20" t="s">
        <v>467</v>
      </c>
      <c r="K48" s="20"/>
      <c r="L48" s="100">
        <v>100000</v>
      </c>
    </row>
    <row r="49" spans="2:12" hidden="1" x14ac:dyDescent="0.25">
      <c r="B49" s="97">
        <v>40848</v>
      </c>
      <c r="C49" s="20"/>
      <c r="D49" s="20">
        <v>1681</v>
      </c>
      <c r="E49" s="20" t="s">
        <v>404</v>
      </c>
      <c r="F49" s="20"/>
    </row>
    <row r="50" spans="2:12" hidden="1" x14ac:dyDescent="0.25">
      <c r="B50" s="97">
        <v>40848</v>
      </c>
      <c r="C50" s="20"/>
      <c r="D50" s="20">
        <v>1580</v>
      </c>
      <c r="E50" s="20" t="s">
        <v>404</v>
      </c>
      <c r="F50" s="20"/>
    </row>
    <row r="51" spans="2:12" hidden="1" x14ac:dyDescent="0.25">
      <c r="B51" s="97">
        <v>40878</v>
      </c>
      <c r="C51" s="20"/>
      <c r="D51" s="20">
        <v>1581</v>
      </c>
      <c r="E51" s="20" t="s">
        <v>404</v>
      </c>
      <c r="F51" s="20"/>
    </row>
    <row r="52" spans="2:12" hidden="1" x14ac:dyDescent="0.25">
      <c r="B52" s="97">
        <v>40878</v>
      </c>
      <c r="C52" s="20"/>
      <c r="D52" s="20">
        <v>1983</v>
      </c>
      <c r="E52" s="20" t="s">
        <v>404</v>
      </c>
      <c r="F52" s="20"/>
    </row>
    <row r="53" spans="2:12" x14ac:dyDescent="0.25">
      <c r="B53" s="51">
        <v>40908</v>
      </c>
      <c r="C53" s="20"/>
      <c r="D53" s="20">
        <v>1500</v>
      </c>
      <c r="E53" s="20" t="s">
        <v>447</v>
      </c>
      <c r="F53" s="20" t="s">
        <v>413</v>
      </c>
      <c r="J53" s="20"/>
      <c r="K53" s="20"/>
      <c r="L53" s="20"/>
    </row>
    <row r="54" spans="2:12" hidden="1" x14ac:dyDescent="0.25">
      <c r="B54" s="97">
        <v>40909</v>
      </c>
      <c r="C54" s="20"/>
      <c r="D54" s="20">
        <v>1755</v>
      </c>
      <c r="E54" s="20" t="s">
        <v>404</v>
      </c>
      <c r="F54" s="20"/>
    </row>
    <row r="55" spans="2:12" hidden="1" x14ac:dyDescent="0.25">
      <c r="B55" s="97">
        <v>40909</v>
      </c>
      <c r="C55" s="20"/>
      <c r="D55" s="20">
        <v>1573</v>
      </c>
      <c r="E55" s="20" t="s">
        <v>404</v>
      </c>
      <c r="F55" s="20"/>
    </row>
    <row r="56" spans="2:12" hidden="1" x14ac:dyDescent="0.25">
      <c r="B56" s="97">
        <v>40909</v>
      </c>
      <c r="C56" s="20"/>
      <c r="D56" s="20">
        <v>1686</v>
      </c>
      <c r="E56" s="20" t="s">
        <v>404</v>
      </c>
      <c r="F56" s="20"/>
    </row>
    <row r="57" spans="2:12" x14ac:dyDescent="0.25">
      <c r="B57" s="51">
        <v>40943</v>
      </c>
      <c r="C57" s="20"/>
      <c r="D57" s="20">
        <v>395</v>
      </c>
      <c r="E57" s="20" t="s">
        <v>403</v>
      </c>
      <c r="F57" s="20" t="s">
        <v>414</v>
      </c>
      <c r="J57" s="20" t="s">
        <v>468</v>
      </c>
      <c r="K57" s="20"/>
      <c r="L57" s="100">
        <v>52000</v>
      </c>
    </row>
    <row r="58" spans="2:12" x14ac:dyDescent="0.25">
      <c r="B58" s="51">
        <v>40946</v>
      </c>
      <c r="C58" s="20"/>
      <c r="D58" s="20">
        <v>97</v>
      </c>
      <c r="E58" s="20" t="s">
        <v>444</v>
      </c>
      <c r="F58" s="20" t="s">
        <v>415</v>
      </c>
    </row>
    <row r="59" spans="2:12" hidden="1" x14ac:dyDescent="0.25">
      <c r="B59" s="97">
        <v>40940</v>
      </c>
      <c r="C59" s="20"/>
      <c r="D59" s="20">
        <v>1521</v>
      </c>
      <c r="E59" s="20" t="s">
        <v>404</v>
      </c>
      <c r="F59" s="20"/>
    </row>
    <row r="60" spans="2:12" hidden="1" x14ac:dyDescent="0.25">
      <c r="B60" s="97">
        <v>40940</v>
      </c>
      <c r="C60" s="20"/>
      <c r="D60" s="20">
        <v>1707</v>
      </c>
      <c r="E60" s="20" t="s">
        <v>404</v>
      </c>
      <c r="F60" s="20"/>
    </row>
    <row r="61" spans="2:12" hidden="1" x14ac:dyDescent="0.25">
      <c r="B61" s="97">
        <v>40969</v>
      </c>
      <c r="C61" s="20"/>
      <c r="D61" s="20">
        <v>1751</v>
      </c>
      <c r="E61" s="20" t="s">
        <v>404</v>
      </c>
      <c r="F61" s="20"/>
    </row>
    <row r="62" spans="2:12" hidden="1" x14ac:dyDescent="0.25">
      <c r="B62" s="97">
        <v>40969</v>
      </c>
      <c r="C62" s="20"/>
      <c r="D62" s="20">
        <v>1729</v>
      </c>
      <c r="E62" s="20" t="s">
        <v>404</v>
      </c>
      <c r="F62" s="20"/>
    </row>
    <row r="63" spans="2:12" x14ac:dyDescent="0.25">
      <c r="B63" s="51">
        <v>41003</v>
      </c>
      <c r="C63" s="20"/>
      <c r="D63" s="20">
        <v>600</v>
      </c>
      <c r="E63" s="20" t="s">
        <v>444</v>
      </c>
      <c r="F63" s="20" t="s">
        <v>416</v>
      </c>
    </row>
    <row r="64" spans="2:12" hidden="1" x14ac:dyDescent="0.25">
      <c r="B64" s="97">
        <v>41000</v>
      </c>
      <c r="C64" s="20"/>
      <c r="D64" s="20">
        <v>1806</v>
      </c>
      <c r="E64" s="20" t="s">
        <v>404</v>
      </c>
      <c r="F64" s="20"/>
    </row>
    <row r="65" spans="2:12" hidden="1" x14ac:dyDescent="0.25">
      <c r="B65" s="97">
        <v>41000</v>
      </c>
      <c r="C65" s="20"/>
      <c r="D65" s="20">
        <v>500</v>
      </c>
      <c r="E65" s="20" t="s">
        <v>404</v>
      </c>
      <c r="F65" s="20"/>
    </row>
    <row r="66" spans="2:12" hidden="1" x14ac:dyDescent="0.25">
      <c r="B66" s="97">
        <v>41000</v>
      </c>
      <c r="C66" s="20"/>
      <c r="D66" s="20">
        <v>1877</v>
      </c>
      <c r="E66" s="20" t="s">
        <v>404</v>
      </c>
      <c r="F66" s="20"/>
    </row>
    <row r="67" spans="2:12" x14ac:dyDescent="0.25">
      <c r="B67" s="51">
        <v>41017</v>
      </c>
      <c r="C67" s="20"/>
      <c r="D67" s="20">
        <v>1260</v>
      </c>
      <c r="E67" s="20" t="s">
        <v>444</v>
      </c>
      <c r="F67" s="20" t="s">
        <v>417</v>
      </c>
    </row>
    <row r="68" spans="2:12" x14ac:dyDescent="0.25">
      <c r="B68" s="51">
        <v>41031</v>
      </c>
      <c r="C68" s="20"/>
      <c r="D68" s="20">
        <v>235</v>
      </c>
      <c r="E68" s="20" t="s">
        <v>275</v>
      </c>
      <c r="F68" s="20" t="s">
        <v>418</v>
      </c>
      <c r="L68" t="s">
        <v>470</v>
      </c>
    </row>
    <row r="69" spans="2:12" x14ac:dyDescent="0.25">
      <c r="B69" s="51">
        <v>41034</v>
      </c>
      <c r="C69" s="20"/>
      <c r="D69" s="20">
        <v>2400</v>
      </c>
      <c r="E69" s="20" t="s">
        <v>403</v>
      </c>
      <c r="F69" s="20" t="s">
        <v>419</v>
      </c>
    </row>
    <row r="70" spans="2:12" hidden="1" x14ac:dyDescent="0.25">
      <c r="B70" s="98">
        <v>41978</v>
      </c>
      <c r="C70" s="20"/>
      <c r="D70" s="20">
        <v>1730</v>
      </c>
      <c r="E70" s="20" t="s">
        <v>404</v>
      </c>
      <c r="F70" s="20"/>
    </row>
    <row r="71" spans="2:12" hidden="1" x14ac:dyDescent="0.25">
      <c r="B71" s="97">
        <v>41030</v>
      </c>
      <c r="C71" s="20"/>
      <c r="D71" s="20">
        <v>1300</v>
      </c>
      <c r="E71" s="20" t="s">
        <v>404</v>
      </c>
      <c r="F71" s="20"/>
    </row>
    <row r="72" spans="2:12" hidden="1" x14ac:dyDescent="0.25">
      <c r="B72" s="98">
        <v>41979</v>
      </c>
      <c r="C72" s="20"/>
      <c r="D72" s="20">
        <v>1375</v>
      </c>
      <c r="E72" s="20" t="s">
        <v>404</v>
      </c>
      <c r="F72" s="20"/>
    </row>
    <row r="73" spans="2:12" hidden="1" x14ac:dyDescent="0.25">
      <c r="B73" s="98">
        <v>41979</v>
      </c>
      <c r="C73" s="20"/>
      <c r="D73" s="20">
        <v>1261</v>
      </c>
      <c r="E73" s="20" t="s">
        <v>404</v>
      </c>
      <c r="F73" s="20"/>
    </row>
    <row r="74" spans="2:12" hidden="1" x14ac:dyDescent="0.25">
      <c r="B74" s="98">
        <v>41980</v>
      </c>
      <c r="C74" s="20"/>
      <c r="D74" s="20">
        <v>1134</v>
      </c>
      <c r="E74" s="20" t="s">
        <v>404</v>
      </c>
      <c r="F74" s="20"/>
    </row>
    <row r="75" spans="2:12" hidden="1" x14ac:dyDescent="0.25">
      <c r="B75" s="98">
        <v>41980</v>
      </c>
      <c r="C75" s="20"/>
      <c r="D75" s="20">
        <v>1695</v>
      </c>
      <c r="E75" s="20" t="s">
        <v>404</v>
      </c>
      <c r="F75" s="20"/>
    </row>
    <row r="76" spans="2:12" hidden="1" x14ac:dyDescent="0.25">
      <c r="B76" s="98">
        <v>41980</v>
      </c>
      <c r="C76" s="20"/>
      <c r="D76" s="20">
        <v>1400</v>
      </c>
      <c r="E76" s="20" t="s">
        <v>404</v>
      </c>
      <c r="F76" s="20"/>
    </row>
    <row r="77" spans="2:12" x14ac:dyDescent="0.25">
      <c r="B77" s="51">
        <v>41117</v>
      </c>
      <c r="C77" s="20"/>
      <c r="D77" s="20">
        <v>2000</v>
      </c>
      <c r="E77" s="20" t="s">
        <v>444</v>
      </c>
      <c r="F77" s="20" t="s">
        <v>420</v>
      </c>
    </row>
    <row r="78" spans="2:12" hidden="1" x14ac:dyDescent="0.25">
      <c r="B78" s="98">
        <v>41981</v>
      </c>
      <c r="C78" s="20"/>
      <c r="D78" s="20">
        <v>1616</v>
      </c>
      <c r="E78" s="20" t="s">
        <v>404</v>
      </c>
      <c r="F78" s="20"/>
    </row>
    <row r="79" spans="2:12" hidden="1" x14ac:dyDescent="0.25">
      <c r="B79" s="98">
        <v>41981</v>
      </c>
      <c r="C79" s="20"/>
      <c r="D79" s="20">
        <v>1736</v>
      </c>
      <c r="E79" s="20" t="s">
        <v>404</v>
      </c>
      <c r="F79" s="20"/>
    </row>
    <row r="80" spans="2:12" hidden="1" x14ac:dyDescent="0.25">
      <c r="B80" s="98">
        <v>41982</v>
      </c>
      <c r="C80" s="20"/>
      <c r="D80" s="20">
        <v>1684</v>
      </c>
      <c r="E80" s="20" t="s">
        <v>404</v>
      </c>
      <c r="F80" s="20"/>
    </row>
    <row r="81" spans="2:6" hidden="1" x14ac:dyDescent="0.25">
      <c r="B81" s="98">
        <v>41982</v>
      </c>
      <c r="C81" s="20"/>
      <c r="D81" s="20">
        <v>417</v>
      </c>
      <c r="E81" s="20" t="s">
        <v>404</v>
      </c>
      <c r="F81" s="20"/>
    </row>
    <row r="82" spans="2:6" hidden="1" x14ac:dyDescent="0.25">
      <c r="B82" s="98">
        <v>41982</v>
      </c>
      <c r="C82" s="20"/>
      <c r="D82" s="20">
        <v>1504</v>
      </c>
      <c r="E82" s="20" t="s">
        <v>404</v>
      </c>
      <c r="F82" s="20"/>
    </row>
    <row r="83" spans="2:6" hidden="1" x14ac:dyDescent="0.25">
      <c r="B83" s="98">
        <v>41983</v>
      </c>
      <c r="C83" s="20"/>
      <c r="D83" s="20">
        <v>1231</v>
      </c>
      <c r="E83" s="20" t="s">
        <v>404</v>
      </c>
      <c r="F83" s="20"/>
    </row>
    <row r="84" spans="2:6" hidden="1" x14ac:dyDescent="0.25">
      <c r="B84" s="98">
        <v>41983</v>
      </c>
      <c r="C84" s="20"/>
      <c r="D84" s="20">
        <v>1661</v>
      </c>
      <c r="E84" s="20" t="s">
        <v>404</v>
      </c>
      <c r="F84" s="20"/>
    </row>
    <row r="85" spans="2:6" hidden="1" x14ac:dyDescent="0.25">
      <c r="B85" s="98">
        <v>41983</v>
      </c>
      <c r="C85" s="20"/>
      <c r="D85" s="20">
        <v>1700</v>
      </c>
      <c r="E85" s="20" t="s">
        <v>404</v>
      </c>
      <c r="F85" s="20"/>
    </row>
    <row r="86" spans="2:6" x14ac:dyDescent="0.25">
      <c r="B86" s="51">
        <v>41196</v>
      </c>
      <c r="C86" s="20"/>
      <c r="D86" s="20">
        <v>2290</v>
      </c>
      <c r="E86" s="20" t="s">
        <v>444</v>
      </c>
      <c r="F86" s="20" t="s">
        <v>421</v>
      </c>
    </row>
    <row r="87" spans="2:6" x14ac:dyDescent="0.25">
      <c r="B87" s="51">
        <v>41220</v>
      </c>
      <c r="C87" s="20"/>
      <c r="D87" s="20">
        <v>7039</v>
      </c>
      <c r="E87" s="20" t="s">
        <v>443</v>
      </c>
      <c r="F87" s="20" t="s">
        <v>422</v>
      </c>
    </row>
    <row r="88" spans="2:6" hidden="1" x14ac:dyDescent="0.25">
      <c r="B88" s="98">
        <v>41984</v>
      </c>
      <c r="C88" s="20"/>
      <c r="D88" s="20">
        <v>1474</v>
      </c>
      <c r="E88" s="20" t="s">
        <v>404</v>
      </c>
      <c r="F88" s="20"/>
    </row>
    <row r="89" spans="2:6" hidden="1" x14ac:dyDescent="0.25">
      <c r="B89" s="98">
        <v>41984</v>
      </c>
      <c r="C89" s="20"/>
      <c r="D89" s="20">
        <v>1000</v>
      </c>
      <c r="E89" s="20" t="s">
        <v>404</v>
      </c>
      <c r="F89" s="20"/>
    </row>
    <row r="90" spans="2:6" hidden="1" x14ac:dyDescent="0.25">
      <c r="B90" s="98">
        <v>41984</v>
      </c>
      <c r="C90" s="20"/>
      <c r="D90" s="20">
        <v>1551</v>
      </c>
      <c r="E90" s="20" t="s">
        <v>404</v>
      </c>
      <c r="F90" s="20"/>
    </row>
    <row r="91" spans="2:6" x14ac:dyDescent="0.25">
      <c r="B91" s="51">
        <v>41233</v>
      </c>
      <c r="C91" s="20"/>
      <c r="D91" s="20">
        <v>1982</v>
      </c>
      <c r="E91" s="20" t="s">
        <v>444</v>
      </c>
      <c r="F91" s="20" t="s">
        <v>423</v>
      </c>
    </row>
    <row r="92" spans="2:6" x14ac:dyDescent="0.25">
      <c r="B92" s="51">
        <v>41242</v>
      </c>
      <c r="C92" s="20"/>
      <c r="D92" s="20">
        <v>139</v>
      </c>
      <c r="E92" s="20" t="s">
        <v>444</v>
      </c>
      <c r="F92" s="20" t="s">
        <v>424</v>
      </c>
    </row>
    <row r="93" spans="2:6" hidden="1" x14ac:dyDescent="0.25">
      <c r="B93" s="98">
        <v>41985</v>
      </c>
      <c r="C93" s="20"/>
      <c r="D93" s="20">
        <v>1593</v>
      </c>
      <c r="E93" s="20" t="s">
        <v>404</v>
      </c>
      <c r="F93" s="20"/>
    </row>
    <row r="94" spans="2:6" hidden="1" x14ac:dyDescent="0.25">
      <c r="B94" s="98">
        <v>41985</v>
      </c>
      <c r="C94" s="20"/>
      <c r="D94" s="20">
        <v>1676</v>
      </c>
      <c r="E94" s="20" t="s">
        <v>404</v>
      </c>
      <c r="F94" s="20"/>
    </row>
    <row r="95" spans="2:6" x14ac:dyDescent="0.25">
      <c r="B95" s="51">
        <v>41278</v>
      </c>
      <c r="C95" s="20"/>
      <c r="D95" s="20">
        <v>1000</v>
      </c>
      <c r="E95" s="20" t="s">
        <v>403</v>
      </c>
      <c r="F95" s="20" t="s">
        <v>425</v>
      </c>
    </row>
    <row r="96" spans="2:6" hidden="1" x14ac:dyDescent="0.25">
      <c r="B96" s="97">
        <v>41275</v>
      </c>
      <c r="C96" s="20"/>
      <c r="D96" s="20">
        <v>1692</v>
      </c>
      <c r="E96" s="20" t="s">
        <v>404</v>
      </c>
      <c r="F96" s="20"/>
    </row>
    <row r="97" spans="2:6" hidden="1" x14ac:dyDescent="0.25">
      <c r="B97" s="97">
        <v>41275</v>
      </c>
      <c r="C97" s="20"/>
      <c r="D97" s="20">
        <v>1733</v>
      </c>
      <c r="E97" s="20" t="s">
        <v>404</v>
      </c>
      <c r="F97" s="20"/>
    </row>
    <row r="98" spans="2:6" hidden="1" x14ac:dyDescent="0.25">
      <c r="B98" s="97">
        <v>41275</v>
      </c>
      <c r="C98" s="20"/>
      <c r="D98" s="20">
        <v>1793</v>
      </c>
      <c r="E98" s="20" t="s">
        <v>404</v>
      </c>
      <c r="F98" s="20"/>
    </row>
    <row r="99" spans="2:6" x14ac:dyDescent="0.25">
      <c r="B99" s="51">
        <v>41306</v>
      </c>
      <c r="C99" s="20"/>
      <c r="D99" s="20">
        <v>1500</v>
      </c>
      <c r="E99" s="20" t="s">
        <v>447</v>
      </c>
      <c r="F99" s="20" t="s">
        <v>426</v>
      </c>
    </row>
    <row r="100" spans="2:6" hidden="1" x14ac:dyDescent="0.25">
      <c r="B100" s="97">
        <v>41306</v>
      </c>
      <c r="C100" s="20"/>
      <c r="D100" s="20">
        <v>1678</v>
      </c>
      <c r="E100" s="20" t="s">
        <v>404</v>
      </c>
      <c r="F100" s="20"/>
    </row>
    <row r="101" spans="2:6" hidden="1" x14ac:dyDescent="0.25">
      <c r="B101" s="97">
        <v>41306</v>
      </c>
      <c r="C101" s="20"/>
      <c r="D101" s="20">
        <v>1587</v>
      </c>
      <c r="E101" s="20" t="s">
        <v>404</v>
      </c>
      <c r="F101" s="20"/>
    </row>
    <row r="102" spans="2:6" x14ac:dyDescent="0.25">
      <c r="B102" s="51">
        <v>41326</v>
      </c>
      <c r="C102" s="20"/>
      <c r="D102" s="20">
        <v>1500</v>
      </c>
      <c r="E102" s="20" t="s">
        <v>403</v>
      </c>
      <c r="F102" s="20" t="s">
        <v>427</v>
      </c>
    </row>
    <row r="103" spans="2:6" hidden="1" x14ac:dyDescent="0.25">
      <c r="B103" s="97">
        <v>41334</v>
      </c>
      <c r="C103" s="20"/>
      <c r="D103" s="20">
        <v>1587</v>
      </c>
      <c r="E103" s="20" t="s">
        <v>404</v>
      </c>
      <c r="F103" s="20"/>
    </row>
    <row r="104" spans="2:6" hidden="1" x14ac:dyDescent="0.25">
      <c r="B104" s="97">
        <v>41334</v>
      </c>
      <c r="C104" s="20"/>
      <c r="D104" s="20">
        <v>1620</v>
      </c>
      <c r="E104" s="20" t="s">
        <v>404</v>
      </c>
      <c r="F104" s="20"/>
    </row>
    <row r="105" spans="2:6" x14ac:dyDescent="0.25">
      <c r="B105" s="51">
        <v>41360</v>
      </c>
      <c r="C105" s="20"/>
      <c r="D105" s="20">
        <v>177</v>
      </c>
      <c r="E105" s="20" t="s">
        <v>444</v>
      </c>
      <c r="F105" s="20" t="s">
        <v>428</v>
      </c>
    </row>
    <row r="106" spans="2:6" hidden="1" x14ac:dyDescent="0.25">
      <c r="B106" s="97">
        <v>41365</v>
      </c>
      <c r="C106" s="20"/>
      <c r="D106" s="20">
        <v>1524</v>
      </c>
      <c r="E106" s="20" t="s">
        <v>404</v>
      </c>
      <c r="F106" s="20"/>
    </row>
    <row r="107" spans="2:6" hidden="1" x14ac:dyDescent="0.25">
      <c r="B107" s="97">
        <v>41365</v>
      </c>
      <c r="C107" s="20"/>
      <c r="D107" s="20">
        <v>1549</v>
      </c>
      <c r="E107" s="20" t="s">
        <v>404</v>
      </c>
      <c r="F107" s="20"/>
    </row>
    <row r="108" spans="2:6" x14ac:dyDescent="0.25">
      <c r="B108" s="51">
        <v>41383</v>
      </c>
      <c r="C108" s="20"/>
      <c r="D108" s="20">
        <v>650</v>
      </c>
      <c r="E108" s="20" t="s">
        <v>444</v>
      </c>
      <c r="F108" s="20" t="s">
        <v>429</v>
      </c>
    </row>
    <row r="109" spans="2:6" x14ac:dyDescent="0.25">
      <c r="B109" s="51">
        <v>41397</v>
      </c>
      <c r="C109" s="20"/>
      <c r="D109" s="20">
        <v>2200</v>
      </c>
      <c r="E109" s="20" t="s">
        <v>444</v>
      </c>
      <c r="F109" s="20" t="s">
        <v>430</v>
      </c>
    </row>
    <row r="110" spans="2:6" hidden="1" x14ac:dyDescent="0.25">
      <c r="B110" s="97">
        <v>41395</v>
      </c>
      <c r="C110" s="20"/>
      <c r="D110" s="20">
        <v>1628</v>
      </c>
      <c r="E110" s="20" t="s">
        <v>404</v>
      </c>
      <c r="F110" s="20"/>
    </row>
    <row r="111" spans="2:6" hidden="1" x14ac:dyDescent="0.25">
      <c r="B111" s="97">
        <v>41395</v>
      </c>
      <c r="C111" s="20"/>
      <c r="D111" s="20">
        <v>200</v>
      </c>
      <c r="E111" s="20" t="s">
        <v>404</v>
      </c>
      <c r="F111" s="20"/>
    </row>
    <row r="112" spans="2:6" hidden="1" x14ac:dyDescent="0.25">
      <c r="B112" s="97">
        <v>41395</v>
      </c>
      <c r="C112" s="20"/>
      <c r="D112" s="20">
        <v>1600</v>
      </c>
      <c r="E112" s="20" t="s">
        <v>404</v>
      </c>
      <c r="F112" s="20"/>
    </row>
    <row r="113" spans="2:6" x14ac:dyDescent="0.25">
      <c r="B113" s="51">
        <v>41418</v>
      </c>
      <c r="C113" s="20"/>
      <c r="D113" s="20">
        <v>10000</v>
      </c>
      <c r="E113" s="20" t="s">
        <v>444</v>
      </c>
      <c r="F113" s="20" t="s">
        <v>431</v>
      </c>
    </row>
    <row r="114" spans="2:6" hidden="1" x14ac:dyDescent="0.25">
      <c r="B114" s="97">
        <v>41426</v>
      </c>
      <c r="C114" s="20"/>
      <c r="D114" s="20">
        <v>1630</v>
      </c>
      <c r="E114" s="20" t="s">
        <v>404</v>
      </c>
      <c r="F114" s="20"/>
    </row>
    <row r="115" spans="2:6" hidden="1" x14ac:dyDescent="0.25">
      <c r="B115" s="97">
        <v>41426</v>
      </c>
      <c r="C115" s="20"/>
      <c r="D115" s="20">
        <v>1637</v>
      </c>
      <c r="E115" s="20" t="s">
        <v>404</v>
      </c>
      <c r="F115" s="20"/>
    </row>
    <row r="116" spans="2:6" hidden="1" x14ac:dyDescent="0.25">
      <c r="B116" s="97">
        <v>41456</v>
      </c>
      <c r="C116" s="20"/>
      <c r="D116" s="20">
        <v>1682</v>
      </c>
      <c r="E116" s="20" t="s">
        <v>404</v>
      </c>
      <c r="F116" s="20"/>
    </row>
    <row r="117" spans="2:6" hidden="1" x14ac:dyDescent="0.25">
      <c r="B117" s="97">
        <v>41456</v>
      </c>
      <c r="C117" s="20"/>
      <c r="D117" s="20">
        <v>1469</v>
      </c>
      <c r="E117" s="20" t="s">
        <v>404</v>
      </c>
      <c r="F117" s="20"/>
    </row>
    <row r="118" spans="2:6" hidden="1" x14ac:dyDescent="0.25">
      <c r="B118" s="97">
        <v>41487</v>
      </c>
      <c r="C118" s="20"/>
      <c r="D118" s="20">
        <v>1469</v>
      </c>
      <c r="E118" s="20" t="s">
        <v>404</v>
      </c>
      <c r="F118" s="20"/>
    </row>
    <row r="119" spans="2:6" hidden="1" x14ac:dyDescent="0.25">
      <c r="B119" s="97">
        <v>41487</v>
      </c>
      <c r="C119" s="20"/>
      <c r="D119" s="20">
        <v>260</v>
      </c>
      <c r="E119" s="20" t="s">
        <v>404</v>
      </c>
      <c r="F119" s="20"/>
    </row>
    <row r="120" spans="2:6" hidden="1" x14ac:dyDescent="0.25">
      <c r="B120" s="97">
        <v>41487</v>
      </c>
      <c r="C120" s="20"/>
      <c r="D120" s="20">
        <v>1756</v>
      </c>
      <c r="E120" s="20" t="s">
        <v>404</v>
      </c>
      <c r="F120" s="20"/>
    </row>
    <row r="121" spans="2:6" hidden="1" x14ac:dyDescent="0.25">
      <c r="B121" s="97">
        <v>41518</v>
      </c>
      <c r="C121" s="20"/>
      <c r="D121" s="20">
        <v>1556</v>
      </c>
      <c r="E121" s="20" t="s">
        <v>404</v>
      </c>
      <c r="F121" s="20"/>
    </row>
    <row r="122" spans="2:6" hidden="1" x14ac:dyDescent="0.25">
      <c r="B122" s="97">
        <v>41518</v>
      </c>
      <c r="C122" s="20"/>
      <c r="D122" s="20">
        <v>1700</v>
      </c>
      <c r="E122" s="20" t="s">
        <v>404</v>
      </c>
      <c r="F122" s="20"/>
    </row>
    <row r="123" spans="2:6" hidden="1" x14ac:dyDescent="0.25">
      <c r="B123" s="97">
        <v>41518</v>
      </c>
      <c r="C123" s="20"/>
      <c r="D123" s="20">
        <v>1637</v>
      </c>
      <c r="E123" s="20" t="s">
        <v>404</v>
      </c>
      <c r="F123" s="20"/>
    </row>
    <row r="124" spans="2:6" x14ac:dyDescent="0.25">
      <c r="B124" s="51">
        <v>41542</v>
      </c>
      <c r="C124" s="20"/>
      <c r="D124" s="20">
        <v>150</v>
      </c>
      <c r="E124" s="20" t="s">
        <v>444</v>
      </c>
      <c r="F124" s="20" t="s">
        <v>432</v>
      </c>
    </row>
    <row r="125" spans="2:6" x14ac:dyDescent="0.25">
      <c r="B125" s="51">
        <v>41552</v>
      </c>
      <c r="C125" s="20"/>
      <c r="D125" s="20">
        <v>500</v>
      </c>
      <c r="E125" s="20" t="s">
        <v>442</v>
      </c>
      <c r="F125" s="20" t="s">
        <v>433</v>
      </c>
    </row>
    <row r="126" spans="2:6" hidden="1" x14ac:dyDescent="0.25">
      <c r="B126" s="97">
        <v>41548</v>
      </c>
      <c r="C126" s="20"/>
      <c r="D126" s="20">
        <v>1438</v>
      </c>
      <c r="E126" s="20" t="s">
        <v>404</v>
      </c>
      <c r="F126" s="20"/>
    </row>
    <row r="127" spans="2:6" hidden="1" x14ac:dyDescent="0.25">
      <c r="B127" s="97">
        <v>41548</v>
      </c>
      <c r="C127" s="20"/>
      <c r="D127" s="20">
        <v>1652</v>
      </c>
      <c r="E127" s="20" t="s">
        <v>404</v>
      </c>
      <c r="F127" s="20"/>
    </row>
    <row r="128" spans="2:6" hidden="1" x14ac:dyDescent="0.25">
      <c r="B128" s="97">
        <v>41548</v>
      </c>
      <c r="C128" s="20"/>
      <c r="D128" s="20">
        <v>1661</v>
      </c>
      <c r="E128" s="20" t="s">
        <v>404</v>
      </c>
      <c r="F128" s="20"/>
    </row>
    <row r="129" spans="2:6" x14ac:dyDescent="0.25">
      <c r="B129" s="51">
        <v>41570</v>
      </c>
      <c r="C129" s="20"/>
      <c r="D129" s="20">
        <v>4060</v>
      </c>
      <c r="E129" s="20" t="s">
        <v>444</v>
      </c>
      <c r="F129" s="20" t="s">
        <v>434</v>
      </c>
    </row>
    <row r="130" spans="2:6" x14ac:dyDescent="0.25">
      <c r="B130" s="51">
        <v>41588</v>
      </c>
      <c r="C130" s="20"/>
      <c r="D130" s="20">
        <v>7049</v>
      </c>
      <c r="E130" s="20" t="s">
        <v>443</v>
      </c>
      <c r="F130" s="20" t="s">
        <v>435</v>
      </c>
    </row>
    <row r="131" spans="2:6" hidden="1" x14ac:dyDescent="0.25">
      <c r="B131" s="97">
        <v>41579</v>
      </c>
      <c r="C131" s="20"/>
      <c r="D131" s="20">
        <v>1579</v>
      </c>
      <c r="E131" s="20" t="s">
        <v>404</v>
      </c>
      <c r="F131" s="20"/>
    </row>
    <row r="132" spans="2:6" hidden="1" x14ac:dyDescent="0.25">
      <c r="B132" s="97">
        <v>41609</v>
      </c>
      <c r="C132" s="20"/>
      <c r="D132" s="20">
        <v>1626</v>
      </c>
      <c r="E132" s="20" t="s">
        <v>404</v>
      </c>
      <c r="F132" s="20"/>
    </row>
    <row r="133" spans="2:6" hidden="1" x14ac:dyDescent="0.25">
      <c r="B133" s="97">
        <v>41609</v>
      </c>
      <c r="C133" s="20"/>
      <c r="D133" s="20">
        <v>1600</v>
      </c>
      <c r="E133" s="20" t="s">
        <v>404</v>
      </c>
      <c r="F133" s="20"/>
    </row>
    <row r="134" spans="2:6" hidden="1" x14ac:dyDescent="0.25">
      <c r="B134" s="97">
        <v>41609</v>
      </c>
      <c r="C134" s="20"/>
      <c r="D134" s="20">
        <v>1521</v>
      </c>
      <c r="E134" s="20" t="s">
        <v>404</v>
      </c>
      <c r="F134" s="20"/>
    </row>
    <row r="135" spans="2:6" hidden="1" x14ac:dyDescent="0.25">
      <c r="B135" s="97">
        <v>41609</v>
      </c>
      <c r="C135" s="20"/>
      <c r="D135" s="20">
        <v>1000</v>
      </c>
      <c r="E135" s="20" t="s">
        <v>404</v>
      </c>
      <c r="F135" s="20"/>
    </row>
    <row r="136" spans="2:6" hidden="1" x14ac:dyDescent="0.25">
      <c r="B136" s="97">
        <v>41640</v>
      </c>
      <c r="C136" s="20"/>
      <c r="D136" s="20">
        <v>1535</v>
      </c>
      <c r="E136" s="20" t="s">
        <v>404</v>
      </c>
      <c r="F136" s="20"/>
    </row>
    <row r="137" spans="2:6" hidden="1" x14ac:dyDescent="0.25">
      <c r="B137" s="97">
        <v>41640</v>
      </c>
      <c r="C137" s="20"/>
      <c r="D137" s="20">
        <v>1686</v>
      </c>
      <c r="E137" s="20" t="s">
        <v>404</v>
      </c>
      <c r="F137" s="20"/>
    </row>
    <row r="138" spans="2:6" x14ac:dyDescent="0.25">
      <c r="B138" s="51">
        <v>41662</v>
      </c>
      <c r="C138" s="20"/>
      <c r="D138" s="20">
        <v>349</v>
      </c>
      <c r="E138" s="20" t="s">
        <v>442</v>
      </c>
      <c r="F138" s="20" t="s">
        <v>436</v>
      </c>
    </row>
    <row r="139" spans="2:6" x14ac:dyDescent="0.25">
      <c r="B139" s="51">
        <v>41667</v>
      </c>
      <c r="C139" s="20"/>
      <c r="D139" s="20">
        <v>10800</v>
      </c>
      <c r="E139" s="20" t="s">
        <v>403</v>
      </c>
      <c r="F139" s="20" t="s">
        <v>437</v>
      </c>
    </row>
    <row r="140" spans="2:6" x14ac:dyDescent="0.25">
      <c r="B140" s="51">
        <v>41677</v>
      </c>
      <c r="C140" s="20"/>
      <c r="D140" s="20">
        <v>1500</v>
      </c>
      <c r="E140" s="20" t="s">
        <v>447</v>
      </c>
      <c r="F140" s="20" t="s">
        <v>438</v>
      </c>
    </row>
    <row r="141" spans="2:6" hidden="1" x14ac:dyDescent="0.25">
      <c r="B141" s="97">
        <v>41671</v>
      </c>
      <c r="C141" s="20"/>
      <c r="D141" s="20">
        <v>1704</v>
      </c>
      <c r="E141" s="20" t="s">
        <v>404</v>
      </c>
      <c r="F141" s="20"/>
    </row>
    <row r="142" spans="2:6" hidden="1" x14ac:dyDescent="0.25">
      <c r="B142" s="97">
        <v>41671</v>
      </c>
      <c r="C142" s="20"/>
      <c r="D142" s="20">
        <v>1665</v>
      </c>
      <c r="E142" s="20" t="s">
        <v>404</v>
      </c>
      <c r="F142" s="20"/>
    </row>
    <row r="143" spans="2:6" hidden="1" x14ac:dyDescent="0.25">
      <c r="B143" s="97">
        <v>41699</v>
      </c>
      <c r="C143" s="20"/>
      <c r="D143" s="20">
        <v>1568</v>
      </c>
      <c r="E143" s="20" t="s">
        <v>404</v>
      </c>
      <c r="F143" s="20"/>
    </row>
    <row r="144" spans="2:6" hidden="1" x14ac:dyDescent="0.25">
      <c r="B144" s="97">
        <v>41699</v>
      </c>
      <c r="C144" s="20"/>
      <c r="D144" s="20">
        <v>1663</v>
      </c>
      <c r="E144" s="20" t="s">
        <v>404</v>
      </c>
      <c r="F144" s="20"/>
    </row>
    <row r="145" spans="2:6" x14ac:dyDescent="0.25">
      <c r="B145" s="51">
        <v>41736</v>
      </c>
      <c r="C145" s="20"/>
      <c r="D145" s="20">
        <v>4800</v>
      </c>
      <c r="E145" s="20" t="s">
        <v>444</v>
      </c>
      <c r="F145" s="20" t="s">
        <v>452</v>
      </c>
    </row>
    <row r="146" spans="2:6" hidden="1" x14ac:dyDescent="0.25">
      <c r="B146" s="97">
        <v>41730</v>
      </c>
      <c r="C146" s="20"/>
      <c r="D146" s="20">
        <v>1651</v>
      </c>
      <c r="E146" s="20" t="s">
        <v>404</v>
      </c>
      <c r="F146" s="20"/>
    </row>
    <row r="147" spans="2:6" hidden="1" x14ac:dyDescent="0.25">
      <c r="B147" s="97">
        <v>41730</v>
      </c>
      <c r="C147" s="20"/>
      <c r="D147" s="20">
        <v>300</v>
      </c>
      <c r="E147" s="20" t="s">
        <v>404</v>
      </c>
      <c r="F147" s="20"/>
    </row>
    <row r="148" spans="2:6" hidden="1" x14ac:dyDescent="0.25">
      <c r="B148" s="97">
        <v>41730</v>
      </c>
      <c r="C148" s="20"/>
      <c r="D148" s="20">
        <v>1508</v>
      </c>
      <c r="E148" s="20" t="s">
        <v>404</v>
      </c>
      <c r="F148" s="20"/>
    </row>
    <row r="149" spans="2:6" x14ac:dyDescent="0.25">
      <c r="B149" s="51">
        <v>41746</v>
      </c>
      <c r="C149" s="20"/>
      <c r="D149" s="20">
        <v>140</v>
      </c>
      <c r="E149" s="20" t="s">
        <v>444</v>
      </c>
      <c r="F149" s="20" t="s">
        <v>439</v>
      </c>
    </row>
    <row r="150" spans="2:6" hidden="1" x14ac:dyDescent="0.25">
      <c r="B150" s="97">
        <v>41760</v>
      </c>
      <c r="C150" s="20"/>
      <c r="D150" s="20">
        <v>1588</v>
      </c>
      <c r="E150" s="20" t="s">
        <v>404</v>
      </c>
      <c r="F150" s="20"/>
    </row>
    <row r="151" spans="2:6" hidden="1" x14ac:dyDescent="0.25">
      <c r="B151" s="97">
        <v>41760</v>
      </c>
      <c r="C151" s="20"/>
      <c r="D151" s="20">
        <v>2134</v>
      </c>
      <c r="E151" s="20" t="s">
        <v>404</v>
      </c>
      <c r="F151" s="20"/>
    </row>
    <row r="152" spans="2:6" hidden="1" x14ac:dyDescent="0.25">
      <c r="B152" s="97">
        <v>41791</v>
      </c>
      <c r="C152" s="20"/>
      <c r="D152" s="20">
        <v>2654</v>
      </c>
      <c r="E152" s="20" t="s">
        <v>404</v>
      </c>
      <c r="F152" s="20"/>
    </row>
    <row r="153" spans="2:6" hidden="1" x14ac:dyDescent="0.25">
      <c r="B153" s="97">
        <v>41791</v>
      </c>
      <c r="C153" s="20"/>
      <c r="D153" s="20">
        <v>2300</v>
      </c>
      <c r="E153" s="20" t="s">
        <v>404</v>
      </c>
      <c r="F153" s="20"/>
    </row>
    <row r="154" spans="2:6" x14ac:dyDescent="0.25">
      <c r="B154" s="51">
        <v>41824</v>
      </c>
      <c r="C154" s="20"/>
      <c r="D154" s="20">
        <v>2654</v>
      </c>
      <c r="E154" s="20" t="s">
        <v>444</v>
      </c>
      <c r="F154" s="20" t="s">
        <v>440</v>
      </c>
    </row>
    <row r="155" spans="2:6" x14ac:dyDescent="0.25">
      <c r="B155" s="51">
        <v>41823</v>
      </c>
      <c r="C155" s="20"/>
      <c r="D155" s="20">
        <v>2300</v>
      </c>
      <c r="E155" s="20" t="s">
        <v>403</v>
      </c>
      <c r="F155" s="20" t="s">
        <v>441</v>
      </c>
    </row>
  </sheetData>
  <autoFilter ref="B8:F155">
    <filterColumn colId="4">
      <customFilters>
        <customFilter operator="notEqual" val=" "/>
      </customFilters>
    </filterColumn>
  </autoFilter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2"/>
  <dimension ref="A1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s="91" t="s">
        <v>471</v>
      </c>
    </row>
  </sheetData>
  <hyperlinks>
    <hyperlink ref="A1" r:id="rId1"/>
  </hyperlinks>
  <pageMargins left="0.7" right="0.7" top="0.78740157499999996" bottom="0.78740157499999996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4"/>
  <dimension ref="B2:F19"/>
  <sheetViews>
    <sheetView workbookViewId="0">
      <selection activeCell="D11" sqref="D11"/>
    </sheetView>
  </sheetViews>
  <sheetFormatPr defaultRowHeight="15" x14ac:dyDescent="0.25"/>
  <cols>
    <col min="2" max="2" width="9.140625" style="102"/>
    <col min="3" max="3" width="17" customWidth="1"/>
    <col min="4" max="4" width="16.85546875" customWidth="1"/>
    <col min="5" max="5" width="14.85546875" customWidth="1"/>
    <col min="6" max="6" width="16.7109375" customWidth="1"/>
  </cols>
  <sheetData>
    <row r="2" spans="2:6" x14ac:dyDescent="0.25">
      <c r="B2" s="101"/>
      <c r="C2" s="20"/>
      <c r="D2" s="20"/>
      <c r="E2" s="20"/>
      <c r="F2" s="20"/>
    </row>
    <row r="3" spans="2:6" x14ac:dyDescent="0.25">
      <c r="B3" s="101"/>
      <c r="C3" s="20"/>
      <c r="D3" s="20"/>
      <c r="E3" s="20"/>
      <c r="F3" s="20"/>
    </row>
    <row r="4" spans="2:6" x14ac:dyDescent="0.25">
      <c r="B4" s="101"/>
      <c r="C4" s="20"/>
      <c r="D4" s="20"/>
      <c r="E4" s="20"/>
      <c r="F4" s="20"/>
    </row>
    <row r="5" spans="2:6" x14ac:dyDescent="0.25">
      <c r="B5" s="101"/>
      <c r="C5" s="20"/>
      <c r="D5" s="20"/>
      <c r="E5" s="20"/>
      <c r="F5" s="20"/>
    </row>
    <row r="6" spans="2:6" x14ac:dyDescent="0.25">
      <c r="B6" s="101"/>
      <c r="C6" s="20"/>
      <c r="D6" s="20"/>
      <c r="E6" s="20"/>
      <c r="F6" s="20"/>
    </row>
    <row r="7" spans="2:6" x14ac:dyDescent="0.25">
      <c r="B7" s="101" t="s">
        <v>475</v>
      </c>
      <c r="C7" s="101">
        <v>1</v>
      </c>
      <c r="D7" s="101">
        <v>1</v>
      </c>
      <c r="E7" s="101">
        <v>1</v>
      </c>
      <c r="F7" s="101">
        <v>1</v>
      </c>
    </row>
    <row r="8" spans="2:6" x14ac:dyDescent="0.25">
      <c r="B8" s="101">
        <v>2</v>
      </c>
      <c r="C8" s="101"/>
      <c r="D8" s="101">
        <v>0</v>
      </c>
      <c r="E8" s="101"/>
      <c r="F8" s="101">
        <v>0</v>
      </c>
    </row>
    <row r="9" spans="2:6" x14ac:dyDescent="0.25">
      <c r="B9" s="101">
        <v>3</v>
      </c>
      <c r="C9" s="101"/>
      <c r="D9" s="101">
        <v>0</v>
      </c>
      <c r="E9" s="101">
        <v>1</v>
      </c>
      <c r="F9" s="101">
        <v>0</v>
      </c>
    </row>
    <row r="10" spans="2:6" x14ac:dyDescent="0.25">
      <c r="B10" s="101">
        <v>4</v>
      </c>
      <c r="C10" s="101">
        <v>1</v>
      </c>
      <c r="D10" s="101">
        <v>0</v>
      </c>
      <c r="E10" s="101">
        <v>1</v>
      </c>
      <c r="F10" s="101">
        <v>0</v>
      </c>
    </row>
    <row r="11" spans="2:6" x14ac:dyDescent="0.25">
      <c r="B11" s="101">
        <v>5</v>
      </c>
      <c r="C11" s="101">
        <v>0</v>
      </c>
      <c r="D11" s="101"/>
      <c r="E11" s="101"/>
      <c r="F11" s="101"/>
    </row>
    <row r="12" spans="2:6" x14ac:dyDescent="0.25">
      <c r="B12" s="101">
        <v>6</v>
      </c>
      <c r="C12" s="101">
        <v>0</v>
      </c>
      <c r="D12" s="101"/>
      <c r="E12" s="101"/>
      <c r="F12" s="101">
        <v>0</v>
      </c>
    </row>
    <row r="13" spans="2:6" x14ac:dyDescent="0.25">
      <c r="B13" s="101">
        <v>7</v>
      </c>
      <c r="C13" s="101"/>
      <c r="D13" s="101">
        <v>0</v>
      </c>
      <c r="E13" s="101">
        <v>1</v>
      </c>
      <c r="F13" s="101"/>
    </row>
    <row r="14" spans="2:6" x14ac:dyDescent="0.25">
      <c r="B14" s="101">
        <v>8</v>
      </c>
      <c r="C14" s="101">
        <v>1</v>
      </c>
      <c r="D14" s="101"/>
      <c r="E14" s="101">
        <v>1</v>
      </c>
      <c r="F14" s="101">
        <v>0</v>
      </c>
    </row>
    <row r="15" spans="2:6" x14ac:dyDescent="0.25">
      <c r="B15" s="101">
        <v>9</v>
      </c>
      <c r="C15" s="101">
        <v>0</v>
      </c>
      <c r="D15" s="101">
        <v>0</v>
      </c>
      <c r="E15" s="101"/>
      <c r="F15" s="101"/>
    </row>
    <row r="16" spans="2:6" x14ac:dyDescent="0.25">
      <c r="B16" s="101">
        <v>10</v>
      </c>
      <c r="C16" s="101">
        <v>0</v>
      </c>
      <c r="D16" s="101">
        <v>0</v>
      </c>
      <c r="E16" s="101">
        <v>1</v>
      </c>
      <c r="F16" s="101">
        <v>0</v>
      </c>
    </row>
    <row r="17" spans="2:6" x14ac:dyDescent="0.25">
      <c r="B17" s="101" t="s">
        <v>257</v>
      </c>
      <c r="C17" s="101"/>
      <c r="D17" s="101"/>
      <c r="E17" s="101"/>
      <c r="F17" s="101">
        <v>1</v>
      </c>
    </row>
    <row r="18" spans="2:6" x14ac:dyDescent="0.25">
      <c r="B18" s="101" t="s">
        <v>476</v>
      </c>
      <c r="C18" s="101"/>
      <c r="D18" s="101"/>
      <c r="E18" s="101">
        <v>0</v>
      </c>
      <c r="F18" s="101"/>
    </row>
    <row r="19" spans="2:6" x14ac:dyDescent="0.25">
      <c r="B19" s="101" t="s">
        <v>477</v>
      </c>
      <c r="C19" s="101">
        <v>1</v>
      </c>
      <c r="D19" s="101">
        <v>1</v>
      </c>
      <c r="E19" s="101">
        <v>0</v>
      </c>
      <c r="F19" s="101">
        <v>0</v>
      </c>
    </row>
  </sheetData>
  <conditionalFormatting sqref="C7:F19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5"/>
  <dimension ref="B2:R23"/>
  <sheetViews>
    <sheetView workbookViewId="0">
      <selection activeCell="R19" sqref="R19"/>
    </sheetView>
  </sheetViews>
  <sheetFormatPr defaultRowHeight="15" x14ac:dyDescent="0.25"/>
  <cols>
    <col min="2" max="2" width="17.5703125" customWidth="1"/>
    <col min="3" max="3" width="5.7109375" customWidth="1"/>
    <col min="5" max="5" width="5" customWidth="1"/>
    <col min="6" max="6" width="5.85546875" customWidth="1"/>
    <col min="8" max="8" width="1.7109375" bestFit="1" customWidth="1"/>
    <col min="9" max="9" width="3.85546875" bestFit="1" customWidth="1"/>
    <col min="11" max="11" width="3.42578125" bestFit="1" customWidth="1"/>
    <col min="12" max="12" width="3.5703125" bestFit="1" customWidth="1"/>
    <col min="14" max="14" width="1.85546875" bestFit="1" customWidth="1"/>
  </cols>
  <sheetData>
    <row r="2" spans="2:18" x14ac:dyDescent="0.25">
      <c r="P2" t="s">
        <v>86</v>
      </c>
      <c r="Q2" s="23">
        <v>300000000</v>
      </c>
      <c r="R2" t="s">
        <v>37</v>
      </c>
    </row>
    <row r="3" spans="2:18" x14ac:dyDescent="0.25">
      <c r="P3" t="s">
        <v>478</v>
      </c>
      <c r="Q3">
        <f>1.054E-34/2</f>
        <v>5.2699999999999996E-35</v>
      </c>
      <c r="R3" t="s">
        <v>481</v>
      </c>
    </row>
    <row r="4" spans="2:18" x14ac:dyDescent="0.25">
      <c r="P4" t="s">
        <v>479</v>
      </c>
      <c r="Q4">
        <v>1</v>
      </c>
      <c r="R4" t="s">
        <v>36</v>
      </c>
    </row>
    <row r="5" spans="2:18" x14ac:dyDescent="0.25">
      <c r="P5" t="s">
        <v>480</v>
      </c>
      <c r="Q5">
        <f>Q3/Q4</f>
        <v>5.2699999999999996E-35</v>
      </c>
      <c r="R5" t="s">
        <v>257</v>
      </c>
    </row>
    <row r="14" spans="2:18" ht="15.75" thickBot="1" x14ac:dyDescent="0.3"/>
    <row r="15" spans="2:18" x14ac:dyDescent="0.25">
      <c r="B15" s="8"/>
      <c r="C15" s="9" t="s">
        <v>482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10"/>
    </row>
    <row r="16" spans="2:18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3"/>
    </row>
    <row r="17" spans="2:15" x14ac:dyDescent="0.25">
      <c r="B17" s="11" t="s">
        <v>486</v>
      </c>
      <c r="C17" s="31" t="s">
        <v>483</v>
      </c>
      <c r="D17" s="31">
        <v>90</v>
      </c>
      <c r="E17" s="31" t="s">
        <v>71</v>
      </c>
      <c r="F17" s="24" t="s">
        <v>485</v>
      </c>
      <c r="G17" s="103">
        <f>D17*$Q$2*$Q$2</f>
        <v>8.1E+18</v>
      </c>
      <c r="H17" s="24" t="s">
        <v>257</v>
      </c>
      <c r="I17" s="25" t="s">
        <v>485</v>
      </c>
      <c r="J17" s="92">
        <f>G17/1.602E-19</f>
        <v>5.0561797752808987E+37</v>
      </c>
      <c r="K17" s="25" t="s">
        <v>256</v>
      </c>
      <c r="L17" s="104" t="s">
        <v>484</v>
      </c>
      <c r="M17" s="105">
        <f>$Q$3/G17</f>
        <v>6.506172839506172E-54</v>
      </c>
      <c r="N17" s="104" t="s">
        <v>36</v>
      </c>
      <c r="O17" s="13"/>
    </row>
    <row r="18" spans="2:15" x14ac:dyDescent="0.25">
      <c r="B18" s="11" t="s">
        <v>487</v>
      </c>
      <c r="C18" s="31" t="s">
        <v>483</v>
      </c>
      <c r="D18" s="106">
        <v>1.0000000000000001E-5</v>
      </c>
      <c r="E18" s="31" t="s">
        <v>71</v>
      </c>
      <c r="F18" s="24" t="s">
        <v>485</v>
      </c>
      <c r="G18" s="103">
        <f>D18*$Q$2*$Q$2</f>
        <v>900000000000.00012</v>
      </c>
      <c r="H18" s="24" t="s">
        <v>257</v>
      </c>
      <c r="I18" s="25" t="s">
        <v>485</v>
      </c>
      <c r="J18" s="92">
        <f t="shared" ref="J18:J20" si="0">G18/1.602E-19</f>
        <v>5.6179775280898884E+30</v>
      </c>
      <c r="K18" s="25" t="s">
        <v>256</v>
      </c>
      <c r="L18" s="104" t="s">
        <v>484</v>
      </c>
      <c r="M18" s="105">
        <f>$Q$3/G18</f>
        <v>5.8555555555555544E-47</v>
      </c>
      <c r="N18" s="104" t="s">
        <v>36</v>
      </c>
      <c r="O18" s="13"/>
    </row>
    <row r="19" spans="2:15" x14ac:dyDescent="0.25">
      <c r="B19" s="11" t="s">
        <v>488</v>
      </c>
      <c r="C19" s="31" t="s">
        <v>483</v>
      </c>
      <c r="D19" s="106">
        <v>1.6610000000000001E-27</v>
      </c>
      <c r="E19" s="31" t="s">
        <v>71</v>
      </c>
      <c r="F19" s="24" t="s">
        <v>485</v>
      </c>
      <c r="G19" s="103">
        <f>D19*$Q$2*$Q$2</f>
        <v>1.4949000000000002E-10</v>
      </c>
      <c r="H19" s="24" t="s">
        <v>257</v>
      </c>
      <c r="I19" s="25" t="s">
        <v>485</v>
      </c>
      <c r="J19" s="92">
        <f t="shared" si="0"/>
        <v>933146067.41573048</v>
      </c>
      <c r="K19" s="25" t="s">
        <v>256</v>
      </c>
      <c r="L19" s="104" t="s">
        <v>484</v>
      </c>
      <c r="M19" s="105">
        <f>$Q$3/G19</f>
        <v>3.5253194193591536E-25</v>
      </c>
      <c r="N19" s="104" t="s">
        <v>36</v>
      </c>
      <c r="O19" s="13"/>
    </row>
    <row r="20" spans="2:15" x14ac:dyDescent="0.25">
      <c r="B20" s="11" t="s">
        <v>489</v>
      </c>
      <c r="C20" s="31" t="s">
        <v>483</v>
      </c>
      <c r="D20" s="106">
        <v>9.1000000000000001E-31</v>
      </c>
      <c r="E20" s="31" t="s">
        <v>71</v>
      </c>
      <c r="F20" s="24" t="s">
        <v>485</v>
      </c>
      <c r="G20" s="103">
        <f>D20*$Q$2*$Q$2</f>
        <v>8.1900000000000009E-14</v>
      </c>
      <c r="H20" s="24" t="s">
        <v>257</v>
      </c>
      <c r="I20" s="25" t="s">
        <v>485</v>
      </c>
      <c r="J20" s="92">
        <f t="shared" si="0"/>
        <v>511235.95505617984</v>
      </c>
      <c r="K20" s="25" t="s">
        <v>256</v>
      </c>
      <c r="L20" s="104" t="s">
        <v>484</v>
      </c>
      <c r="M20" s="105">
        <f>$Q$3/G20</f>
        <v>6.4346764346764334E-22</v>
      </c>
      <c r="N20" s="104" t="s">
        <v>36</v>
      </c>
      <c r="O20" s="13"/>
    </row>
    <row r="21" spans="2:15" x14ac:dyDescent="0.25">
      <c r="B21" s="11" t="s">
        <v>490</v>
      </c>
      <c r="C21" s="31" t="s">
        <v>483</v>
      </c>
      <c r="D21" s="31">
        <v>0</v>
      </c>
      <c r="E21" s="31" t="s">
        <v>71</v>
      </c>
      <c r="F21" s="24" t="s">
        <v>485</v>
      </c>
      <c r="G21" s="103">
        <f>J21*1.602E-19</f>
        <v>4.0050000000000001E-19</v>
      </c>
      <c r="H21" s="24" t="s">
        <v>257</v>
      </c>
      <c r="I21" s="25" t="s">
        <v>485</v>
      </c>
      <c r="J21" s="25">
        <v>2.5</v>
      </c>
      <c r="K21" s="25" t="s">
        <v>256</v>
      </c>
      <c r="L21" s="104" t="s">
        <v>484</v>
      </c>
      <c r="M21" s="105">
        <f>$Q$3/G21</f>
        <v>1.3158551810237202E-16</v>
      </c>
      <c r="N21" s="104" t="s">
        <v>36</v>
      </c>
      <c r="O21" s="13"/>
    </row>
    <row r="22" spans="2:15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3"/>
    </row>
    <row r="23" spans="2:15" ht="15.75" thickBot="1" x14ac:dyDescent="0.3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6"/>
    </row>
  </sheetData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6"/>
  <dimension ref="A2:O1007"/>
  <sheetViews>
    <sheetView zoomScaleNormal="100" workbookViewId="0">
      <selection activeCell="C1" sqref="C1"/>
    </sheetView>
  </sheetViews>
  <sheetFormatPr defaultRowHeight="15" x14ac:dyDescent="0.25"/>
  <cols>
    <col min="2" max="2" width="10.5703125" bestFit="1" customWidth="1"/>
    <col min="3" max="3" width="11.140625" bestFit="1" customWidth="1"/>
    <col min="4" max="4" width="10.85546875" customWidth="1"/>
    <col min="5" max="5" width="3.28515625" customWidth="1"/>
    <col min="6" max="6" width="2.7109375" customWidth="1"/>
    <col min="7" max="7" width="13.140625" customWidth="1"/>
    <col min="9" max="9" width="13.140625" customWidth="1"/>
    <col min="14" max="14" width="12.140625" customWidth="1"/>
    <col min="15" max="15" width="12.7109375" customWidth="1"/>
  </cols>
  <sheetData>
    <row r="2" spans="1:15" x14ac:dyDescent="0.25">
      <c r="B2" t="s">
        <v>495</v>
      </c>
      <c r="C2" t="s">
        <v>496</v>
      </c>
      <c r="D2" t="s">
        <v>497</v>
      </c>
      <c r="I2" t="s">
        <v>502</v>
      </c>
    </row>
    <row r="3" spans="1:15" x14ac:dyDescent="0.25">
      <c r="B3" s="24" t="s">
        <v>491</v>
      </c>
      <c r="C3" s="24" t="s">
        <v>492</v>
      </c>
      <c r="D3" s="24" t="s">
        <v>493</v>
      </c>
      <c r="G3" s="20" t="s">
        <v>494</v>
      </c>
      <c r="I3" t="s">
        <v>498</v>
      </c>
    </row>
    <row r="4" spans="1:15" x14ac:dyDescent="0.25">
      <c r="B4">
        <f ca="1">IF(G4&lt;0.33333333333,1,0)</f>
        <v>1</v>
      </c>
      <c r="C4">
        <f ca="1">IF(B4=0,IF(D4=0,1,0),0)</f>
        <v>0</v>
      </c>
      <c r="D4">
        <f ca="1">IF(G4&gt;0.6666666666,1,0)</f>
        <v>0</v>
      </c>
      <c r="G4" s="20">
        <f ca="1">RAND()</f>
        <v>0.18995402067797507</v>
      </c>
      <c r="I4" t="s">
        <v>505</v>
      </c>
    </row>
    <row r="5" spans="1:15" x14ac:dyDescent="0.25">
      <c r="L5" s="107" t="s">
        <v>500</v>
      </c>
      <c r="M5" s="107" t="s">
        <v>501</v>
      </c>
      <c r="N5" s="107" t="s">
        <v>503</v>
      </c>
      <c r="O5" s="107" t="s">
        <v>504</v>
      </c>
    </row>
    <row r="6" spans="1:15" ht="44.25" customHeight="1" x14ac:dyDescent="0.25">
      <c r="H6" s="108">
        <f>SUM(H8:H10000)</f>
        <v>22</v>
      </c>
      <c r="I6" s="108">
        <f t="shared" ref="I6:J6" si="0">SUM(I8:I10000)</f>
        <v>18</v>
      </c>
      <c r="J6" s="108">
        <f t="shared" si="0"/>
        <v>10</v>
      </c>
      <c r="K6" s="108"/>
      <c r="L6" s="109">
        <f>H6</f>
        <v>22</v>
      </c>
      <c r="M6" s="111">
        <f>I6+J6</f>
        <v>28</v>
      </c>
      <c r="N6" s="110">
        <f>IF((L6+M6)&gt;0,L6/(L6+M6),"")</f>
        <v>0.44</v>
      </c>
      <c r="O6" s="112">
        <f>IF((L6+M6)&gt;0,M6/(L6+M6),"")</f>
        <v>0.56000000000000005</v>
      </c>
    </row>
    <row r="7" spans="1:15" s="113" customFormat="1" ht="308.25" customHeight="1" x14ac:dyDescent="0.25">
      <c r="B7" s="113" t="s">
        <v>499</v>
      </c>
    </row>
    <row r="8" spans="1:15" x14ac:dyDescent="0.25">
      <c r="A8">
        <v>1</v>
      </c>
      <c r="B8" s="20">
        <v>0</v>
      </c>
      <c r="C8" s="20">
        <v>1</v>
      </c>
      <c r="D8" s="20">
        <v>0</v>
      </c>
      <c r="H8" s="20">
        <f>B8</f>
        <v>0</v>
      </c>
      <c r="I8" s="20">
        <f>IF(B8=0,IF(C8=0,"otevřeno",C8),"otevřeno")</f>
        <v>1</v>
      </c>
      <c r="J8" s="20" t="str">
        <f>IF(D8=0,IF(C8=1,"otevřeno",D8),D8)</f>
        <v>otevřeno</v>
      </c>
    </row>
    <row r="9" spans="1:15" x14ac:dyDescent="0.25">
      <c r="A9">
        <f>A8+1</f>
        <v>2</v>
      </c>
      <c r="B9" s="20">
        <v>1</v>
      </c>
      <c r="C9" s="20">
        <v>0</v>
      </c>
      <c r="D9" s="20">
        <v>0</v>
      </c>
      <c r="H9" s="20">
        <f t="shared" ref="H9:H29" si="1">B9</f>
        <v>1</v>
      </c>
      <c r="I9" s="20" t="str">
        <f t="shared" ref="I9:I29" si="2">IF(B9=0,IF(C9=0,"otevřeno",C9),"otevřeno")</f>
        <v>otevřeno</v>
      </c>
      <c r="J9" s="20">
        <f t="shared" ref="J9:J29" si="3">IF(D9=0,IF(C9=1,"otevřeno",D9),D9)</f>
        <v>0</v>
      </c>
    </row>
    <row r="10" spans="1:15" x14ac:dyDescent="0.25">
      <c r="A10">
        <f t="shared" ref="A10:A55" si="4">A9+1</f>
        <v>3</v>
      </c>
      <c r="B10" s="20">
        <v>0</v>
      </c>
      <c r="C10" s="20">
        <v>0</v>
      </c>
      <c r="D10" s="20">
        <v>1</v>
      </c>
      <c r="H10" s="20">
        <f t="shared" si="1"/>
        <v>0</v>
      </c>
      <c r="I10" s="20" t="str">
        <f t="shared" si="2"/>
        <v>otevřeno</v>
      </c>
      <c r="J10" s="20">
        <f t="shared" si="3"/>
        <v>1</v>
      </c>
    </row>
    <row r="11" spans="1:15" x14ac:dyDescent="0.25">
      <c r="A11">
        <f t="shared" si="4"/>
        <v>4</v>
      </c>
      <c r="B11" s="20">
        <v>1</v>
      </c>
      <c r="C11" s="20">
        <v>0</v>
      </c>
      <c r="D11" s="20">
        <v>0</v>
      </c>
      <c r="H11" s="20">
        <f t="shared" si="1"/>
        <v>1</v>
      </c>
      <c r="I11" s="20" t="str">
        <f t="shared" si="2"/>
        <v>otevřeno</v>
      </c>
      <c r="J11" s="20">
        <f t="shared" si="3"/>
        <v>0</v>
      </c>
    </row>
    <row r="12" spans="1:15" x14ac:dyDescent="0.25">
      <c r="A12">
        <f t="shared" si="4"/>
        <v>5</v>
      </c>
      <c r="B12" s="20">
        <v>0</v>
      </c>
      <c r="C12" s="20">
        <v>1</v>
      </c>
      <c r="D12" s="20">
        <v>0</v>
      </c>
      <c r="H12" s="20">
        <f t="shared" si="1"/>
        <v>0</v>
      </c>
      <c r="I12" s="20">
        <f t="shared" si="2"/>
        <v>1</v>
      </c>
      <c r="J12" s="20" t="str">
        <f t="shared" si="3"/>
        <v>otevřeno</v>
      </c>
    </row>
    <row r="13" spans="1:15" x14ac:dyDescent="0.25">
      <c r="A13">
        <f t="shared" si="4"/>
        <v>6</v>
      </c>
      <c r="B13" s="20">
        <v>0</v>
      </c>
      <c r="C13" s="20">
        <v>1</v>
      </c>
      <c r="D13" s="20">
        <v>0</v>
      </c>
      <c r="H13" s="20">
        <f t="shared" si="1"/>
        <v>0</v>
      </c>
      <c r="I13" s="20">
        <f t="shared" si="2"/>
        <v>1</v>
      </c>
      <c r="J13" s="20" t="str">
        <f t="shared" si="3"/>
        <v>otevřeno</v>
      </c>
    </row>
    <row r="14" spans="1:15" x14ac:dyDescent="0.25">
      <c r="A14">
        <f t="shared" si="4"/>
        <v>7</v>
      </c>
      <c r="B14" s="20">
        <v>1</v>
      </c>
      <c r="C14" s="20">
        <v>0</v>
      </c>
      <c r="D14" s="20">
        <v>0</v>
      </c>
      <c r="H14" s="20">
        <f t="shared" si="1"/>
        <v>1</v>
      </c>
      <c r="I14" s="20" t="str">
        <f t="shared" si="2"/>
        <v>otevřeno</v>
      </c>
      <c r="J14" s="20">
        <f t="shared" si="3"/>
        <v>0</v>
      </c>
    </row>
    <row r="15" spans="1:15" x14ac:dyDescent="0.25">
      <c r="A15">
        <f t="shared" si="4"/>
        <v>8</v>
      </c>
      <c r="B15" s="20">
        <v>0</v>
      </c>
      <c r="C15" s="20">
        <v>1</v>
      </c>
      <c r="D15" s="20">
        <v>0</v>
      </c>
      <c r="H15" s="20">
        <f t="shared" si="1"/>
        <v>0</v>
      </c>
      <c r="I15" s="20">
        <f t="shared" si="2"/>
        <v>1</v>
      </c>
      <c r="J15" s="20" t="str">
        <f t="shared" si="3"/>
        <v>otevřeno</v>
      </c>
    </row>
    <row r="16" spans="1:15" x14ac:dyDescent="0.25">
      <c r="A16">
        <f t="shared" si="4"/>
        <v>9</v>
      </c>
      <c r="B16" s="20">
        <v>1</v>
      </c>
      <c r="C16" s="20">
        <v>0</v>
      </c>
      <c r="D16" s="20">
        <v>0</v>
      </c>
      <c r="H16" s="20">
        <f t="shared" si="1"/>
        <v>1</v>
      </c>
      <c r="I16" s="20" t="str">
        <f t="shared" si="2"/>
        <v>otevřeno</v>
      </c>
      <c r="J16" s="20">
        <f t="shared" si="3"/>
        <v>0</v>
      </c>
    </row>
    <row r="17" spans="1:10" x14ac:dyDescent="0.25">
      <c r="A17">
        <f t="shared" si="4"/>
        <v>10</v>
      </c>
      <c r="B17" s="20">
        <v>0</v>
      </c>
      <c r="C17" s="20">
        <v>0</v>
      </c>
      <c r="D17" s="20">
        <v>1</v>
      </c>
      <c r="H17" s="20">
        <f t="shared" si="1"/>
        <v>0</v>
      </c>
      <c r="I17" s="20" t="str">
        <f t="shared" si="2"/>
        <v>otevřeno</v>
      </c>
      <c r="J17" s="20">
        <f t="shared" si="3"/>
        <v>1</v>
      </c>
    </row>
    <row r="18" spans="1:10" x14ac:dyDescent="0.25">
      <c r="A18">
        <f t="shared" si="4"/>
        <v>11</v>
      </c>
      <c r="B18" s="20">
        <v>0</v>
      </c>
      <c r="C18" s="20">
        <v>0</v>
      </c>
      <c r="D18" s="20">
        <v>1</v>
      </c>
      <c r="H18" s="20">
        <f t="shared" si="1"/>
        <v>0</v>
      </c>
      <c r="I18" s="20" t="str">
        <f t="shared" si="2"/>
        <v>otevřeno</v>
      </c>
      <c r="J18" s="20">
        <f t="shared" si="3"/>
        <v>1</v>
      </c>
    </row>
    <row r="19" spans="1:10" x14ac:dyDescent="0.25">
      <c r="A19">
        <f t="shared" si="4"/>
        <v>12</v>
      </c>
      <c r="B19" s="20">
        <v>0</v>
      </c>
      <c r="C19" s="20">
        <v>0</v>
      </c>
      <c r="D19" s="20">
        <v>1</v>
      </c>
      <c r="H19" s="20">
        <f t="shared" si="1"/>
        <v>0</v>
      </c>
      <c r="I19" s="20" t="str">
        <f t="shared" si="2"/>
        <v>otevřeno</v>
      </c>
      <c r="J19" s="20">
        <f t="shared" si="3"/>
        <v>1</v>
      </c>
    </row>
    <row r="20" spans="1:10" x14ac:dyDescent="0.25">
      <c r="A20">
        <f t="shared" si="4"/>
        <v>13</v>
      </c>
      <c r="B20" s="20">
        <v>1</v>
      </c>
      <c r="C20" s="20">
        <v>0</v>
      </c>
      <c r="D20" s="20">
        <v>0</v>
      </c>
      <c r="H20" s="20">
        <f t="shared" si="1"/>
        <v>1</v>
      </c>
      <c r="I20" s="20" t="str">
        <f t="shared" si="2"/>
        <v>otevřeno</v>
      </c>
      <c r="J20" s="20">
        <f t="shared" si="3"/>
        <v>0</v>
      </c>
    </row>
    <row r="21" spans="1:10" x14ac:dyDescent="0.25">
      <c r="A21">
        <f t="shared" si="4"/>
        <v>14</v>
      </c>
      <c r="B21" s="20">
        <v>1</v>
      </c>
      <c r="C21" s="20">
        <v>0</v>
      </c>
      <c r="D21" s="20">
        <v>0</v>
      </c>
      <c r="H21" s="20">
        <f t="shared" si="1"/>
        <v>1</v>
      </c>
      <c r="I21" s="20" t="str">
        <f t="shared" si="2"/>
        <v>otevřeno</v>
      </c>
      <c r="J21" s="20">
        <f t="shared" si="3"/>
        <v>0</v>
      </c>
    </row>
    <row r="22" spans="1:10" x14ac:dyDescent="0.25">
      <c r="A22">
        <f t="shared" si="4"/>
        <v>15</v>
      </c>
      <c r="B22" s="20">
        <v>1</v>
      </c>
      <c r="C22" s="20">
        <v>0</v>
      </c>
      <c r="D22" s="20">
        <v>0</v>
      </c>
      <c r="H22" s="20">
        <f t="shared" si="1"/>
        <v>1</v>
      </c>
      <c r="I22" s="20" t="str">
        <f t="shared" si="2"/>
        <v>otevřeno</v>
      </c>
      <c r="J22" s="20">
        <f t="shared" si="3"/>
        <v>0</v>
      </c>
    </row>
    <row r="23" spans="1:10" x14ac:dyDescent="0.25">
      <c r="A23">
        <f t="shared" si="4"/>
        <v>16</v>
      </c>
      <c r="B23" s="20">
        <v>0</v>
      </c>
      <c r="C23" s="20">
        <v>1</v>
      </c>
      <c r="D23" s="20">
        <v>0</v>
      </c>
      <c r="H23" s="20">
        <f t="shared" si="1"/>
        <v>0</v>
      </c>
      <c r="I23" s="20">
        <f t="shared" si="2"/>
        <v>1</v>
      </c>
      <c r="J23" s="20" t="str">
        <f t="shared" si="3"/>
        <v>otevřeno</v>
      </c>
    </row>
    <row r="24" spans="1:10" x14ac:dyDescent="0.25">
      <c r="A24">
        <f t="shared" si="4"/>
        <v>17</v>
      </c>
      <c r="B24" s="20">
        <v>0</v>
      </c>
      <c r="C24" s="20">
        <v>1</v>
      </c>
      <c r="D24" s="20">
        <v>0</v>
      </c>
      <c r="H24" s="20">
        <f t="shared" si="1"/>
        <v>0</v>
      </c>
      <c r="I24" s="20">
        <f t="shared" si="2"/>
        <v>1</v>
      </c>
      <c r="J24" s="20" t="str">
        <f t="shared" si="3"/>
        <v>otevřeno</v>
      </c>
    </row>
    <row r="25" spans="1:10" x14ac:dyDescent="0.25">
      <c r="A25">
        <f t="shared" si="4"/>
        <v>18</v>
      </c>
      <c r="B25" s="20">
        <v>1</v>
      </c>
      <c r="C25" s="20">
        <v>0</v>
      </c>
      <c r="D25" s="20">
        <v>0</v>
      </c>
      <c r="H25" s="20">
        <f t="shared" si="1"/>
        <v>1</v>
      </c>
      <c r="I25" s="20" t="str">
        <f t="shared" si="2"/>
        <v>otevřeno</v>
      </c>
      <c r="J25" s="20">
        <f t="shared" si="3"/>
        <v>0</v>
      </c>
    </row>
    <row r="26" spans="1:10" x14ac:dyDescent="0.25">
      <c r="A26">
        <f t="shared" si="4"/>
        <v>19</v>
      </c>
      <c r="B26" s="20">
        <v>0</v>
      </c>
      <c r="C26" s="20">
        <v>1</v>
      </c>
      <c r="D26" s="20">
        <v>0</v>
      </c>
      <c r="H26" s="20">
        <f t="shared" si="1"/>
        <v>0</v>
      </c>
      <c r="I26" s="20">
        <f t="shared" si="2"/>
        <v>1</v>
      </c>
      <c r="J26" s="20" t="str">
        <f t="shared" si="3"/>
        <v>otevřeno</v>
      </c>
    </row>
    <row r="27" spans="1:10" x14ac:dyDescent="0.25">
      <c r="A27">
        <f t="shared" si="4"/>
        <v>20</v>
      </c>
      <c r="B27" s="20">
        <v>0</v>
      </c>
      <c r="C27" s="20">
        <v>1</v>
      </c>
      <c r="D27" s="20">
        <v>0</v>
      </c>
      <c r="H27" s="20">
        <f t="shared" si="1"/>
        <v>0</v>
      </c>
      <c r="I27" s="20">
        <f t="shared" si="2"/>
        <v>1</v>
      </c>
      <c r="J27" s="20" t="str">
        <f t="shared" si="3"/>
        <v>otevřeno</v>
      </c>
    </row>
    <row r="28" spans="1:10" x14ac:dyDescent="0.25">
      <c r="A28">
        <f t="shared" si="4"/>
        <v>21</v>
      </c>
      <c r="B28" s="20">
        <v>1</v>
      </c>
      <c r="C28" s="20">
        <v>0</v>
      </c>
      <c r="D28" s="20">
        <v>0</v>
      </c>
      <c r="H28" s="20">
        <f t="shared" si="1"/>
        <v>1</v>
      </c>
      <c r="I28" s="20" t="str">
        <f t="shared" si="2"/>
        <v>otevřeno</v>
      </c>
      <c r="J28" s="20">
        <f t="shared" si="3"/>
        <v>0</v>
      </c>
    </row>
    <row r="29" spans="1:10" x14ac:dyDescent="0.25">
      <c r="A29">
        <f t="shared" si="4"/>
        <v>22</v>
      </c>
      <c r="B29" s="20">
        <v>0</v>
      </c>
      <c r="C29" s="20">
        <v>0</v>
      </c>
      <c r="D29" s="20">
        <v>1</v>
      </c>
      <c r="H29" s="20">
        <f t="shared" si="1"/>
        <v>0</v>
      </c>
      <c r="I29" s="20" t="str">
        <f t="shared" si="2"/>
        <v>otevřeno</v>
      </c>
      <c r="J29" s="20">
        <f t="shared" si="3"/>
        <v>1</v>
      </c>
    </row>
    <row r="30" spans="1:10" x14ac:dyDescent="0.25">
      <c r="A30">
        <f t="shared" si="4"/>
        <v>23</v>
      </c>
      <c r="B30" s="20">
        <v>0</v>
      </c>
      <c r="C30" s="20">
        <v>1</v>
      </c>
      <c r="D30" s="20">
        <v>0</v>
      </c>
      <c r="H30" s="20">
        <f t="shared" ref="H30:H57" si="5">B30</f>
        <v>0</v>
      </c>
      <c r="I30" s="20">
        <f t="shared" ref="I30:I57" si="6">IF(B30=0,IF(C30=0,"otevřeno",C30),"otevřeno")</f>
        <v>1</v>
      </c>
      <c r="J30" s="20" t="str">
        <f t="shared" ref="J30:J57" si="7">IF(D30=0,IF(C30=1,"otevřeno",D30),D30)</f>
        <v>otevřeno</v>
      </c>
    </row>
    <row r="31" spans="1:10" x14ac:dyDescent="0.25">
      <c r="A31">
        <f t="shared" si="4"/>
        <v>24</v>
      </c>
      <c r="B31" s="20">
        <v>0</v>
      </c>
      <c r="C31" s="20">
        <v>1</v>
      </c>
      <c r="D31" s="20">
        <v>0</v>
      </c>
      <c r="H31" s="20">
        <f t="shared" si="5"/>
        <v>0</v>
      </c>
      <c r="I31" s="20">
        <f t="shared" si="6"/>
        <v>1</v>
      </c>
      <c r="J31" s="20" t="str">
        <f t="shared" si="7"/>
        <v>otevřeno</v>
      </c>
    </row>
    <row r="32" spans="1:10" x14ac:dyDescent="0.25">
      <c r="A32">
        <f t="shared" si="4"/>
        <v>25</v>
      </c>
      <c r="B32" s="20">
        <v>1</v>
      </c>
      <c r="C32" s="20">
        <v>0</v>
      </c>
      <c r="D32" s="20">
        <v>0</v>
      </c>
      <c r="H32" s="20">
        <f t="shared" si="5"/>
        <v>1</v>
      </c>
      <c r="I32" s="20" t="str">
        <f t="shared" si="6"/>
        <v>otevřeno</v>
      </c>
      <c r="J32" s="20">
        <f t="shared" si="7"/>
        <v>0</v>
      </c>
    </row>
    <row r="33" spans="1:10" x14ac:dyDescent="0.25">
      <c r="A33">
        <f t="shared" si="4"/>
        <v>26</v>
      </c>
      <c r="B33" s="20">
        <v>0</v>
      </c>
      <c r="C33" s="20">
        <v>1</v>
      </c>
      <c r="D33" s="20">
        <v>0</v>
      </c>
      <c r="H33" s="20">
        <f t="shared" si="5"/>
        <v>0</v>
      </c>
      <c r="I33" s="20">
        <f t="shared" si="6"/>
        <v>1</v>
      </c>
      <c r="J33" s="20" t="str">
        <f t="shared" si="7"/>
        <v>otevřeno</v>
      </c>
    </row>
    <row r="34" spans="1:10" x14ac:dyDescent="0.25">
      <c r="A34">
        <f t="shared" si="4"/>
        <v>27</v>
      </c>
      <c r="B34" s="20">
        <v>0</v>
      </c>
      <c r="C34" s="20">
        <v>1</v>
      </c>
      <c r="D34" s="20">
        <v>0</v>
      </c>
      <c r="H34" s="20">
        <f t="shared" si="5"/>
        <v>0</v>
      </c>
      <c r="I34" s="20">
        <f t="shared" si="6"/>
        <v>1</v>
      </c>
      <c r="J34" s="20" t="str">
        <f t="shared" si="7"/>
        <v>otevřeno</v>
      </c>
    </row>
    <row r="35" spans="1:10" x14ac:dyDescent="0.25">
      <c r="A35">
        <f t="shared" si="4"/>
        <v>28</v>
      </c>
      <c r="B35" s="20">
        <v>1</v>
      </c>
      <c r="C35" s="20">
        <v>0</v>
      </c>
      <c r="D35" s="20">
        <v>0</v>
      </c>
      <c r="H35" s="20">
        <f t="shared" si="5"/>
        <v>1</v>
      </c>
      <c r="I35" s="20" t="str">
        <f t="shared" si="6"/>
        <v>otevřeno</v>
      </c>
      <c r="J35" s="20">
        <f t="shared" si="7"/>
        <v>0</v>
      </c>
    </row>
    <row r="36" spans="1:10" x14ac:dyDescent="0.25">
      <c r="A36">
        <f t="shared" si="4"/>
        <v>29</v>
      </c>
      <c r="B36" s="20">
        <v>0</v>
      </c>
      <c r="C36" s="20">
        <v>0</v>
      </c>
      <c r="D36" s="20">
        <v>1</v>
      </c>
      <c r="H36" s="20">
        <f t="shared" si="5"/>
        <v>0</v>
      </c>
      <c r="I36" s="20" t="str">
        <f t="shared" si="6"/>
        <v>otevřeno</v>
      </c>
      <c r="J36" s="20">
        <f t="shared" si="7"/>
        <v>1</v>
      </c>
    </row>
    <row r="37" spans="1:10" x14ac:dyDescent="0.25">
      <c r="A37">
        <f t="shared" si="4"/>
        <v>30</v>
      </c>
      <c r="B37" s="20">
        <v>0</v>
      </c>
      <c r="C37" s="20">
        <v>0</v>
      </c>
      <c r="D37" s="20">
        <v>1</v>
      </c>
      <c r="H37" s="20">
        <f t="shared" si="5"/>
        <v>0</v>
      </c>
      <c r="I37" s="20" t="str">
        <f t="shared" si="6"/>
        <v>otevřeno</v>
      </c>
      <c r="J37" s="20">
        <f t="shared" si="7"/>
        <v>1</v>
      </c>
    </row>
    <row r="38" spans="1:10" x14ac:dyDescent="0.25">
      <c r="A38">
        <f t="shared" si="4"/>
        <v>31</v>
      </c>
      <c r="B38" s="20">
        <v>0</v>
      </c>
      <c r="C38" s="20">
        <v>1</v>
      </c>
      <c r="D38" s="20">
        <v>0</v>
      </c>
      <c r="H38" s="20">
        <f t="shared" si="5"/>
        <v>0</v>
      </c>
      <c r="I38" s="20">
        <f t="shared" si="6"/>
        <v>1</v>
      </c>
      <c r="J38" s="20" t="str">
        <f t="shared" si="7"/>
        <v>otevřeno</v>
      </c>
    </row>
    <row r="39" spans="1:10" x14ac:dyDescent="0.25">
      <c r="A39">
        <f t="shared" si="4"/>
        <v>32</v>
      </c>
      <c r="B39" s="20">
        <v>1</v>
      </c>
      <c r="C39" s="20">
        <v>0</v>
      </c>
      <c r="D39" s="20">
        <v>0</v>
      </c>
      <c r="H39" s="20">
        <f t="shared" si="5"/>
        <v>1</v>
      </c>
      <c r="I39" s="20" t="str">
        <f t="shared" si="6"/>
        <v>otevřeno</v>
      </c>
      <c r="J39" s="20">
        <f t="shared" si="7"/>
        <v>0</v>
      </c>
    </row>
    <row r="40" spans="1:10" x14ac:dyDescent="0.25">
      <c r="A40">
        <f t="shared" si="4"/>
        <v>33</v>
      </c>
      <c r="B40" s="20">
        <v>0</v>
      </c>
      <c r="C40" s="20">
        <v>1</v>
      </c>
      <c r="D40" s="20">
        <v>0</v>
      </c>
      <c r="H40" s="20">
        <f t="shared" si="5"/>
        <v>0</v>
      </c>
      <c r="I40" s="20">
        <f t="shared" si="6"/>
        <v>1</v>
      </c>
      <c r="J40" s="20" t="str">
        <f t="shared" si="7"/>
        <v>otevřeno</v>
      </c>
    </row>
    <row r="41" spans="1:10" x14ac:dyDescent="0.25">
      <c r="A41">
        <f t="shared" si="4"/>
        <v>34</v>
      </c>
      <c r="B41" s="20">
        <v>1</v>
      </c>
      <c r="C41" s="20">
        <v>0</v>
      </c>
      <c r="D41" s="20">
        <v>0</v>
      </c>
      <c r="H41" s="20">
        <f t="shared" si="5"/>
        <v>1</v>
      </c>
      <c r="I41" s="20" t="str">
        <f t="shared" si="6"/>
        <v>otevřeno</v>
      </c>
      <c r="J41" s="20">
        <f t="shared" si="7"/>
        <v>0</v>
      </c>
    </row>
    <row r="42" spans="1:10" x14ac:dyDescent="0.25">
      <c r="A42">
        <f t="shared" si="4"/>
        <v>35</v>
      </c>
      <c r="B42" s="20">
        <v>0</v>
      </c>
      <c r="C42" s="20">
        <v>0</v>
      </c>
      <c r="D42" s="20">
        <v>1</v>
      </c>
      <c r="H42" s="20">
        <f t="shared" si="5"/>
        <v>0</v>
      </c>
      <c r="I42" s="20" t="str">
        <f t="shared" si="6"/>
        <v>otevřeno</v>
      </c>
      <c r="J42" s="20">
        <f t="shared" si="7"/>
        <v>1</v>
      </c>
    </row>
    <row r="43" spans="1:10" x14ac:dyDescent="0.25">
      <c r="A43">
        <f t="shared" si="4"/>
        <v>36</v>
      </c>
      <c r="B43" s="20">
        <v>1</v>
      </c>
      <c r="C43" s="20">
        <v>0</v>
      </c>
      <c r="D43" s="20">
        <v>0</v>
      </c>
      <c r="H43" s="20">
        <f t="shared" si="5"/>
        <v>1</v>
      </c>
      <c r="I43" s="20" t="str">
        <f t="shared" si="6"/>
        <v>otevřeno</v>
      </c>
      <c r="J43" s="20">
        <f t="shared" si="7"/>
        <v>0</v>
      </c>
    </row>
    <row r="44" spans="1:10" x14ac:dyDescent="0.25">
      <c r="A44">
        <f t="shared" si="4"/>
        <v>37</v>
      </c>
      <c r="B44" s="20">
        <v>1</v>
      </c>
      <c r="C44" s="20">
        <v>0</v>
      </c>
      <c r="D44" s="20">
        <v>0</v>
      </c>
      <c r="H44" s="20">
        <f t="shared" si="5"/>
        <v>1</v>
      </c>
      <c r="I44" s="20" t="str">
        <f t="shared" si="6"/>
        <v>otevřeno</v>
      </c>
      <c r="J44" s="20">
        <f t="shared" si="7"/>
        <v>0</v>
      </c>
    </row>
    <row r="45" spans="1:10" x14ac:dyDescent="0.25">
      <c r="A45">
        <f t="shared" si="4"/>
        <v>38</v>
      </c>
      <c r="B45" s="20">
        <v>0</v>
      </c>
      <c r="C45" s="20">
        <v>0</v>
      </c>
      <c r="D45" s="20">
        <v>1</v>
      </c>
      <c r="H45" s="20">
        <f t="shared" si="5"/>
        <v>0</v>
      </c>
      <c r="I45" s="20" t="str">
        <f t="shared" si="6"/>
        <v>otevřeno</v>
      </c>
      <c r="J45" s="20">
        <f t="shared" si="7"/>
        <v>1</v>
      </c>
    </row>
    <row r="46" spans="1:10" x14ac:dyDescent="0.25">
      <c r="A46">
        <f t="shared" si="4"/>
        <v>39</v>
      </c>
      <c r="B46" s="20">
        <v>0</v>
      </c>
      <c r="C46" s="20">
        <v>0</v>
      </c>
      <c r="D46" s="20">
        <v>1</v>
      </c>
      <c r="H46" s="20">
        <f t="shared" si="5"/>
        <v>0</v>
      </c>
      <c r="I46" s="20" t="str">
        <f t="shared" si="6"/>
        <v>otevřeno</v>
      </c>
      <c r="J46" s="20">
        <f t="shared" si="7"/>
        <v>1</v>
      </c>
    </row>
    <row r="47" spans="1:10" x14ac:dyDescent="0.25">
      <c r="A47">
        <f t="shared" si="4"/>
        <v>40</v>
      </c>
      <c r="B47" s="20">
        <v>0</v>
      </c>
      <c r="C47" s="20">
        <v>1</v>
      </c>
      <c r="D47" s="20">
        <v>0</v>
      </c>
      <c r="H47" s="20">
        <f t="shared" si="5"/>
        <v>0</v>
      </c>
      <c r="I47" s="20">
        <f t="shared" si="6"/>
        <v>1</v>
      </c>
      <c r="J47" s="20" t="str">
        <f t="shared" si="7"/>
        <v>otevřeno</v>
      </c>
    </row>
    <row r="48" spans="1:10" x14ac:dyDescent="0.25">
      <c r="A48">
        <f t="shared" si="4"/>
        <v>41</v>
      </c>
      <c r="B48" s="20">
        <v>1</v>
      </c>
      <c r="C48" s="20">
        <v>0</v>
      </c>
      <c r="D48" s="20">
        <v>0</v>
      </c>
      <c r="H48" s="20">
        <f t="shared" si="5"/>
        <v>1</v>
      </c>
      <c r="I48" s="20" t="str">
        <f t="shared" si="6"/>
        <v>otevřeno</v>
      </c>
      <c r="J48" s="20">
        <f t="shared" si="7"/>
        <v>0</v>
      </c>
    </row>
    <row r="49" spans="1:10" x14ac:dyDescent="0.25">
      <c r="A49">
        <f t="shared" si="4"/>
        <v>42</v>
      </c>
      <c r="B49" s="20">
        <v>0</v>
      </c>
      <c r="C49" s="20">
        <v>1</v>
      </c>
      <c r="D49" s="20">
        <v>0</v>
      </c>
      <c r="H49" s="20">
        <f t="shared" si="5"/>
        <v>0</v>
      </c>
      <c r="I49" s="20">
        <f t="shared" si="6"/>
        <v>1</v>
      </c>
      <c r="J49" s="20" t="str">
        <f t="shared" si="7"/>
        <v>otevřeno</v>
      </c>
    </row>
    <row r="50" spans="1:10" x14ac:dyDescent="0.25">
      <c r="A50">
        <f t="shared" si="4"/>
        <v>43</v>
      </c>
      <c r="B50" s="20">
        <v>1</v>
      </c>
      <c r="C50" s="20">
        <v>0</v>
      </c>
      <c r="D50" s="20">
        <v>0</v>
      </c>
      <c r="H50" s="20">
        <f t="shared" si="5"/>
        <v>1</v>
      </c>
      <c r="I50" s="20" t="str">
        <f t="shared" si="6"/>
        <v>otevřeno</v>
      </c>
      <c r="J50" s="20">
        <f t="shared" si="7"/>
        <v>0</v>
      </c>
    </row>
    <row r="51" spans="1:10" x14ac:dyDescent="0.25">
      <c r="A51">
        <f t="shared" si="4"/>
        <v>44</v>
      </c>
      <c r="B51" s="20">
        <v>0</v>
      </c>
      <c r="C51" s="20">
        <v>1</v>
      </c>
      <c r="D51" s="20">
        <v>0</v>
      </c>
      <c r="H51" s="20">
        <f t="shared" si="5"/>
        <v>0</v>
      </c>
      <c r="I51" s="20">
        <f t="shared" si="6"/>
        <v>1</v>
      </c>
      <c r="J51" s="20" t="str">
        <f t="shared" si="7"/>
        <v>otevřeno</v>
      </c>
    </row>
    <row r="52" spans="1:10" x14ac:dyDescent="0.25">
      <c r="A52">
        <f t="shared" si="4"/>
        <v>45</v>
      </c>
      <c r="B52" s="20">
        <v>1</v>
      </c>
      <c r="C52" s="20">
        <v>0</v>
      </c>
      <c r="D52" s="20">
        <v>0</v>
      </c>
      <c r="H52" s="20">
        <f t="shared" si="5"/>
        <v>1</v>
      </c>
      <c r="I52" s="20" t="str">
        <f t="shared" si="6"/>
        <v>otevřeno</v>
      </c>
      <c r="J52" s="20">
        <f t="shared" si="7"/>
        <v>0</v>
      </c>
    </row>
    <row r="53" spans="1:10" x14ac:dyDescent="0.25">
      <c r="A53">
        <f t="shared" si="4"/>
        <v>46</v>
      </c>
      <c r="B53" s="20">
        <v>1</v>
      </c>
      <c r="C53" s="20">
        <v>0</v>
      </c>
      <c r="D53" s="20">
        <v>0</v>
      </c>
      <c r="H53" s="20">
        <f t="shared" si="5"/>
        <v>1</v>
      </c>
      <c r="I53" s="20" t="str">
        <f t="shared" si="6"/>
        <v>otevřeno</v>
      </c>
      <c r="J53" s="20">
        <f t="shared" si="7"/>
        <v>0</v>
      </c>
    </row>
    <row r="54" spans="1:10" x14ac:dyDescent="0.25">
      <c r="A54">
        <f t="shared" si="4"/>
        <v>47</v>
      </c>
      <c r="B54" s="20">
        <v>1</v>
      </c>
      <c r="C54" s="20">
        <v>0</v>
      </c>
      <c r="D54" s="20">
        <v>0</v>
      </c>
      <c r="H54" s="20">
        <f t="shared" si="5"/>
        <v>1</v>
      </c>
      <c r="I54" s="20" t="str">
        <f t="shared" si="6"/>
        <v>otevřeno</v>
      </c>
      <c r="J54" s="20">
        <f t="shared" si="7"/>
        <v>0</v>
      </c>
    </row>
    <row r="55" spans="1:10" x14ac:dyDescent="0.25">
      <c r="A55">
        <f t="shared" si="4"/>
        <v>48</v>
      </c>
      <c r="B55" s="20">
        <v>0</v>
      </c>
      <c r="C55" s="20">
        <v>1</v>
      </c>
      <c r="D55" s="20">
        <v>0</v>
      </c>
      <c r="H55" s="20">
        <f t="shared" si="5"/>
        <v>0</v>
      </c>
      <c r="I55" s="20">
        <f t="shared" si="6"/>
        <v>1</v>
      </c>
      <c r="J55" s="20" t="str">
        <f t="shared" si="7"/>
        <v>otevřeno</v>
      </c>
    </row>
    <row r="56" spans="1:10" x14ac:dyDescent="0.25">
      <c r="A56">
        <f t="shared" ref="A56:A57" si="8">A55+1</f>
        <v>49</v>
      </c>
      <c r="B56" s="20">
        <v>1</v>
      </c>
      <c r="C56" s="20">
        <v>0</v>
      </c>
      <c r="D56" s="20">
        <v>0</v>
      </c>
      <c r="H56" s="20">
        <f t="shared" si="5"/>
        <v>1</v>
      </c>
      <c r="I56" s="20" t="str">
        <f t="shared" si="6"/>
        <v>otevřeno</v>
      </c>
      <c r="J56" s="20">
        <f t="shared" si="7"/>
        <v>0</v>
      </c>
    </row>
    <row r="57" spans="1:10" x14ac:dyDescent="0.25">
      <c r="A57">
        <f t="shared" si="8"/>
        <v>50</v>
      </c>
      <c r="B57" s="20">
        <v>1</v>
      </c>
      <c r="C57" s="20">
        <v>0</v>
      </c>
      <c r="D57" s="20">
        <v>0</v>
      </c>
      <c r="H57" s="20">
        <f t="shared" si="5"/>
        <v>1</v>
      </c>
      <c r="I57" s="20" t="str">
        <f t="shared" si="6"/>
        <v>otevřeno</v>
      </c>
      <c r="J57" s="20">
        <f t="shared" si="7"/>
        <v>0</v>
      </c>
    </row>
    <row r="58" spans="1:10" x14ac:dyDescent="0.25">
      <c r="H58" s="20">
        <f t="shared" ref="H58:H121" si="9">B58</f>
        <v>0</v>
      </c>
      <c r="I58" s="20" t="str">
        <f t="shared" ref="I58:I121" si="10">IF(B58=0,IF(C58=0,"otevřeno",C58),"otevřeno")</f>
        <v>otevřeno</v>
      </c>
      <c r="J58" s="20">
        <f t="shared" ref="J58:J121" si="11">IF(D58=0,IF(C58=1,"otevřeno",D58),D58)</f>
        <v>0</v>
      </c>
    </row>
    <row r="59" spans="1:10" x14ac:dyDescent="0.25">
      <c r="H59" s="20">
        <f t="shared" si="9"/>
        <v>0</v>
      </c>
      <c r="I59" s="20" t="str">
        <f t="shared" si="10"/>
        <v>otevřeno</v>
      </c>
      <c r="J59" s="20">
        <f t="shared" si="11"/>
        <v>0</v>
      </c>
    </row>
    <row r="60" spans="1:10" x14ac:dyDescent="0.25">
      <c r="H60" s="20">
        <f t="shared" si="9"/>
        <v>0</v>
      </c>
      <c r="I60" s="20" t="str">
        <f t="shared" si="10"/>
        <v>otevřeno</v>
      </c>
      <c r="J60" s="20">
        <f t="shared" si="11"/>
        <v>0</v>
      </c>
    </row>
    <row r="61" spans="1:10" x14ac:dyDescent="0.25">
      <c r="H61" s="20">
        <f t="shared" si="9"/>
        <v>0</v>
      </c>
      <c r="I61" s="20" t="str">
        <f t="shared" si="10"/>
        <v>otevřeno</v>
      </c>
      <c r="J61" s="20">
        <f t="shared" si="11"/>
        <v>0</v>
      </c>
    </row>
    <row r="62" spans="1:10" x14ac:dyDescent="0.25">
      <c r="H62" s="20">
        <f t="shared" si="9"/>
        <v>0</v>
      </c>
      <c r="I62" s="20" t="str">
        <f t="shared" si="10"/>
        <v>otevřeno</v>
      </c>
      <c r="J62" s="20">
        <f t="shared" si="11"/>
        <v>0</v>
      </c>
    </row>
    <row r="63" spans="1:10" x14ac:dyDescent="0.25">
      <c r="H63" s="20">
        <f t="shared" si="9"/>
        <v>0</v>
      </c>
      <c r="I63" s="20" t="str">
        <f t="shared" si="10"/>
        <v>otevřeno</v>
      </c>
      <c r="J63" s="20">
        <f t="shared" si="11"/>
        <v>0</v>
      </c>
    </row>
    <row r="64" spans="1:10" x14ac:dyDescent="0.25">
      <c r="H64" s="20">
        <f t="shared" si="9"/>
        <v>0</v>
      </c>
      <c r="I64" s="20" t="str">
        <f t="shared" si="10"/>
        <v>otevřeno</v>
      </c>
      <c r="J64" s="20">
        <f t="shared" si="11"/>
        <v>0</v>
      </c>
    </row>
    <row r="65" spans="8:10" x14ac:dyDescent="0.25">
      <c r="H65" s="20">
        <f t="shared" si="9"/>
        <v>0</v>
      </c>
      <c r="I65" s="20" t="str">
        <f t="shared" si="10"/>
        <v>otevřeno</v>
      </c>
      <c r="J65" s="20">
        <f t="shared" si="11"/>
        <v>0</v>
      </c>
    </row>
    <row r="66" spans="8:10" x14ac:dyDescent="0.25">
      <c r="H66" s="20">
        <f t="shared" si="9"/>
        <v>0</v>
      </c>
      <c r="I66" s="20" t="str">
        <f t="shared" si="10"/>
        <v>otevřeno</v>
      </c>
      <c r="J66" s="20">
        <f t="shared" si="11"/>
        <v>0</v>
      </c>
    </row>
    <row r="67" spans="8:10" x14ac:dyDescent="0.25">
      <c r="H67" s="20">
        <f t="shared" si="9"/>
        <v>0</v>
      </c>
      <c r="I67" s="20" t="str">
        <f t="shared" si="10"/>
        <v>otevřeno</v>
      </c>
      <c r="J67" s="20">
        <f t="shared" si="11"/>
        <v>0</v>
      </c>
    </row>
    <row r="68" spans="8:10" x14ac:dyDescent="0.25">
      <c r="H68" s="20">
        <f t="shared" si="9"/>
        <v>0</v>
      </c>
      <c r="I68" s="20" t="str">
        <f t="shared" si="10"/>
        <v>otevřeno</v>
      </c>
      <c r="J68" s="20">
        <f t="shared" si="11"/>
        <v>0</v>
      </c>
    </row>
    <row r="69" spans="8:10" x14ac:dyDescent="0.25">
      <c r="H69" s="20">
        <f t="shared" si="9"/>
        <v>0</v>
      </c>
      <c r="I69" s="20" t="str">
        <f t="shared" si="10"/>
        <v>otevřeno</v>
      </c>
      <c r="J69" s="20">
        <f t="shared" si="11"/>
        <v>0</v>
      </c>
    </row>
    <row r="70" spans="8:10" x14ac:dyDescent="0.25">
      <c r="H70" s="20">
        <f t="shared" si="9"/>
        <v>0</v>
      </c>
      <c r="I70" s="20" t="str">
        <f t="shared" si="10"/>
        <v>otevřeno</v>
      </c>
      <c r="J70" s="20">
        <f t="shared" si="11"/>
        <v>0</v>
      </c>
    </row>
    <row r="71" spans="8:10" x14ac:dyDescent="0.25">
      <c r="H71" s="20">
        <f t="shared" si="9"/>
        <v>0</v>
      </c>
      <c r="I71" s="20" t="str">
        <f t="shared" si="10"/>
        <v>otevřeno</v>
      </c>
      <c r="J71" s="20">
        <f t="shared" si="11"/>
        <v>0</v>
      </c>
    </row>
    <row r="72" spans="8:10" x14ac:dyDescent="0.25">
      <c r="H72" s="20">
        <f t="shared" si="9"/>
        <v>0</v>
      </c>
      <c r="I72" s="20" t="str">
        <f t="shared" si="10"/>
        <v>otevřeno</v>
      </c>
      <c r="J72" s="20">
        <f t="shared" si="11"/>
        <v>0</v>
      </c>
    </row>
    <row r="73" spans="8:10" x14ac:dyDescent="0.25">
      <c r="H73" s="20">
        <f t="shared" si="9"/>
        <v>0</v>
      </c>
      <c r="I73" s="20" t="str">
        <f t="shared" si="10"/>
        <v>otevřeno</v>
      </c>
      <c r="J73" s="20">
        <f t="shared" si="11"/>
        <v>0</v>
      </c>
    </row>
    <row r="74" spans="8:10" x14ac:dyDescent="0.25">
      <c r="H74" s="20">
        <f t="shared" si="9"/>
        <v>0</v>
      </c>
      <c r="I74" s="20" t="str">
        <f t="shared" si="10"/>
        <v>otevřeno</v>
      </c>
      <c r="J74" s="20">
        <f t="shared" si="11"/>
        <v>0</v>
      </c>
    </row>
    <row r="75" spans="8:10" x14ac:dyDescent="0.25">
      <c r="H75" s="20">
        <f t="shared" si="9"/>
        <v>0</v>
      </c>
      <c r="I75" s="20" t="str">
        <f t="shared" si="10"/>
        <v>otevřeno</v>
      </c>
      <c r="J75" s="20">
        <f t="shared" si="11"/>
        <v>0</v>
      </c>
    </row>
    <row r="76" spans="8:10" x14ac:dyDescent="0.25">
      <c r="H76" s="20">
        <f t="shared" si="9"/>
        <v>0</v>
      </c>
      <c r="I76" s="20" t="str">
        <f t="shared" si="10"/>
        <v>otevřeno</v>
      </c>
      <c r="J76" s="20">
        <f t="shared" si="11"/>
        <v>0</v>
      </c>
    </row>
    <row r="77" spans="8:10" x14ac:dyDescent="0.25">
      <c r="H77" s="20">
        <f t="shared" si="9"/>
        <v>0</v>
      </c>
      <c r="I77" s="20" t="str">
        <f t="shared" si="10"/>
        <v>otevřeno</v>
      </c>
      <c r="J77" s="20">
        <f t="shared" si="11"/>
        <v>0</v>
      </c>
    </row>
    <row r="78" spans="8:10" x14ac:dyDescent="0.25">
      <c r="H78" s="20">
        <f t="shared" si="9"/>
        <v>0</v>
      </c>
      <c r="I78" s="20" t="str">
        <f t="shared" si="10"/>
        <v>otevřeno</v>
      </c>
      <c r="J78" s="20">
        <f t="shared" si="11"/>
        <v>0</v>
      </c>
    </row>
    <row r="79" spans="8:10" x14ac:dyDescent="0.25">
      <c r="H79" s="20">
        <f t="shared" si="9"/>
        <v>0</v>
      </c>
      <c r="I79" s="20" t="str">
        <f t="shared" si="10"/>
        <v>otevřeno</v>
      </c>
      <c r="J79" s="20">
        <f t="shared" si="11"/>
        <v>0</v>
      </c>
    </row>
    <row r="80" spans="8:10" x14ac:dyDescent="0.25">
      <c r="H80" s="20">
        <f t="shared" si="9"/>
        <v>0</v>
      </c>
      <c r="I80" s="20" t="str">
        <f t="shared" si="10"/>
        <v>otevřeno</v>
      </c>
      <c r="J80" s="20">
        <f t="shared" si="11"/>
        <v>0</v>
      </c>
    </row>
    <row r="81" spans="8:10" x14ac:dyDescent="0.25">
      <c r="H81" s="20">
        <f t="shared" si="9"/>
        <v>0</v>
      </c>
      <c r="I81" s="20" t="str">
        <f t="shared" si="10"/>
        <v>otevřeno</v>
      </c>
      <c r="J81" s="20">
        <f t="shared" si="11"/>
        <v>0</v>
      </c>
    </row>
    <row r="82" spans="8:10" x14ac:dyDescent="0.25">
      <c r="H82" s="20">
        <f t="shared" si="9"/>
        <v>0</v>
      </c>
      <c r="I82" s="20" t="str">
        <f t="shared" si="10"/>
        <v>otevřeno</v>
      </c>
      <c r="J82" s="20">
        <f t="shared" si="11"/>
        <v>0</v>
      </c>
    </row>
    <row r="83" spans="8:10" x14ac:dyDescent="0.25">
      <c r="H83" s="20">
        <f t="shared" si="9"/>
        <v>0</v>
      </c>
      <c r="I83" s="20" t="str">
        <f t="shared" si="10"/>
        <v>otevřeno</v>
      </c>
      <c r="J83" s="20">
        <f t="shared" si="11"/>
        <v>0</v>
      </c>
    </row>
    <row r="84" spans="8:10" x14ac:dyDescent="0.25">
      <c r="H84" s="20">
        <f t="shared" si="9"/>
        <v>0</v>
      </c>
      <c r="I84" s="20" t="str">
        <f t="shared" si="10"/>
        <v>otevřeno</v>
      </c>
      <c r="J84" s="20">
        <f t="shared" si="11"/>
        <v>0</v>
      </c>
    </row>
    <row r="85" spans="8:10" x14ac:dyDescent="0.25">
      <c r="H85" s="20">
        <f t="shared" si="9"/>
        <v>0</v>
      </c>
      <c r="I85" s="20" t="str">
        <f t="shared" si="10"/>
        <v>otevřeno</v>
      </c>
      <c r="J85" s="20">
        <f t="shared" si="11"/>
        <v>0</v>
      </c>
    </row>
    <row r="86" spans="8:10" x14ac:dyDescent="0.25">
      <c r="H86" s="20">
        <f t="shared" si="9"/>
        <v>0</v>
      </c>
      <c r="I86" s="20" t="str">
        <f t="shared" si="10"/>
        <v>otevřeno</v>
      </c>
      <c r="J86" s="20">
        <f t="shared" si="11"/>
        <v>0</v>
      </c>
    </row>
    <row r="87" spans="8:10" x14ac:dyDescent="0.25">
      <c r="H87" s="20">
        <f t="shared" si="9"/>
        <v>0</v>
      </c>
      <c r="I87" s="20" t="str">
        <f t="shared" si="10"/>
        <v>otevřeno</v>
      </c>
      <c r="J87" s="20">
        <f t="shared" si="11"/>
        <v>0</v>
      </c>
    </row>
    <row r="88" spans="8:10" x14ac:dyDescent="0.25">
      <c r="H88" s="20">
        <f t="shared" si="9"/>
        <v>0</v>
      </c>
      <c r="I88" s="20" t="str">
        <f t="shared" si="10"/>
        <v>otevřeno</v>
      </c>
      <c r="J88" s="20">
        <f t="shared" si="11"/>
        <v>0</v>
      </c>
    </row>
    <row r="89" spans="8:10" x14ac:dyDescent="0.25">
      <c r="H89" s="20">
        <f t="shared" si="9"/>
        <v>0</v>
      </c>
      <c r="I89" s="20" t="str">
        <f t="shared" si="10"/>
        <v>otevřeno</v>
      </c>
      <c r="J89" s="20">
        <f t="shared" si="11"/>
        <v>0</v>
      </c>
    </row>
    <row r="90" spans="8:10" x14ac:dyDescent="0.25">
      <c r="H90" s="20">
        <f t="shared" si="9"/>
        <v>0</v>
      </c>
      <c r="I90" s="20" t="str">
        <f t="shared" si="10"/>
        <v>otevřeno</v>
      </c>
      <c r="J90" s="20">
        <f t="shared" si="11"/>
        <v>0</v>
      </c>
    </row>
    <row r="91" spans="8:10" x14ac:dyDescent="0.25">
      <c r="H91" s="20">
        <f t="shared" si="9"/>
        <v>0</v>
      </c>
      <c r="I91" s="20" t="str">
        <f t="shared" si="10"/>
        <v>otevřeno</v>
      </c>
      <c r="J91" s="20">
        <f t="shared" si="11"/>
        <v>0</v>
      </c>
    </row>
    <row r="92" spans="8:10" x14ac:dyDescent="0.25">
      <c r="H92" s="20">
        <f t="shared" si="9"/>
        <v>0</v>
      </c>
      <c r="I92" s="20" t="str">
        <f t="shared" si="10"/>
        <v>otevřeno</v>
      </c>
      <c r="J92" s="20">
        <f t="shared" si="11"/>
        <v>0</v>
      </c>
    </row>
    <row r="93" spans="8:10" x14ac:dyDescent="0.25">
      <c r="H93" s="20">
        <f t="shared" si="9"/>
        <v>0</v>
      </c>
      <c r="I93" s="20" t="str">
        <f t="shared" si="10"/>
        <v>otevřeno</v>
      </c>
      <c r="J93" s="20">
        <f t="shared" si="11"/>
        <v>0</v>
      </c>
    </row>
    <row r="94" spans="8:10" x14ac:dyDescent="0.25">
      <c r="H94" s="20">
        <f t="shared" si="9"/>
        <v>0</v>
      </c>
      <c r="I94" s="20" t="str">
        <f t="shared" si="10"/>
        <v>otevřeno</v>
      </c>
      <c r="J94" s="20">
        <f t="shared" si="11"/>
        <v>0</v>
      </c>
    </row>
    <row r="95" spans="8:10" x14ac:dyDescent="0.25">
      <c r="H95" s="20">
        <f t="shared" si="9"/>
        <v>0</v>
      </c>
      <c r="I95" s="20" t="str">
        <f t="shared" si="10"/>
        <v>otevřeno</v>
      </c>
      <c r="J95" s="20">
        <f t="shared" si="11"/>
        <v>0</v>
      </c>
    </row>
    <row r="96" spans="8:10" x14ac:dyDescent="0.25">
      <c r="H96" s="20">
        <f t="shared" si="9"/>
        <v>0</v>
      </c>
      <c r="I96" s="20" t="str">
        <f t="shared" si="10"/>
        <v>otevřeno</v>
      </c>
      <c r="J96" s="20">
        <f t="shared" si="11"/>
        <v>0</v>
      </c>
    </row>
    <row r="97" spans="8:10" x14ac:dyDescent="0.25">
      <c r="H97" s="20">
        <f t="shared" si="9"/>
        <v>0</v>
      </c>
      <c r="I97" s="20" t="str">
        <f t="shared" si="10"/>
        <v>otevřeno</v>
      </c>
      <c r="J97" s="20">
        <f t="shared" si="11"/>
        <v>0</v>
      </c>
    </row>
    <row r="98" spans="8:10" x14ac:dyDescent="0.25">
      <c r="H98" s="20">
        <f t="shared" si="9"/>
        <v>0</v>
      </c>
      <c r="I98" s="20" t="str">
        <f t="shared" si="10"/>
        <v>otevřeno</v>
      </c>
      <c r="J98" s="20">
        <f t="shared" si="11"/>
        <v>0</v>
      </c>
    </row>
    <row r="99" spans="8:10" x14ac:dyDescent="0.25">
      <c r="H99" s="20">
        <f t="shared" si="9"/>
        <v>0</v>
      </c>
      <c r="I99" s="20" t="str">
        <f t="shared" si="10"/>
        <v>otevřeno</v>
      </c>
      <c r="J99" s="20">
        <f t="shared" si="11"/>
        <v>0</v>
      </c>
    </row>
    <row r="100" spans="8:10" x14ac:dyDescent="0.25">
      <c r="H100" s="20">
        <f t="shared" si="9"/>
        <v>0</v>
      </c>
      <c r="I100" s="20" t="str">
        <f t="shared" si="10"/>
        <v>otevřeno</v>
      </c>
      <c r="J100" s="20">
        <f t="shared" si="11"/>
        <v>0</v>
      </c>
    </row>
    <row r="101" spans="8:10" x14ac:dyDescent="0.25">
      <c r="H101" s="20">
        <f t="shared" si="9"/>
        <v>0</v>
      </c>
      <c r="I101" s="20" t="str">
        <f t="shared" si="10"/>
        <v>otevřeno</v>
      </c>
      <c r="J101" s="20">
        <f t="shared" si="11"/>
        <v>0</v>
      </c>
    </row>
    <row r="102" spans="8:10" x14ac:dyDescent="0.25">
      <c r="H102" s="20">
        <f t="shared" si="9"/>
        <v>0</v>
      </c>
      <c r="I102" s="20" t="str">
        <f t="shared" si="10"/>
        <v>otevřeno</v>
      </c>
      <c r="J102" s="20">
        <f t="shared" si="11"/>
        <v>0</v>
      </c>
    </row>
    <row r="103" spans="8:10" x14ac:dyDescent="0.25">
      <c r="H103" s="20">
        <f t="shared" si="9"/>
        <v>0</v>
      </c>
      <c r="I103" s="20" t="str">
        <f t="shared" si="10"/>
        <v>otevřeno</v>
      </c>
      <c r="J103" s="20">
        <f t="shared" si="11"/>
        <v>0</v>
      </c>
    </row>
    <row r="104" spans="8:10" x14ac:dyDescent="0.25">
      <c r="H104" s="20">
        <f t="shared" si="9"/>
        <v>0</v>
      </c>
      <c r="I104" s="20" t="str">
        <f t="shared" si="10"/>
        <v>otevřeno</v>
      </c>
      <c r="J104" s="20">
        <f t="shared" si="11"/>
        <v>0</v>
      </c>
    </row>
    <row r="105" spans="8:10" x14ac:dyDescent="0.25">
      <c r="H105" s="20">
        <f t="shared" si="9"/>
        <v>0</v>
      </c>
      <c r="I105" s="20" t="str">
        <f t="shared" si="10"/>
        <v>otevřeno</v>
      </c>
      <c r="J105" s="20">
        <f t="shared" si="11"/>
        <v>0</v>
      </c>
    </row>
    <row r="106" spans="8:10" x14ac:dyDescent="0.25">
      <c r="H106" s="20">
        <f t="shared" si="9"/>
        <v>0</v>
      </c>
      <c r="I106" s="20" t="str">
        <f t="shared" si="10"/>
        <v>otevřeno</v>
      </c>
      <c r="J106" s="20">
        <f t="shared" si="11"/>
        <v>0</v>
      </c>
    </row>
    <row r="107" spans="8:10" x14ac:dyDescent="0.25">
      <c r="H107" s="20">
        <f t="shared" si="9"/>
        <v>0</v>
      </c>
      <c r="I107" s="20" t="str">
        <f t="shared" si="10"/>
        <v>otevřeno</v>
      </c>
      <c r="J107" s="20">
        <f t="shared" si="11"/>
        <v>0</v>
      </c>
    </row>
    <row r="108" spans="8:10" x14ac:dyDescent="0.25">
      <c r="H108" s="20">
        <f t="shared" si="9"/>
        <v>0</v>
      </c>
      <c r="I108" s="20" t="str">
        <f t="shared" si="10"/>
        <v>otevřeno</v>
      </c>
      <c r="J108" s="20">
        <f t="shared" si="11"/>
        <v>0</v>
      </c>
    </row>
    <row r="109" spans="8:10" x14ac:dyDescent="0.25">
      <c r="H109" s="20">
        <f t="shared" si="9"/>
        <v>0</v>
      </c>
      <c r="I109" s="20" t="str">
        <f t="shared" si="10"/>
        <v>otevřeno</v>
      </c>
      <c r="J109" s="20">
        <f t="shared" si="11"/>
        <v>0</v>
      </c>
    </row>
    <row r="110" spans="8:10" x14ac:dyDescent="0.25">
      <c r="H110" s="20">
        <f t="shared" si="9"/>
        <v>0</v>
      </c>
      <c r="I110" s="20" t="str">
        <f t="shared" si="10"/>
        <v>otevřeno</v>
      </c>
      <c r="J110" s="20">
        <f t="shared" si="11"/>
        <v>0</v>
      </c>
    </row>
    <row r="111" spans="8:10" x14ac:dyDescent="0.25">
      <c r="H111" s="20">
        <f t="shared" si="9"/>
        <v>0</v>
      </c>
      <c r="I111" s="20" t="str">
        <f t="shared" si="10"/>
        <v>otevřeno</v>
      </c>
      <c r="J111" s="20">
        <f t="shared" si="11"/>
        <v>0</v>
      </c>
    </row>
    <row r="112" spans="8:10" x14ac:dyDescent="0.25">
      <c r="H112" s="20">
        <f t="shared" si="9"/>
        <v>0</v>
      </c>
      <c r="I112" s="20" t="str">
        <f t="shared" si="10"/>
        <v>otevřeno</v>
      </c>
      <c r="J112" s="20">
        <f t="shared" si="11"/>
        <v>0</v>
      </c>
    </row>
    <row r="113" spans="8:10" x14ac:dyDescent="0.25">
      <c r="H113" s="20">
        <f t="shared" si="9"/>
        <v>0</v>
      </c>
      <c r="I113" s="20" t="str">
        <f t="shared" si="10"/>
        <v>otevřeno</v>
      </c>
      <c r="J113" s="20">
        <f t="shared" si="11"/>
        <v>0</v>
      </c>
    </row>
    <row r="114" spans="8:10" x14ac:dyDescent="0.25">
      <c r="H114" s="20">
        <f t="shared" si="9"/>
        <v>0</v>
      </c>
      <c r="I114" s="20" t="str">
        <f t="shared" si="10"/>
        <v>otevřeno</v>
      </c>
      <c r="J114" s="20">
        <f t="shared" si="11"/>
        <v>0</v>
      </c>
    </row>
    <row r="115" spans="8:10" x14ac:dyDescent="0.25">
      <c r="H115" s="20">
        <f t="shared" si="9"/>
        <v>0</v>
      </c>
      <c r="I115" s="20" t="str">
        <f t="shared" si="10"/>
        <v>otevřeno</v>
      </c>
      <c r="J115" s="20">
        <f t="shared" si="11"/>
        <v>0</v>
      </c>
    </row>
    <row r="116" spans="8:10" x14ac:dyDescent="0.25">
      <c r="H116" s="20">
        <f t="shared" si="9"/>
        <v>0</v>
      </c>
      <c r="I116" s="20" t="str">
        <f t="shared" si="10"/>
        <v>otevřeno</v>
      </c>
      <c r="J116" s="20">
        <f t="shared" si="11"/>
        <v>0</v>
      </c>
    </row>
    <row r="117" spans="8:10" x14ac:dyDescent="0.25">
      <c r="H117" s="20">
        <f t="shared" si="9"/>
        <v>0</v>
      </c>
      <c r="I117" s="20" t="str">
        <f t="shared" si="10"/>
        <v>otevřeno</v>
      </c>
      <c r="J117" s="20">
        <f t="shared" si="11"/>
        <v>0</v>
      </c>
    </row>
    <row r="118" spans="8:10" x14ac:dyDescent="0.25">
      <c r="H118" s="20">
        <f t="shared" si="9"/>
        <v>0</v>
      </c>
      <c r="I118" s="20" t="str">
        <f t="shared" si="10"/>
        <v>otevřeno</v>
      </c>
      <c r="J118" s="20">
        <f t="shared" si="11"/>
        <v>0</v>
      </c>
    </row>
    <row r="119" spans="8:10" x14ac:dyDescent="0.25">
      <c r="H119" s="20">
        <f t="shared" si="9"/>
        <v>0</v>
      </c>
      <c r="I119" s="20" t="str">
        <f t="shared" si="10"/>
        <v>otevřeno</v>
      </c>
      <c r="J119" s="20">
        <f t="shared" si="11"/>
        <v>0</v>
      </c>
    </row>
    <row r="120" spans="8:10" x14ac:dyDescent="0.25">
      <c r="H120" s="20">
        <f t="shared" si="9"/>
        <v>0</v>
      </c>
      <c r="I120" s="20" t="str">
        <f t="shared" si="10"/>
        <v>otevřeno</v>
      </c>
      <c r="J120" s="20">
        <f t="shared" si="11"/>
        <v>0</v>
      </c>
    </row>
    <row r="121" spans="8:10" x14ac:dyDescent="0.25">
      <c r="H121" s="20">
        <f t="shared" si="9"/>
        <v>0</v>
      </c>
      <c r="I121" s="20" t="str">
        <f t="shared" si="10"/>
        <v>otevřeno</v>
      </c>
      <c r="J121" s="20">
        <f t="shared" si="11"/>
        <v>0</v>
      </c>
    </row>
    <row r="122" spans="8:10" x14ac:dyDescent="0.25">
      <c r="H122" s="20">
        <f t="shared" ref="H122:H185" si="12">B122</f>
        <v>0</v>
      </c>
      <c r="I122" s="20" t="str">
        <f t="shared" ref="I122:I185" si="13">IF(B122=0,IF(C122=0,"otevřeno",C122),"otevřeno")</f>
        <v>otevřeno</v>
      </c>
      <c r="J122" s="20">
        <f t="shared" ref="J122:J185" si="14">IF(D122=0,IF(C122=1,"otevřeno",D122),D122)</f>
        <v>0</v>
      </c>
    </row>
    <row r="123" spans="8:10" x14ac:dyDescent="0.25">
      <c r="H123" s="20">
        <f t="shared" si="12"/>
        <v>0</v>
      </c>
      <c r="I123" s="20" t="str">
        <f t="shared" si="13"/>
        <v>otevřeno</v>
      </c>
      <c r="J123" s="20">
        <f t="shared" si="14"/>
        <v>0</v>
      </c>
    </row>
    <row r="124" spans="8:10" x14ac:dyDescent="0.25">
      <c r="H124" s="20">
        <f t="shared" si="12"/>
        <v>0</v>
      </c>
      <c r="I124" s="20" t="str">
        <f t="shared" si="13"/>
        <v>otevřeno</v>
      </c>
      <c r="J124" s="20">
        <f t="shared" si="14"/>
        <v>0</v>
      </c>
    </row>
    <row r="125" spans="8:10" x14ac:dyDescent="0.25">
      <c r="H125" s="20">
        <f t="shared" si="12"/>
        <v>0</v>
      </c>
      <c r="I125" s="20" t="str">
        <f t="shared" si="13"/>
        <v>otevřeno</v>
      </c>
      <c r="J125" s="20">
        <f t="shared" si="14"/>
        <v>0</v>
      </c>
    </row>
    <row r="126" spans="8:10" x14ac:dyDescent="0.25">
      <c r="H126" s="20">
        <f t="shared" si="12"/>
        <v>0</v>
      </c>
      <c r="I126" s="20" t="str">
        <f t="shared" si="13"/>
        <v>otevřeno</v>
      </c>
      <c r="J126" s="20">
        <f t="shared" si="14"/>
        <v>0</v>
      </c>
    </row>
    <row r="127" spans="8:10" x14ac:dyDescent="0.25">
      <c r="H127" s="20">
        <f t="shared" si="12"/>
        <v>0</v>
      </c>
      <c r="I127" s="20" t="str">
        <f t="shared" si="13"/>
        <v>otevřeno</v>
      </c>
      <c r="J127" s="20">
        <f t="shared" si="14"/>
        <v>0</v>
      </c>
    </row>
    <row r="128" spans="8:10" x14ac:dyDescent="0.25">
      <c r="H128" s="20">
        <f t="shared" si="12"/>
        <v>0</v>
      </c>
      <c r="I128" s="20" t="str">
        <f t="shared" si="13"/>
        <v>otevřeno</v>
      </c>
      <c r="J128" s="20">
        <f t="shared" si="14"/>
        <v>0</v>
      </c>
    </row>
    <row r="129" spans="8:10" x14ac:dyDescent="0.25">
      <c r="H129" s="20">
        <f t="shared" si="12"/>
        <v>0</v>
      </c>
      <c r="I129" s="20" t="str">
        <f t="shared" si="13"/>
        <v>otevřeno</v>
      </c>
      <c r="J129" s="20">
        <f t="shared" si="14"/>
        <v>0</v>
      </c>
    </row>
    <row r="130" spans="8:10" x14ac:dyDescent="0.25">
      <c r="H130" s="20">
        <f t="shared" si="12"/>
        <v>0</v>
      </c>
      <c r="I130" s="20" t="str">
        <f t="shared" si="13"/>
        <v>otevřeno</v>
      </c>
      <c r="J130" s="20">
        <f t="shared" si="14"/>
        <v>0</v>
      </c>
    </row>
    <row r="131" spans="8:10" x14ac:dyDescent="0.25">
      <c r="H131" s="20">
        <f t="shared" si="12"/>
        <v>0</v>
      </c>
      <c r="I131" s="20" t="str">
        <f t="shared" si="13"/>
        <v>otevřeno</v>
      </c>
      <c r="J131" s="20">
        <f t="shared" si="14"/>
        <v>0</v>
      </c>
    </row>
    <row r="132" spans="8:10" x14ac:dyDescent="0.25">
      <c r="H132" s="20">
        <f t="shared" si="12"/>
        <v>0</v>
      </c>
      <c r="I132" s="20" t="str">
        <f t="shared" si="13"/>
        <v>otevřeno</v>
      </c>
      <c r="J132" s="20">
        <f t="shared" si="14"/>
        <v>0</v>
      </c>
    </row>
    <row r="133" spans="8:10" x14ac:dyDescent="0.25">
      <c r="H133" s="20">
        <f t="shared" si="12"/>
        <v>0</v>
      </c>
      <c r="I133" s="20" t="str">
        <f t="shared" si="13"/>
        <v>otevřeno</v>
      </c>
      <c r="J133" s="20">
        <f t="shared" si="14"/>
        <v>0</v>
      </c>
    </row>
    <row r="134" spans="8:10" x14ac:dyDescent="0.25">
      <c r="H134" s="20">
        <f t="shared" si="12"/>
        <v>0</v>
      </c>
      <c r="I134" s="20" t="str">
        <f t="shared" si="13"/>
        <v>otevřeno</v>
      </c>
      <c r="J134" s="20">
        <f t="shared" si="14"/>
        <v>0</v>
      </c>
    </row>
    <row r="135" spans="8:10" x14ac:dyDescent="0.25">
      <c r="H135" s="20">
        <f t="shared" si="12"/>
        <v>0</v>
      </c>
      <c r="I135" s="20" t="str">
        <f t="shared" si="13"/>
        <v>otevřeno</v>
      </c>
      <c r="J135" s="20">
        <f t="shared" si="14"/>
        <v>0</v>
      </c>
    </row>
    <row r="136" spans="8:10" x14ac:dyDescent="0.25">
      <c r="H136" s="20">
        <f t="shared" si="12"/>
        <v>0</v>
      </c>
      <c r="I136" s="20" t="str">
        <f t="shared" si="13"/>
        <v>otevřeno</v>
      </c>
      <c r="J136" s="20">
        <f t="shared" si="14"/>
        <v>0</v>
      </c>
    </row>
    <row r="137" spans="8:10" x14ac:dyDescent="0.25">
      <c r="H137" s="20">
        <f t="shared" si="12"/>
        <v>0</v>
      </c>
      <c r="I137" s="20" t="str">
        <f t="shared" si="13"/>
        <v>otevřeno</v>
      </c>
      <c r="J137" s="20">
        <f t="shared" si="14"/>
        <v>0</v>
      </c>
    </row>
    <row r="138" spans="8:10" x14ac:dyDescent="0.25">
      <c r="H138" s="20">
        <f t="shared" si="12"/>
        <v>0</v>
      </c>
      <c r="I138" s="20" t="str">
        <f t="shared" si="13"/>
        <v>otevřeno</v>
      </c>
      <c r="J138" s="20">
        <f t="shared" si="14"/>
        <v>0</v>
      </c>
    </row>
    <row r="139" spans="8:10" x14ac:dyDescent="0.25">
      <c r="H139" s="20">
        <f t="shared" si="12"/>
        <v>0</v>
      </c>
      <c r="I139" s="20" t="str">
        <f t="shared" si="13"/>
        <v>otevřeno</v>
      </c>
      <c r="J139" s="20">
        <f t="shared" si="14"/>
        <v>0</v>
      </c>
    </row>
    <row r="140" spans="8:10" x14ac:dyDescent="0.25">
      <c r="H140" s="20">
        <f t="shared" si="12"/>
        <v>0</v>
      </c>
      <c r="I140" s="20" t="str">
        <f t="shared" si="13"/>
        <v>otevřeno</v>
      </c>
      <c r="J140" s="20">
        <f t="shared" si="14"/>
        <v>0</v>
      </c>
    </row>
    <row r="141" spans="8:10" x14ac:dyDescent="0.25">
      <c r="H141" s="20">
        <f t="shared" si="12"/>
        <v>0</v>
      </c>
      <c r="I141" s="20" t="str">
        <f t="shared" si="13"/>
        <v>otevřeno</v>
      </c>
      <c r="J141" s="20">
        <f t="shared" si="14"/>
        <v>0</v>
      </c>
    </row>
    <row r="142" spans="8:10" x14ac:dyDescent="0.25">
      <c r="H142" s="20">
        <f t="shared" si="12"/>
        <v>0</v>
      </c>
      <c r="I142" s="20" t="str">
        <f t="shared" si="13"/>
        <v>otevřeno</v>
      </c>
      <c r="J142" s="20">
        <f t="shared" si="14"/>
        <v>0</v>
      </c>
    </row>
    <row r="143" spans="8:10" x14ac:dyDescent="0.25">
      <c r="H143" s="20">
        <f t="shared" si="12"/>
        <v>0</v>
      </c>
      <c r="I143" s="20" t="str">
        <f t="shared" si="13"/>
        <v>otevřeno</v>
      </c>
      <c r="J143" s="20">
        <f t="shared" si="14"/>
        <v>0</v>
      </c>
    </row>
    <row r="144" spans="8:10" x14ac:dyDescent="0.25">
      <c r="H144" s="20">
        <f t="shared" si="12"/>
        <v>0</v>
      </c>
      <c r="I144" s="20" t="str">
        <f t="shared" si="13"/>
        <v>otevřeno</v>
      </c>
      <c r="J144" s="20">
        <f t="shared" si="14"/>
        <v>0</v>
      </c>
    </row>
    <row r="145" spans="8:10" x14ac:dyDescent="0.25">
      <c r="H145" s="20">
        <f t="shared" si="12"/>
        <v>0</v>
      </c>
      <c r="I145" s="20" t="str">
        <f t="shared" si="13"/>
        <v>otevřeno</v>
      </c>
      <c r="J145" s="20">
        <f t="shared" si="14"/>
        <v>0</v>
      </c>
    </row>
    <row r="146" spans="8:10" x14ac:dyDescent="0.25">
      <c r="H146" s="20">
        <f t="shared" si="12"/>
        <v>0</v>
      </c>
      <c r="I146" s="20" t="str">
        <f t="shared" si="13"/>
        <v>otevřeno</v>
      </c>
      <c r="J146" s="20">
        <f t="shared" si="14"/>
        <v>0</v>
      </c>
    </row>
    <row r="147" spans="8:10" x14ac:dyDescent="0.25">
      <c r="H147" s="20">
        <f t="shared" si="12"/>
        <v>0</v>
      </c>
      <c r="I147" s="20" t="str">
        <f t="shared" si="13"/>
        <v>otevřeno</v>
      </c>
      <c r="J147" s="20">
        <f t="shared" si="14"/>
        <v>0</v>
      </c>
    </row>
    <row r="148" spans="8:10" x14ac:dyDescent="0.25">
      <c r="H148" s="20">
        <f t="shared" si="12"/>
        <v>0</v>
      </c>
      <c r="I148" s="20" t="str">
        <f t="shared" si="13"/>
        <v>otevřeno</v>
      </c>
      <c r="J148" s="20">
        <f t="shared" si="14"/>
        <v>0</v>
      </c>
    </row>
    <row r="149" spans="8:10" x14ac:dyDescent="0.25">
      <c r="H149" s="20">
        <f t="shared" si="12"/>
        <v>0</v>
      </c>
      <c r="I149" s="20" t="str">
        <f t="shared" si="13"/>
        <v>otevřeno</v>
      </c>
      <c r="J149" s="20">
        <f t="shared" si="14"/>
        <v>0</v>
      </c>
    </row>
    <row r="150" spans="8:10" x14ac:dyDescent="0.25">
      <c r="H150" s="20">
        <f t="shared" si="12"/>
        <v>0</v>
      </c>
      <c r="I150" s="20" t="str">
        <f t="shared" si="13"/>
        <v>otevřeno</v>
      </c>
      <c r="J150" s="20">
        <f t="shared" si="14"/>
        <v>0</v>
      </c>
    </row>
    <row r="151" spans="8:10" x14ac:dyDescent="0.25">
      <c r="H151" s="20">
        <f t="shared" si="12"/>
        <v>0</v>
      </c>
      <c r="I151" s="20" t="str">
        <f t="shared" si="13"/>
        <v>otevřeno</v>
      </c>
      <c r="J151" s="20">
        <f t="shared" si="14"/>
        <v>0</v>
      </c>
    </row>
    <row r="152" spans="8:10" x14ac:dyDescent="0.25">
      <c r="H152" s="20">
        <f t="shared" si="12"/>
        <v>0</v>
      </c>
      <c r="I152" s="20" t="str">
        <f t="shared" si="13"/>
        <v>otevřeno</v>
      </c>
      <c r="J152" s="20">
        <f t="shared" si="14"/>
        <v>0</v>
      </c>
    </row>
    <row r="153" spans="8:10" x14ac:dyDescent="0.25">
      <c r="H153" s="20">
        <f t="shared" si="12"/>
        <v>0</v>
      </c>
      <c r="I153" s="20" t="str">
        <f t="shared" si="13"/>
        <v>otevřeno</v>
      </c>
      <c r="J153" s="20">
        <f t="shared" si="14"/>
        <v>0</v>
      </c>
    </row>
    <row r="154" spans="8:10" x14ac:dyDescent="0.25">
      <c r="H154" s="20">
        <f t="shared" si="12"/>
        <v>0</v>
      </c>
      <c r="I154" s="20" t="str">
        <f t="shared" si="13"/>
        <v>otevřeno</v>
      </c>
      <c r="J154" s="20">
        <f t="shared" si="14"/>
        <v>0</v>
      </c>
    </row>
    <row r="155" spans="8:10" x14ac:dyDescent="0.25">
      <c r="H155" s="20">
        <f t="shared" si="12"/>
        <v>0</v>
      </c>
      <c r="I155" s="20" t="str">
        <f t="shared" si="13"/>
        <v>otevřeno</v>
      </c>
      <c r="J155" s="20">
        <f t="shared" si="14"/>
        <v>0</v>
      </c>
    </row>
    <row r="156" spans="8:10" x14ac:dyDescent="0.25">
      <c r="H156" s="20">
        <f t="shared" si="12"/>
        <v>0</v>
      </c>
      <c r="I156" s="20" t="str">
        <f t="shared" si="13"/>
        <v>otevřeno</v>
      </c>
      <c r="J156" s="20">
        <f t="shared" si="14"/>
        <v>0</v>
      </c>
    </row>
    <row r="157" spans="8:10" x14ac:dyDescent="0.25">
      <c r="H157" s="20">
        <f t="shared" si="12"/>
        <v>0</v>
      </c>
      <c r="I157" s="20" t="str">
        <f t="shared" si="13"/>
        <v>otevřeno</v>
      </c>
      <c r="J157" s="20">
        <f t="shared" si="14"/>
        <v>0</v>
      </c>
    </row>
    <row r="158" spans="8:10" x14ac:dyDescent="0.25">
      <c r="H158" s="20">
        <f t="shared" si="12"/>
        <v>0</v>
      </c>
      <c r="I158" s="20" t="str">
        <f t="shared" si="13"/>
        <v>otevřeno</v>
      </c>
      <c r="J158" s="20">
        <f t="shared" si="14"/>
        <v>0</v>
      </c>
    </row>
    <row r="159" spans="8:10" x14ac:dyDescent="0.25">
      <c r="H159" s="20">
        <f t="shared" si="12"/>
        <v>0</v>
      </c>
      <c r="I159" s="20" t="str">
        <f t="shared" si="13"/>
        <v>otevřeno</v>
      </c>
      <c r="J159" s="20">
        <f t="shared" si="14"/>
        <v>0</v>
      </c>
    </row>
    <row r="160" spans="8:10" x14ac:dyDescent="0.25">
      <c r="H160" s="20">
        <f t="shared" si="12"/>
        <v>0</v>
      </c>
      <c r="I160" s="20" t="str">
        <f t="shared" si="13"/>
        <v>otevřeno</v>
      </c>
      <c r="J160" s="20">
        <f t="shared" si="14"/>
        <v>0</v>
      </c>
    </row>
    <row r="161" spans="8:10" x14ac:dyDescent="0.25">
      <c r="H161" s="20">
        <f t="shared" si="12"/>
        <v>0</v>
      </c>
      <c r="I161" s="20" t="str">
        <f t="shared" si="13"/>
        <v>otevřeno</v>
      </c>
      <c r="J161" s="20">
        <f t="shared" si="14"/>
        <v>0</v>
      </c>
    </row>
    <row r="162" spans="8:10" x14ac:dyDescent="0.25">
      <c r="H162" s="20">
        <f t="shared" si="12"/>
        <v>0</v>
      </c>
      <c r="I162" s="20" t="str">
        <f t="shared" si="13"/>
        <v>otevřeno</v>
      </c>
      <c r="J162" s="20">
        <f t="shared" si="14"/>
        <v>0</v>
      </c>
    </row>
    <row r="163" spans="8:10" x14ac:dyDescent="0.25">
      <c r="H163" s="20">
        <f t="shared" si="12"/>
        <v>0</v>
      </c>
      <c r="I163" s="20" t="str">
        <f t="shared" si="13"/>
        <v>otevřeno</v>
      </c>
      <c r="J163" s="20">
        <f t="shared" si="14"/>
        <v>0</v>
      </c>
    </row>
    <row r="164" spans="8:10" x14ac:dyDescent="0.25">
      <c r="H164" s="20">
        <f t="shared" si="12"/>
        <v>0</v>
      </c>
      <c r="I164" s="20" t="str">
        <f t="shared" si="13"/>
        <v>otevřeno</v>
      </c>
      <c r="J164" s="20">
        <f t="shared" si="14"/>
        <v>0</v>
      </c>
    </row>
    <row r="165" spans="8:10" x14ac:dyDescent="0.25">
      <c r="H165" s="20">
        <f t="shared" si="12"/>
        <v>0</v>
      </c>
      <c r="I165" s="20" t="str">
        <f t="shared" si="13"/>
        <v>otevřeno</v>
      </c>
      <c r="J165" s="20">
        <f t="shared" si="14"/>
        <v>0</v>
      </c>
    </row>
    <row r="166" spans="8:10" x14ac:dyDescent="0.25">
      <c r="H166" s="20">
        <f t="shared" si="12"/>
        <v>0</v>
      </c>
      <c r="I166" s="20" t="str">
        <f t="shared" si="13"/>
        <v>otevřeno</v>
      </c>
      <c r="J166" s="20">
        <f t="shared" si="14"/>
        <v>0</v>
      </c>
    </row>
    <row r="167" spans="8:10" x14ac:dyDescent="0.25">
      <c r="H167" s="20">
        <f t="shared" si="12"/>
        <v>0</v>
      </c>
      <c r="I167" s="20" t="str">
        <f t="shared" si="13"/>
        <v>otevřeno</v>
      </c>
      <c r="J167" s="20">
        <f t="shared" si="14"/>
        <v>0</v>
      </c>
    </row>
    <row r="168" spans="8:10" x14ac:dyDescent="0.25">
      <c r="H168" s="20">
        <f t="shared" si="12"/>
        <v>0</v>
      </c>
      <c r="I168" s="20" t="str">
        <f t="shared" si="13"/>
        <v>otevřeno</v>
      </c>
      <c r="J168" s="20">
        <f t="shared" si="14"/>
        <v>0</v>
      </c>
    </row>
    <row r="169" spans="8:10" x14ac:dyDescent="0.25">
      <c r="H169" s="20">
        <f t="shared" si="12"/>
        <v>0</v>
      </c>
      <c r="I169" s="20" t="str">
        <f t="shared" si="13"/>
        <v>otevřeno</v>
      </c>
      <c r="J169" s="20">
        <f t="shared" si="14"/>
        <v>0</v>
      </c>
    </row>
    <row r="170" spans="8:10" x14ac:dyDescent="0.25">
      <c r="H170" s="20">
        <f t="shared" si="12"/>
        <v>0</v>
      </c>
      <c r="I170" s="20" t="str">
        <f t="shared" si="13"/>
        <v>otevřeno</v>
      </c>
      <c r="J170" s="20">
        <f t="shared" si="14"/>
        <v>0</v>
      </c>
    </row>
    <row r="171" spans="8:10" x14ac:dyDescent="0.25">
      <c r="H171" s="20">
        <f t="shared" si="12"/>
        <v>0</v>
      </c>
      <c r="I171" s="20" t="str">
        <f t="shared" si="13"/>
        <v>otevřeno</v>
      </c>
      <c r="J171" s="20">
        <f t="shared" si="14"/>
        <v>0</v>
      </c>
    </row>
    <row r="172" spans="8:10" x14ac:dyDescent="0.25">
      <c r="H172" s="20">
        <f t="shared" si="12"/>
        <v>0</v>
      </c>
      <c r="I172" s="20" t="str">
        <f t="shared" si="13"/>
        <v>otevřeno</v>
      </c>
      <c r="J172" s="20">
        <f t="shared" si="14"/>
        <v>0</v>
      </c>
    </row>
    <row r="173" spans="8:10" x14ac:dyDescent="0.25">
      <c r="H173" s="20">
        <f t="shared" si="12"/>
        <v>0</v>
      </c>
      <c r="I173" s="20" t="str">
        <f t="shared" si="13"/>
        <v>otevřeno</v>
      </c>
      <c r="J173" s="20">
        <f t="shared" si="14"/>
        <v>0</v>
      </c>
    </row>
    <row r="174" spans="8:10" x14ac:dyDescent="0.25">
      <c r="H174" s="20">
        <f t="shared" si="12"/>
        <v>0</v>
      </c>
      <c r="I174" s="20" t="str">
        <f t="shared" si="13"/>
        <v>otevřeno</v>
      </c>
      <c r="J174" s="20">
        <f t="shared" si="14"/>
        <v>0</v>
      </c>
    </row>
    <row r="175" spans="8:10" x14ac:dyDescent="0.25">
      <c r="H175" s="20">
        <f t="shared" si="12"/>
        <v>0</v>
      </c>
      <c r="I175" s="20" t="str">
        <f t="shared" si="13"/>
        <v>otevřeno</v>
      </c>
      <c r="J175" s="20">
        <f t="shared" si="14"/>
        <v>0</v>
      </c>
    </row>
    <row r="176" spans="8:10" x14ac:dyDescent="0.25">
      <c r="H176" s="20">
        <f t="shared" si="12"/>
        <v>0</v>
      </c>
      <c r="I176" s="20" t="str">
        <f t="shared" si="13"/>
        <v>otevřeno</v>
      </c>
      <c r="J176" s="20">
        <f t="shared" si="14"/>
        <v>0</v>
      </c>
    </row>
    <row r="177" spans="8:10" x14ac:dyDescent="0.25">
      <c r="H177" s="20">
        <f t="shared" si="12"/>
        <v>0</v>
      </c>
      <c r="I177" s="20" t="str">
        <f t="shared" si="13"/>
        <v>otevřeno</v>
      </c>
      <c r="J177" s="20">
        <f t="shared" si="14"/>
        <v>0</v>
      </c>
    </row>
    <row r="178" spans="8:10" x14ac:dyDescent="0.25">
      <c r="H178" s="20">
        <f t="shared" si="12"/>
        <v>0</v>
      </c>
      <c r="I178" s="20" t="str">
        <f t="shared" si="13"/>
        <v>otevřeno</v>
      </c>
      <c r="J178" s="20">
        <f t="shared" si="14"/>
        <v>0</v>
      </c>
    </row>
    <row r="179" spans="8:10" x14ac:dyDescent="0.25">
      <c r="H179" s="20">
        <f t="shared" si="12"/>
        <v>0</v>
      </c>
      <c r="I179" s="20" t="str">
        <f t="shared" si="13"/>
        <v>otevřeno</v>
      </c>
      <c r="J179" s="20">
        <f t="shared" si="14"/>
        <v>0</v>
      </c>
    </row>
    <row r="180" spans="8:10" x14ac:dyDescent="0.25">
      <c r="H180" s="20">
        <f t="shared" si="12"/>
        <v>0</v>
      </c>
      <c r="I180" s="20" t="str">
        <f t="shared" si="13"/>
        <v>otevřeno</v>
      </c>
      <c r="J180" s="20">
        <f t="shared" si="14"/>
        <v>0</v>
      </c>
    </row>
    <row r="181" spans="8:10" x14ac:dyDescent="0.25">
      <c r="H181" s="20">
        <f t="shared" si="12"/>
        <v>0</v>
      </c>
      <c r="I181" s="20" t="str">
        <f t="shared" si="13"/>
        <v>otevřeno</v>
      </c>
      <c r="J181" s="20">
        <f t="shared" si="14"/>
        <v>0</v>
      </c>
    </row>
    <row r="182" spans="8:10" x14ac:dyDescent="0.25">
      <c r="H182" s="20">
        <f t="shared" si="12"/>
        <v>0</v>
      </c>
      <c r="I182" s="20" t="str">
        <f t="shared" si="13"/>
        <v>otevřeno</v>
      </c>
      <c r="J182" s="20">
        <f t="shared" si="14"/>
        <v>0</v>
      </c>
    </row>
    <row r="183" spans="8:10" x14ac:dyDescent="0.25">
      <c r="H183" s="20">
        <f t="shared" si="12"/>
        <v>0</v>
      </c>
      <c r="I183" s="20" t="str">
        <f t="shared" si="13"/>
        <v>otevřeno</v>
      </c>
      <c r="J183" s="20">
        <f t="shared" si="14"/>
        <v>0</v>
      </c>
    </row>
    <row r="184" spans="8:10" x14ac:dyDescent="0.25">
      <c r="H184" s="20">
        <f t="shared" si="12"/>
        <v>0</v>
      </c>
      <c r="I184" s="20" t="str">
        <f t="shared" si="13"/>
        <v>otevřeno</v>
      </c>
      <c r="J184" s="20">
        <f t="shared" si="14"/>
        <v>0</v>
      </c>
    </row>
    <row r="185" spans="8:10" x14ac:dyDescent="0.25">
      <c r="H185" s="20">
        <f t="shared" si="12"/>
        <v>0</v>
      </c>
      <c r="I185" s="20" t="str">
        <f t="shared" si="13"/>
        <v>otevřeno</v>
      </c>
      <c r="J185" s="20">
        <f t="shared" si="14"/>
        <v>0</v>
      </c>
    </row>
    <row r="186" spans="8:10" x14ac:dyDescent="0.25">
      <c r="H186" s="20">
        <f t="shared" ref="H186:H249" si="15">B186</f>
        <v>0</v>
      </c>
      <c r="I186" s="20" t="str">
        <f t="shared" ref="I186:I249" si="16">IF(B186=0,IF(C186=0,"otevřeno",C186),"otevřeno")</f>
        <v>otevřeno</v>
      </c>
      <c r="J186" s="20">
        <f t="shared" ref="J186:J249" si="17">IF(D186=0,IF(C186=1,"otevřeno",D186),D186)</f>
        <v>0</v>
      </c>
    </row>
    <row r="187" spans="8:10" x14ac:dyDescent="0.25">
      <c r="H187" s="20">
        <f t="shared" si="15"/>
        <v>0</v>
      </c>
      <c r="I187" s="20" t="str">
        <f t="shared" si="16"/>
        <v>otevřeno</v>
      </c>
      <c r="J187" s="20">
        <f t="shared" si="17"/>
        <v>0</v>
      </c>
    </row>
    <row r="188" spans="8:10" x14ac:dyDescent="0.25">
      <c r="H188" s="20">
        <f t="shared" si="15"/>
        <v>0</v>
      </c>
      <c r="I188" s="20" t="str">
        <f t="shared" si="16"/>
        <v>otevřeno</v>
      </c>
      <c r="J188" s="20">
        <f t="shared" si="17"/>
        <v>0</v>
      </c>
    </row>
    <row r="189" spans="8:10" x14ac:dyDescent="0.25">
      <c r="H189" s="20">
        <f t="shared" si="15"/>
        <v>0</v>
      </c>
      <c r="I189" s="20" t="str">
        <f t="shared" si="16"/>
        <v>otevřeno</v>
      </c>
      <c r="J189" s="20">
        <f t="shared" si="17"/>
        <v>0</v>
      </c>
    </row>
    <row r="190" spans="8:10" x14ac:dyDescent="0.25">
      <c r="H190" s="20">
        <f t="shared" si="15"/>
        <v>0</v>
      </c>
      <c r="I190" s="20" t="str">
        <f t="shared" si="16"/>
        <v>otevřeno</v>
      </c>
      <c r="J190" s="20">
        <f t="shared" si="17"/>
        <v>0</v>
      </c>
    </row>
    <row r="191" spans="8:10" x14ac:dyDescent="0.25">
      <c r="H191" s="20">
        <f t="shared" si="15"/>
        <v>0</v>
      </c>
      <c r="I191" s="20" t="str">
        <f t="shared" si="16"/>
        <v>otevřeno</v>
      </c>
      <c r="J191" s="20">
        <f t="shared" si="17"/>
        <v>0</v>
      </c>
    </row>
    <row r="192" spans="8:10" x14ac:dyDescent="0.25">
      <c r="H192" s="20">
        <f t="shared" si="15"/>
        <v>0</v>
      </c>
      <c r="I192" s="20" t="str">
        <f t="shared" si="16"/>
        <v>otevřeno</v>
      </c>
      <c r="J192" s="20">
        <f t="shared" si="17"/>
        <v>0</v>
      </c>
    </row>
    <row r="193" spans="8:10" x14ac:dyDescent="0.25">
      <c r="H193" s="20">
        <f t="shared" si="15"/>
        <v>0</v>
      </c>
      <c r="I193" s="20" t="str">
        <f t="shared" si="16"/>
        <v>otevřeno</v>
      </c>
      <c r="J193" s="20">
        <f t="shared" si="17"/>
        <v>0</v>
      </c>
    </row>
    <row r="194" spans="8:10" x14ac:dyDescent="0.25">
      <c r="H194" s="20">
        <f t="shared" si="15"/>
        <v>0</v>
      </c>
      <c r="I194" s="20" t="str">
        <f t="shared" si="16"/>
        <v>otevřeno</v>
      </c>
      <c r="J194" s="20">
        <f t="shared" si="17"/>
        <v>0</v>
      </c>
    </row>
    <row r="195" spans="8:10" x14ac:dyDescent="0.25">
      <c r="H195" s="20">
        <f t="shared" si="15"/>
        <v>0</v>
      </c>
      <c r="I195" s="20" t="str">
        <f t="shared" si="16"/>
        <v>otevřeno</v>
      </c>
      <c r="J195" s="20">
        <f t="shared" si="17"/>
        <v>0</v>
      </c>
    </row>
    <row r="196" spans="8:10" x14ac:dyDescent="0.25">
      <c r="H196" s="20">
        <f t="shared" si="15"/>
        <v>0</v>
      </c>
      <c r="I196" s="20" t="str">
        <f t="shared" si="16"/>
        <v>otevřeno</v>
      </c>
      <c r="J196" s="20">
        <f t="shared" si="17"/>
        <v>0</v>
      </c>
    </row>
    <row r="197" spans="8:10" x14ac:dyDescent="0.25">
      <c r="H197" s="20">
        <f t="shared" si="15"/>
        <v>0</v>
      </c>
      <c r="I197" s="20" t="str">
        <f t="shared" si="16"/>
        <v>otevřeno</v>
      </c>
      <c r="J197" s="20">
        <f t="shared" si="17"/>
        <v>0</v>
      </c>
    </row>
    <row r="198" spans="8:10" x14ac:dyDescent="0.25">
      <c r="H198" s="20">
        <f t="shared" si="15"/>
        <v>0</v>
      </c>
      <c r="I198" s="20" t="str">
        <f t="shared" si="16"/>
        <v>otevřeno</v>
      </c>
      <c r="J198" s="20">
        <f t="shared" si="17"/>
        <v>0</v>
      </c>
    </row>
    <row r="199" spans="8:10" x14ac:dyDescent="0.25">
      <c r="H199" s="20">
        <f t="shared" si="15"/>
        <v>0</v>
      </c>
      <c r="I199" s="20" t="str">
        <f t="shared" si="16"/>
        <v>otevřeno</v>
      </c>
      <c r="J199" s="20">
        <f t="shared" si="17"/>
        <v>0</v>
      </c>
    </row>
    <row r="200" spans="8:10" x14ac:dyDescent="0.25">
      <c r="H200" s="20">
        <f t="shared" si="15"/>
        <v>0</v>
      </c>
      <c r="I200" s="20" t="str">
        <f t="shared" si="16"/>
        <v>otevřeno</v>
      </c>
      <c r="J200" s="20">
        <f t="shared" si="17"/>
        <v>0</v>
      </c>
    </row>
    <row r="201" spans="8:10" x14ac:dyDescent="0.25">
      <c r="H201" s="20">
        <f t="shared" si="15"/>
        <v>0</v>
      </c>
      <c r="I201" s="20" t="str">
        <f t="shared" si="16"/>
        <v>otevřeno</v>
      </c>
      <c r="J201" s="20">
        <f t="shared" si="17"/>
        <v>0</v>
      </c>
    </row>
    <row r="202" spans="8:10" x14ac:dyDescent="0.25">
      <c r="H202" s="20">
        <f t="shared" si="15"/>
        <v>0</v>
      </c>
      <c r="I202" s="20" t="str">
        <f t="shared" si="16"/>
        <v>otevřeno</v>
      </c>
      <c r="J202" s="20">
        <f t="shared" si="17"/>
        <v>0</v>
      </c>
    </row>
    <row r="203" spans="8:10" x14ac:dyDescent="0.25">
      <c r="H203" s="20">
        <f t="shared" si="15"/>
        <v>0</v>
      </c>
      <c r="I203" s="20" t="str">
        <f t="shared" si="16"/>
        <v>otevřeno</v>
      </c>
      <c r="J203" s="20">
        <f t="shared" si="17"/>
        <v>0</v>
      </c>
    </row>
    <row r="204" spans="8:10" x14ac:dyDescent="0.25">
      <c r="H204" s="20">
        <f t="shared" si="15"/>
        <v>0</v>
      </c>
      <c r="I204" s="20" t="str">
        <f t="shared" si="16"/>
        <v>otevřeno</v>
      </c>
      <c r="J204" s="20">
        <f t="shared" si="17"/>
        <v>0</v>
      </c>
    </row>
    <row r="205" spans="8:10" x14ac:dyDescent="0.25">
      <c r="H205" s="20">
        <f t="shared" si="15"/>
        <v>0</v>
      </c>
      <c r="I205" s="20" t="str">
        <f t="shared" si="16"/>
        <v>otevřeno</v>
      </c>
      <c r="J205" s="20">
        <f t="shared" si="17"/>
        <v>0</v>
      </c>
    </row>
    <row r="206" spans="8:10" x14ac:dyDescent="0.25">
      <c r="H206" s="20">
        <f t="shared" si="15"/>
        <v>0</v>
      </c>
      <c r="I206" s="20" t="str">
        <f t="shared" si="16"/>
        <v>otevřeno</v>
      </c>
      <c r="J206" s="20">
        <f t="shared" si="17"/>
        <v>0</v>
      </c>
    </row>
    <row r="207" spans="8:10" x14ac:dyDescent="0.25">
      <c r="H207" s="20">
        <f t="shared" si="15"/>
        <v>0</v>
      </c>
      <c r="I207" s="20" t="str">
        <f t="shared" si="16"/>
        <v>otevřeno</v>
      </c>
      <c r="J207" s="20">
        <f t="shared" si="17"/>
        <v>0</v>
      </c>
    </row>
    <row r="208" spans="8:10" x14ac:dyDescent="0.25">
      <c r="H208" s="20">
        <f t="shared" si="15"/>
        <v>0</v>
      </c>
      <c r="I208" s="20" t="str">
        <f t="shared" si="16"/>
        <v>otevřeno</v>
      </c>
      <c r="J208" s="20">
        <f t="shared" si="17"/>
        <v>0</v>
      </c>
    </row>
    <row r="209" spans="8:10" x14ac:dyDescent="0.25">
      <c r="H209" s="20">
        <f t="shared" si="15"/>
        <v>0</v>
      </c>
      <c r="I209" s="20" t="str">
        <f t="shared" si="16"/>
        <v>otevřeno</v>
      </c>
      <c r="J209" s="20">
        <f t="shared" si="17"/>
        <v>0</v>
      </c>
    </row>
    <row r="210" spans="8:10" x14ac:dyDescent="0.25">
      <c r="H210" s="20">
        <f t="shared" si="15"/>
        <v>0</v>
      </c>
      <c r="I210" s="20" t="str">
        <f t="shared" si="16"/>
        <v>otevřeno</v>
      </c>
      <c r="J210" s="20">
        <f t="shared" si="17"/>
        <v>0</v>
      </c>
    </row>
    <row r="211" spans="8:10" x14ac:dyDescent="0.25">
      <c r="H211" s="20">
        <f t="shared" si="15"/>
        <v>0</v>
      </c>
      <c r="I211" s="20" t="str">
        <f t="shared" si="16"/>
        <v>otevřeno</v>
      </c>
      <c r="J211" s="20">
        <f t="shared" si="17"/>
        <v>0</v>
      </c>
    </row>
    <row r="212" spans="8:10" x14ac:dyDescent="0.25">
      <c r="H212" s="20">
        <f t="shared" si="15"/>
        <v>0</v>
      </c>
      <c r="I212" s="20" t="str">
        <f t="shared" si="16"/>
        <v>otevřeno</v>
      </c>
      <c r="J212" s="20">
        <f t="shared" si="17"/>
        <v>0</v>
      </c>
    </row>
    <row r="213" spans="8:10" x14ac:dyDescent="0.25">
      <c r="H213" s="20">
        <f t="shared" si="15"/>
        <v>0</v>
      </c>
      <c r="I213" s="20" t="str">
        <f t="shared" si="16"/>
        <v>otevřeno</v>
      </c>
      <c r="J213" s="20">
        <f t="shared" si="17"/>
        <v>0</v>
      </c>
    </row>
    <row r="214" spans="8:10" x14ac:dyDescent="0.25">
      <c r="H214" s="20">
        <f t="shared" si="15"/>
        <v>0</v>
      </c>
      <c r="I214" s="20" t="str">
        <f t="shared" si="16"/>
        <v>otevřeno</v>
      </c>
      <c r="J214" s="20">
        <f t="shared" si="17"/>
        <v>0</v>
      </c>
    </row>
    <row r="215" spans="8:10" x14ac:dyDescent="0.25">
      <c r="H215" s="20">
        <f t="shared" si="15"/>
        <v>0</v>
      </c>
      <c r="I215" s="20" t="str">
        <f t="shared" si="16"/>
        <v>otevřeno</v>
      </c>
      <c r="J215" s="20">
        <f t="shared" si="17"/>
        <v>0</v>
      </c>
    </row>
    <row r="216" spans="8:10" x14ac:dyDescent="0.25">
      <c r="H216" s="20">
        <f t="shared" si="15"/>
        <v>0</v>
      </c>
      <c r="I216" s="20" t="str">
        <f t="shared" si="16"/>
        <v>otevřeno</v>
      </c>
      <c r="J216" s="20">
        <f t="shared" si="17"/>
        <v>0</v>
      </c>
    </row>
    <row r="217" spans="8:10" x14ac:dyDescent="0.25">
      <c r="H217" s="20">
        <f t="shared" si="15"/>
        <v>0</v>
      </c>
      <c r="I217" s="20" t="str">
        <f t="shared" si="16"/>
        <v>otevřeno</v>
      </c>
      <c r="J217" s="20">
        <f t="shared" si="17"/>
        <v>0</v>
      </c>
    </row>
    <row r="218" spans="8:10" x14ac:dyDescent="0.25">
      <c r="H218" s="20">
        <f t="shared" si="15"/>
        <v>0</v>
      </c>
      <c r="I218" s="20" t="str">
        <f t="shared" si="16"/>
        <v>otevřeno</v>
      </c>
      <c r="J218" s="20">
        <f t="shared" si="17"/>
        <v>0</v>
      </c>
    </row>
    <row r="219" spans="8:10" x14ac:dyDescent="0.25">
      <c r="H219" s="20">
        <f t="shared" si="15"/>
        <v>0</v>
      </c>
      <c r="I219" s="20" t="str">
        <f t="shared" si="16"/>
        <v>otevřeno</v>
      </c>
      <c r="J219" s="20">
        <f t="shared" si="17"/>
        <v>0</v>
      </c>
    </row>
    <row r="220" spans="8:10" x14ac:dyDescent="0.25">
      <c r="H220" s="20">
        <f t="shared" si="15"/>
        <v>0</v>
      </c>
      <c r="I220" s="20" t="str">
        <f t="shared" si="16"/>
        <v>otevřeno</v>
      </c>
      <c r="J220" s="20">
        <f t="shared" si="17"/>
        <v>0</v>
      </c>
    </row>
    <row r="221" spans="8:10" x14ac:dyDescent="0.25">
      <c r="H221" s="20">
        <f t="shared" si="15"/>
        <v>0</v>
      </c>
      <c r="I221" s="20" t="str">
        <f t="shared" si="16"/>
        <v>otevřeno</v>
      </c>
      <c r="J221" s="20">
        <f t="shared" si="17"/>
        <v>0</v>
      </c>
    </row>
    <row r="222" spans="8:10" x14ac:dyDescent="0.25">
      <c r="H222" s="20">
        <f t="shared" si="15"/>
        <v>0</v>
      </c>
      <c r="I222" s="20" t="str">
        <f t="shared" si="16"/>
        <v>otevřeno</v>
      </c>
      <c r="J222" s="20">
        <f t="shared" si="17"/>
        <v>0</v>
      </c>
    </row>
    <row r="223" spans="8:10" x14ac:dyDescent="0.25">
      <c r="H223" s="20">
        <f t="shared" si="15"/>
        <v>0</v>
      </c>
      <c r="I223" s="20" t="str">
        <f t="shared" si="16"/>
        <v>otevřeno</v>
      </c>
      <c r="J223" s="20">
        <f t="shared" si="17"/>
        <v>0</v>
      </c>
    </row>
    <row r="224" spans="8:10" x14ac:dyDescent="0.25">
      <c r="H224" s="20">
        <f t="shared" si="15"/>
        <v>0</v>
      </c>
      <c r="I224" s="20" t="str">
        <f t="shared" si="16"/>
        <v>otevřeno</v>
      </c>
      <c r="J224" s="20">
        <f t="shared" si="17"/>
        <v>0</v>
      </c>
    </row>
    <row r="225" spans="8:10" x14ac:dyDescent="0.25">
      <c r="H225" s="20">
        <f t="shared" si="15"/>
        <v>0</v>
      </c>
      <c r="I225" s="20" t="str">
        <f t="shared" si="16"/>
        <v>otevřeno</v>
      </c>
      <c r="J225" s="20">
        <f t="shared" si="17"/>
        <v>0</v>
      </c>
    </row>
    <row r="226" spans="8:10" x14ac:dyDescent="0.25">
      <c r="H226" s="20">
        <f t="shared" si="15"/>
        <v>0</v>
      </c>
      <c r="I226" s="20" t="str">
        <f t="shared" si="16"/>
        <v>otevřeno</v>
      </c>
      <c r="J226" s="20">
        <f t="shared" si="17"/>
        <v>0</v>
      </c>
    </row>
    <row r="227" spans="8:10" x14ac:dyDescent="0.25">
      <c r="H227" s="20">
        <f t="shared" si="15"/>
        <v>0</v>
      </c>
      <c r="I227" s="20" t="str">
        <f t="shared" si="16"/>
        <v>otevřeno</v>
      </c>
      <c r="J227" s="20">
        <f t="shared" si="17"/>
        <v>0</v>
      </c>
    </row>
    <row r="228" spans="8:10" x14ac:dyDescent="0.25">
      <c r="H228" s="20">
        <f t="shared" si="15"/>
        <v>0</v>
      </c>
      <c r="I228" s="20" t="str">
        <f t="shared" si="16"/>
        <v>otevřeno</v>
      </c>
      <c r="J228" s="20">
        <f t="shared" si="17"/>
        <v>0</v>
      </c>
    </row>
    <row r="229" spans="8:10" x14ac:dyDescent="0.25">
      <c r="H229" s="20">
        <f t="shared" si="15"/>
        <v>0</v>
      </c>
      <c r="I229" s="20" t="str">
        <f t="shared" si="16"/>
        <v>otevřeno</v>
      </c>
      <c r="J229" s="20">
        <f t="shared" si="17"/>
        <v>0</v>
      </c>
    </row>
    <row r="230" spans="8:10" x14ac:dyDescent="0.25">
      <c r="H230" s="20">
        <f t="shared" si="15"/>
        <v>0</v>
      </c>
      <c r="I230" s="20" t="str">
        <f t="shared" si="16"/>
        <v>otevřeno</v>
      </c>
      <c r="J230" s="20">
        <f t="shared" si="17"/>
        <v>0</v>
      </c>
    </row>
    <row r="231" spans="8:10" x14ac:dyDescent="0.25">
      <c r="H231" s="20">
        <f t="shared" si="15"/>
        <v>0</v>
      </c>
      <c r="I231" s="20" t="str">
        <f t="shared" si="16"/>
        <v>otevřeno</v>
      </c>
      <c r="J231" s="20">
        <f t="shared" si="17"/>
        <v>0</v>
      </c>
    </row>
    <row r="232" spans="8:10" x14ac:dyDescent="0.25">
      <c r="H232" s="20">
        <f t="shared" si="15"/>
        <v>0</v>
      </c>
      <c r="I232" s="20" t="str">
        <f t="shared" si="16"/>
        <v>otevřeno</v>
      </c>
      <c r="J232" s="20">
        <f t="shared" si="17"/>
        <v>0</v>
      </c>
    </row>
    <row r="233" spans="8:10" x14ac:dyDescent="0.25">
      <c r="H233" s="20">
        <f t="shared" si="15"/>
        <v>0</v>
      </c>
      <c r="I233" s="20" t="str">
        <f t="shared" si="16"/>
        <v>otevřeno</v>
      </c>
      <c r="J233" s="20">
        <f t="shared" si="17"/>
        <v>0</v>
      </c>
    </row>
    <row r="234" spans="8:10" x14ac:dyDescent="0.25">
      <c r="H234" s="20">
        <f t="shared" si="15"/>
        <v>0</v>
      </c>
      <c r="I234" s="20" t="str">
        <f t="shared" si="16"/>
        <v>otevřeno</v>
      </c>
      <c r="J234" s="20">
        <f t="shared" si="17"/>
        <v>0</v>
      </c>
    </row>
    <row r="235" spans="8:10" x14ac:dyDescent="0.25">
      <c r="H235" s="20">
        <f t="shared" si="15"/>
        <v>0</v>
      </c>
      <c r="I235" s="20" t="str">
        <f t="shared" si="16"/>
        <v>otevřeno</v>
      </c>
      <c r="J235" s="20">
        <f t="shared" si="17"/>
        <v>0</v>
      </c>
    </row>
    <row r="236" spans="8:10" x14ac:dyDescent="0.25">
      <c r="H236" s="20">
        <f t="shared" si="15"/>
        <v>0</v>
      </c>
      <c r="I236" s="20" t="str">
        <f t="shared" si="16"/>
        <v>otevřeno</v>
      </c>
      <c r="J236" s="20">
        <f t="shared" si="17"/>
        <v>0</v>
      </c>
    </row>
    <row r="237" spans="8:10" x14ac:dyDescent="0.25">
      <c r="H237" s="20">
        <f t="shared" si="15"/>
        <v>0</v>
      </c>
      <c r="I237" s="20" t="str">
        <f t="shared" si="16"/>
        <v>otevřeno</v>
      </c>
      <c r="J237" s="20">
        <f t="shared" si="17"/>
        <v>0</v>
      </c>
    </row>
    <row r="238" spans="8:10" x14ac:dyDescent="0.25">
      <c r="H238" s="20">
        <f t="shared" si="15"/>
        <v>0</v>
      </c>
      <c r="I238" s="20" t="str">
        <f t="shared" si="16"/>
        <v>otevřeno</v>
      </c>
      <c r="J238" s="20">
        <f t="shared" si="17"/>
        <v>0</v>
      </c>
    </row>
    <row r="239" spans="8:10" x14ac:dyDescent="0.25">
      <c r="H239" s="20">
        <f t="shared" si="15"/>
        <v>0</v>
      </c>
      <c r="I239" s="20" t="str">
        <f t="shared" si="16"/>
        <v>otevřeno</v>
      </c>
      <c r="J239" s="20">
        <f t="shared" si="17"/>
        <v>0</v>
      </c>
    </row>
    <row r="240" spans="8:10" x14ac:dyDescent="0.25">
      <c r="H240" s="20">
        <f t="shared" si="15"/>
        <v>0</v>
      </c>
      <c r="I240" s="20" t="str">
        <f t="shared" si="16"/>
        <v>otevřeno</v>
      </c>
      <c r="J240" s="20">
        <f t="shared" si="17"/>
        <v>0</v>
      </c>
    </row>
    <row r="241" spans="8:10" x14ac:dyDescent="0.25">
      <c r="H241" s="20">
        <f t="shared" si="15"/>
        <v>0</v>
      </c>
      <c r="I241" s="20" t="str">
        <f t="shared" si="16"/>
        <v>otevřeno</v>
      </c>
      <c r="J241" s="20">
        <f t="shared" si="17"/>
        <v>0</v>
      </c>
    </row>
    <row r="242" spans="8:10" x14ac:dyDescent="0.25">
      <c r="H242" s="20">
        <f t="shared" si="15"/>
        <v>0</v>
      </c>
      <c r="I242" s="20" t="str">
        <f t="shared" si="16"/>
        <v>otevřeno</v>
      </c>
      <c r="J242" s="20">
        <f t="shared" si="17"/>
        <v>0</v>
      </c>
    </row>
    <row r="243" spans="8:10" x14ac:dyDescent="0.25">
      <c r="H243" s="20">
        <f t="shared" si="15"/>
        <v>0</v>
      </c>
      <c r="I243" s="20" t="str">
        <f t="shared" si="16"/>
        <v>otevřeno</v>
      </c>
      <c r="J243" s="20">
        <f t="shared" si="17"/>
        <v>0</v>
      </c>
    </row>
    <row r="244" spans="8:10" x14ac:dyDescent="0.25">
      <c r="H244" s="20">
        <f t="shared" si="15"/>
        <v>0</v>
      </c>
      <c r="I244" s="20" t="str">
        <f t="shared" si="16"/>
        <v>otevřeno</v>
      </c>
      <c r="J244" s="20">
        <f t="shared" si="17"/>
        <v>0</v>
      </c>
    </row>
    <row r="245" spans="8:10" x14ac:dyDescent="0.25">
      <c r="H245" s="20">
        <f t="shared" si="15"/>
        <v>0</v>
      </c>
      <c r="I245" s="20" t="str">
        <f t="shared" si="16"/>
        <v>otevřeno</v>
      </c>
      <c r="J245" s="20">
        <f t="shared" si="17"/>
        <v>0</v>
      </c>
    </row>
    <row r="246" spans="8:10" x14ac:dyDescent="0.25">
      <c r="H246" s="20">
        <f t="shared" si="15"/>
        <v>0</v>
      </c>
      <c r="I246" s="20" t="str">
        <f t="shared" si="16"/>
        <v>otevřeno</v>
      </c>
      <c r="J246" s="20">
        <f t="shared" si="17"/>
        <v>0</v>
      </c>
    </row>
    <row r="247" spans="8:10" x14ac:dyDescent="0.25">
      <c r="H247" s="20">
        <f t="shared" si="15"/>
        <v>0</v>
      </c>
      <c r="I247" s="20" t="str">
        <f t="shared" si="16"/>
        <v>otevřeno</v>
      </c>
      <c r="J247" s="20">
        <f t="shared" si="17"/>
        <v>0</v>
      </c>
    </row>
    <row r="248" spans="8:10" x14ac:dyDescent="0.25">
      <c r="H248" s="20">
        <f t="shared" si="15"/>
        <v>0</v>
      </c>
      <c r="I248" s="20" t="str">
        <f t="shared" si="16"/>
        <v>otevřeno</v>
      </c>
      <c r="J248" s="20">
        <f t="shared" si="17"/>
        <v>0</v>
      </c>
    </row>
    <row r="249" spans="8:10" x14ac:dyDescent="0.25">
      <c r="H249" s="20">
        <f t="shared" si="15"/>
        <v>0</v>
      </c>
      <c r="I249" s="20" t="str">
        <f t="shared" si="16"/>
        <v>otevřeno</v>
      </c>
      <c r="J249" s="20">
        <f t="shared" si="17"/>
        <v>0</v>
      </c>
    </row>
    <row r="250" spans="8:10" x14ac:dyDescent="0.25">
      <c r="H250" s="20">
        <f t="shared" ref="H250:H313" si="18">B250</f>
        <v>0</v>
      </c>
      <c r="I250" s="20" t="str">
        <f t="shared" ref="I250:I313" si="19">IF(B250=0,IF(C250=0,"otevřeno",C250),"otevřeno")</f>
        <v>otevřeno</v>
      </c>
      <c r="J250" s="20">
        <f t="shared" ref="J250:J313" si="20">IF(D250=0,IF(C250=1,"otevřeno",D250),D250)</f>
        <v>0</v>
      </c>
    </row>
    <row r="251" spans="8:10" x14ac:dyDescent="0.25">
      <c r="H251" s="20">
        <f t="shared" si="18"/>
        <v>0</v>
      </c>
      <c r="I251" s="20" t="str">
        <f t="shared" si="19"/>
        <v>otevřeno</v>
      </c>
      <c r="J251" s="20">
        <f t="shared" si="20"/>
        <v>0</v>
      </c>
    </row>
    <row r="252" spans="8:10" x14ac:dyDescent="0.25">
      <c r="H252" s="20">
        <f t="shared" si="18"/>
        <v>0</v>
      </c>
      <c r="I252" s="20" t="str">
        <f t="shared" si="19"/>
        <v>otevřeno</v>
      </c>
      <c r="J252" s="20">
        <f t="shared" si="20"/>
        <v>0</v>
      </c>
    </row>
    <row r="253" spans="8:10" x14ac:dyDescent="0.25">
      <c r="H253" s="20">
        <f t="shared" si="18"/>
        <v>0</v>
      </c>
      <c r="I253" s="20" t="str">
        <f t="shared" si="19"/>
        <v>otevřeno</v>
      </c>
      <c r="J253" s="20">
        <f t="shared" si="20"/>
        <v>0</v>
      </c>
    </row>
    <row r="254" spans="8:10" x14ac:dyDescent="0.25">
      <c r="H254" s="20">
        <f t="shared" si="18"/>
        <v>0</v>
      </c>
      <c r="I254" s="20" t="str">
        <f t="shared" si="19"/>
        <v>otevřeno</v>
      </c>
      <c r="J254" s="20">
        <f t="shared" si="20"/>
        <v>0</v>
      </c>
    </row>
    <row r="255" spans="8:10" x14ac:dyDescent="0.25">
      <c r="H255" s="20">
        <f t="shared" si="18"/>
        <v>0</v>
      </c>
      <c r="I255" s="20" t="str">
        <f t="shared" si="19"/>
        <v>otevřeno</v>
      </c>
      <c r="J255" s="20">
        <f t="shared" si="20"/>
        <v>0</v>
      </c>
    </row>
    <row r="256" spans="8:10" x14ac:dyDescent="0.25">
      <c r="H256" s="20">
        <f t="shared" si="18"/>
        <v>0</v>
      </c>
      <c r="I256" s="20" t="str">
        <f t="shared" si="19"/>
        <v>otevřeno</v>
      </c>
      <c r="J256" s="20">
        <f t="shared" si="20"/>
        <v>0</v>
      </c>
    </row>
    <row r="257" spans="8:10" x14ac:dyDescent="0.25">
      <c r="H257" s="20">
        <f t="shared" si="18"/>
        <v>0</v>
      </c>
      <c r="I257" s="20" t="str">
        <f t="shared" si="19"/>
        <v>otevřeno</v>
      </c>
      <c r="J257" s="20">
        <f t="shared" si="20"/>
        <v>0</v>
      </c>
    </row>
    <row r="258" spans="8:10" x14ac:dyDescent="0.25">
      <c r="H258" s="20">
        <f t="shared" si="18"/>
        <v>0</v>
      </c>
      <c r="I258" s="20" t="str">
        <f t="shared" si="19"/>
        <v>otevřeno</v>
      </c>
      <c r="J258" s="20">
        <f t="shared" si="20"/>
        <v>0</v>
      </c>
    </row>
    <row r="259" spans="8:10" x14ac:dyDescent="0.25">
      <c r="H259" s="20">
        <f t="shared" si="18"/>
        <v>0</v>
      </c>
      <c r="I259" s="20" t="str">
        <f t="shared" si="19"/>
        <v>otevřeno</v>
      </c>
      <c r="J259" s="20">
        <f t="shared" si="20"/>
        <v>0</v>
      </c>
    </row>
    <row r="260" spans="8:10" x14ac:dyDescent="0.25">
      <c r="H260" s="20">
        <f t="shared" si="18"/>
        <v>0</v>
      </c>
      <c r="I260" s="20" t="str">
        <f t="shared" si="19"/>
        <v>otevřeno</v>
      </c>
      <c r="J260" s="20">
        <f t="shared" si="20"/>
        <v>0</v>
      </c>
    </row>
    <row r="261" spans="8:10" x14ac:dyDescent="0.25">
      <c r="H261" s="20">
        <f t="shared" si="18"/>
        <v>0</v>
      </c>
      <c r="I261" s="20" t="str">
        <f t="shared" si="19"/>
        <v>otevřeno</v>
      </c>
      <c r="J261" s="20">
        <f t="shared" si="20"/>
        <v>0</v>
      </c>
    </row>
    <row r="262" spans="8:10" x14ac:dyDescent="0.25">
      <c r="H262" s="20">
        <f t="shared" si="18"/>
        <v>0</v>
      </c>
      <c r="I262" s="20" t="str">
        <f t="shared" si="19"/>
        <v>otevřeno</v>
      </c>
      <c r="J262" s="20">
        <f t="shared" si="20"/>
        <v>0</v>
      </c>
    </row>
    <row r="263" spans="8:10" x14ac:dyDescent="0.25">
      <c r="H263" s="20">
        <f t="shared" si="18"/>
        <v>0</v>
      </c>
      <c r="I263" s="20" t="str">
        <f t="shared" si="19"/>
        <v>otevřeno</v>
      </c>
      <c r="J263" s="20">
        <f t="shared" si="20"/>
        <v>0</v>
      </c>
    </row>
    <row r="264" spans="8:10" x14ac:dyDescent="0.25">
      <c r="H264" s="20">
        <f t="shared" si="18"/>
        <v>0</v>
      </c>
      <c r="I264" s="20" t="str">
        <f t="shared" si="19"/>
        <v>otevřeno</v>
      </c>
      <c r="J264" s="20">
        <f t="shared" si="20"/>
        <v>0</v>
      </c>
    </row>
    <row r="265" spans="8:10" x14ac:dyDescent="0.25">
      <c r="H265" s="20">
        <f t="shared" si="18"/>
        <v>0</v>
      </c>
      <c r="I265" s="20" t="str">
        <f t="shared" si="19"/>
        <v>otevřeno</v>
      </c>
      <c r="J265" s="20">
        <f t="shared" si="20"/>
        <v>0</v>
      </c>
    </row>
    <row r="266" spans="8:10" x14ac:dyDescent="0.25">
      <c r="H266" s="20">
        <f t="shared" si="18"/>
        <v>0</v>
      </c>
      <c r="I266" s="20" t="str">
        <f t="shared" si="19"/>
        <v>otevřeno</v>
      </c>
      <c r="J266" s="20">
        <f t="shared" si="20"/>
        <v>0</v>
      </c>
    </row>
    <row r="267" spans="8:10" x14ac:dyDescent="0.25">
      <c r="H267" s="20">
        <f t="shared" si="18"/>
        <v>0</v>
      </c>
      <c r="I267" s="20" t="str">
        <f t="shared" si="19"/>
        <v>otevřeno</v>
      </c>
      <c r="J267" s="20">
        <f t="shared" si="20"/>
        <v>0</v>
      </c>
    </row>
    <row r="268" spans="8:10" x14ac:dyDescent="0.25">
      <c r="H268" s="20">
        <f t="shared" si="18"/>
        <v>0</v>
      </c>
      <c r="I268" s="20" t="str">
        <f t="shared" si="19"/>
        <v>otevřeno</v>
      </c>
      <c r="J268" s="20">
        <f t="shared" si="20"/>
        <v>0</v>
      </c>
    </row>
    <row r="269" spans="8:10" x14ac:dyDescent="0.25">
      <c r="H269" s="20">
        <f t="shared" si="18"/>
        <v>0</v>
      </c>
      <c r="I269" s="20" t="str">
        <f t="shared" si="19"/>
        <v>otevřeno</v>
      </c>
      <c r="J269" s="20">
        <f t="shared" si="20"/>
        <v>0</v>
      </c>
    </row>
    <row r="270" spans="8:10" x14ac:dyDescent="0.25">
      <c r="H270" s="20">
        <f t="shared" si="18"/>
        <v>0</v>
      </c>
      <c r="I270" s="20" t="str">
        <f t="shared" si="19"/>
        <v>otevřeno</v>
      </c>
      <c r="J270" s="20">
        <f t="shared" si="20"/>
        <v>0</v>
      </c>
    </row>
    <row r="271" spans="8:10" x14ac:dyDescent="0.25">
      <c r="H271" s="20">
        <f t="shared" si="18"/>
        <v>0</v>
      </c>
      <c r="I271" s="20" t="str">
        <f t="shared" si="19"/>
        <v>otevřeno</v>
      </c>
      <c r="J271" s="20">
        <f t="shared" si="20"/>
        <v>0</v>
      </c>
    </row>
    <row r="272" spans="8:10" x14ac:dyDescent="0.25">
      <c r="H272" s="20">
        <f t="shared" si="18"/>
        <v>0</v>
      </c>
      <c r="I272" s="20" t="str">
        <f t="shared" si="19"/>
        <v>otevřeno</v>
      </c>
      <c r="J272" s="20">
        <f t="shared" si="20"/>
        <v>0</v>
      </c>
    </row>
    <row r="273" spans="8:10" x14ac:dyDescent="0.25">
      <c r="H273" s="20">
        <f t="shared" si="18"/>
        <v>0</v>
      </c>
      <c r="I273" s="20" t="str">
        <f t="shared" si="19"/>
        <v>otevřeno</v>
      </c>
      <c r="J273" s="20">
        <f t="shared" si="20"/>
        <v>0</v>
      </c>
    </row>
    <row r="274" spans="8:10" x14ac:dyDescent="0.25">
      <c r="H274" s="20">
        <f t="shared" si="18"/>
        <v>0</v>
      </c>
      <c r="I274" s="20" t="str">
        <f t="shared" si="19"/>
        <v>otevřeno</v>
      </c>
      <c r="J274" s="20">
        <f t="shared" si="20"/>
        <v>0</v>
      </c>
    </row>
    <row r="275" spans="8:10" x14ac:dyDescent="0.25">
      <c r="H275" s="20">
        <f t="shared" si="18"/>
        <v>0</v>
      </c>
      <c r="I275" s="20" t="str">
        <f t="shared" si="19"/>
        <v>otevřeno</v>
      </c>
      <c r="J275" s="20">
        <f t="shared" si="20"/>
        <v>0</v>
      </c>
    </row>
    <row r="276" spans="8:10" x14ac:dyDescent="0.25">
      <c r="H276" s="20">
        <f t="shared" si="18"/>
        <v>0</v>
      </c>
      <c r="I276" s="20" t="str">
        <f t="shared" si="19"/>
        <v>otevřeno</v>
      </c>
      <c r="J276" s="20">
        <f t="shared" si="20"/>
        <v>0</v>
      </c>
    </row>
    <row r="277" spans="8:10" x14ac:dyDescent="0.25">
      <c r="H277" s="20">
        <f t="shared" si="18"/>
        <v>0</v>
      </c>
      <c r="I277" s="20" t="str">
        <f t="shared" si="19"/>
        <v>otevřeno</v>
      </c>
      <c r="J277" s="20">
        <f t="shared" si="20"/>
        <v>0</v>
      </c>
    </row>
    <row r="278" spans="8:10" x14ac:dyDescent="0.25">
      <c r="H278" s="20">
        <f t="shared" si="18"/>
        <v>0</v>
      </c>
      <c r="I278" s="20" t="str">
        <f t="shared" si="19"/>
        <v>otevřeno</v>
      </c>
      <c r="J278" s="20">
        <f t="shared" si="20"/>
        <v>0</v>
      </c>
    </row>
    <row r="279" spans="8:10" x14ac:dyDescent="0.25">
      <c r="H279" s="20">
        <f t="shared" si="18"/>
        <v>0</v>
      </c>
      <c r="I279" s="20" t="str">
        <f t="shared" si="19"/>
        <v>otevřeno</v>
      </c>
      <c r="J279" s="20">
        <f t="shared" si="20"/>
        <v>0</v>
      </c>
    </row>
    <row r="280" spans="8:10" x14ac:dyDescent="0.25">
      <c r="H280" s="20">
        <f t="shared" si="18"/>
        <v>0</v>
      </c>
      <c r="I280" s="20" t="str">
        <f t="shared" si="19"/>
        <v>otevřeno</v>
      </c>
      <c r="J280" s="20">
        <f t="shared" si="20"/>
        <v>0</v>
      </c>
    </row>
    <row r="281" spans="8:10" x14ac:dyDescent="0.25">
      <c r="H281" s="20">
        <f t="shared" si="18"/>
        <v>0</v>
      </c>
      <c r="I281" s="20" t="str">
        <f t="shared" si="19"/>
        <v>otevřeno</v>
      </c>
      <c r="J281" s="20">
        <f t="shared" si="20"/>
        <v>0</v>
      </c>
    </row>
    <row r="282" spans="8:10" x14ac:dyDescent="0.25">
      <c r="H282" s="20">
        <f t="shared" si="18"/>
        <v>0</v>
      </c>
      <c r="I282" s="20" t="str">
        <f t="shared" si="19"/>
        <v>otevřeno</v>
      </c>
      <c r="J282" s="20">
        <f t="shared" si="20"/>
        <v>0</v>
      </c>
    </row>
    <row r="283" spans="8:10" x14ac:dyDescent="0.25">
      <c r="H283" s="20">
        <f t="shared" si="18"/>
        <v>0</v>
      </c>
      <c r="I283" s="20" t="str">
        <f t="shared" si="19"/>
        <v>otevřeno</v>
      </c>
      <c r="J283" s="20">
        <f t="shared" si="20"/>
        <v>0</v>
      </c>
    </row>
    <row r="284" spans="8:10" x14ac:dyDescent="0.25">
      <c r="H284" s="20">
        <f t="shared" si="18"/>
        <v>0</v>
      </c>
      <c r="I284" s="20" t="str">
        <f t="shared" si="19"/>
        <v>otevřeno</v>
      </c>
      <c r="J284" s="20">
        <f t="shared" si="20"/>
        <v>0</v>
      </c>
    </row>
    <row r="285" spans="8:10" x14ac:dyDescent="0.25">
      <c r="H285" s="20">
        <f t="shared" si="18"/>
        <v>0</v>
      </c>
      <c r="I285" s="20" t="str">
        <f t="shared" si="19"/>
        <v>otevřeno</v>
      </c>
      <c r="J285" s="20">
        <f t="shared" si="20"/>
        <v>0</v>
      </c>
    </row>
    <row r="286" spans="8:10" x14ac:dyDescent="0.25">
      <c r="H286" s="20">
        <f t="shared" si="18"/>
        <v>0</v>
      </c>
      <c r="I286" s="20" t="str">
        <f t="shared" si="19"/>
        <v>otevřeno</v>
      </c>
      <c r="J286" s="20">
        <f t="shared" si="20"/>
        <v>0</v>
      </c>
    </row>
    <row r="287" spans="8:10" x14ac:dyDescent="0.25">
      <c r="H287" s="20">
        <f t="shared" si="18"/>
        <v>0</v>
      </c>
      <c r="I287" s="20" t="str">
        <f t="shared" si="19"/>
        <v>otevřeno</v>
      </c>
      <c r="J287" s="20">
        <f t="shared" si="20"/>
        <v>0</v>
      </c>
    </row>
    <row r="288" spans="8:10" x14ac:dyDescent="0.25">
      <c r="H288" s="20">
        <f t="shared" si="18"/>
        <v>0</v>
      </c>
      <c r="I288" s="20" t="str">
        <f t="shared" si="19"/>
        <v>otevřeno</v>
      </c>
      <c r="J288" s="20">
        <f t="shared" si="20"/>
        <v>0</v>
      </c>
    </row>
    <row r="289" spans="8:10" x14ac:dyDescent="0.25">
      <c r="H289" s="20">
        <f t="shared" si="18"/>
        <v>0</v>
      </c>
      <c r="I289" s="20" t="str">
        <f t="shared" si="19"/>
        <v>otevřeno</v>
      </c>
      <c r="J289" s="20">
        <f t="shared" si="20"/>
        <v>0</v>
      </c>
    </row>
    <row r="290" spans="8:10" x14ac:dyDescent="0.25">
      <c r="H290" s="20">
        <f t="shared" si="18"/>
        <v>0</v>
      </c>
      <c r="I290" s="20" t="str">
        <f t="shared" si="19"/>
        <v>otevřeno</v>
      </c>
      <c r="J290" s="20">
        <f t="shared" si="20"/>
        <v>0</v>
      </c>
    </row>
    <row r="291" spans="8:10" x14ac:dyDescent="0.25">
      <c r="H291" s="20">
        <f t="shared" si="18"/>
        <v>0</v>
      </c>
      <c r="I291" s="20" t="str">
        <f t="shared" si="19"/>
        <v>otevřeno</v>
      </c>
      <c r="J291" s="20">
        <f t="shared" si="20"/>
        <v>0</v>
      </c>
    </row>
    <row r="292" spans="8:10" x14ac:dyDescent="0.25">
      <c r="H292" s="20">
        <f t="shared" si="18"/>
        <v>0</v>
      </c>
      <c r="I292" s="20" t="str">
        <f t="shared" si="19"/>
        <v>otevřeno</v>
      </c>
      <c r="J292" s="20">
        <f t="shared" si="20"/>
        <v>0</v>
      </c>
    </row>
    <row r="293" spans="8:10" x14ac:dyDescent="0.25">
      <c r="H293" s="20">
        <f t="shared" si="18"/>
        <v>0</v>
      </c>
      <c r="I293" s="20" t="str">
        <f t="shared" si="19"/>
        <v>otevřeno</v>
      </c>
      <c r="J293" s="20">
        <f t="shared" si="20"/>
        <v>0</v>
      </c>
    </row>
    <row r="294" spans="8:10" x14ac:dyDescent="0.25">
      <c r="H294" s="20">
        <f t="shared" si="18"/>
        <v>0</v>
      </c>
      <c r="I294" s="20" t="str">
        <f t="shared" si="19"/>
        <v>otevřeno</v>
      </c>
      <c r="J294" s="20">
        <f t="shared" si="20"/>
        <v>0</v>
      </c>
    </row>
    <row r="295" spans="8:10" x14ac:dyDescent="0.25">
      <c r="H295" s="20">
        <f t="shared" si="18"/>
        <v>0</v>
      </c>
      <c r="I295" s="20" t="str">
        <f t="shared" si="19"/>
        <v>otevřeno</v>
      </c>
      <c r="J295" s="20">
        <f t="shared" si="20"/>
        <v>0</v>
      </c>
    </row>
    <row r="296" spans="8:10" x14ac:dyDescent="0.25">
      <c r="H296" s="20">
        <f t="shared" si="18"/>
        <v>0</v>
      </c>
      <c r="I296" s="20" t="str">
        <f t="shared" si="19"/>
        <v>otevřeno</v>
      </c>
      <c r="J296" s="20">
        <f t="shared" si="20"/>
        <v>0</v>
      </c>
    </row>
    <row r="297" spans="8:10" x14ac:dyDescent="0.25">
      <c r="H297" s="20">
        <f t="shared" si="18"/>
        <v>0</v>
      </c>
      <c r="I297" s="20" t="str">
        <f t="shared" si="19"/>
        <v>otevřeno</v>
      </c>
      <c r="J297" s="20">
        <f t="shared" si="20"/>
        <v>0</v>
      </c>
    </row>
    <row r="298" spans="8:10" x14ac:dyDescent="0.25">
      <c r="H298" s="20">
        <f t="shared" si="18"/>
        <v>0</v>
      </c>
      <c r="I298" s="20" t="str">
        <f t="shared" si="19"/>
        <v>otevřeno</v>
      </c>
      <c r="J298" s="20">
        <f t="shared" si="20"/>
        <v>0</v>
      </c>
    </row>
    <row r="299" spans="8:10" x14ac:dyDescent="0.25">
      <c r="H299" s="20">
        <f t="shared" si="18"/>
        <v>0</v>
      </c>
      <c r="I299" s="20" t="str">
        <f t="shared" si="19"/>
        <v>otevřeno</v>
      </c>
      <c r="J299" s="20">
        <f t="shared" si="20"/>
        <v>0</v>
      </c>
    </row>
    <row r="300" spans="8:10" x14ac:dyDescent="0.25">
      <c r="H300" s="20">
        <f t="shared" si="18"/>
        <v>0</v>
      </c>
      <c r="I300" s="20" t="str">
        <f t="shared" si="19"/>
        <v>otevřeno</v>
      </c>
      <c r="J300" s="20">
        <f t="shared" si="20"/>
        <v>0</v>
      </c>
    </row>
    <row r="301" spans="8:10" x14ac:dyDescent="0.25">
      <c r="H301" s="20">
        <f t="shared" si="18"/>
        <v>0</v>
      </c>
      <c r="I301" s="20" t="str">
        <f t="shared" si="19"/>
        <v>otevřeno</v>
      </c>
      <c r="J301" s="20">
        <f t="shared" si="20"/>
        <v>0</v>
      </c>
    </row>
    <row r="302" spans="8:10" x14ac:dyDescent="0.25">
      <c r="H302" s="20">
        <f t="shared" si="18"/>
        <v>0</v>
      </c>
      <c r="I302" s="20" t="str">
        <f t="shared" si="19"/>
        <v>otevřeno</v>
      </c>
      <c r="J302" s="20">
        <f t="shared" si="20"/>
        <v>0</v>
      </c>
    </row>
    <row r="303" spans="8:10" x14ac:dyDescent="0.25">
      <c r="H303" s="20">
        <f t="shared" si="18"/>
        <v>0</v>
      </c>
      <c r="I303" s="20" t="str">
        <f t="shared" si="19"/>
        <v>otevřeno</v>
      </c>
      <c r="J303" s="20">
        <f t="shared" si="20"/>
        <v>0</v>
      </c>
    </row>
    <row r="304" spans="8:10" x14ac:dyDescent="0.25">
      <c r="H304" s="20">
        <f t="shared" si="18"/>
        <v>0</v>
      </c>
      <c r="I304" s="20" t="str">
        <f t="shared" si="19"/>
        <v>otevřeno</v>
      </c>
      <c r="J304" s="20">
        <f t="shared" si="20"/>
        <v>0</v>
      </c>
    </row>
    <row r="305" spans="8:10" x14ac:dyDescent="0.25">
      <c r="H305" s="20">
        <f t="shared" si="18"/>
        <v>0</v>
      </c>
      <c r="I305" s="20" t="str">
        <f t="shared" si="19"/>
        <v>otevřeno</v>
      </c>
      <c r="J305" s="20">
        <f t="shared" si="20"/>
        <v>0</v>
      </c>
    </row>
    <row r="306" spans="8:10" x14ac:dyDescent="0.25">
      <c r="H306" s="20">
        <f t="shared" si="18"/>
        <v>0</v>
      </c>
      <c r="I306" s="20" t="str">
        <f t="shared" si="19"/>
        <v>otevřeno</v>
      </c>
      <c r="J306" s="20">
        <f t="shared" si="20"/>
        <v>0</v>
      </c>
    </row>
    <row r="307" spans="8:10" x14ac:dyDescent="0.25">
      <c r="H307" s="20">
        <f t="shared" si="18"/>
        <v>0</v>
      </c>
      <c r="I307" s="20" t="str">
        <f t="shared" si="19"/>
        <v>otevřeno</v>
      </c>
      <c r="J307" s="20">
        <f t="shared" si="20"/>
        <v>0</v>
      </c>
    </row>
    <row r="308" spans="8:10" x14ac:dyDescent="0.25">
      <c r="H308" s="20">
        <f t="shared" si="18"/>
        <v>0</v>
      </c>
      <c r="I308" s="20" t="str">
        <f t="shared" si="19"/>
        <v>otevřeno</v>
      </c>
      <c r="J308" s="20">
        <f t="shared" si="20"/>
        <v>0</v>
      </c>
    </row>
    <row r="309" spans="8:10" x14ac:dyDescent="0.25">
      <c r="H309" s="20">
        <f t="shared" si="18"/>
        <v>0</v>
      </c>
      <c r="I309" s="20" t="str">
        <f t="shared" si="19"/>
        <v>otevřeno</v>
      </c>
      <c r="J309" s="20">
        <f t="shared" si="20"/>
        <v>0</v>
      </c>
    </row>
    <row r="310" spans="8:10" x14ac:dyDescent="0.25">
      <c r="H310" s="20">
        <f t="shared" si="18"/>
        <v>0</v>
      </c>
      <c r="I310" s="20" t="str">
        <f t="shared" si="19"/>
        <v>otevřeno</v>
      </c>
      <c r="J310" s="20">
        <f t="shared" si="20"/>
        <v>0</v>
      </c>
    </row>
    <row r="311" spans="8:10" x14ac:dyDescent="0.25">
      <c r="H311" s="20">
        <f t="shared" si="18"/>
        <v>0</v>
      </c>
      <c r="I311" s="20" t="str">
        <f t="shared" si="19"/>
        <v>otevřeno</v>
      </c>
      <c r="J311" s="20">
        <f t="shared" si="20"/>
        <v>0</v>
      </c>
    </row>
    <row r="312" spans="8:10" x14ac:dyDescent="0.25">
      <c r="H312" s="20">
        <f t="shared" si="18"/>
        <v>0</v>
      </c>
      <c r="I312" s="20" t="str">
        <f t="shared" si="19"/>
        <v>otevřeno</v>
      </c>
      <c r="J312" s="20">
        <f t="shared" si="20"/>
        <v>0</v>
      </c>
    </row>
    <row r="313" spans="8:10" x14ac:dyDescent="0.25">
      <c r="H313" s="20">
        <f t="shared" si="18"/>
        <v>0</v>
      </c>
      <c r="I313" s="20" t="str">
        <f t="shared" si="19"/>
        <v>otevřeno</v>
      </c>
      <c r="J313" s="20">
        <f t="shared" si="20"/>
        <v>0</v>
      </c>
    </row>
    <row r="314" spans="8:10" x14ac:dyDescent="0.25">
      <c r="H314" s="20">
        <f t="shared" ref="H314:H377" si="21">B314</f>
        <v>0</v>
      </c>
      <c r="I314" s="20" t="str">
        <f t="shared" ref="I314:I377" si="22">IF(B314=0,IF(C314=0,"otevřeno",C314),"otevřeno")</f>
        <v>otevřeno</v>
      </c>
      <c r="J314" s="20">
        <f t="shared" ref="J314:J377" si="23">IF(D314=0,IF(C314=1,"otevřeno",D314),D314)</f>
        <v>0</v>
      </c>
    </row>
    <row r="315" spans="8:10" x14ac:dyDescent="0.25">
      <c r="H315" s="20">
        <f t="shared" si="21"/>
        <v>0</v>
      </c>
      <c r="I315" s="20" t="str">
        <f t="shared" si="22"/>
        <v>otevřeno</v>
      </c>
      <c r="J315" s="20">
        <f t="shared" si="23"/>
        <v>0</v>
      </c>
    </row>
    <row r="316" spans="8:10" x14ac:dyDescent="0.25">
      <c r="H316" s="20">
        <f t="shared" si="21"/>
        <v>0</v>
      </c>
      <c r="I316" s="20" t="str">
        <f t="shared" si="22"/>
        <v>otevřeno</v>
      </c>
      <c r="J316" s="20">
        <f t="shared" si="23"/>
        <v>0</v>
      </c>
    </row>
    <row r="317" spans="8:10" x14ac:dyDescent="0.25">
      <c r="H317" s="20">
        <f t="shared" si="21"/>
        <v>0</v>
      </c>
      <c r="I317" s="20" t="str">
        <f t="shared" si="22"/>
        <v>otevřeno</v>
      </c>
      <c r="J317" s="20">
        <f t="shared" si="23"/>
        <v>0</v>
      </c>
    </row>
    <row r="318" spans="8:10" x14ac:dyDescent="0.25">
      <c r="H318" s="20">
        <f t="shared" si="21"/>
        <v>0</v>
      </c>
      <c r="I318" s="20" t="str">
        <f t="shared" si="22"/>
        <v>otevřeno</v>
      </c>
      <c r="J318" s="20">
        <f t="shared" si="23"/>
        <v>0</v>
      </c>
    </row>
    <row r="319" spans="8:10" x14ac:dyDescent="0.25">
      <c r="H319" s="20">
        <f t="shared" si="21"/>
        <v>0</v>
      </c>
      <c r="I319" s="20" t="str">
        <f t="shared" si="22"/>
        <v>otevřeno</v>
      </c>
      <c r="J319" s="20">
        <f t="shared" si="23"/>
        <v>0</v>
      </c>
    </row>
    <row r="320" spans="8:10" x14ac:dyDescent="0.25">
      <c r="H320" s="20">
        <f t="shared" si="21"/>
        <v>0</v>
      </c>
      <c r="I320" s="20" t="str">
        <f t="shared" si="22"/>
        <v>otevřeno</v>
      </c>
      <c r="J320" s="20">
        <f t="shared" si="23"/>
        <v>0</v>
      </c>
    </row>
    <row r="321" spans="8:10" x14ac:dyDescent="0.25">
      <c r="H321" s="20">
        <f t="shared" si="21"/>
        <v>0</v>
      </c>
      <c r="I321" s="20" t="str">
        <f t="shared" si="22"/>
        <v>otevřeno</v>
      </c>
      <c r="J321" s="20">
        <f t="shared" si="23"/>
        <v>0</v>
      </c>
    </row>
    <row r="322" spans="8:10" x14ac:dyDescent="0.25">
      <c r="H322" s="20">
        <f t="shared" si="21"/>
        <v>0</v>
      </c>
      <c r="I322" s="20" t="str">
        <f t="shared" si="22"/>
        <v>otevřeno</v>
      </c>
      <c r="J322" s="20">
        <f t="shared" si="23"/>
        <v>0</v>
      </c>
    </row>
    <row r="323" spans="8:10" x14ac:dyDescent="0.25">
      <c r="H323" s="20">
        <f t="shared" si="21"/>
        <v>0</v>
      </c>
      <c r="I323" s="20" t="str">
        <f t="shared" si="22"/>
        <v>otevřeno</v>
      </c>
      <c r="J323" s="20">
        <f t="shared" si="23"/>
        <v>0</v>
      </c>
    </row>
    <row r="324" spans="8:10" x14ac:dyDescent="0.25">
      <c r="H324" s="20">
        <f t="shared" si="21"/>
        <v>0</v>
      </c>
      <c r="I324" s="20" t="str">
        <f t="shared" si="22"/>
        <v>otevřeno</v>
      </c>
      <c r="J324" s="20">
        <f t="shared" si="23"/>
        <v>0</v>
      </c>
    </row>
    <row r="325" spans="8:10" x14ac:dyDescent="0.25">
      <c r="H325" s="20">
        <f t="shared" si="21"/>
        <v>0</v>
      </c>
      <c r="I325" s="20" t="str">
        <f t="shared" si="22"/>
        <v>otevřeno</v>
      </c>
      <c r="J325" s="20">
        <f t="shared" si="23"/>
        <v>0</v>
      </c>
    </row>
    <row r="326" spans="8:10" x14ac:dyDescent="0.25">
      <c r="H326" s="20">
        <f t="shared" si="21"/>
        <v>0</v>
      </c>
      <c r="I326" s="20" t="str">
        <f t="shared" si="22"/>
        <v>otevřeno</v>
      </c>
      <c r="J326" s="20">
        <f t="shared" si="23"/>
        <v>0</v>
      </c>
    </row>
    <row r="327" spans="8:10" x14ac:dyDescent="0.25">
      <c r="H327" s="20">
        <f t="shared" si="21"/>
        <v>0</v>
      </c>
      <c r="I327" s="20" t="str">
        <f t="shared" si="22"/>
        <v>otevřeno</v>
      </c>
      <c r="J327" s="20">
        <f t="shared" si="23"/>
        <v>0</v>
      </c>
    </row>
    <row r="328" spans="8:10" x14ac:dyDescent="0.25">
      <c r="H328" s="20">
        <f t="shared" si="21"/>
        <v>0</v>
      </c>
      <c r="I328" s="20" t="str">
        <f t="shared" si="22"/>
        <v>otevřeno</v>
      </c>
      <c r="J328" s="20">
        <f t="shared" si="23"/>
        <v>0</v>
      </c>
    </row>
    <row r="329" spans="8:10" x14ac:dyDescent="0.25">
      <c r="H329" s="20">
        <f t="shared" si="21"/>
        <v>0</v>
      </c>
      <c r="I329" s="20" t="str">
        <f t="shared" si="22"/>
        <v>otevřeno</v>
      </c>
      <c r="J329" s="20">
        <f t="shared" si="23"/>
        <v>0</v>
      </c>
    </row>
    <row r="330" spans="8:10" x14ac:dyDescent="0.25">
      <c r="H330" s="20">
        <f t="shared" si="21"/>
        <v>0</v>
      </c>
      <c r="I330" s="20" t="str">
        <f t="shared" si="22"/>
        <v>otevřeno</v>
      </c>
      <c r="J330" s="20">
        <f t="shared" si="23"/>
        <v>0</v>
      </c>
    </row>
    <row r="331" spans="8:10" x14ac:dyDescent="0.25">
      <c r="H331" s="20">
        <f t="shared" si="21"/>
        <v>0</v>
      </c>
      <c r="I331" s="20" t="str">
        <f t="shared" si="22"/>
        <v>otevřeno</v>
      </c>
      <c r="J331" s="20">
        <f t="shared" si="23"/>
        <v>0</v>
      </c>
    </row>
    <row r="332" spans="8:10" x14ac:dyDescent="0.25">
      <c r="H332" s="20">
        <f t="shared" si="21"/>
        <v>0</v>
      </c>
      <c r="I332" s="20" t="str">
        <f t="shared" si="22"/>
        <v>otevřeno</v>
      </c>
      <c r="J332" s="20">
        <f t="shared" si="23"/>
        <v>0</v>
      </c>
    </row>
    <row r="333" spans="8:10" x14ac:dyDescent="0.25">
      <c r="H333" s="20">
        <f t="shared" si="21"/>
        <v>0</v>
      </c>
      <c r="I333" s="20" t="str">
        <f t="shared" si="22"/>
        <v>otevřeno</v>
      </c>
      <c r="J333" s="20">
        <f t="shared" si="23"/>
        <v>0</v>
      </c>
    </row>
    <row r="334" spans="8:10" x14ac:dyDescent="0.25">
      <c r="H334" s="20">
        <f t="shared" si="21"/>
        <v>0</v>
      </c>
      <c r="I334" s="20" t="str">
        <f t="shared" si="22"/>
        <v>otevřeno</v>
      </c>
      <c r="J334" s="20">
        <f t="shared" si="23"/>
        <v>0</v>
      </c>
    </row>
    <row r="335" spans="8:10" x14ac:dyDescent="0.25">
      <c r="H335" s="20">
        <f t="shared" si="21"/>
        <v>0</v>
      </c>
      <c r="I335" s="20" t="str">
        <f t="shared" si="22"/>
        <v>otevřeno</v>
      </c>
      <c r="J335" s="20">
        <f t="shared" si="23"/>
        <v>0</v>
      </c>
    </row>
    <row r="336" spans="8:10" x14ac:dyDescent="0.25">
      <c r="H336" s="20">
        <f t="shared" si="21"/>
        <v>0</v>
      </c>
      <c r="I336" s="20" t="str">
        <f t="shared" si="22"/>
        <v>otevřeno</v>
      </c>
      <c r="J336" s="20">
        <f t="shared" si="23"/>
        <v>0</v>
      </c>
    </row>
    <row r="337" spans="8:10" x14ac:dyDescent="0.25">
      <c r="H337" s="20">
        <f t="shared" si="21"/>
        <v>0</v>
      </c>
      <c r="I337" s="20" t="str">
        <f t="shared" si="22"/>
        <v>otevřeno</v>
      </c>
      <c r="J337" s="20">
        <f t="shared" si="23"/>
        <v>0</v>
      </c>
    </row>
    <row r="338" spans="8:10" x14ac:dyDescent="0.25">
      <c r="H338" s="20">
        <f t="shared" si="21"/>
        <v>0</v>
      </c>
      <c r="I338" s="20" t="str">
        <f t="shared" si="22"/>
        <v>otevřeno</v>
      </c>
      <c r="J338" s="20">
        <f t="shared" si="23"/>
        <v>0</v>
      </c>
    </row>
    <row r="339" spans="8:10" x14ac:dyDescent="0.25">
      <c r="H339" s="20">
        <f t="shared" si="21"/>
        <v>0</v>
      </c>
      <c r="I339" s="20" t="str">
        <f t="shared" si="22"/>
        <v>otevřeno</v>
      </c>
      <c r="J339" s="20">
        <f t="shared" si="23"/>
        <v>0</v>
      </c>
    </row>
    <row r="340" spans="8:10" x14ac:dyDescent="0.25">
      <c r="H340" s="20">
        <f t="shared" si="21"/>
        <v>0</v>
      </c>
      <c r="I340" s="20" t="str">
        <f t="shared" si="22"/>
        <v>otevřeno</v>
      </c>
      <c r="J340" s="20">
        <f t="shared" si="23"/>
        <v>0</v>
      </c>
    </row>
    <row r="341" spans="8:10" x14ac:dyDescent="0.25">
      <c r="H341" s="20">
        <f t="shared" si="21"/>
        <v>0</v>
      </c>
      <c r="I341" s="20" t="str">
        <f t="shared" si="22"/>
        <v>otevřeno</v>
      </c>
      <c r="J341" s="20">
        <f t="shared" si="23"/>
        <v>0</v>
      </c>
    </row>
    <row r="342" spans="8:10" x14ac:dyDescent="0.25">
      <c r="H342" s="20">
        <f t="shared" si="21"/>
        <v>0</v>
      </c>
      <c r="I342" s="20" t="str">
        <f t="shared" si="22"/>
        <v>otevřeno</v>
      </c>
      <c r="J342" s="20">
        <f t="shared" si="23"/>
        <v>0</v>
      </c>
    </row>
    <row r="343" spans="8:10" x14ac:dyDescent="0.25">
      <c r="H343" s="20">
        <f t="shared" si="21"/>
        <v>0</v>
      </c>
      <c r="I343" s="20" t="str">
        <f t="shared" si="22"/>
        <v>otevřeno</v>
      </c>
      <c r="J343" s="20">
        <f t="shared" si="23"/>
        <v>0</v>
      </c>
    </row>
    <row r="344" spans="8:10" x14ac:dyDescent="0.25">
      <c r="H344" s="20">
        <f t="shared" si="21"/>
        <v>0</v>
      </c>
      <c r="I344" s="20" t="str">
        <f t="shared" si="22"/>
        <v>otevřeno</v>
      </c>
      <c r="J344" s="20">
        <f t="shared" si="23"/>
        <v>0</v>
      </c>
    </row>
    <row r="345" spans="8:10" x14ac:dyDescent="0.25">
      <c r="H345" s="20">
        <f t="shared" si="21"/>
        <v>0</v>
      </c>
      <c r="I345" s="20" t="str">
        <f t="shared" si="22"/>
        <v>otevřeno</v>
      </c>
      <c r="J345" s="20">
        <f t="shared" si="23"/>
        <v>0</v>
      </c>
    </row>
    <row r="346" spans="8:10" x14ac:dyDescent="0.25">
      <c r="H346" s="20">
        <f t="shared" si="21"/>
        <v>0</v>
      </c>
      <c r="I346" s="20" t="str">
        <f t="shared" si="22"/>
        <v>otevřeno</v>
      </c>
      <c r="J346" s="20">
        <f t="shared" si="23"/>
        <v>0</v>
      </c>
    </row>
    <row r="347" spans="8:10" x14ac:dyDescent="0.25">
      <c r="H347" s="20">
        <f t="shared" si="21"/>
        <v>0</v>
      </c>
      <c r="I347" s="20" t="str">
        <f t="shared" si="22"/>
        <v>otevřeno</v>
      </c>
      <c r="J347" s="20">
        <f t="shared" si="23"/>
        <v>0</v>
      </c>
    </row>
    <row r="348" spans="8:10" x14ac:dyDescent="0.25">
      <c r="H348" s="20">
        <f t="shared" si="21"/>
        <v>0</v>
      </c>
      <c r="I348" s="20" t="str">
        <f t="shared" si="22"/>
        <v>otevřeno</v>
      </c>
      <c r="J348" s="20">
        <f t="shared" si="23"/>
        <v>0</v>
      </c>
    </row>
    <row r="349" spans="8:10" x14ac:dyDescent="0.25">
      <c r="H349" s="20">
        <f t="shared" si="21"/>
        <v>0</v>
      </c>
      <c r="I349" s="20" t="str">
        <f t="shared" si="22"/>
        <v>otevřeno</v>
      </c>
      <c r="J349" s="20">
        <f t="shared" si="23"/>
        <v>0</v>
      </c>
    </row>
    <row r="350" spans="8:10" x14ac:dyDescent="0.25">
      <c r="H350" s="20">
        <f t="shared" si="21"/>
        <v>0</v>
      </c>
      <c r="I350" s="20" t="str">
        <f t="shared" si="22"/>
        <v>otevřeno</v>
      </c>
      <c r="J350" s="20">
        <f t="shared" si="23"/>
        <v>0</v>
      </c>
    </row>
    <row r="351" spans="8:10" x14ac:dyDescent="0.25">
      <c r="H351" s="20">
        <f t="shared" si="21"/>
        <v>0</v>
      </c>
      <c r="I351" s="20" t="str">
        <f t="shared" si="22"/>
        <v>otevřeno</v>
      </c>
      <c r="J351" s="20">
        <f t="shared" si="23"/>
        <v>0</v>
      </c>
    </row>
    <row r="352" spans="8:10" x14ac:dyDescent="0.25">
      <c r="H352" s="20">
        <f t="shared" si="21"/>
        <v>0</v>
      </c>
      <c r="I352" s="20" t="str">
        <f t="shared" si="22"/>
        <v>otevřeno</v>
      </c>
      <c r="J352" s="20">
        <f t="shared" si="23"/>
        <v>0</v>
      </c>
    </row>
    <row r="353" spans="8:10" x14ac:dyDescent="0.25">
      <c r="H353" s="20">
        <f t="shared" si="21"/>
        <v>0</v>
      </c>
      <c r="I353" s="20" t="str">
        <f t="shared" si="22"/>
        <v>otevřeno</v>
      </c>
      <c r="J353" s="20">
        <f t="shared" si="23"/>
        <v>0</v>
      </c>
    </row>
    <row r="354" spans="8:10" x14ac:dyDescent="0.25">
      <c r="H354" s="20">
        <f t="shared" si="21"/>
        <v>0</v>
      </c>
      <c r="I354" s="20" t="str">
        <f t="shared" si="22"/>
        <v>otevřeno</v>
      </c>
      <c r="J354" s="20">
        <f t="shared" si="23"/>
        <v>0</v>
      </c>
    </row>
    <row r="355" spans="8:10" x14ac:dyDescent="0.25">
      <c r="H355" s="20">
        <f t="shared" si="21"/>
        <v>0</v>
      </c>
      <c r="I355" s="20" t="str">
        <f t="shared" si="22"/>
        <v>otevřeno</v>
      </c>
      <c r="J355" s="20">
        <f t="shared" si="23"/>
        <v>0</v>
      </c>
    </row>
    <row r="356" spans="8:10" x14ac:dyDescent="0.25">
      <c r="H356" s="20">
        <f t="shared" si="21"/>
        <v>0</v>
      </c>
      <c r="I356" s="20" t="str">
        <f t="shared" si="22"/>
        <v>otevřeno</v>
      </c>
      <c r="J356" s="20">
        <f t="shared" si="23"/>
        <v>0</v>
      </c>
    </row>
    <row r="357" spans="8:10" x14ac:dyDescent="0.25">
      <c r="H357" s="20">
        <f t="shared" si="21"/>
        <v>0</v>
      </c>
      <c r="I357" s="20" t="str">
        <f t="shared" si="22"/>
        <v>otevřeno</v>
      </c>
      <c r="J357" s="20">
        <f t="shared" si="23"/>
        <v>0</v>
      </c>
    </row>
    <row r="358" spans="8:10" x14ac:dyDescent="0.25">
      <c r="H358" s="20">
        <f t="shared" si="21"/>
        <v>0</v>
      </c>
      <c r="I358" s="20" t="str">
        <f t="shared" si="22"/>
        <v>otevřeno</v>
      </c>
      <c r="J358" s="20">
        <f t="shared" si="23"/>
        <v>0</v>
      </c>
    </row>
    <row r="359" spans="8:10" x14ac:dyDescent="0.25">
      <c r="H359" s="20">
        <f t="shared" si="21"/>
        <v>0</v>
      </c>
      <c r="I359" s="20" t="str">
        <f t="shared" si="22"/>
        <v>otevřeno</v>
      </c>
      <c r="J359" s="20">
        <f t="shared" si="23"/>
        <v>0</v>
      </c>
    </row>
    <row r="360" spans="8:10" x14ac:dyDescent="0.25">
      <c r="H360" s="20">
        <f t="shared" si="21"/>
        <v>0</v>
      </c>
      <c r="I360" s="20" t="str">
        <f t="shared" si="22"/>
        <v>otevřeno</v>
      </c>
      <c r="J360" s="20">
        <f t="shared" si="23"/>
        <v>0</v>
      </c>
    </row>
    <row r="361" spans="8:10" x14ac:dyDescent="0.25">
      <c r="H361" s="20">
        <f t="shared" si="21"/>
        <v>0</v>
      </c>
      <c r="I361" s="20" t="str">
        <f t="shared" si="22"/>
        <v>otevřeno</v>
      </c>
      <c r="J361" s="20">
        <f t="shared" si="23"/>
        <v>0</v>
      </c>
    </row>
    <row r="362" spans="8:10" x14ac:dyDescent="0.25">
      <c r="H362" s="20">
        <f t="shared" si="21"/>
        <v>0</v>
      </c>
      <c r="I362" s="20" t="str">
        <f t="shared" si="22"/>
        <v>otevřeno</v>
      </c>
      <c r="J362" s="20">
        <f t="shared" si="23"/>
        <v>0</v>
      </c>
    </row>
    <row r="363" spans="8:10" x14ac:dyDescent="0.25">
      <c r="H363" s="20">
        <f t="shared" si="21"/>
        <v>0</v>
      </c>
      <c r="I363" s="20" t="str">
        <f t="shared" si="22"/>
        <v>otevřeno</v>
      </c>
      <c r="J363" s="20">
        <f t="shared" si="23"/>
        <v>0</v>
      </c>
    </row>
    <row r="364" spans="8:10" x14ac:dyDescent="0.25">
      <c r="H364" s="20">
        <f t="shared" si="21"/>
        <v>0</v>
      </c>
      <c r="I364" s="20" t="str">
        <f t="shared" si="22"/>
        <v>otevřeno</v>
      </c>
      <c r="J364" s="20">
        <f t="shared" si="23"/>
        <v>0</v>
      </c>
    </row>
    <row r="365" spans="8:10" x14ac:dyDescent="0.25">
      <c r="H365" s="20">
        <f t="shared" si="21"/>
        <v>0</v>
      </c>
      <c r="I365" s="20" t="str">
        <f t="shared" si="22"/>
        <v>otevřeno</v>
      </c>
      <c r="J365" s="20">
        <f t="shared" si="23"/>
        <v>0</v>
      </c>
    </row>
    <row r="366" spans="8:10" x14ac:dyDescent="0.25">
      <c r="H366" s="20">
        <f t="shared" si="21"/>
        <v>0</v>
      </c>
      <c r="I366" s="20" t="str">
        <f t="shared" si="22"/>
        <v>otevřeno</v>
      </c>
      <c r="J366" s="20">
        <f t="shared" si="23"/>
        <v>0</v>
      </c>
    </row>
    <row r="367" spans="8:10" x14ac:dyDescent="0.25">
      <c r="H367" s="20">
        <f t="shared" si="21"/>
        <v>0</v>
      </c>
      <c r="I367" s="20" t="str">
        <f t="shared" si="22"/>
        <v>otevřeno</v>
      </c>
      <c r="J367" s="20">
        <f t="shared" si="23"/>
        <v>0</v>
      </c>
    </row>
    <row r="368" spans="8:10" x14ac:dyDescent="0.25">
      <c r="H368" s="20">
        <f t="shared" si="21"/>
        <v>0</v>
      </c>
      <c r="I368" s="20" t="str">
        <f t="shared" si="22"/>
        <v>otevřeno</v>
      </c>
      <c r="J368" s="20">
        <f t="shared" si="23"/>
        <v>0</v>
      </c>
    </row>
    <row r="369" spans="8:10" x14ac:dyDescent="0.25">
      <c r="H369" s="20">
        <f t="shared" si="21"/>
        <v>0</v>
      </c>
      <c r="I369" s="20" t="str">
        <f t="shared" si="22"/>
        <v>otevřeno</v>
      </c>
      <c r="J369" s="20">
        <f t="shared" si="23"/>
        <v>0</v>
      </c>
    </row>
    <row r="370" spans="8:10" x14ac:dyDescent="0.25">
      <c r="H370" s="20">
        <f t="shared" si="21"/>
        <v>0</v>
      </c>
      <c r="I370" s="20" t="str">
        <f t="shared" si="22"/>
        <v>otevřeno</v>
      </c>
      <c r="J370" s="20">
        <f t="shared" si="23"/>
        <v>0</v>
      </c>
    </row>
    <row r="371" spans="8:10" x14ac:dyDescent="0.25">
      <c r="H371" s="20">
        <f t="shared" si="21"/>
        <v>0</v>
      </c>
      <c r="I371" s="20" t="str">
        <f t="shared" si="22"/>
        <v>otevřeno</v>
      </c>
      <c r="J371" s="20">
        <f t="shared" si="23"/>
        <v>0</v>
      </c>
    </row>
    <row r="372" spans="8:10" x14ac:dyDescent="0.25">
      <c r="H372" s="20">
        <f t="shared" si="21"/>
        <v>0</v>
      </c>
      <c r="I372" s="20" t="str">
        <f t="shared" si="22"/>
        <v>otevřeno</v>
      </c>
      <c r="J372" s="20">
        <f t="shared" si="23"/>
        <v>0</v>
      </c>
    </row>
    <row r="373" spans="8:10" x14ac:dyDescent="0.25">
      <c r="H373" s="20">
        <f t="shared" si="21"/>
        <v>0</v>
      </c>
      <c r="I373" s="20" t="str">
        <f t="shared" si="22"/>
        <v>otevřeno</v>
      </c>
      <c r="J373" s="20">
        <f t="shared" si="23"/>
        <v>0</v>
      </c>
    </row>
    <row r="374" spans="8:10" x14ac:dyDescent="0.25">
      <c r="H374" s="20">
        <f t="shared" si="21"/>
        <v>0</v>
      </c>
      <c r="I374" s="20" t="str">
        <f t="shared" si="22"/>
        <v>otevřeno</v>
      </c>
      <c r="J374" s="20">
        <f t="shared" si="23"/>
        <v>0</v>
      </c>
    </row>
    <row r="375" spans="8:10" x14ac:dyDescent="0.25">
      <c r="H375" s="20">
        <f t="shared" si="21"/>
        <v>0</v>
      </c>
      <c r="I375" s="20" t="str">
        <f t="shared" si="22"/>
        <v>otevřeno</v>
      </c>
      <c r="J375" s="20">
        <f t="shared" si="23"/>
        <v>0</v>
      </c>
    </row>
    <row r="376" spans="8:10" x14ac:dyDescent="0.25">
      <c r="H376" s="20">
        <f t="shared" si="21"/>
        <v>0</v>
      </c>
      <c r="I376" s="20" t="str">
        <f t="shared" si="22"/>
        <v>otevřeno</v>
      </c>
      <c r="J376" s="20">
        <f t="shared" si="23"/>
        <v>0</v>
      </c>
    </row>
    <row r="377" spans="8:10" x14ac:dyDescent="0.25">
      <c r="H377" s="20">
        <f t="shared" si="21"/>
        <v>0</v>
      </c>
      <c r="I377" s="20" t="str">
        <f t="shared" si="22"/>
        <v>otevřeno</v>
      </c>
      <c r="J377" s="20">
        <f t="shared" si="23"/>
        <v>0</v>
      </c>
    </row>
    <row r="378" spans="8:10" x14ac:dyDescent="0.25">
      <c r="H378" s="20">
        <f t="shared" ref="H378:H441" si="24">B378</f>
        <v>0</v>
      </c>
      <c r="I378" s="20" t="str">
        <f t="shared" ref="I378:I441" si="25">IF(B378=0,IF(C378=0,"otevřeno",C378),"otevřeno")</f>
        <v>otevřeno</v>
      </c>
      <c r="J378" s="20">
        <f t="shared" ref="J378:J441" si="26">IF(D378=0,IF(C378=1,"otevřeno",D378),D378)</f>
        <v>0</v>
      </c>
    </row>
    <row r="379" spans="8:10" x14ac:dyDescent="0.25">
      <c r="H379" s="20">
        <f t="shared" si="24"/>
        <v>0</v>
      </c>
      <c r="I379" s="20" t="str">
        <f t="shared" si="25"/>
        <v>otevřeno</v>
      </c>
      <c r="J379" s="20">
        <f t="shared" si="26"/>
        <v>0</v>
      </c>
    </row>
    <row r="380" spans="8:10" x14ac:dyDescent="0.25">
      <c r="H380" s="20">
        <f t="shared" si="24"/>
        <v>0</v>
      </c>
      <c r="I380" s="20" t="str">
        <f t="shared" si="25"/>
        <v>otevřeno</v>
      </c>
      <c r="J380" s="20">
        <f t="shared" si="26"/>
        <v>0</v>
      </c>
    </row>
    <row r="381" spans="8:10" x14ac:dyDescent="0.25">
      <c r="H381" s="20">
        <f t="shared" si="24"/>
        <v>0</v>
      </c>
      <c r="I381" s="20" t="str">
        <f t="shared" si="25"/>
        <v>otevřeno</v>
      </c>
      <c r="J381" s="20">
        <f t="shared" si="26"/>
        <v>0</v>
      </c>
    </row>
    <row r="382" spans="8:10" x14ac:dyDescent="0.25">
      <c r="H382" s="20">
        <f t="shared" si="24"/>
        <v>0</v>
      </c>
      <c r="I382" s="20" t="str">
        <f t="shared" si="25"/>
        <v>otevřeno</v>
      </c>
      <c r="J382" s="20">
        <f t="shared" si="26"/>
        <v>0</v>
      </c>
    </row>
    <row r="383" spans="8:10" x14ac:dyDescent="0.25">
      <c r="H383" s="20">
        <f t="shared" si="24"/>
        <v>0</v>
      </c>
      <c r="I383" s="20" t="str">
        <f t="shared" si="25"/>
        <v>otevřeno</v>
      </c>
      <c r="J383" s="20">
        <f t="shared" si="26"/>
        <v>0</v>
      </c>
    </row>
    <row r="384" spans="8:10" x14ac:dyDescent="0.25">
      <c r="H384" s="20">
        <f t="shared" si="24"/>
        <v>0</v>
      </c>
      <c r="I384" s="20" t="str">
        <f t="shared" si="25"/>
        <v>otevřeno</v>
      </c>
      <c r="J384" s="20">
        <f t="shared" si="26"/>
        <v>0</v>
      </c>
    </row>
    <row r="385" spans="8:10" x14ac:dyDescent="0.25">
      <c r="H385" s="20">
        <f t="shared" si="24"/>
        <v>0</v>
      </c>
      <c r="I385" s="20" t="str">
        <f t="shared" si="25"/>
        <v>otevřeno</v>
      </c>
      <c r="J385" s="20">
        <f t="shared" si="26"/>
        <v>0</v>
      </c>
    </row>
    <row r="386" spans="8:10" x14ac:dyDescent="0.25">
      <c r="H386" s="20">
        <f t="shared" si="24"/>
        <v>0</v>
      </c>
      <c r="I386" s="20" t="str">
        <f t="shared" si="25"/>
        <v>otevřeno</v>
      </c>
      <c r="J386" s="20">
        <f t="shared" si="26"/>
        <v>0</v>
      </c>
    </row>
    <row r="387" spans="8:10" x14ac:dyDescent="0.25">
      <c r="H387" s="20">
        <f t="shared" si="24"/>
        <v>0</v>
      </c>
      <c r="I387" s="20" t="str">
        <f t="shared" si="25"/>
        <v>otevřeno</v>
      </c>
      <c r="J387" s="20">
        <f t="shared" si="26"/>
        <v>0</v>
      </c>
    </row>
    <row r="388" spans="8:10" x14ac:dyDescent="0.25">
      <c r="H388" s="20">
        <f t="shared" si="24"/>
        <v>0</v>
      </c>
      <c r="I388" s="20" t="str">
        <f t="shared" si="25"/>
        <v>otevřeno</v>
      </c>
      <c r="J388" s="20">
        <f t="shared" si="26"/>
        <v>0</v>
      </c>
    </row>
    <row r="389" spans="8:10" x14ac:dyDescent="0.25">
      <c r="H389" s="20">
        <f t="shared" si="24"/>
        <v>0</v>
      </c>
      <c r="I389" s="20" t="str">
        <f t="shared" si="25"/>
        <v>otevřeno</v>
      </c>
      <c r="J389" s="20">
        <f t="shared" si="26"/>
        <v>0</v>
      </c>
    </row>
    <row r="390" spans="8:10" x14ac:dyDescent="0.25">
      <c r="H390" s="20">
        <f t="shared" si="24"/>
        <v>0</v>
      </c>
      <c r="I390" s="20" t="str">
        <f t="shared" si="25"/>
        <v>otevřeno</v>
      </c>
      <c r="J390" s="20">
        <f t="shared" si="26"/>
        <v>0</v>
      </c>
    </row>
    <row r="391" spans="8:10" x14ac:dyDescent="0.25">
      <c r="H391" s="20">
        <f t="shared" si="24"/>
        <v>0</v>
      </c>
      <c r="I391" s="20" t="str">
        <f t="shared" si="25"/>
        <v>otevřeno</v>
      </c>
      <c r="J391" s="20">
        <f t="shared" si="26"/>
        <v>0</v>
      </c>
    </row>
    <row r="392" spans="8:10" x14ac:dyDescent="0.25">
      <c r="H392" s="20">
        <f t="shared" si="24"/>
        <v>0</v>
      </c>
      <c r="I392" s="20" t="str">
        <f t="shared" si="25"/>
        <v>otevřeno</v>
      </c>
      <c r="J392" s="20">
        <f t="shared" si="26"/>
        <v>0</v>
      </c>
    </row>
    <row r="393" spans="8:10" x14ac:dyDescent="0.25">
      <c r="H393" s="20">
        <f t="shared" si="24"/>
        <v>0</v>
      </c>
      <c r="I393" s="20" t="str">
        <f t="shared" si="25"/>
        <v>otevřeno</v>
      </c>
      <c r="J393" s="20">
        <f t="shared" si="26"/>
        <v>0</v>
      </c>
    </row>
    <row r="394" spans="8:10" x14ac:dyDescent="0.25">
      <c r="H394" s="20">
        <f t="shared" si="24"/>
        <v>0</v>
      </c>
      <c r="I394" s="20" t="str">
        <f t="shared" si="25"/>
        <v>otevřeno</v>
      </c>
      <c r="J394" s="20">
        <f t="shared" si="26"/>
        <v>0</v>
      </c>
    </row>
    <row r="395" spans="8:10" x14ac:dyDescent="0.25">
      <c r="H395" s="20">
        <f t="shared" si="24"/>
        <v>0</v>
      </c>
      <c r="I395" s="20" t="str">
        <f t="shared" si="25"/>
        <v>otevřeno</v>
      </c>
      <c r="J395" s="20">
        <f t="shared" si="26"/>
        <v>0</v>
      </c>
    </row>
    <row r="396" spans="8:10" x14ac:dyDescent="0.25">
      <c r="H396" s="20">
        <f t="shared" si="24"/>
        <v>0</v>
      </c>
      <c r="I396" s="20" t="str">
        <f t="shared" si="25"/>
        <v>otevřeno</v>
      </c>
      <c r="J396" s="20">
        <f t="shared" si="26"/>
        <v>0</v>
      </c>
    </row>
    <row r="397" spans="8:10" x14ac:dyDescent="0.25">
      <c r="H397" s="20">
        <f t="shared" si="24"/>
        <v>0</v>
      </c>
      <c r="I397" s="20" t="str">
        <f t="shared" si="25"/>
        <v>otevřeno</v>
      </c>
      <c r="J397" s="20">
        <f t="shared" si="26"/>
        <v>0</v>
      </c>
    </row>
    <row r="398" spans="8:10" x14ac:dyDescent="0.25">
      <c r="H398" s="20">
        <f t="shared" si="24"/>
        <v>0</v>
      </c>
      <c r="I398" s="20" t="str">
        <f t="shared" si="25"/>
        <v>otevřeno</v>
      </c>
      <c r="J398" s="20">
        <f t="shared" si="26"/>
        <v>0</v>
      </c>
    </row>
    <row r="399" spans="8:10" x14ac:dyDescent="0.25">
      <c r="H399" s="20">
        <f t="shared" si="24"/>
        <v>0</v>
      </c>
      <c r="I399" s="20" t="str">
        <f t="shared" si="25"/>
        <v>otevřeno</v>
      </c>
      <c r="J399" s="20">
        <f t="shared" si="26"/>
        <v>0</v>
      </c>
    </row>
    <row r="400" spans="8:10" x14ac:dyDescent="0.25">
      <c r="H400" s="20">
        <f t="shared" si="24"/>
        <v>0</v>
      </c>
      <c r="I400" s="20" t="str">
        <f t="shared" si="25"/>
        <v>otevřeno</v>
      </c>
      <c r="J400" s="20">
        <f t="shared" si="26"/>
        <v>0</v>
      </c>
    </row>
    <row r="401" spans="8:10" x14ac:dyDescent="0.25">
      <c r="H401" s="20">
        <f t="shared" si="24"/>
        <v>0</v>
      </c>
      <c r="I401" s="20" t="str">
        <f t="shared" si="25"/>
        <v>otevřeno</v>
      </c>
      <c r="J401" s="20">
        <f t="shared" si="26"/>
        <v>0</v>
      </c>
    </row>
    <row r="402" spans="8:10" x14ac:dyDescent="0.25">
      <c r="H402" s="20">
        <f t="shared" si="24"/>
        <v>0</v>
      </c>
      <c r="I402" s="20" t="str">
        <f t="shared" si="25"/>
        <v>otevřeno</v>
      </c>
      <c r="J402" s="20">
        <f t="shared" si="26"/>
        <v>0</v>
      </c>
    </row>
    <row r="403" spans="8:10" x14ac:dyDescent="0.25">
      <c r="H403" s="20">
        <f t="shared" si="24"/>
        <v>0</v>
      </c>
      <c r="I403" s="20" t="str">
        <f t="shared" si="25"/>
        <v>otevřeno</v>
      </c>
      <c r="J403" s="20">
        <f t="shared" si="26"/>
        <v>0</v>
      </c>
    </row>
    <row r="404" spans="8:10" x14ac:dyDescent="0.25">
      <c r="H404" s="20">
        <f t="shared" si="24"/>
        <v>0</v>
      </c>
      <c r="I404" s="20" t="str">
        <f t="shared" si="25"/>
        <v>otevřeno</v>
      </c>
      <c r="J404" s="20">
        <f t="shared" si="26"/>
        <v>0</v>
      </c>
    </row>
    <row r="405" spans="8:10" x14ac:dyDescent="0.25">
      <c r="H405" s="20">
        <f t="shared" si="24"/>
        <v>0</v>
      </c>
      <c r="I405" s="20" t="str">
        <f t="shared" si="25"/>
        <v>otevřeno</v>
      </c>
      <c r="J405" s="20">
        <f t="shared" si="26"/>
        <v>0</v>
      </c>
    </row>
    <row r="406" spans="8:10" x14ac:dyDescent="0.25">
      <c r="H406" s="20">
        <f t="shared" si="24"/>
        <v>0</v>
      </c>
      <c r="I406" s="20" t="str">
        <f t="shared" si="25"/>
        <v>otevřeno</v>
      </c>
      <c r="J406" s="20">
        <f t="shared" si="26"/>
        <v>0</v>
      </c>
    </row>
    <row r="407" spans="8:10" x14ac:dyDescent="0.25">
      <c r="H407" s="20">
        <f t="shared" si="24"/>
        <v>0</v>
      </c>
      <c r="I407" s="20" t="str">
        <f t="shared" si="25"/>
        <v>otevřeno</v>
      </c>
      <c r="J407" s="20">
        <f t="shared" si="26"/>
        <v>0</v>
      </c>
    </row>
    <row r="408" spans="8:10" x14ac:dyDescent="0.25">
      <c r="H408" s="20">
        <f t="shared" si="24"/>
        <v>0</v>
      </c>
      <c r="I408" s="20" t="str">
        <f t="shared" si="25"/>
        <v>otevřeno</v>
      </c>
      <c r="J408" s="20">
        <f t="shared" si="26"/>
        <v>0</v>
      </c>
    </row>
    <row r="409" spans="8:10" x14ac:dyDescent="0.25">
      <c r="H409" s="20">
        <f t="shared" si="24"/>
        <v>0</v>
      </c>
      <c r="I409" s="20" t="str">
        <f t="shared" si="25"/>
        <v>otevřeno</v>
      </c>
      <c r="J409" s="20">
        <f t="shared" si="26"/>
        <v>0</v>
      </c>
    </row>
    <row r="410" spans="8:10" x14ac:dyDescent="0.25">
      <c r="H410" s="20">
        <f t="shared" si="24"/>
        <v>0</v>
      </c>
      <c r="I410" s="20" t="str">
        <f t="shared" si="25"/>
        <v>otevřeno</v>
      </c>
      <c r="J410" s="20">
        <f t="shared" si="26"/>
        <v>0</v>
      </c>
    </row>
    <row r="411" spans="8:10" x14ac:dyDescent="0.25">
      <c r="H411" s="20">
        <f t="shared" si="24"/>
        <v>0</v>
      </c>
      <c r="I411" s="20" t="str">
        <f t="shared" si="25"/>
        <v>otevřeno</v>
      </c>
      <c r="J411" s="20">
        <f t="shared" si="26"/>
        <v>0</v>
      </c>
    </row>
    <row r="412" spans="8:10" x14ac:dyDescent="0.25">
      <c r="H412" s="20">
        <f t="shared" si="24"/>
        <v>0</v>
      </c>
      <c r="I412" s="20" t="str">
        <f t="shared" si="25"/>
        <v>otevřeno</v>
      </c>
      <c r="J412" s="20">
        <f t="shared" si="26"/>
        <v>0</v>
      </c>
    </row>
    <row r="413" spans="8:10" x14ac:dyDescent="0.25">
      <c r="H413" s="20">
        <f t="shared" si="24"/>
        <v>0</v>
      </c>
      <c r="I413" s="20" t="str">
        <f t="shared" si="25"/>
        <v>otevřeno</v>
      </c>
      <c r="J413" s="20">
        <f t="shared" si="26"/>
        <v>0</v>
      </c>
    </row>
    <row r="414" spans="8:10" x14ac:dyDescent="0.25">
      <c r="H414" s="20">
        <f t="shared" si="24"/>
        <v>0</v>
      </c>
      <c r="I414" s="20" t="str">
        <f t="shared" si="25"/>
        <v>otevřeno</v>
      </c>
      <c r="J414" s="20">
        <f t="shared" si="26"/>
        <v>0</v>
      </c>
    </row>
    <row r="415" spans="8:10" x14ac:dyDescent="0.25">
      <c r="H415" s="20">
        <f t="shared" si="24"/>
        <v>0</v>
      </c>
      <c r="I415" s="20" t="str">
        <f t="shared" si="25"/>
        <v>otevřeno</v>
      </c>
      <c r="J415" s="20">
        <f t="shared" si="26"/>
        <v>0</v>
      </c>
    </row>
    <row r="416" spans="8:10" x14ac:dyDescent="0.25">
      <c r="H416" s="20">
        <f t="shared" si="24"/>
        <v>0</v>
      </c>
      <c r="I416" s="20" t="str">
        <f t="shared" si="25"/>
        <v>otevřeno</v>
      </c>
      <c r="J416" s="20">
        <f t="shared" si="26"/>
        <v>0</v>
      </c>
    </row>
    <row r="417" spans="8:10" x14ac:dyDescent="0.25">
      <c r="H417" s="20">
        <f t="shared" si="24"/>
        <v>0</v>
      </c>
      <c r="I417" s="20" t="str">
        <f t="shared" si="25"/>
        <v>otevřeno</v>
      </c>
      <c r="J417" s="20">
        <f t="shared" si="26"/>
        <v>0</v>
      </c>
    </row>
    <row r="418" spans="8:10" x14ac:dyDescent="0.25">
      <c r="H418" s="20">
        <f t="shared" si="24"/>
        <v>0</v>
      </c>
      <c r="I418" s="20" t="str">
        <f t="shared" si="25"/>
        <v>otevřeno</v>
      </c>
      <c r="J418" s="20">
        <f t="shared" si="26"/>
        <v>0</v>
      </c>
    </row>
    <row r="419" spans="8:10" x14ac:dyDescent="0.25">
      <c r="H419" s="20">
        <f t="shared" si="24"/>
        <v>0</v>
      </c>
      <c r="I419" s="20" t="str">
        <f t="shared" si="25"/>
        <v>otevřeno</v>
      </c>
      <c r="J419" s="20">
        <f t="shared" si="26"/>
        <v>0</v>
      </c>
    </row>
    <row r="420" spans="8:10" x14ac:dyDescent="0.25">
      <c r="H420" s="20">
        <f t="shared" si="24"/>
        <v>0</v>
      </c>
      <c r="I420" s="20" t="str">
        <f t="shared" si="25"/>
        <v>otevřeno</v>
      </c>
      <c r="J420" s="20">
        <f t="shared" si="26"/>
        <v>0</v>
      </c>
    </row>
    <row r="421" spans="8:10" x14ac:dyDescent="0.25">
      <c r="H421" s="20">
        <f t="shared" si="24"/>
        <v>0</v>
      </c>
      <c r="I421" s="20" t="str">
        <f t="shared" si="25"/>
        <v>otevřeno</v>
      </c>
      <c r="J421" s="20">
        <f t="shared" si="26"/>
        <v>0</v>
      </c>
    </row>
    <row r="422" spans="8:10" x14ac:dyDescent="0.25">
      <c r="H422" s="20">
        <f t="shared" si="24"/>
        <v>0</v>
      </c>
      <c r="I422" s="20" t="str">
        <f t="shared" si="25"/>
        <v>otevřeno</v>
      </c>
      <c r="J422" s="20">
        <f t="shared" si="26"/>
        <v>0</v>
      </c>
    </row>
    <row r="423" spans="8:10" x14ac:dyDescent="0.25">
      <c r="H423" s="20">
        <f t="shared" si="24"/>
        <v>0</v>
      </c>
      <c r="I423" s="20" t="str">
        <f t="shared" si="25"/>
        <v>otevřeno</v>
      </c>
      <c r="J423" s="20">
        <f t="shared" si="26"/>
        <v>0</v>
      </c>
    </row>
    <row r="424" spans="8:10" x14ac:dyDescent="0.25">
      <c r="H424" s="20">
        <f t="shared" si="24"/>
        <v>0</v>
      </c>
      <c r="I424" s="20" t="str">
        <f t="shared" si="25"/>
        <v>otevřeno</v>
      </c>
      <c r="J424" s="20">
        <f t="shared" si="26"/>
        <v>0</v>
      </c>
    </row>
    <row r="425" spans="8:10" x14ac:dyDescent="0.25">
      <c r="H425" s="20">
        <f t="shared" si="24"/>
        <v>0</v>
      </c>
      <c r="I425" s="20" t="str">
        <f t="shared" si="25"/>
        <v>otevřeno</v>
      </c>
      <c r="J425" s="20">
        <f t="shared" si="26"/>
        <v>0</v>
      </c>
    </row>
    <row r="426" spans="8:10" x14ac:dyDescent="0.25">
      <c r="H426" s="20">
        <f t="shared" si="24"/>
        <v>0</v>
      </c>
      <c r="I426" s="20" t="str">
        <f t="shared" si="25"/>
        <v>otevřeno</v>
      </c>
      <c r="J426" s="20">
        <f t="shared" si="26"/>
        <v>0</v>
      </c>
    </row>
    <row r="427" spans="8:10" x14ac:dyDescent="0.25">
      <c r="H427" s="20">
        <f t="shared" si="24"/>
        <v>0</v>
      </c>
      <c r="I427" s="20" t="str">
        <f t="shared" si="25"/>
        <v>otevřeno</v>
      </c>
      <c r="J427" s="20">
        <f t="shared" si="26"/>
        <v>0</v>
      </c>
    </row>
    <row r="428" spans="8:10" x14ac:dyDescent="0.25">
      <c r="H428" s="20">
        <f t="shared" si="24"/>
        <v>0</v>
      </c>
      <c r="I428" s="20" t="str">
        <f t="shared" si="25"/>
        <v>otevřeno</v>
      </c>
      <c r="J428" s="20">
        <f t="shared" si="26"/>
        <v>0</v>
      </c>
    </row>
    <row r="429" spans="8:10" x14ac:dyDescent="0.25">
      <c r="H429" s="20">
        <f t="shared" si="24"/>
        <v>0</v>
      </c>
      <c r="I429" s="20" t="str">
        <f t="shared" si="25"/>
        <v>otevřeno</v>
      </c>
      <c r="J429" s="20">
        <f t="shared" si="26"/>
        <v>0</v>
      </c>
    </row>
    <row r="430" spans="8:10" x14ac:dyDescent="0.25">
      <c r="H430" s="20">
        <f t="shared" si="24"/>
        <v>0</v>
      </c>
      <c r="I430" s="20" t="str">
        <f t="shared" si="25"/>
        <v>otevřeno</v>
      </c>
      <c r="J430" s="20">
        <f t="shared" si="26"/>
        <v>0</v>
      </c>
    </row>
    <row r="431" spans="8:10" x14ac:dyDescent="0.25">
      <c r="H431" s="20">
        <f t="shared" si="24"/>
        <v>0</v>
      </c>
      <c r="I431" s="20" t="str">
        <f t="shared" si="25"/>
        <v>otevřeno</v>
      </c>
      <c r="J431" s="20">
        <f t="shared" si="26"/>
        <v>0</v>
      </c>
    </row>
    <row r="432" spans="8:10" x14ac:dyDescent="0.25">
      <c r="H432" s="20">
        <f t="shared" si="24"/>
        <v>0</v>
      </c>
      <c r="I432" s="20" t="str">
        <f t="shared" si="25"/>
        <v>otevřeno</v>
      </c>
      <c r="J432" s="20">
        <f t="shared" si="26"/>
        <v>0</v>
      </c>
    </row>
    <row r="433" spans="8:10" x14ac:dyDescent="0.25">
      <c r="H433" s="20">
        <f t="shared" si="24"/>
        <v>0</v>
      </c>
      <c r="I433" s="20" t="str">
        <f t="shared" si="25"/>
        <v>otevřeno</v>
      </c>
      <c r="J433" s="20">
        <f t="shared" si="26"/>
        <v>0</v>
      </c>
    </row>
    <row r="434" spans="8:10" x14ac:dyDescent="0.25">
      <c r="H434" s="20">
        <f t="shared" si="24"/>
        <v>0</v>
      </c>
      <c r="I434" s="20" t="str">
        <f t="shared" si="25"/>
        <v>otevřeno</v>
      </c>
      <c r="J434" s="20">
        <f t="shared" si="26"/>
        <v>0</v>
      </c>
    </row>
    <row r="435" spans="8:10" x14ac:dyDescent="0.25">
      <c r="H435" s="20">
        <f t="shared" si="24"/>
        <v>0</v>
      </c>
      <c r="I435" s="20" t="str">
        <f t="shared" si="25"/>
        <v>otevřeno</v>
      </c>
      <c r="J435" s="20">
        <f t="shared" si="26"/>
        <v>0</v>
      </c>
    </row>
    <row r="436" spans="8:10" x14ac:dyDescent="0.25">
      <c r="H436" s="20">
        <f t="shared" si="24"/>
        <v>0</v>
      </c>
      <c r="I436" s="20" t="str">
        <f t="shared" si="25"/>
        <v>otevřeno</v>
      </c>
      <c r="J436" s="20">
        <f t="shared" si="26"/>
        <v>0</v>
      </c>
    </row>
    <row r="437" spans="8:10" x14ac:dyDescent="0.25">
      <c r="H437" s="20">
        <f t="shared" si="24"/>
        <v>0</v>
      </c>
      <c r="I437" s="20" t="str">
        <f t="shared" si="25"/>
        <v>otevřeno</v>
      </c>
      <c r="J437" s="20">
        <f t="shared" si="26"/>
        <v>0</v>
      </c>
    </row>
    <row r="438" spans="8:10" x14ac:dyDescent="0.25">
      <c r="H438" s="20">
        <f t="shared" si="24"/>
        <v>0</v>
      </c>
      <c r="I438" s="20" t="str">
        <f t="shared" si="25"/>
        <v>otevřeno</v>
      </c>
      <c r="J438" s="20">
        <f t="shared" si="26"/>
        <v>0</v>
      </c>
    </row>
    <row r="439" spans="8:10" x14ac:dyDescent="0.25">
      <c r="H439" s="20">
        <f t="shared" si="24"/>
        <v>0</v>
      </c>
      <c r="I439" s="20" t="str">
        <f t="shared" si="25"/>
        <v>otevřeno</v>
      </c>
      <c r="J439" s="20">
        <f t="shared" si="26"/>
        <v>0</v>
      </c>
    </row>
    <row r="440" spans="8:10" x14ac:dyDescent="0.25">
      <c r="H440" s="20">
        <f t="shared" si="24"/>
        <v>0</v>
      </c>
      <c r="I440" s="20" t="str">
        <f t="shared" si="25"/>
        <v>otevřeno</v>
      </c>
      <c r="J440" s="20">
        <f t="shared" si="26"/>
        <v>0</v>
      </c>
    </row>
    <row r="441" spans="8:10" x14ac:dyDescent="0.25">
      <c r="H441" s="20">
        <f t="shared" si="24"/>
        <v>0</v>
      </c>
      <c r="I441" s="20" t="str">
        <f t="shared" si="25"/>
        <v>otevřeno</v>
      </c>
      <c r="J441" s="20">
        <f t="shared" si="26"/>
        <v>0</v>
      </c>
    </row>
    <row r="442" spans="8:10" x14ac:dyDescent="0.25">
      <c r="H442" s="20">
        <f t="shared" ref="H442:H505" si="27">B442</f>
        <v>0</v>
      </c>
      <c r="I442" s="20" t="str">
        <f t="shared" ref="I442:I505" si="28">IF(B442=0,IF(C442=0,"otevřeno",C442),"otevřeno")</f>
        <v>otevřeno</v>
      </c>
      <c r="J442" s="20">
        <f t="shared" ref="J442:J505" si="29">IF(D442=0,IF(C442=1,"otevřeno",D442),D442)</f>
        <v>0</v>
      </c>
    </row>
    <row r="443" spans="8:10" x14ac:dyDescent="0.25">
      <c r="H443" s="20">
        <f t="shared" si="27"/>
        <v>0</v>
      </c>
      <c r="I443" s="20" t="str">
        <f t="shared" si="28"/>
        <v>otevřeno</v>
      </c>
      <c r="J443" s="20">
        <f t="shared" si="29"/>
        <v>0</v>
      </c>
    </row>
    <row r="444" spans="8:10" x14ac:dyDescent="0.25">
      <c r="H444" s="20">
        <f t="shared" si="27"/>
        <v>0</v>
      </c>
      <c r="I444" s="20" t="str">
        <f t="shared" si="28"/>
        <v>otevřeno</v>
      </c>
      <c r="J444" s="20">
        <f t="shared" si="29"/>
        <v>0</v>
      </c>
    </row>
    <row r="445" spans="8:10" x14ac:dyDescent="0.25">
      <c r="H445" s="20">
        <f t="shared" si="27"/>
        <v>0</v>
      </c>
      <c r="I445" s="20" t="str">
        <f t="shared" si="28"/>
        <v>otevřeno</v>
      </c>
      <c r="J445" s="20">
        <f t="shared" si="29"/>
        <v>0</v>
      </c>
    </row>
    <row r="446" spans="8:10" x14ac:dyDescent="0.25">
      <c r="H446" s="20">
        <f t="shared" si="27"/>
        <v>0</v>
      </c>
      <c r="I446" s="20" t="str">
        <f t="shared" si="28"/>
        <v>otevřeno</v>
      </c>
      <c r="J446" s="20">
        <f t="shared" si="29"/>
        <v>0</v>
      </c>
    </row>
    <row r="447" spans="8:10" x14ac:dyDescent="0.25">
      <c r="H447" s="20">
        <f t="shared" si="27"/>
        <v>0</v>
      </c>
      <c r="I447" s="20" t="str">
        <f t="shared" si="28"/>
        <v>otevřeno</v>
      </c>
      <c r="J447" s="20">
        <f t="shared" si="29"/>
        <v>0</v>
      </c>
    </row>
    <row r="448" spans="8:10" x14ac:dyDescent="0.25">
      <c r="H448" s="20">
        <f t="shared" si="27"/>
        <v>0</v>
      </c>
      <c r="I448" s="20" t="str">
        <f t="shared" si="28"/>
        <v>otevřeno</v>
      </c>
      <c r="J448" s="20">
        <f t="shared" si="29"/>
        <v>0</v>
      </c>
    </row>
    <row r="449" spans="8:10" x14ac:dyDescent="0.25">
      <c r="H449" s="20">
        <f t="shared" si="27"/>
        <v>0</v>
      </c>
      <c r="I449" s="20" t="str">
        <f t="shared" si="28"/>
        <v>otevřeno</v>
      </c>
      <c r="J449" s="20">
        <f t="shared" si="29"/>
        <v>0</v>
      </c>
    </row>
    <row r="450" spans="8:10" x14ac:dyDescent="0.25">
      <c r="H450" s="20">
        <f t="shared" si="27"/>
        <v>0</v>
      </c>
      <c r="I450" s="20" t="str">
        <f t="shared" si="28"/>
        <v>otevřeno</v>
      </c>
      <c r="J450" s="20">
        <f t="shared" si="29"/>
        <v>0</v>
      </c>
    </row>
    <row r="451" spans="8:10" x14ac:dyDescent="0.25">
      <c r="H451" s="20">
        <f t="shared" si="27"/>
        <v>0</v>
      </c>
      <c r="I451" s="20" t="str">
        <f t="shared" si="28"/>
        <v>otevřeno</v>
      </c>
      <c r="J451" s="20">
        <f t="shared" si="29"/>
        <v>0</v>
      </c>
    </row>
    <row r="452" spans="8:10" x14ac:dyDescent="0.25">
      <c r="H452" s="20">
        <f t="shared" si="27"/>
        <v>0</v>
      </c>
      <c r="I452" s="20" t="str">
        <f t="shared" si="28"/>
        <v>otevřeno</v>
      </c>
      <c r="J452" s="20">
        <f t="shared" si="29"/>
        <v>0</v>
      </c>
    </row>
    <row r="453" spans="8:10" x14ac:dyDescent="0.25">
      <c r="H453" s="20">
        <f t="shared" si="27"/>
        <v>0</v>
      </c>
      <c r="I453" s="20" t="str">
        <f t="shared" si="28"/>
        <v>otevřeno</v>
      </c>
      <c r="J453" s="20">
        <f t="shared" si="29"/>
        <v>0</v>
      </c>
    </row>
    <row r="454" spans="8:10" x14ac:dyDescent="0.25">
      <c r="H454" s="20">
        <f t="shared" si="27"/>
        <v>0</v>
      </c>
      <c r="I454" s="20" t="str">
        <f t="shared" si="28"/>
        <v>otevřeno</v>
      </c>
      <c r="J454" s="20">
        <f t="shared" si="29"/>
        <v>0</v>
      </c>
    </row>
    <row r="455" spans="8:10" x14ac:dyDescent="0.25">
      <c r="H455" s="20">
        <f t="shared" si="27"/>
        <v>0</v>
      </c>
      <c r="I455" s="20" t="str">
        <f t="shared" si="28"/>
        <v>otevřeno</v>
      </c>
      <c r="J455" s="20">
        <f t="shared" si="29"/>
        <v>0</v>
      </c>
    </row>
    <row r="456" spans="8:10" x14ac:dyDescent="0.25">
      <c r="H456" s="20">
        <f t="shared" si="27"/>
        <v>0</v>
      </c>
      <c r="I456" s="20" t="str">
        <f t="shared" si="28"/>
        <v>otevřeno</v>
      </c>
      <c r="J456" s="20">
        <f t="shared" si="29"/>
        <v>0</v>
      </c>
    </row>
    <row r="457" spans="8:10" x14ac:dyDescent="0.25">
      <c r="H457" s="20">
        <f t="shared" si="27"/>
        <v>0</v>
      </c>
      <c r="I457" s="20" t="str">
        <f t="shared" si="28"/>
        <v>otevřeno</v>
      </c>
      <c r="J457" s="20">
        <f t="shared" si="29"/>
        <v>0</v>
      </c>
    </row>
    <row r="458" spans="8:10" x14ac:dyDescent="0.25">
      <c r="H458" s="20">
        <f t="shared" si="27"/>
        <v>0</v>
      </c>
      <c r="I458" s="20" t="str">
        <f t="shared" si="28"/>
        <v>otevřeno</v>
      </c>
      <c r="J458" s="20">
        <f t="shared" si="29"/>
        <v>0</v>
      </c>
    </row>
    <row r="459" spans="8:10" x14ac:dyDescent="0.25">
      <c r="H459" s="20">
        <f t="shared" si="27"/>
        <v>0</v>
      </c>
      <c r="I459" s="20" t="str">
        <f t="shared" si="28"/>
        <v>otevřeno</v>
      </c>
      <c r="J459" s="20">
        <f t="shared" si="29"/>
        <v>0</v>
      </c>
    </row>
    <row r="460" spans="8:10" x14ac:dyDescent="0.25">
      <c r="H460" s="20">
        <f t="shared" si="27"/>
        <v>0</v>
      </c>
      <c r="I460" s="20" t="str">
        <f t="shared" si="28"/>
        <v>otevřeno</v>
      </c>
      <c r="J460" s="20">
        <f t="shared" si="29"/>
        <v>0</v>
      </c>
    </row>
    <row r="461" spans="8:10" x14ac:dyDescent="0.25">
      <c r="H461" s="20">
        <f t="shared" si="27"/>
        <v>0</v>
      </c>
      <c r="I461" s="20" t="str">
        <f t="shared" si="28"/>
        <v>otevřeno</v>
      </c>
      <c r="J461" s="20">
        <f t="shared" si="29"/>
        <v>0</v>
      </c>
    </row>
    <row r="462" spans="8:10" x14ac:dyDescent="0.25">
      <c r="H462" s="20">
        <f t="shared" si="27"/>
        <v>0</v>
      </c>
      <c r="I462" s="20" t="str">
        <f t="shared" si="28"/>
        <v>otevřeno</v>
      </c>
      <c r="J462" s="20">
        <f t="shared" si="29"/>
        <v>0</v>
      </c>
    </row>
    <row r="463" spans="8:10" x14ac:dyDescent="0.25">
      <c r="H463" s="20">
        <f t="shared" si="27"/>
        <v>0</v>
      </c>
      <c r="I463" s="20" t="str">
        <f t="shared" si="28"/>
        <v>otevřeno</v>
      </c>
      <c r="J463" s="20">
        <f t="shared" si="29"/>
        <v>0</v>
      </c>
    </row>
    <row r="464" spans="8:10" x14ac:dyDescent="0.25">
      <c r="H464" s="20">
        <f t="shared" si="27"/>
        <v>0</v>
      </c>
      <c r="I464" s="20" t="str">
        <f t="shared" si="28"/>
        <v>otevřeno</v>
      </c>
      <c r="J464" s="20">
        <f t="shared" si="29"/>
        <v>0</v>
      </c>
    </row>
    <row r="465" spans="8:10" x14ac:dyDescent="0.25">
      <c r="H465" s="20">
        <f t="shared" si="27"/>
        <v>0</v>
      </c>
      <c r="I465" s="20" t="str">
        <f t="shared" si="28"/>
        <v>otevřeno</v>
      </c>
      <c r="J465" s="20">
        <f t="shared" si="29"/>
        <v>0</v>
      </c>
    </row>
    <row r="466" spans="8:10" x14ac:dyDescent="0.25">
      <c r="H466" s="20">
        <f t="shared" si="27"/>
        <v>0</v>
      </c>
      <c r="I466" s="20" t="str">
        <f t="shared" si="28"/>
        <v>otevřeno</v>
      </c>
      <c r="J466" s="20">
        <f t="shared" si="29"/>
        <v>0</v>
      </c>
    </row>
    <row r="467" spans="8:10" x14ac:dyDescent="0.25">
      <c r="H467" s="20">
        <f t="shared" si="27"/>
        <v>0</v>
      </c>
      <c r="I467" s="20" t="str">
        <f t="shared" si="28"/>
        <v>otevřeno</v>
      </c>
      <c r="J467" s="20">
        <f t="shared" si="29"/>
        <v>0</v>
      </c>
    </row>
    <row r="468" spans="8:10" x14ac:dyDescent="0.25">
      <c r="H468" s="20">
        <f t="shared" si="27"/>
        <v>0</v>
      </c>
      <c r="I468" s="20" t="str">
        <f t="shared" si="28"/>
        <v>otevřeno</v>
      </c>
      <c r="J468" s="20">
        <f t="shared" si="29"/>
        <v>0</v>
      </c>
    </row>
    <row r="469" spans="8:10" x14ac:dyDescent="0.25">
      <c r="H469" s="20">
        <f t="shared" si="27"/>
        <v>0</v>
      </c>
      <c r="I469" s="20" t="str">
        <f t="shared" si="28"/>
        <v>otevřeno</v>
      </c>
      <c r="J469" s="20">
        <f t="shared" si="29"/>
        <v>0</v>
      </c>
    </row>
    <row r="470" spans="8:10" x14ac:dyDescent="0.25">
      <c r="H470" s="20">
        <f t="shared" si="27"/>
        <v>0</v>
      </c>
      <c r="I470" s="20" t="str">
        <f t="shared" si="28"/>
        <v>otevřeno</v>
      </c>
      <c r="J470" s="20">
        <f t="shared" si="29"/>
        <v>0</v>
      </c>
    </row>
    <row r="471" spans="8:10" x14ac:dyDescent="0.25">
      <c r="H471" s="20">
        <f t="shared" si="27"/>
        <v>0</v>
      </c>
      <c r="I471" s="20" t="str">
        <f t="shared" si="28"/>
        <v>otevřeno</v>
      </c>
      <c r="J471" s="20">
        <f t="shared" si="29"/>
        <v>0</v>
      </c>
    </row>
    <row r="472" spans="8:10" x14ac:dyDescent="0.25">
      <c r="H472" s="20">
        <f t="shared" si="27"/>
        <v>0</v>
      </c>
      <c r="I472" s="20" t="str">
        <f t="shared" si="28"/>
        <v>otevřeno</v>
      </c>
      <c r="J472" s="20">
        <f t="shared" si="29"/>
        <v>0</v>
      </c>
    </row>
    <row r="473" spans="8:10" x14ac:dyDescent="0.25">
      <c r="H473" s="20">
        <f t="shared" si="27"/>
        <v>0</v>
      </c>
      <c r="I473" s="20" t="str">
        <f t="shared" si="28"/>
        <v>otevřeno</v>
      </c>
      <c r="J473" s="20">
        <f t="shared" si="29"/>
        <v>0</v>
      </c>
    </row>
    <row r="474" spans="8:10" x14ac:dyDescent="0.25">
      <c r="H474" s="20">
        <f t="shared" si="27"/>
        <v>0</v>
      </c>
      <c r="I474" s="20" t="str">
        <f t="shared" si="28"/>
        <v>otevřeno</v>
      </c>
      <c r="J474" s="20">
        <f t="shared" si="29"/>
        <v>0</v>
      </c>
    </row>
    <row r="475" spans="8:10" x14ac:dyDescent="0.25">
      <c r="H475" s="20">
        <f t="shared" si="27"/>
        <v>0</v>
      </c>
      <c r="I475" s="20" t="str">
        <f t="shared" si="28"/>
        <v>otevřeno</v>
      </c>
      <c r="J475" s="20">
        <f t="shared" si="29"/>
        <v>0</v>
      </c>
    </row>
    <row r="476" spans="8:10" x14ac:dyDescent="0.25">
      <c r="H476" s="20">
        <f t="shared" si="27"/>
        <v>0</v>
      </c>
      <c r="I476" s="20" t="str">
        <f t="shared" si="28"/>
        <v>otevřeno</v>
      </c>
      <c r="J476" s="20">
        <f t="shared" si="29"/>
        <v>0</v>
      </c>
    </row>
    <row r="477" spans="8:10" x14ac:dyDescent="0.25">
      <c r="H477" s="20">
        <f t="shared" si="27"/>
        <v>0</v>
      </c>
      <c r="I477" s="20" t="str">
        <f t="shared" si="28"/>
        <v>otevřeno</v>
      </c>
      <c r="J477" s="20">
        <f t="shared" si="29"/>
        <v>0</v>
      </c>
    </row>
    <row r="478" spans="8:10" x14ac:dyDescent="0.25">
      <c r="H478" s="20">
        <f t="shared" si="27"/>
        <v>0</v>
      </c>
      <c r="I478" s="20" t="str">
        <f t="shared" si="28"/>
        <v>otevřeno</v>
      </c>
      <c r="J478" s="20">
        <f t="shared" si="29"/>
        <v>0</v>
      </c>
    </row>
    <row r="479" spans="8:10" x14ac:dyDescent="0.25">
      <c r="H479" s="20">
        <f t="shared" si="27"/>
        <v>0</v>
      </c>
      <c r="I479" s="20" t="str">
        <f t="shared" si="28"/>
        <v>otevřeno</v>
      </c>
      <c r="J479" s="20">
        <f t="shared" si="29"/>
        <v>0</v>
      </c>
    </row>
    <row r="480" spans="8:10" x14ac:dyDescent="0.25">
      <c r="H480" s="20">
        <f t="shared" si="27"/>
        <v>0</v>
      </c>
      <c r="I480" s="20" t="str">
        <f t="shared" si="28"/>
        <v>otevřeno</v>
      </c>
      <c r="J480" s="20">
        <f t="shared" si="29"/>
        <v>0</v>
      </c>
    </row>
    <row r="481" spans="8:10" x14ac:dyDescent="0.25">
      <c r="H481" s="20">
        <f t="shared" si="27"/>
        <v>0</v>
      </c>
      <c r="I481" s="20" t="str">
        <f t="shared" si="28"/>
        <v>otevřeno</v>
      </c>
      <c r="J481" s="20">
        <f t="shared" si="29"/>
        <v>0</v>
      </c>
    </row>
    <row r="482" spans="8:10" x14ac:dyDescent="0.25">
      <c r="H482" s="20">
        <f t="shared" si="27"/>
        <v>0</v>
      </c>
      <c r="I482" s="20" t="str">
        <f t="shared" si="28"/>
        <v>otevřeno</v>
      </c>
      <c r="J482" s="20">
        <f t="shared" si="29"/>
        <v>0</v>
      </c>
    </row>
    <row r="483" spans="8:10" x14ac:dyDescent="0.25">
      <c r="H483" s="20">
        <f t="shared" si="27"/>
        <v>0</v>
      </c>
      <c r="I483" s="20" t="str">
        <f t="shared" si="28"/>
        <v>otevřeno</v>
      </c>
      <c r="J483" s="20">
        <f t="shared" si="29"/>
        <v>0</v>
      </c>
    </row>
    <row r="484" spans="8:10" x14ac:dyDescent="0.25">
      <c r="H484" s="20">
        <f t="shared" si="27"/>
        <v>0</v>
      </c>
      <c r="I484" s="20" t="str">
        <f t="shared" si="28"/>
        <v>otevřeno</v>
      </c>
      <c r="J484" s="20">
        <f t="shared" si="29"/>
        <v>0</v>
      </c>
    </row>
    <row r="485" spans="8:10" x14ac:dyDescent="0.25">
      <c r="H485" s="20">
        <f t="shared" si="27"/>
        <v>0</v>
      </c>
      <c r="I485" s="20" t="str">
        <f t="shared" si="28"/>
        <v>otevřeno</v>
      </c>
      <c r="J485" s="20">
        <f t="shared" si="29"/>
        <v>0</v>
      </c>
    </row>
    <row r="486" spans="8:10" x14ac:dyDescent="0.25">
      <c r="H486" s="20">
        <f t="shared" si="27"/>
        <v>0</v>
      </c>
      <c r="I486" s="20" t="str">
        <f t="shared" si="28"/>
        <v>otevřeno</v>
      </c>
      <c r="J486" s="20">
        <f t="shared" si="29"/>
        <v>0</v>
      </c>
    </row>
    <row r="487" spans="8:10" x14ac:dyDescent="0.25">
      <c r="H487" s="20">
        <f t="shared" si="27"/>
        <v>0</v>
      </c>
      <c r="I487" s="20" t="str">
        <f t="shared" si="28"/>
        <v>otevřeno</v>
      </c>
      <c r="J487" s="20">
        <f t="shared" si="29"/>
        <v>0</v>
      </c>
    </row>
    <row r="488" spans="8:10" x14ac:dyDescent="0.25">
      <c r="H488" s="20">
        <f t="shared" si="27"/>
        <v>0</v>
      </c>
      <c r="I488" s="20" t="str">
        <f t="shared" si="28"/>
        <v>otevřeno</v>
      </c>
      <c r="J488" s="20">
        <f t="shared" si="29"/>
        <v>0</v>
      </c>
    </row>
    <row r="489" spans="8:10" x14ac:dyDescent="0.25">
      <c r="H489" s="20">
        <f t="shared" si="27"/>
        <v>0</v>
      </c>
      <c r="I489" s="20" t="str">
        <f t="shared" si="28"/>
        <v>otevřeno</v>
      </c>
      <c r="J489" s="20">
        <f t="shared" si="29"/>
        <v>0</v>
      </c>
    </row>
    <row r="490" spans="8:10" x14ac:dyDescent="0.25">
      <c r="H490" s="20">
        <f t="shared" si="27"/>
        <v>0</v>
      </c>
      <c r="I490" s="20" t="str">
        <f t="shared" si="28"/>
        <v>otevřeno</v>
      </c>
      <c r="J490" s="20">
        <f t="shared" si="29"/>
        <v>0</v>
      </c>
    </row>
    <row r="491" spans="8:10" x14ac:dyDescent="0.25">
      <c r="H491" s="20">
        <f t="shared" si="27"/>
        <v>0</v>
      </c>
      <c r="I491" s="20" t="str">
        <f t="shared" si="28"/>
        <v>otevřeno</v>
      </c>
      <c r="J491" s="20">
        <f t="shared" si="29"/>
        <v>0</v>
      </c>
    </row>
    <row r="492" spans="8:10" x14ac:dyDescent="0.25">
      <c r="H492" s="20">
        <f t="shared" si="27"/>
        <v>0</v>
      </c>
      <c r="I492" s="20" t="str">
        <f t="shared" si="28"/>
        <v>otevřeno</v>
      </c>
      <c r="J492" s="20">
        <f t="shared" si="29"/>
        <v>0</v>
      </c>
    </row>
    <row r="493" spans="8:10" x14ac:dyDescent="0.25">
      <c r="H493" s="20">
        <f t="shared" si="27"/>
        <v>0</v>
      </c>
      <c r="I493" s="20" t="str">
        <f t="shared" si="28"/>
        <v>otevřeno</v>
      </c>
      <c r="J493" s="20">
        <f t="shared" si="29"/>
        <v>0</v>
      </c>
    </row>
    <row r="494" spans="8:10" x14ac:dyDescent="0.25">
      <c r="H494" s="20">
        <f t="shared" si="27"/>
        <v>0</v>
      </c>
      <c r="I494" s="20" t="str">
        <f t="shared" si="28"/>
        <v>otevřeno</v>
      </c>
      <c r="J494" s="20">
        <f t="shared" si="29"/>
        <v>0</v>
      </c>
    </row>
    <row r="495" spans="8:10" x14ac:dyDescent="0.25">
      <c r="H495" s="20">
        <f t="shared" si="27"/>
        <v>0</v>
      </c>
      <c r="I495" s="20" t="str">
        <f t="shared" si="28"/>
        <v>otevřeno</v>
      </c>
      <c r="J495" s="20">
        <f t="shared" si="29"/>
        <v>0</v>
      </c>
    </row>
    <row r="496" spans="8:10" x14ac:dyDescent="0.25">
      <c r="H496" s="20">
        <f t="shared" si="27"/>
        <v>0</v>
      </c>
      <c r="I496" s="20" t="str">
        <f t="shared" si="28"/>
        <v>otevřeno</v>
      </c>
      <c r="J496" s="20">
        <f t="shared" si="29"/>
        <v>0</v>
      </c>
    </row>
    <row r="497" spans="8:10" x14ac:dyDescent="0.25">
      <c r="H497" s="20">
        <f t="shared" si="27"/>
        <v>0</v>
      </c>
      <c r="I497" s="20" t="str">
        <f t="shared" si="28"/>
        <v>otevřeno</v>
      </c>
      <c r="J497" s="20">
        <f t="shared" si="29"/>
        <v>0</v>
      </c>
    </row>
    <row r="498" spans="8:10" x14ac:dyDescent="0.25">
      <c r="H498" s="20">
        <f t="shared" si="27"/>
        <v>0</v>
      </c>
      <c r="I498" s="20" t="str">
        <f t="shared" si="28"/>
        <v>otevřeno</v>
      </c>
      <c r="J498" s="20">
        <f t="shared" si="29"/>
        <v>0</v>
      </c>
    </row>
    <row r="499" spans="8:10" x14ac:dyDescent="0.25">
      <c r="H499" s="20">
        <f t="shared" si="27"/>
        <v>0</v>
      </c>
      <c r="I499" s="20" t="str">
        <f t="shared" si="28"/>
        <v>otevřeno</v>
      </c>
      <c r="J499" s="20">
        <f t="shared" si="29"/>
        <v>0</v>
      </c>
    </row>
    <row r="500" spans="8:10" x14ac:dyDescent="0.25">
      <c r="H500" s="20">
        <f t="shared" si="27"/>
        <v>0</v>
      </c>
      <c r="I500" s="20" t="str">
        <f t="shared" si="28"/>
        <v>otevřeno</v>
      </c>
      <c r="J500" s="20">
        <f t="shared" si="29"/>
        <v>0</v>
      </c>
    </row>
    <row r="501" spans="8:10" x14ac:dyDescent="0.25">
      <c r="H501" s="20">
        <f t="shared" si="27"/>
        <v>0</v>
      </c>
      <c r="I501" s="20" t="str">
        <f t="shared" si="28"/>
        <v>otevřeno</v>
      </c>
      <c r="J501" s="20">
        <f t="shared" si="29"/>
        <v>0</v>
      </c>
    </row>
    <row r="502" spans="8:10" x14ac:dyDescent="0.25">
      <c r="H502" s="20">
        <f t="shared" si="27"/>
        <v>0</v>
      </c>
      <c r="I502" s="20" t="str">
        <f t="shared" si="28"/>
        <v>otevřeno</v>
      </c>
      <c r="J502" s="20">
        <f t="shared" si="29"/>
        <v>0</v>
      </c>
    </row>
    <row r="503" spans="8:10" x14ac:dyDescent="0.25">
      <c r="H503" s="20">
        <f t="shared" si="27"/>
        <v>0</v>
      </c>
      <c r="I503" s="20" t="str">
        <f t="shared" si="28"/>
        <v>otevřeno</v>
      </c>
      <c r="J503" s="20">
        <f t="shared" si="29"/>
        <v>0</v>
      </c>
    </row>
    <row r="504" spans="8:10" x14ac:dyDescent="0.25">
      <c r="H504" s="20">
        <f t="shared" si="27"/>
        <v>0</v>
      </c>
      <c r="I504" s="20" t="str">
        <f t="shared" si="28"/>
        <v>otevřeno</v>
      </c>
      <c r="J504" s="20">
        <f t="shared" si="29"/>
        <v>0</v>
      </c>
    </row>
    <row r="505" spans="8:10" x14ac:dyDescent="0.25">
      <c r="H505" s="20">
        <f t="shared" si="27"/>
        <v>0</v>
      </c>
      <c r="I505" s="20" t="str">
        <f t="shared" si="28"/>
        <v>otevřeno</v>
      </c>
      <c r="J505" s="20">
        <f t="shared" si="29"/>
        <v>0</v>
      </c>
    </row>
    <row r="506" spans="8:10" x14ac:dyDescent="0.25">
      <c r="H506" s="20">
        <f t="shared" ref="H506:H569" si="30">B506</f>
        <v>0</v>
      </c>
      <c r="I506" s="20" t="str">
        <f t="shared" ref="I506:I569" si="31">IF(B506=0,IF(C506=0,"otevřeno",C506),"otevřeno")</f>
        <v>otevřeno</v>
      </c>
      <c r="J506" s="20">
        <f t="shared" ref="J506:J569" si="32">IF(D506=0,IF(C506=1,"otevřeno",D506),D506)</f>
        <v>0</v>
      </c>
    </row>
    <row r="507" spans="8:10" x14ac:dyDescent="0.25">
      <c r="H507" s="20">
        <f t="shared" si="30"/>
        <v>0</v>
      </c>
      <c r="I507" s="20" t="str">
        <f t="shared" si="31"/>
        <v>otevřeno</v>
      </c>
      <c r="J507" s="20">
        <f t="shared" si="32"/>
        <v>0</v>
      </c>
    </row>
    <row r="508" spans="8:10" x14ac:dyDescent="0.25">
      <c r="H508" s="20">
        <f t="shared" si="30"/>
        <v>0</v>
      </c>
      <c r="I508" s="20" t="str">
        <f t="shared" si="31"/>
        <v>otevřeno</v>
      </c>
      <c r="J508" s="20">
        <f t="shared" si="32"/>
        <v>0</v>
      </c>
    </row>
    <row r="509" spans="8:10" x14ac:dyDescent="0.25">
      <c r="H509" s="20">
        <f t="shared" si="30"/>
        <v>0</v>
      </c>
      <c r="I509" s="20" t="str">
        <f t="shared" si="31"/>
        <v>otevřeno</v>
      </c>
      <c r="J509" s="20">
        <f t="shared" si="32"/>
        <v>0</v>
      </c>
    </row>
    <row r="510" spans="8:10" x14ac:dyDescent="0.25">
      <c r="H510" s="20">
        <f t="shared" si="30"/>
        <v>0</v>
      </c>
      <c r="I510" s="20" t="str">
        <f t="shared" si="31"/>
        <v>otevřeno</v>
      </c>
      <c r="J510" s="20">
        <f t="shared" si="32"/>
        <v>0</v>
      </c>
    </row>
    <row r="511" spans="8:10" x14ac:dyDescent="0.25">
      <c r="H511" s="20">
        <f t="shared" si="30"/>
        <v>0</v>
      </c>
      <c r="I511" s="20" t="str">
        <f t="shared" si="31"/>
        <v>otevřeno</v>
      </c>
      <c r="J511" s="20">
        <f t="shared" si="32"/>
        <v>0</v>
      </c>
    </row>
    <row r="512" spans="8:10" x14ac:dyDescent="0.25">
      <c r="H512" s="20">
        <f t="shared" si="30"/>
        <v>0</v>
      </c>
      <c r="I512" s="20" t="str">
        <f t="shared" si="31"/>
        <v>otevřeno</v>
      </c>
      <c r="J512" s="20">
        <f t="shared" si="32"/>
        <v>0</v>
      </c>
    </row>
    <row r="513" spans="8:10" x14ac:dyDescent="0.25">
      <c r="H513" s="20">
        <f t="shared" si="30"/>
        <v>0</v>
      </c>
      <c r="I513" s="20" t="str">
        <f t="shared" si="31"/>
        <v>otevřeno</v>
      </c>
      <c r="J513" s="20">
        <f t="shared" si="32"/>
        <v>0</v>
      </c>
    </row>
    <row r="514" spans="8:10" x14ac:dyDescent="0.25">
      <c r="H514" s="20">
        <f t="shared" si="30"/>
        <v>0</v>
      </c>
      <c r="I514" s="20" t="str">
        <f t="shared" si="31"/>
        <v>otevřeno</v>
      </c>
      <c r="J514" s="20">
        <f t="shared" si="32"/>
        <v>0</v>
      </c>
    </row>
    <row r="515" spans="8:10" x14ac:dyDescent="0.25">
      <c r="H515" s="20">
        <f t="shared" si="30"/>
        <v>0</v>
      </c>
      <c r="I515" s="20" t="str">
        <f t="shared" si="31"/>
        <v>otevřeno</v>
      </c>
      <c r="J515" s="20">
        <f t="shared" si="32"/>
        <v>0</v>
      </c>
    </row>
    <row r="516" spans="8:10" x14ac:dyDescent="0.25">
      <c r="H516" s="20">
        <f t="shared" si="30"/>
        <v>0</v>
      </c>
      <c r="I516" s="20" t="str">
        <f t="shared" si="31"/>
        <v>otevřeno</v>
      </c>
      <c r="J516" s="20">
        <f t="shared" si="32"/>
        <v>0</v>
      </c>
    </row>
    <row r="517" spans="8:10" x14ac:dyDescent="0.25">
      <c r="H517" s="20">
        <f t="shared" si="30"/>
        <v>0</v>
      </c>
      <c r="I517" s="20" t="str">
        <f t="shared" si="31"/>
        <v>otevřeno</v>
      </c>
      <c r="J517" s="20">
        <f t="shared" si="32"/>
        <v>0</v>
      </c>
    </row>
    <row r="518" spans="8:10" x14ac:dyDescent="0.25">
      <c r="H518" s="20">
        <f t="shared" si="30"/>
        <v>0</v>
      </c>
      <c r="I518" s="20" t="str">
        <f t="shared" si="31"/>
        <v>otevřeno</v>
      </c>
      <c r="J518" s="20">
        <f t="shared" si="32"/>
        <v>0</v>
      </c>
    </row>
    <row r="519" spans="8:10" x14ac:dyDescent="0.25">
      <c r="H519" s="20">
        <f t="shared" si="30"/>
        <v>0</v>
      </c>
      <c r="I519" s="20" t="str">
        <f t="shared" si="31"/>
        <v>otevřeno</v>
      </c>
      <c r="J519" s="20">
        <f t="shared" si="32"/>
        <v>0</v>
      </c>
    </row>
    <row r="520" spans="8:10" x14ac:dyDescent="0.25">
      <c r="H520" s="20">
        <f t="shared" si="30"/>
        <v>0</v>
      </c>
      <c r="I520" s="20" t="str">
        <f t="shared" si="31"/>
        <v>otevřeno</v>
      </c>
      <c r="J520" s="20">
        <f t="shared" si="32"/>
        <v>0</v>
      </c>
    </row>
    <row r="521" spans="8:10" x14ac:dyDescent="0.25">
      <c r="H521" s="20">
        <f t="shared" si="30"/>
        <v>0</v>
      </c>
      <c r="I521" s="20" t="str">
        <f t="shared" si="31"/>
        <v>otevřeno</v>
      </c>
      <c r="J521" s="20">
        <f t="shared" si="32"/>
        <v>0</v>
      </c>
    </row>
    <row r="522" spans="8:10" x14ac:dyDescent="0.25">
      <c r="H522" s="20">
        <f t="shared" si="30"/>
        <v>0</v>
      </c>
      <c r="I522" s="20" t="str">
        <f t="shared" si="31"/>
        <v>otevřeno</v>
      </c>
      <c r="J522" s="20">
        <f t="shared" si="32"/>
        <v>0</v>
      </c>
    </row>
    <row r="523" spans="8:10" x14ac:dyDescent="0.25">
      <c r="H523" s="20">
        <f t="shared" si="30"/>
        <v>0</v>
      </c>
      <c r="I523" s="20" t="str">
        <f t="shared" si="31"/>
        <v>otevřeno</v>
      </c>
      <c r="J523" s="20">
        <f t="shared" si="32"/>
        <v>0</v>
      </c>
    </row>
    <row r="524" spans="8:10" x14ac:dyDescent="0.25">
      <c r="H524" s="20">
        <f t="shared" si="30"/>
        <v>0</v>
      </c>
      <c r="I524" s="20" t="str">
        <f t="shared" si="31"/>
        <v>otevřeno</v>
      </c>
      <c r="J524" s="20">
        <f t="shared" si="32"/>
        <v>0</v>
      </c>
    </row>
    <row r="525" spans="8:10" x14ac:dyDescent="0.25">
      <c r="H525" s="20">
        <f t="shared" si="30"/>
        <v>0</v>
      </c>
      <c r="I525" s="20" t="str">
        <f t="shared" si="31"/>
        <v>otevřeno</v>
      </c>
      <c r="J525" s="20">
        <f t="shared" si="32"/>
        <v>0</v>
      </c>
    </row>
    <row r="526" spans="8:10" x14ac:dyDescent="0.25">
      <c r="H526" s="20">
        <f t="shared" si="30"/>
        <v>0</v>
      </c>
      <c r="I526" s="20" t="str">
        <f t="shared" si="31"/>
        <v>otevřeno</v>
      </c>
      <c r="J526" s="20">
        <f t="shared" si="32"/>
        <v>0</v>
      </c>
    </row>
    <row r="527" spans="8:10" x14ac:dyDescent="0.25">
      <c r="H527" s="20">
        <f t="shared" si="30"/>
        <v>0</v>
      </c>
      <c r="I527" s="20" t="str">
        <f t="shared" si="31"/>
        <v>otevřeno</v>
      </c>
      <c r="J527" s="20">
        <f t="shared" si="32"/>
        <v>0</v>
      </c>
    </row>
    <row r="528" spans="8:10" x14ac:dyDescent="0.25">
      <c r="H528" s="20">
        <f t="shared" si="30"/>
        <v>0</v>
      </c>
      <c r="I528" s="20" t="str">
        <f t="shared" si="31"/>
        <v>otevřeno</v>
      </c>
      <c r="J528" s="20">
        <f t="shared" si="32"/>
        <v>0</v>
      </c>
    </row>
    <row r="529" spans="8:10" x14ac:dyDescent="0.25">
      <c r="H529" s="20">
        <f t="shared" si="30"/>
        <v>0</v>
      </c>
      <c r="I529" s="20" t="str">
        <f t="shared" si="31"/>
        <v>otevřeno</v>
      </c>
      <c r="J529" s="20">
        <f t="shared" si="32"/>
        <v>0</v>
      </c>
    </row>
    <row r="530" spans="8:10" x14ac:dyDescent="0.25">
      <c r="H530" s="20">
        <f t="shared" si="30"/>
        <v>0</v>
      </c>
      <c r="I530" s="20" t="str">
        <f t="shared" si="31"/>
        <v>otevřeno</v>
      </c>
      <c r="J530" s="20">
        <f t="shared" si="32"/>
        <v>0</v>
      </c>
    </row>
    <row r="531" spans="8:10" x14ac:dyDescent="0.25">
      <c r="H531" s="20">
        <f t="shared" si="30"/>
        <v>0</v>
      </c>
      <c r="I531" s="20" t="str">
        <f t="shared" si="31"/>
        <v>otevřeno</v>
      </c>
      <c r="J531" s="20">
        <f t="shared" si="32"/>
        <v>0</v>
      </c>
    </row>
    <row r="532" spans="8:10" x14ac:dyDescent="0.25">
      <c r="H532" s="20">
        <f t="shared" si="30"/>
        <v>0</v>
      </c>
      <c r="I532" s="20" t="str">
        <f t="shared" si="31"/>
        <v>otevřeno</v>
      </c>
      <c r="J532" s="20">
        <f t="shared" si="32"/>
        <v>0</v>
      </c>
    </row>
    <row r="533" spans="8:10" x14ac:dyDescent="0.25">
      <c r="H533" s="20">
        <f t="shared" si="30"/>
        <v>0</v>
      </c>
      <c r="I533" s="20" t="str">
        <f t="shared" si="31"/>
        <v>otevřeno</v>
      </c>
      <c r="J533" s="20">
        <f t="shared" si="32"/>
        <v>0</v>
      </c>
    </row>
    <row r="534" spans="8:10" x14ac:dyDescent="0.25">
      <c r="H534" s="20">
        <f t="shared" si="30"/>
        <v>0</v>
      </c>
      <c r="I534" s="20" t="str">
        <f t="shared" si="31"/>
        <v>otevřeno</v>
      </c>
      <c r="J534" s="20">
        <f t="shared" si="32"/>
        <v>0</v>
      </c>
    </row>
    <row r="535" spans="8:10" x14ac:dyDescent="0.25">
      <c r="H535" s="20">
        <f t="shared" si="30"/>
        <v>0</v>
      </c>
      <c r="I535" s="20" t="str">
        <f t="shared" si="31"/>
        <v>otevřeno</v>
      </c>
      <c r="J535" s="20">
        <f t="shared" si="32"/>
        <v>0</v>
      </c>
    </row>
    <row r="536" spans="8:10" x14ac:dyDescent="0.25">
      <c r="H536" s="20">
        <f t="shared" si="30"/>
        <v>0</v>
      </c>
      <c r="I536" s="20" t="str">
        <f t="shared" si="31"/>
        <v>otevřeno</v>
      </c>
      <c r="J536" s="20">
        <f t="shared" si="32"/>
        <v>0</v>
      </c>
    </row>
    <row r="537" spans="8:10" x14ac:dyDescent="0.25">
      <c r="H537" s="20">
        <f t="shared" si="30"/>
        <v>0</v>
      </c>
      <c r="I537" s="20" t="str">
        <f t="shared" si="31"/>
        <v>otevřeno</v>
      </c>
      <c r="J537" s="20">
        <f t="shared" si="32"/>
        <v>0</v>
      </c>
    </row>
    <row r="538" spans="8:10" x14ac:dyDescent="0.25">
      <c r="H538" s="20">
        <f t="shared" si="30"/>
        <v>0</v>
      </c>
      <c r="I538" s="20" t="str">
        <f t="shared" si="31"/>
        <v>otevřeno</v>
      </c>
      <c r="J538" s="20">
        <f t="shared" si="32"/>
        <v>0</v>
      </c>
    </row>
    <row r="539" spans="8:10" x14ac:dyDescent="0.25">
      <c r="H539" s="20">
        <f t="shared" si="30"/>
        <v>0</v>
      </c>
      <c r="I539" s="20" t="str">
        <f t="shared" si="31"/>
        <v>otevřeno</v>
      </c>
      <c r="J539" s="20">
        <f t="shared" si="32"/>
        <v>0</v>
      </c>
    </row>
    <row r="540" spans="8:10" x14ac:dyDescent="0.25">
      <c r="H540" s="20">
        <f t="shared" si="30"/>
        <v>0</v>
      </c>
      <c r="I540" s="20" t="str">
        <f t="shared" si="31"/>
        <v>otevřeno</v>
      </c>
      <c r="J540" s="20">
        <f t="shared" si="32"/>
        <v>0</v>
      </c>
    </row>
    <row r="541" spans="8:10" x14ac:dyDescent="0.25">
      <c r="H541" s="20">
        <f t="shared" si="30"/>
        <v>0</v>
      </c>
      <c r="I541" s="20" t="str">
        <f t="shared" si="31"/>
        <v>otevřeno</v>
      </c>
      <c r="J541" s="20">
        <f t="shared" si="32"/>
        <v>0</v>
      </c>
    </row>
    <row r="542" spans="8:10" x14ac:dyDescent="0.25">
      <c r="H542" s="20">
        <f t="shared" si="30"/>
        <v>0</v>
      </c>
      <c r="I542" s="20" t="str">
        <f t="shared" si="31"/>
        <v>otevřeno</v>
      </c>
      <c r="J542" s="20">
        <f t="shared" si="32"/>
        <v>0</v>
      </c>
    </row>
    <row r="543" spans="8:10" x14ac:dyDescent="0.25">
      <c r="H543" s="20">
        <f t="shared" si="30"/>
        <v>0</v>
      </c>
      <c r="I543" s="20" t="str">
        <f t="shared" si="31"/>
        <v>otevřeno</v>
      </c>
      <c r="J543" s="20">
        <f t="shared" si="32"/>
        <v>0</v>
      </c>
    </row>
    <row r="544" spans="8:10" x14ac:dyDescent="0.25">
      <c r="H544" s="20">
        <f t="shared" si="30"/>
        <v>0</v>
      </c>
      <c r="I544" s="20" t="str">
        <f t="shared" si="31"/>
        <v>otevřeno</v>
      </c>
      <c r="J544" s="20">
        <f t="shared" si="32"/>
        <v>0</v>
      </c>
    </row>
    <row r="545" spans="8:10" x14ac:dyDescent="0.25">
      <c r="H545" s="20">
        <f t="shared" si="30"/>
        <v>0</v>
      </c>
      <c r="I545" s="20" t="str">
        <f t="shared" si="31"/>
        <v>otevřeno</v>
      </c>
      <c r="J545" s="20">
        <f t="shared" si="32"/>
        <v>0</v>
      </c>
    </row>
    <row r="546" spans="8:10" x14ac:dyDescent="0.25">
      <c r="H546" s="20">
        <f t="shared" si="30"/>
        <v>0</v>
      </c>
      <c r="I546" s="20" t="str">
        <f t="shared" si="31"/>
        <v>otevřeno</v>
      </c>
      <c r="J546" s="20">
        <f t="shared" si="32"/>
        <v>0</v>
      </c>
    </row>
    <row r="547" spans="8:10" x14ac:dyDescent="0.25">
      <c r="H547" s="20">
        <f t="shared" si="30"/>
        <v>0</v>
      </c>
      <c r="I547" s="20" t="str">
        <f t="shared" si="31"/>
        <v>otevřeno</v>
      </c>
      <c r="J547" s="20">
        <f t="shared" si="32"/>
        <v>0</v>
      </c>
    </row>
    <row r="548" spans="8:10" x14ac:dyDescent="0.25">
      <c r="H548" s="20">
        <f t="shared" si="30"/>
        <v>0</v>
      </c>
      <c r="I548" s="20" t="str">
        <f t="shared" si="31"/>
        <v>otevřeno</v>
      </c>
      <c r="J548" s="20">
        <f t="shared" si="32"/>
        <v>0</v>
      </c>
    </row>
    <row r="549" spans="8:10" x14ac:dyDescent="0.25">
      <c r="H549" s="20">
        <f t="shared" si="30"/>
        <v>0</v>
      </c>
      <c r="I549" s="20" t="str">
        <f t="shared" si="31"/>
        <v>otevřeno</v>
      </c>
      <c r="J549" s="20">
        <f t="shared" si="32"/>
        <v>0</v>
      </c>
    </row>
    <row r="550" spans="8:10" x14ac:dyDescent="0.25">
      <c r="H550" s="20">
        <f t="shared" si="30"/>
        <v>0</v>
      </c>
      <c r="I550" s="20" t="str">
        <f t="shared" si="31"/>
        <v>otevřeno</v>
      </c>
      <c r="J550" s="20">
        <f t="shared" si="32"/>
        <v>0</v>
      </c>
    </row>
    <row r="551" spans="8:10" x14ac:dyDescent="0.25">
      <c r="H551" s="20">
        <f t="shared" si="30"/>
        <v>0</v>
      </c>
      <c r="I551" s="20" t="str">
        <f t="shared" si="31"/>
        <v>otevřeno</v>
      </c>
      <c r="J551" s="20">
        <f t="shared" si="32"/>
        <v>0</v>
      </c>
    </row>
    <row r="552" spans="8:10" x14ac:dyDescent="0.25">
      <c r="H552" s="20">
        <f t="shared" si="30"/>
        <v>0</v>
      </c>
      <c r="I552" s="20" t="str">
        <f t="shared" si="31"/>
        <v>otevřeno</v>
      </c>
      <c r="J552" s="20">
        <f t="shared" si="32"/>
        <v>0</v>
      </c>
    </row>
    <row r="553" spans="8:10" x14ac:dyDescent="0.25">
      <c r="H553" s="20">
        <f t="shared" si="30"/>
        <v>0</v>
      </c>
      <c r="I553" s="20" t="str">
        <f t="shared" si="31"/>
        <v>otevřeno</v>
      </c>
      <c r="J553" s="20">
        <f t="shared" si="32"/>
        <v>0</v>
      </c>
    </row>
    <row r="554" spans="8:10" x14ac:dyDescent="0.25">
      <c r="H554" s="20">
        <f t="shared" si="30"/>
        <v>0</v>
      </c>
      <c r="I554" s="20" t="str">
        <f t="shared" si="31"/>
        <v>otevřeno</v>
      </c>
      <c r="J554" s="20">
        <f t="shared" si="32"/>
        <v>0</v>
      </c>
    </row>
    <row r="555" spans="8:10" x14ac:dyDescent="0.25">
      <c r="H555" s="20">
        <f t="shared" si="30"/>
        <v>0</v>
      </c>
      <c r="I555" s="20" t="str">
        <f t="shared" si="31"/>
        <v>otevřeno</v>
      </c>
      <c r="J555" s="20">
        <f t="shared" si="32"/>
        <v>0</v>
      </c>
    </row>
    <row r="556" spans="8:10" x14ac:dyDescent="0.25">
      <c r="H556" s="20">
        <f t="shared" si="30"/>
        <v>0</v>
      </c>
      <c r="I556" s="20" t="str">
        <f t="shared" si="31"/>
        <v>otevřeno</v>
      </c>
      <c r="J556" s="20">
        <f t="shared" si="32"/>
        <v>0</v>
      </c>
    </row>
    <row r="557" spans="8:10" x14ac:dyDescent="0.25">
      <c r="H557" s="20">
        <f t="shared" si="30"/>
        <v>0</v>
      </c>
      <c r="I557" s="20" t="str">
        <f t="shared" si="31"/>
        <v>otevřeno</v>
      </c>
      <c r="J557" s="20">
        <f t="shared" si="32"/>
        <v>0</v>
      </c>
    </row>
    <row r="558" spans="8:10" x14ac:dyDescent="0.25">
      <c r="H558" s="20">
        <f t="shared" si="30"/>
        <v>0</v>
      </c>
      <c r="I558" s="20" t="str">
        <f t="shared" si="31"/>
        <v>otevřeno</v>
      </c>
      <c r="J558" s="20">
        <f t="shared" si="32"/>
        <v>0</v>
      </c>
    </row>
    <row r="559" spans="8:10" x14ac:dyDescent="0.25">
      <c r="H559" s="20">
        <f t="shared" si="30"/>
        <v>0</v>
      </c>
      <c r="I559" s="20" t="str">
        <f t="shared" si="31"/>
        <v>otevřeno</v>
      </c>
      <c r="J559" s="20">
        <f t="shared" si="32"/>
        <v>0</v>
      </c>
    </row>
    <row r="560" spans="8:10" x14ac:dyDescent="0.25">
      <c r="H560" s="20">
        <f t="shared" si="30"/>
        <v>0</v>
      </c>
      <c r="I560" s="20" t="str">
        <f t="shared" si="31"/>
        <v>otevřeno</v>
      </c>
      <c r="J560" s="20">
        <f t="shared" si="32"/>
        <v>0</v>
      </c>
    </row>
    <row r="561" spans="8:10" x14ac:dyDescent="0.25">
      <c r="H561" s="20">
        <f t="shared" si="30"/>
        <v>0</v>
      </c>
      <c r="I561" s="20" t="str">
        <f t="shared" si="31"/>
        <v>otevřeno</v>
      </c>
      <c r="J561" s="20">
        <f t="shared" si="32"/>
        <v>0</v>
      </c>
    </row>
    <row r="562" spans="8:10" x14ac:dyDescent="0.25">
      <c r="H562" s="20">
        <f t="shared" si="30"/>
        <v>0</v>
      </c>
      <c r="I562" s="20" t="str">
        <f t="shared" si="31"/>
        <v>otevřeno</v>
      </c>
      <c r="J562" s="20">
        <f t="shared" si="32"/>
        <v>0</v>
      </c>
    </row>
    <row r="563" spans="8:10" x14ac:dyDescent="0.25">
      <c r="H563" s="20">
        <f t="shared" si="30"/>
        <v>0</v>
      </c>
      <c r="I563" s="20" t="str">
        <f t="shared" si="31"/>
        <v>otevřeno</v>
      </c>
      <c r="J563" s="20">
        <f t="shared" si="32"/>
        <v>0</v>
      </c>
    </row>
    <row r="564" spans="8:10" x14ac:dyDescent="0.25">
      <c r="H564" s="20">
        <f t="shared" si="30"/>
        <v>0</v>
      </c>
      <c r="I564" s="20" t="str">
        <f t="shared" si="31"/>
        <v>otevřeno</v>
      </c>
      <c r="J564" s="20">
        <f t="shared" si="32"/>
        <v>0</v>
      </c>
    </row>
    <row r="565" spans="8:10" x14ac:dyDescent="0.25">
      <c r="H565" s="20">
        <f t="shared" si="30"/>
        <v>0</v>
      </c>
      <c r="I565" s="20" t="str">
        <f t="shared" si="31"/>
        <v>otevřeno</v>
      </c>
      <c r="J565" s="20">
        <f t="shared" si="32"/>
        <v>0</v>
      </c>
    </row>
    <row r="566" spans="8:10" x14ac:dyDescent="0.25">
      <c r="H566" s="20">
        <f t="shared" si="30"/>
        <v>0</v>
      </c>
      <c r="I566" s="20" t="str">
        <f t="shared" si="31"/>
        <v>otevřeno</v>
      </c>
      <c r="J566" s="20">
        <f t="shared" si="32"/>
        <v>0</v>
      </c>
    </row>
    <row r="567" spans="8:10" x14ac:dyDescent="0.25">
      <c r="H567" s="20">
        <f t="shared" si="30"/>
        <v>0</v>
      </c>
      <c r="I567" s="20" t="str">
        <f t="shared" si="31"/>
        <v>otevřeno</v>
      </c>
      <c r="J567" s="20">
        <f t="shared" si="32"/>
        <v>0</v>
      </c>
    </row>
    <row r="568" spans="8:10" x14ac:dyDescent="0.25">
      <c r="H568" s="20">
        <f t="shared" si="30"/>
        <v>0</v>
      </c>
      <c r="I568" s="20" t="str">
        <f t="shared" si="31"/>
        <v>otevřeno</v>
      </c>
      <c r="J568" s="20">
        <f t="shared" si="32"/>
        <v>0</v>
      </c>
    </row>
    <row r="569" spans="8:10" x14ac:dyDescent="0.25">
      <c r="H569" s="20">
        <f t="shared" si="30"/>
        <v>0</v>
      </c>
      <c r="I569" s="20" t="str">
        <f t="shared" si="31"/>
        <v>otevřeno</v>
      </c>
      <c r="J569" s="20">
        <f t="shared" si="32"/>
        <v>0</v>
      </c>
    </row>
    <row r="570" spans="8:10" x14ac:dyDescent="0.25">
      <c r="H570" s="20">
        <f t="shared" ref="H570:H633" si="33">B570</f>
        <v>0</v>
      </c>
      <c r="I570" s="20" t="str">
        <f t="shared" ref="I570:I633" si="34">IF(B570=0,IF(C570=0,"otevřeno",C570),"otevřeno")</f>
        <v>otevřeno</v>
      </c>
      <c r="J570" s="20">
        <f t="shared" ref="J570:J633" si="35">IF(D570=0,IF(C570=1,"otevřeno",D570),D570)</f>
        <v>0</v>
      </c>
    </row>
    <row r="571" spans="8:10" x14ac:dyDescent="0.25">
      <c r="H571" s="20">
        <f t="shared" si="33"/>
        <v>0</v>
      </c>
      <c r="I571" s="20" t="str">
        <f t="shared" si="34"/>
        <v>otevřeno</v>
      </c>
      <c r="J571" s="20">
        <f t="shared" si="35"/>
        <v>0</v>
      </c>
    </row>
    <row r="572" spans="8:10" x14ac:dyDescent="0.25">
      <c r="H572" s="20">
        <f t="shared" si="33"/>
        <v>0</v>
      </c>
      <c r="I572" s="20" t="str">
        <f t="shared" si="34"/>
        <v>otevřeno</v>
      </c>
      <c r="J572" s="20">
        <f t="shared" si="35"/>
        <v>0</v>
      </c>
    </row>
    <row r="573" spans="8:10" x14ac:dyDescent="0.25">
      <c r="H573" s="20">
        <f t="shared" si="33"/>
        <v>0</v>
      </c>
      <c r="I573" s="20" t="str">
        <f t="shared" si="34"/>
        <v>otevřeno</v>
      </c>
      <c r="J573" s="20">
        <f t="shared" si="35"/>
        <v>0</v>
      </c>
    </row>
    <row r="574" spans="8:10" x14ac:dyDescent="0.25">
      <c r="H574" s="20">
        <f t="shared" si="33"/>
        <v>0</v>
      </c>
      <c r="I574" s="20" t="str">
        <f t="shared" si="34"/>
        <v>otevřeno</v>
      </c>
      <c r="J574" s="20">
        <f t="shared" si="35"/>
        <v>0</v>
      </c>
    </row>
    <row r="575" spans="8:10" x14ac:dyDescent="0.25">
      <c r="H575" s="20">
        <f t="shared" si="33"/>
        <v>0</v>
      </c>
      <c r="I575" s="20" t="str">
        <f t="shared" si="34"/>
        <v>otevřeno</v>
      </c>
      <c r="J575" s="20">
        <f t="shared" si="35"/>
        <v>0</v>
      </c>
    </row>
    <row r="576" spans="8:10" x14ac:dyDescent="0.25">
      <c r="H576" s="20">
        <f t="shared" si="33"/>
        <v>0</v>
      </c>
      <c r="I576" s="20" t="str">
        <f t="shared" si="34"/>
        <v>otevřeno</v>
      </c>
      <c r="J576" s="20">
        <f t="shared" si="35"/>
        <v>0</v>
      </c>
    </row>
    <row r="577" spans="8:10" x14ac:dyDescent="0.25">
      <c r="H577" s="20">
        <f t="shared" si="33"/>
        <v>0</v>
      </c>
      <c r="I577" s="20" t="str">
        <f t="shared" si="34"/>
        <v>otevřeno</v>
      </c>
      <c r="J577" s="20">
        <f t="shared" si="35"/>
        <v>0</v>
      </c>
    </row>
    <row r="578" spans="8:10" x14ac:dyDescent="0.25">
      <c r="H578" s="20">
        <f t="shared" si="33"/>
        <v>0</v>
      </c>
      <c r="I578" s="20" t="str">
        <f t="shared" si="34"/>
        <v>otevřeno</v>
      </c>
      <c r="J578" s="20">
        <f t="shared" si="35"/>
        <v>0</v>
      </c>
    </row>
    <row r="579" spans="8:10" x14ac:dyDescent="0.25">
      <c r="H579" s="20">
        <f t="shared" si="33"/>
        <v>0</v>
      </c>
      <c r="I579" s="20" t="str">
        <f t="shared" si="34"/>
        <v>otevřeno</v>
      </c>
      <c r="J579" s="20">
        <f t="shared" si="35"/>
        <v>0</v>
      </c>
    </row>
    <row r="580" spans="8:10" x14ac:dyDescent="0.25">
      <c r="H580" s="20">
        <f t="shared" si="33"/>
        <v>0</v>
      </c>
      <c r="I580" s="20" t="str">
        <f t="shared" si="34"/>
        <v>otevřeno</v>
      </c>
      <c r="J580" s="20">
        <f t="shared" si="35"/>
        <v>0</v>
      </c>
    </row>
    <row r="581" spans="8:10" x14ac:dyDescent="0.25">
      <c r="H581" s="20">
        <f t="shared" si="33"/>
        <v>0</v>
      </c>
      <c r="I581" s="20" t="str">
        <f t="shared" si="34"/>
        <v>otevřeno</v>
      </c>
      <c r="J581" s="20">
        <f t="shared" si="35"/>
        <v>0</v>
      </c>
    </row>
    <row r="582" spans="8:10" x14ac:dyDescent="0.25">
      <c r="H582" s="20">
        <f t="shared" si="33"/>
        <v>0</v>
      </c>
      <c r="I582" s="20" t="str">
        <f t="shared" si="34"/>
        <v>otevřeno</v>
      </c>
      <c r="J582" s="20">
        <f t="shared" si="35"/>
        <v>0</v>
      </c>
    </row>
    <row r="583" spans="8:10" x14ac:dyDescent="0.25">
      <c r="H583" s="20">
        <f t="shared" si="33"/>
        <v>0</v>
      </c>
      <c r="I583" s="20" t="str">
        <f t="shared" si="34"/>
        <v>otevřeno</v>
      </c>
      <c r="J583" s="20">
        <f t="shared" si="35"/>
        <v>0</v>
      </c>
    </row>
    <row r="584" spans="8:10" x14ac:dyDescent="0.25">
      <c r="H584" s="20">
        <f t="shared" si="33"/>
        <v>0</v>
      </c>
      <c r="I584" s="20" t="str">
        <f t="shared" si="34"/>
        <v>otevřeno</v>
      </c>
      <c r="J584" s="20">
        <f t="shared" si="35"/>
        <v>0</v>
      </c>
    </row>
    <row r="585" spans="8:10" x14ac:dyDescent="0.25">
      <c r="H585" s="20">
        <f t="shared" si="33"/>
        <v>0</v>
      </c>
      <c r="I585" s="20" t="str">
        <f t="shared" si="34"/>
        <v>otevřeno</v>
      </c>
      <c r="J585" s="20">
        <f t="shared" si="35"/>
        <v>0</v>
      </c>
    </row>
    <row r="586" spans="8:10" x14ac:dyDescent="0.25">
      <c r="H586" s="20">
        <f t="shared" si="33"/>
        <v>0</v>
      </c>
      <c r="I586" s="20" t="str">
        <f t="shared" si="34"/>
        <v>otevřeno</v>
      </c>
      <c r="J586" s="20">
        <f t="shared" si="35"/>
        <v>0</v>
      </c>
    </row>
    <row r="587" spans="8:10" x14ac:dyDescent="0.25">
      <c r="H587" s="20">
        <f t="shared" si="33"/>
        <v>0</v>
      </c>
      <c r="I587" s="20" t="str">
        <f t="shared" si="34"/>
        <v>otevřeno</v>
      </c>
      <c r="J587" s="20">
        <f t="shared" si="35"/>
        <v>0</v>
      </c>
    </row>
    <row r="588" spans="8:10" x14ac:dyDescent="0.25">
      <c r="H588" s="20">
        <f t="shared" si="33"/>
        <v>0</v>
      </c>
      <c r="I588" s="20" t="str">
        <f t="shared" si="34"/>
        <v>otevřeno</v>
      </c>
      <c r="J588" s="20">
        <f t="shared" si="35"/>
        <v>0</v>
      </c>
    </row>
    <row r="589" spans="8:10" x14ac:dyDescent="0.25">
      <c r="H589" s="20">
        <f t="shared" si="33"/>
        <v>0</v>
      </c>
      <c r="I589" s="20" t="str">
        <f t="shared" si="34"/>
        <v>otevřeno</v>
      </c>
      <c r="J589" s="20">
        <f t="shared" si="35"/>
        <v>0</v>
      </c>
    </row>
    <row r="590" spans="8:10" x14ac:dyDescent="0.25">
      <c r="H590" s="20">
        <f t="shared" si="33"/>
        <v>0</v>
      </c>
      <c r="I590" s="20" t="str">
        <f t="shared" si="34"/>
        <v>otevřeno</v>
      </c>
      <c r="J590" s="20">
        <f t="shared" si="35"/>
        <v>0</v>
      </c>
    </row>
    <row r="591" spans="8:10" x14ac:dyDescent="0.25">
      <c r="H591" s="20">
        <f t="shared" si="33"/>
        <v>0</v>
      </c>
      <c r="I591" s="20" t="str">
        <f t="shared" si="34"/>
        <v>otevřeno</v>
      </c>
      <c r="J591" s="20">
        <f t="shared" si="35"/>
        <v>0</v>
      </c>
    </row>
    <row r="592" spans="8:10" x14ac:dyDescent="0.25">
      <c r="H592" s="20">
        <f t="shared" si="33"/>
        <v>0</v>
      </c>
      <c r="I592" s="20" t="str">
        <f t="shared" si="34"/>
        <v>otevřeno</v>
      </c>
      <c r="J592" s="20">
        <f t="shared" si="35"/>
        <v>0</v>
      </c>
    </row>
    <row r="593" spans="8:10" x14ac:dyDescent="0.25">
      <c r="H593" s="20">
        <f t="shared" si="33"/>
        <v>0</v>
      </c>
      <c r="I593" s="20" t="str">
        <f t="shared" si="34"/>
        <v>otevřeno</v>
      </c>
      <c r="J593" s="20">
        <f t="shared" si="35"/>
        <v>0</v>
      </c>
    </row>
    <row r="594" spans="8:10" x14ac:dyDescent="0.25">
      <c r="H594" s="20">
        <f t="shared" si="33"/>
        <v>0</v>
      </c>
      <c r="I594" s="20" t="str">
        <f t="shared" si="34"/>
        <v>otevřeno</v>
      </c>
      <c r="J594" s="20">
        <f t="shared" si="35"/>
        <v>0</v>
      </c>
    </row>
    <row r="595" spans="8:10" x14ac:dyDescent="0.25">
      <c r="H595" s="20">
        <f t="shared" si="33"/>
        <v>0</v>
      </c>
      <c r="I595" s="20" t="str">
        <f t="shared" si="34"/>
        <v>otevřeno</v>
      </c>
      <c r="J595" s="20">
        <f t="shared" si="35"/>
        <v>0</v>
      </c>
    </row>
    <row r="596" spans="8:10" x14ac:dyDescent="0.25">
      <c r="H596" s="20">
        <f t="shared" si="33"/>
        <v>0</v>
      </c>
      <c r="I596" s="20" t="str">
        <f t="shared" si="34"/>
        <v>otevřeno</v>
      </c>
      <c r="J596" s="20">
        <f t="shared" si="35"/>
        <v>0</v>
      </c>
    </row>
    <row r="597" spans="8:10" x14ac:dyDescent="0.25">
      <c r="H597" s="20">
        <f t="shared" si="33"/>
        <v>0</v>
      </c>
      <c r="I597" s="20" t="str">
        <f t="shared" si="34"/>
        <v>otevřeno</v>
      </c>
      <c r="J597" s="20">
        <f t="shared" si="35"/>
        <v>0</v>
      </c>
    </row>
    <row r="598" spans="8:10" x14ac:dyDescent="0.25">
      <c r="H598" s="20">
        <f t="shared" si="33"/>
        <v>0</v>
      </c>
      <c r="I598" s="20" t="str">
        <f t="shared" si="34"/>
        <v>otevřeno</v>
      </c>
      <c r="J598" s="20">
        <f t="shared" si="35"/>
        <v>0</v>
      </c>
    </row>
    <row r="599" spans="8:10" x14ac:dyDescent="0.25">
      <c r="H599" s="20">
        <f t="shared" si="33"/>
        <v>0</v>
      </c>
      <c r="I599" s="20" t="str">
        <f t="shared" si="34"/>
        <v>otevřeno</v>
      </c>
      <c r="J599" s="20">
        <f t="shared" si="35"/>
        <v>0</v>
      </c>
    </row>
    <row r="600" spans="8:10" x14ac:dyDescent="0.25">
      <c r="H600" s="20">
        <f t="shared" si="33"/>
        <v>0</v>
      </c>
      <c r="I600" s="20" t="str">
        <f t="shared" si="34"/>
        <v>otevřeno</v>
      </c>
      <c r="J600" s="20">
        <f t="shared" si="35"/>
        <v>0</v>
      </c>
    </row>
    <row r="601" spans="8:10" x14ac:dyDescent="0.25">
      <c r="H601" s="20">
        <f t="shared" si="33"/>
        <v>0</v>
      </c>
      <c r="I601" s="20" t="str">
        <f t="shared" si="34"/>
        <v>otevřeno</v>
      </c>
      <c r="J601" s="20">
        <f t="shared" si="35"/>
        <v>0</v>
      </c>
    </row>
    <row r="602" spans="8:10" x14ac:dyDescent="0.25">
      <c r="H602" s="20">
        <f t="shared" si="33"/>
        <v>0</v>
      </c>
      <c r="I602" s="20" t="str">
        <f t="shared" si="34"/>
        <v>otevřeno</v>
      </c>
      <c r="J602" s="20">
        <f t="shared" si="35"/>
        <v>0</v>
      </c>
    </row>
    <row r="603" spans="8:10" x14ac:dyDescent="0.25">
      <c r="H603" s="20">
        <f t="shared" si="33"/>
        <v>0</v>
      </c>
      <c r="I603" s="20" t="str">
        <f t="shared" si="34"/>
        <v>otevřeno</v>
      </c>
      <c r="J603" s="20">
        <f t="shared" si="35"/>
        <v>0</v>
      </c>
    </row>
    <row r="604" spans="8:10" x14ac:dyDescent="0.25">
      <c r="H604" s="20">
        <f t="shared" si="33"/>
        <v>0</v>
      </c>
      <c r="I604" s="20" t="str">
        <f t="shared" si="34"/>
        <v>otevřeno</v>
      </c>
      <c r="J604" s="20">
        <f t="shared" si="35"/>
        <v>0</v>
      </c>
    </row>
    <row r="605" spans="8:10" x14ac:dyDescent="0.25">
      <c r="H605" s="20">
        <f t="shared" si="33"/>
        <v>0</v>
      </c>
      <c r="I605" s="20" t="str">
        <f t="shared" si="34"/>
        <v>otevřeno</v>
      </c>
      <c r="J605" s="20">
        <f t="shared" si="35"/>
        <v>0</v>
      </c>
    </row>
    <row r="606" spans="8:10" x14ac:dyDescent="0.25">
      <c r="H606" s="20">
        <f t="shared" si="33"/>
        <v>0</v>
      </c>
      <c r="I606" s="20" t="str">
        <f t="shared" si="34"/>
        <v>otevřeno</v>
      </c>
      <c r="J606" s="20">
        <f t="shared" si="35"/>
        <v>0</v>
      </c>
    </row>
    <row r="607" spans="8:10" x14ac:dyDescent="0.25">
      <c r="H607" s="20">
        <f t="shared" si="33"/>
        <v>0</v>
      </c>
      <c r="I607" s="20" t="str">
        <f t="shared" si="34"/>
        <v>otevřeno</v>
      </c>
      <c r="J607" s="20">
        <f t="shared" si="35"/>
        <v>0</v>
      </c>
    </row>
    <row r="608" spans="8:10" x14ac:dyDescent="0.25">
      <c r="H608" s="20">
        <f t="shared" si="33"/>
        <v>0</v>
      </c>
      <c r="I608" s="20" t="str">
        <f t="shared" si="34"/>
        <v>otevřeno</v>
      </c>
      <c r="J608" s="20">
        <f t="shared" si="35"/>
        <v>0</v>
      </c>
    </row>
    <row r="609" spans="8:10" x14ac:dyDescent="0.25">
      <c r="H609" s="20">
        <f t="shared" si="33"/>
        <v>0</v>
      </c>
      <c r="I609" s="20" t="str">
        <f t="shared" si="34"/>
        <v>otevřeno</v>
      </c>
      <c r="J609" s="20">
        <f t="shared" si="35"/>
        <v>0</v>
      </c>
    </row>
    <row r="610" spans="8:10" x14ac:dyDescent="0.25">
      <c r="H610" s="20">
        <f t="shared" si="33"/>
        <v>0</v>
      </c>
      <c r="I610" s="20" t="str">
        <f t="shared" si="34"/>
        <v>otevřeno</v>
      </c>
      <c r="J610" s="20">
        <f t="shared" si="35"/>
        <v>0</v>
      </c>
    </row>
    <row r="611" spans="8:10" x14ac:dyDescent="0.25">
      <c r="H611" s="20">
        <f t="shared" si="33"/>
        <v>0</v>
      </c>
      <c r="I611" s="20" t="str">
        <f t="shared" si="34"/>
        <v>otevřeno</v>
      </c>
      <c r="J611" s="20">
        <f t="shared" si="35"/>
        <v>0</v>
      </c>
    </row>
    <row r="612" spans="8:10" x14ac:dyDescent="0.25">
      <c r="H612" s="20">
        <f t="shared" si="33"/>
        <v>0</v>
      </c>
      <c r="I612" s="20" t="str">
        <f t="shared" si="34"/>
        <v>otevřeno</v>
      </c>
      <c r="J612" s="20">
        <f t="shared" si="35"/>
        <v>0</v>
      </c>
    </row>
    <row r="613" spans="8:10" x14ac:dyDescent="0.25">
      <c r="H613" s="20">
        <f t="shared" si="33"/>
        <v>0</v>
      </c>
      <c r="I613" s="20" t="str">
        <f t="shared" si="34"/>
        <v>otevřeno</v>
      </c>
      <c r="J613" s="20">
        <f t="shared" si="35"/>
        <v>0</v>
      </c>
    </row>
    <row r="614" spans="8:10" x14ac:dyDescent="0.25">
      <c r="H614" s="20">
        <f t="shared" si="33"/>
        <v>0</v>
      </c>
      <c r="I614" s="20" t="str">
        <f t="shared" si="34"/>
        <v>otevřeno</v>
      </c>
      <c r="J614" s="20">
        <f t="shared" si="35"/>
        <v>0</v>
      </c>
    </row>
    <row r="615" spans="8:10" x14ac:dyDescent="0.25">
      <c r="H615" s="20">
        <f t="shared" si="33"/>
        <v>0</v>
      </c>
      <c r="I615" s="20" t="str">
        <f t="shared" si="34"/>
        <v>otevřeno</v>
      </c>
      <c r="J615" s="20">
        <f t="shared" si="35"/>
        <v>0</v>
      </c>
    </row>
    <row r="616" spans="8:10" x14ac:dyDescent="0.25">
      <c r="H616" s="20">
        <f t="shared" si="33"/>
        <v>0</v>
      </c>
      <c r="I616" s="20" t="str">
        <f t="shared" si="34"/>
        <v>otevřeno</v>
      </c>
      <c r="J616" s="20">
        <f t="shared" si="35"/>
        <v>0</v>
      </c>
    </row>
    <row r="617" spans="8:10" x14ac:dyDescent="0.25">
      <c r="H617" s="20">
        <f t="shared" si="33"/>
        <v>0</v>
      </c>
      <c r="I617" s="20" t="str">
        <f t="shared" si="34"/>
        <v>otevřeno</v>
      </c>
      <c r="J617" s="20">
        <f t="shared" si="35"/>
        <v>0</v>
      </c>
    </row>
    <row r="618" spans="8:10" x14ac:dyDescent="0.25">
      <c r="H618" s="20">
        <f t="shared" si="33"/>
        <v>0</v>
      </c>
      <c r="I618" s="20" t="str">
        <f t="shared" si="34"/>
        <v>otevřeno</v>
      </c>
      <c r="J618" s="20">
        <f t="shared" si="35"/>
        <v>0</v>
      </c>
    </row>
    <row r="619" spans="8:10" x14ac:dyDescent="0.25">
      <c r="H619" s="20">
        <f t="shared" si="33"/>
        <v>0</v>
      </c>
      <c r="I619" s="20" t="str">
        <f t="shared" si="34"/>
        <v>otevřeno</v>
      </c>
      <c r="J619" s="20">
        <f t="shared" si="35"/>
        <v>0</v>
      </c>
    </row>
    <row r="620" spans="8:10" x14ac:dyDescent="0.25">
      <c r="H620" s="20">
        <f t="shared" si="33"/>
        <v>0</v>
      </c>
      <c r="I620" s="20" t="str">
        <f t="shared" si="34"/>
        <v>otevřeno</v>
      </c>
      <c r="J620" s="20">
        <f t="shared" si="35"/>
        <v>0</v>
      </c>
    </row>
    <row r="621" spans="8:10" x14ac:dyDescent="0.25">
      <c r="H621" s="20">
        <f t="shared" si="33"/>
        <v>0</v>
      </c>
      <c r="I621" s="20" t="str">
        <f t="shared" si="34"/>
        <v>otevřeno</v>
      </c>
      <c r="J621" s="20">
        <f t="shared" si="35"/>
        <v>0</v>
      </c>
    </row>
    <row r="622" spans="8:10" x14ac:dyDescent="0.25">
      <c r="H622" s="20">
        <f t="shared" si="33"/>
        <v>0</v>
      </c>
      <c r="I622" s="20" t="str">
        <f t="shared" si="34"/>
        <v>otevřeno</v>
      </c>
      <c r="J622" s="20">
        <f t="shared" si="35"/>
        <v>0</v>
      </c>
    </row>
    <row r="623" spans="8:10" x14ac:dyDescent="0.25">
      <c r="H623" s="20">
        <f t="shared" si="33"/>
        <v>0</v>
      </c>
      <c r="I623" s="20" t="str">
        <f t="shared" si="34"/>
        <v>otevřeno</v>
      </c>
      <c r="J623" s="20">
        <f t="shared" si="35"/>
        <v>0</v>
      </c>
    </row>
    <row r="624" spans="8:10" x14ac:dyDescent="0.25">
      <c r="H624" s="20">
        <f t="shared" si="33"/>
        <v>0</v>
      </c>
      <c r="I624" s="20" t="str">
        <f t="shared" si="34"/>
        <v>otevřeno</v>
      </c>
      <c r="J624" s="20">
        <f t="shared" si="35"/>
        <v>0</v>
      </c>
    </row>
    <row r="625" spans="8:10" x14ac:dyDescent="0.25">
      <c r="H625" s="20">
        <f t="shared" si="33"/>
        <v>0</v>
      </c>
      <c r="I625" s="20" t="str">
        <f t="shared" si="34"/>
        <v>otevřeno</v>
      </c>
      <c r="J625" s="20">
        <f t="shared" si="35"/>
        <v>0</v>
      </c>
    </row>
    <row r="626" spans="8:10" x14ac:dyDescent="0.25">
      <c r="H626" s="20">
        <f t="shared" si="33"/>
        <v>0</v>
      </c>
      <c r="I626" s="20" t="str">
        <f t="shared" si="34"/>
        <v>otevřeno</v>
      </c>
      <c r="J626" s="20">
        <f t="shared" si="35"/>
        <v>0</v>
      </c>
    </row>
    <row r="627" spans="8:10" x14ac:dyDescent="0.25">
      <c r="H627" s="20">
        <f t="shared" si="33"/>
        <v>0</v>
      </c>
      <c r="I627" s="20" t="str">
        <f t="shared" si="34"/>
        <v>otevřeno</v>
      </c>
      <c r="J627" s="20">
        <f t="shared" si="35"/>
        <v>0</v>
      </c>
    </row>
    <row r="628" spans="8:10" x14ac:dyDescent="0.25">
      <c r="H628" s="20">
        <f t="shared" si="33"/>
        <v>0</v>
      </c>
      <c r="I628" s="20" t="str">
        <f t="shared" si="34"/>
        <v>otevřeno</v>
      </c>
      <c r="J628" s="20">
        <f t="shared" si="35"/>
        <v>0</v>
      </c>
    </row>
    <row r="629" spans="8:10" x14ac:dyDescent="0.25">
      <c r="H629" s="20">
        <f t="shared" si="33"/>
        <v>0</v>
      </c>
      <c r="I629" s="20" t="str">
        <f t="shared" si="34"/>
        <v>otevřeno</v>
      </c>
      <c r="J629" s="20">
        <f t="shared" si="35"/>
        <v>0</v>
      </c>
    </row>
    <row r="630" spans="8:10" x14ac:dyDescent="0.25">
      <c r="H630" s="20">
        <f t="shared" si="33"/>
        <v>0</v>
      </c>
      <c r="I630" s="20" t="str">
        <f t="shared" si="34"/>
        <v>otevřeno</v>
      </c>
      <c r="J630" s="20">
        <f t="shared" si="35"/>
        <v>0</v>
      </c>
    </row>
    <row r="631" spans="8:10" x14ac:dyDescent="0.25">
      <c r="H631" s="20">
        <f t="shared" si="33"/>
        <v>0</v>
      </c>
      <c r="I631" s="20" t="str">
        <f t="shared" si="34"/>
        <v>otevřeno</v>
      </c>
      <c r="J631" s="20">
        <f t="shared" si="35"/>
        <v>0</v>
      </c>
    </row>
    <row r="632" spans="8:10" x14ac:dyDescent="0.25">
      <c r="H632" s="20">
        <f t="shared" si="33"/>
        <v>0</v>
      </c>
      <c r="I632" s="20" t="str">
        <f t="shared" si="34"/>
        <v>otevřeno</v>
      </c>
      <c r="J632" s="20">
        <f t="shared" si="35"/>
        <v>0</v>
      </c>
    </row>
    <row r="633" spans="8:10" x14ac:dyDescent="0.25">
      <c r="H633" s="20">
        <f t="shared" si="33"/>
        <v>0</v>
      </c>
      <c r="I633" s="20" t="str">
        <f t="shared" si="34"/>
        <v>otevřeno</v>
      </c>
      <c r="J633" s="20">
        <f t="shared" si="35"/>
        <v>0</v>
      </c>
    </row>
    <row r="634" spans="8:10" x14ac:dyDescent="0.25">
      <c r="H634" s="20">
        <f t="shared" ref="H634:H697" si="36">B634</f>
        <v>0</v>
      </c>
      <c r="I634" s="20" t="str">
        <f t="shared" ref="I634:I697" si="37">IF(B634=0,IF(C634=0,"otevřeno",C634),"otevřeno")</f>
        <v>otevřeno</v>
      </c>
      <c r="J634" s="20">
        <f t="shared" ref="J634:J697" si="38">IF(D634=0,IF(C634=1,"otevřeno",D634),D634)</f>
        <v>0</v>
      </c>
    </row>
    <row r="635" spans="8:10" x14ac:dyDescent="0.25">
      <c r="H635" s="20">
        <f t="shared" si="36"/>
        <v>0</v>
      </c>
      <c r="I635" s="20" t="str">
        <f t="shared" si="37"/>
        <v>otevřeno</v>
      </c>
      <c r="J635" s="20">
        <f t="shared" si="38"/>
        <v>0</v>
      </c>
    </row>
    <row r="636" spans="8:10" x14ac:dyDescent="0.25">
      <c r="H636" s="20">
        <f t="shared" si="36"/>
        <v>0</v>
      </c>
      <c r="I636" s="20" t="str">
        <f t="shared" si="37"/>
        <v>otevřeno</v>
      </c>
      <c r="J636" s="20">
        <f t="shared" si="38"/>
        <v>0</v>
      </c>
    </row>
    <row r="637" spans="8:10" x14ac:dyDescent="0.25">
      <c r="H637" s="20">
        <f t="shared" si="36"/>
        <v>0</v>
      </c>
      <c r="I637" s="20" t="str">
        <f t="shared" si="37"/>
        <v>otevřeno</v>
      </c>
      <c r="J637" s="20">
        <f t="shared" si="38"/>
        <v>0</v>
      </c>
    </row>
    <row r="638" spans="8:10" x14ac:dyDescent="0.25">
      <c r="H638" s="20">
        <f t="shared" si="36"/>
        <v>0</v>
      </c>
      <c r="I638" s="20" t="str">
        <f t="shared" si="37"/>
        <v>otevřeno</v>
      </c>
      <c r="J638" s="20">
        <f t="shared" si="38"/>
        <v>0</v>
      </c>
    </row>
    <row r="639" spans="8:10" x14ac:dyDescent="0.25">
      <c r="H639" s="20">
        <f t="shared" si="36"/>
        <v>0</v>
      </c>
      <c r="I639" s="20" t="str">
        <f t="shared" si="37"/>
        <v>otevřeno</v>
      </c>
      <c r="J639" s="20">
        <f t="shared" si="38"/>
        <v>0</v>
      </c>
    </row>
    <row r="640" spans="8:10" x14ac:dyDescent="0.25">
      <c r="H640" s="20">
        <f t="shared" si="36"/>
        <v>0</v>
      </c>
      <c r="I640" s="20" t="str">
        <f t="shared" si="37"/>
        <v>otevřeno</v>
      </c>
      <c r="J640" s="20">
        <f t="shared" si="38"/>
        <v>0</v>
      </c>
    </row>
    <row r="641" spans="8:10" x14ac:dyDescent="0.25">
      <c r="H641" s="20">
        <f t="shared" si="36"/>
        <v>0</v>
      </c>
      <c r="I641" s="20" t="str">
        <f t="shared" si="37"/>
        <v>otevřeno</v>
      </c>
      <c r="J641" s="20">
        <f t="shared" si="38"/>
        <v>0</v>
      </c>
    </row>
    <row r="642" spans="8:10" x14ac:dyDescent="0.25">
      <c r="H642" s="20">
        <f t="shared" si="36"/>
        <v>0</v>
      </c>
      <c r="I642" s="20" t="str">
        <f t="shared" si="37"/>
        <v>otevřeno</v>
      </c>
      <c r="J642" s="20">
        <f t="shared" si="38"/>
        <v>0</v>
      </c>
    </row>
    <row r="643" spans="8:10" x14ac:dyDescent="0.25">
      <c r="H643" s="20">
        <f t="shared" si="36"/>
        <v>0</v>
      </c>
      <c r="I643" s="20" t="str">
        <f t="shared" si="37"/>
        <v>otevřeno</v>
      </c>
      <c r="J643" s="20">
        <f t="shared" si="38"/>
        <v>0</v>
      </c>
    </row>
    <row r="644" spans="8:10" x14ac:dyDescent="0.25">
      <c r="H644" s="20">
        <f t="shared" si="36"/>
        <v>0</v>
      </c>
      <c r="I644" s="20" t="str">
        <f t="shared" si="37"/>
        <v>otevřeno</v>
      </c>
      <c r="J644" s="20">
        <f t="shared" si="38"/>
        <v>0</v>
      </c>
    </row>
    <row r="645" spans="8:10" x14ac:dyDescent="0.25">
      <c r="H645" s="20">
        <f t="shared" si="36"/>
        <v>0</v>
      </c>
      <c r="I645" s="20" t="str">
        <f t="shared" si="37"/>
        <v>otevřeno</v>
      </c>
      <c r="J645" s="20">
        <f t="shared" si="38"/>
        <v>0</v>
      </c>
    </row>
    <row r="646" spans="8:10" x14ac:dyDescent="0.25">
      <c r="H646" s="20">
        <f t="shared" si="36"/>
        <v>0</v>
      </c>
      <c r="I646" s="20" t="str">
        <f t="shared" si="37"/>
        <v>otevřeno</v>
      </c>
      <c r="J646" s="20">
        <f t="shared" si="38"/>
        <v>0</v>
      </c>
    </row>
    <row r="647" spans="8:10" x14ac:dyDescent="0.25">
      <c r="H647" s="20">
        <f t="shared" si="36"/>
        <v>0</v>
      </c>
      <c r="I647" s="20" t="str">
        <f t="shared" si="37"/>
        <v>otevřeno</v>
      </c>
      <c r="J647" s="20">
        <f t="shared" si="38"/>
        <v>0</v>
      </c>
    </row>
    <row r="648" spans="8:10" x14ac:dyDescent="0.25">
      <c r="H648" s="20">
        <f t="shared" si="36"/>
        <v>0</v>
      </c>
      <c r="I648" s="20" t="str">
        <f t="shared" si="37"/>
        <v>otevřeno</v>
      </c>
      <c r="J648" s="20">
        <f t="shared" si="38"/>
        <v>0</v>
      </c>
    </row>
    <row r="649" spans="8:10" x14ac:dyDescent="0.25">
      <c r="H649" s="20">
        <f t="shared" si="36"/>
        <v>0</v>
      </c>
      <c r="I649" s="20" t="str">
        <f t="shared" si="37"/>
        <v>otevřeno</v>
      </c>
      <c r="J649" s="20">
        <f t="shared" si="38"/>
        <v>0</v>
      </c>
    </row>
    <row r="650" spans="8:10" x14ac:dyDescent="0.25">
      <c r="H650" s="20">
        <f t="shared" si="36"/>
        <v>0</v>
      </c>
      <c r="I650" s="20" t="str">
        <f t="shared" si="37"/>
        <v>otevřeno</v>
      </c>
      <c r="J650" s="20">
        <f t="shared" si="38"/>
        <v>0</v>
      </c>
    </row>
    <row r="651" spans="8:10" x14ac:dyDescent="0.25">
      <c r="H651" s="20">
        <f t="shared" si="36"/>
        <v>0</v>
      </c>
      <c r="I651" s="20" t="str">
        <f t="shared" si="37"/>
        <v>otevřeno</v>
      </c>
      <c r="J651" s="20">
        <f t="shared" si="38"/>
        <v>0</v>
      </c>
    </row>
    <row r="652" spans="8:10" x14ac:dyDescent="0.25">
      <c r="H652" s="20">
        <f t="shared" si="36"/>
        <v>0</v>
      </c>
      <c r="I652" s="20" t="str">
        <f t="shared" si="37"/>
        <v>otevřeno</v>
      </c>
      <c r="J652" s="20">
        <f t="shared" si="38"/>
        <v>0</v>
      </c>
    </row>
    <row r="653" spans="8:10" x14ac:dyDescent="0.25">
      <c r="H653" s="20">
        <f t="shared" si="36"/>
        <v>0</v>
      </c>
      <c r="I653" s="20" t="str">
        <f t="shared" si="37"/>
        <v>otevřeno</v>
      </c>
      <c r="J653" s="20">
        <f t="shared" si="38"/>
        <v>0</v>
      </c>
    </row>
    <row r="654" spans="8:10" x14ac:dyDescent="0.25">
      <c r="H654" s="20">
        <f t="shared" si="36"/>
        <v>0</v>
      </c>
      <c r="I654" s="20" t="str">
        <f t="shared" si="37"/>
        <v>otevřeno</v>
      </c>
      <c r="J654" s="20">
        <f t="shared" si="38"/>
        <v>0</v>
      </c>
    </row>
    <row r="655" spans="8:10" x14ac:dyDescent="0.25">
      <c r="H655" s="20">
        <f t="shared" si="36"/>
        <v>0</v>
      </c>
      <c r="I655" s="20" t="str">
        <f t="shared" si="37"/>
        <v>otevřeno</v>
      </c>
      <c r="J655" s="20">
        <f t="shared" si="38"/>
        <v>0</v>
      </c>
    </row>
    <row r="656" spans="8:10" x14ac:dyDescent="0.25">
      <c r="H656" s="20">
        <f t="shared" si="36"/>
        <v>0</v>
      </c>
      <c r="I656" s="20" t="str">
        <f t="shared" si="37"/>
        <v>otevřeno</v>
      </c>
      <c r="J656" s="20">
        <f t="shared" si="38"/>
        <v>0</v>
      </c>
    </row>
    <row r="657" spans="8:10" x14ac:dyDescent="0.25">
      <c r="H657" s="20">
        <f t="shared" si="36"/>
        <v>0</v>
      </c>
      <c r="I657" s="20" t="str">
        <f t="shared" si="37"/>
        <v>otevřeno</v>
      </c>
      <c r="J657" s="20">
        <f t="shared" si="38"/>
        <v>0</v>
      </c>
    </row>
    <row r="658" spans="8:10" x14ac:dyDescent="0.25">
      <c r="H658" s="20">
        <f t="shared" si="36"/>
        <v>0</v>
      </c>
      <c r="I658" s="20" t="str">
        <f t="shared" si="37"/>
        <v>otevřeno</v>
      </c>
      <c r="J658" s="20">
        <f t="shared" si="38"/>
        <v>0</v>
      </c>
    </row>
    <row r="659" spans="8:10" x14ac:dyDescent="0.25">
      <c r="H659" s="20">
        <f t="shared" si="36"/>
        <v>0</v>
      </c>
      <c r="I659" s="20" t="str">
        <f t="shared" si="37"/>
        <v>otevřeno</v>
      </c>
      <c r="J659" s="20">
        <f t="shared" si="38"/>
        <v>0</v>
      </c>
    </row>
    <row r="660" spans="8:10" x14ac:dyDescent="0.25">
      <c r="H660" s="20">
        <f t="shared" si="36"/>
        <v>0</v>
      </c>
      <c r="I660" s="20" t="str">
        <f t="shared" si="37"/>
        <v>otevřeno</v>
      </c>
      <c r="J660" s="20">
        <f t="shared" si="38"/>
        <v>0</v>
      </c>
    </row>
    <row r="661" spans="8:10" x14ac:dyDescent="0.25">
      <c r="H661" s="20">
        <f t="shared" si="36"/>
        <v>0</v>
      </c>
      <c r="I661" s="20" t="str">
        <f t="shared" si="37"/>
        <v>otevřeno</v>
      </c>
      <c r="J661" s="20">
        <f t="shared" si="38"/>
        <v>0</v>
      </c>
    </row>
    <row r="662" spans="8:10" x14ac:dyDescent="0.25">
      <c r="H662" s="20">
        <f t="shared" si="36"/>
        <v>0</v>
      </c>
      <c r="I662" s="20" t="str">
        <f t="shared" si="37"/>
        <v>otevřeno</v>
      </c>
      <c r="J662" s="20">
        <f t="shared" si="38"/>
        <v>0</v>
      </c>
    </row>
    <row r="663" spans="8:10" x14ac:dyDescent="0.25">
      <c r="H663" s="20">
        <f t="shared" si="36"/>
        <v>0</v>
      </c>
      <c r="I663" s="20" t="str">
        <f t="shared" si="37"/>
        <v>otevřeno</v>
      </c>
      <c r="J663" s="20">
        <f t="shared" si="38"/>
        <v>0</v>
      </c>
    </row>
    <row r="664" spans="8:10" x14ac:dyDescent="0.25">
      <c r="H664" s="20">
        <f t="shared" si="36"/>
        <v>0</v>
      </c>
      <c r="I664" s="20" t="str">
        <f t="shared" si="37"/>
        <v>otevřeno</v>
      </c>
      <c r="J664" s="20">
        <f t="shared" si="38"/>
        <v>0</v>
      </c>
    </row>
    <row r="665" spans="8:10" x14ac:dyDescent="0.25">
      <c r="H665" s="20">
        <f t="shared" si="36"/>
        <v>0</v>
      </c>
      <c r="I665" s="20" t="str">
        <f t="shared" si="37"/>
        <v>otevřeno</v>
      </c>
      <c r="J665" s="20">
        <f t="shared" si="38"/>
        <v>0</v>
      </c>
    </row>
    <row r="666" spans="8:10" x14ac:dyDescent="0.25">
      <c r="H666" s="20">
        <f t="shared" si="36"/>
        <v>0</v>
      </c>
      <c r="I666" s="20" t="str">
        <f t="shared" si="37"/>
        <v>otevřeno</v>
      </c>
      <c r="J666" s="20">
        <f t="shared" si="38"/>
        <v>0</v>
      </c>
    </row>
    <row r="667" spans="8:10" x14ac:dyDescent="0.25">
      <c r="H667" s="20">
        <f t="shared" si="36"/>
        <v>0</v>
      </c>
      <c r="I667" s="20" t="str">
        <f t="shared" si="37"/>
        <v>otevřeno</v>
      </c>
      <c r="J667" s="20">
        <f t="shared" si="38"/>
        <v>0</v>
      </c>
    </row>
    <row r="668" spans="8:10" x14ac:dyDescent="0.25">
      <c r="H668" s="20">
        <f t="shared" si="36"/>
        <v>0</v>
      </c>
      <c r="I668" s="20" t="str">
        <f t="shared" si="37"/>
        <v>otevřeno</v>
      </c>
      <c r="J668" s="20">
        <f t="shared" si="38"/>
        <v>0</v>
      </c>
    </row>
    <row r="669" spans="8:10" x14ac:dyDescent="0.25">
      <c r="H669" s="20">
        <f t="shared" si="36"/>
        <v>0</v>
      </c>
      <c r="I669" s="20" t="str">
        <f t="shared" si="37"/>
        <v>otevřeno</v>
      </c>
      <c r="J669" s="20">
        <f t="shared" si="38"/>
        <v>0</v>
      </c>
    </row>
    <row r="670" spans="8:10" x14ac:dyDescent="0.25">
      <c r="H670" s="20">
        <f t="shared" si="36"/>
        <v>0</v>
      </c>
      <c r="I670" s="20" t="str">
        <f t="shared" si="37"/>
        <v>otevřeno</v>
      </c>
      <c r="J670" s="20">
        <f t="shared" si="38"/>
        <v>0</v>
      </c>
    </row>
    <row r="671" spans="8:10" x14ac:dyDescent="0.25">
      <c r="H671" s="20">
        <f t="shared" si="36"/>
        <v>0</v>
      </c>
      <c r="I671" s="20" t="str">
        <f t="shared" si="37"/>
        <v>otevřeno</v>
      </c>
      <c r="J671" s="20">
        <f t="shared" si="38"/>
        <v>0</v>
      </c>
    </row>
    <row r="672" spans="8:10" x14ac:dyDescent="0.25">
      <c r="H672" s="20">
        <f t="shared" si="36"/>
        <v>0</v>
      </c>
      <c r="I672" s="20" t="str">
        <f t="shared" si="37"/>
        <v>otevřeno</v>
      </c>
      <c r="J672" s="20">
        <f t="shared" si="38"/>
        <v>0</v>
      </c>
    </row>
    <row r="673" spans="8:10" x14ac:dyDescent="0.25">
      <c r="H673" s="20">
        <f t="shared" si="36"/>
        <v>0</v>
      </c>
      <c r="I673" s="20" t="str">
        <f t="shared" si="37"/>
        <v>otevřeno</v>
      </c>
      <c r="J673" s="20">
        <f t="shared" si="38"/>
        <v>0</v>
      </c>
    </row>
    <row r="674" spans="8:10" x14ac:dyDescent="0.25">
      <c r="H674" s="20">
        <f t="shared" si="36"/>
        <v>0</v>
      </c>
      <c r="I674" s="20" t="str">
        <f t="shared" si="37"/>
        <v>otevřeno</v>
      </c>
      <c r="J674" s="20">
        <f t="shared" si="38"/>
        <v>0</v>
      </c>
    </row>
    <row r="675" spans="8:10" x14ac:dyDescent="0.25">
      <c r="H675" s="20">
        <f t="shared" si="36"/>
        <v>0</v>
      </c>
      <c r="I675" s="20" t="str">
        <f t="shared" si="37"/>
        <v>otevřeno</v>
      </c>
      <c r="J675" s="20">
        <f t="shared" si="38"/>
        <v>0</v>
      </c>
    </row>
    <row r="676" spans="8:10" x14ac:dyDescent="0.25">
      <c r="H676" s="20">
        <f t="shared" si="36"/>
        <v>0</v>
      </c>
      <c r="I676" s="20" t="str">
        <f t="shared" si="37"/>
        <v>otevřeno</v>
      </c>
      <c r="J676" s="20">
        <f t="shared" si="38"/>
        <v>0</v>
      </c>
    </row>
    <row r="677" spans="8:10" x14ac:dyDescent="0.25">
      <c r="H677" s="20">
        <f t="shared" si="36"/>
        <v>0</v>
      </c>
      <c r="I677" s="20" t="str">
        <f t="shared" si="37"/>
        <v>otevřeno</v>
      </c>
      <c r="J677" s="20">
        <f t="shared" si="38"/>
        <v>0</v>
      </c>
    </row>
    <row r="678" spans="8:10" x14ac:dyDescent="0.25">
      <c r="H678" s="20">
        <f t="shared" si="36"/>
        <v>0</v>
      </c>
      <c r="I678" s="20" t="str">
        <f t="shared" si="37"/>
        <v>otevřeno</v>
      </c>
      <c r="J678" s="20">
        <f t="shared" si="38"/>
        <v>0</v>
      </c>
    </row>
    <row r="679" spans="8:10" x14ac:dyDescent="0.25">
      <c r="H679" s="20">
        <f t="shared" si="36"/>
        <v>0</v>
      </c>
      <c r="I679" s="20" t="str">
        <f t="shared" si="37"/>
        <v>otevřeno</v>
      </c>
      <c r="J679" s="20">
        <f t="shared" si="38"/>
        <v>0</v>
      </c>
    </row>
    <row r="680" spans="8:10" x14ac:dyDescent="0.25">
      <c r="H680" s="20">
        <f t="shared" si="36"/>
        <v>0</v>
      </c>
      <c r="I680" s="20" t="str">
        <f t="shared" si="37"/>
        <v>otevřeno</v>
      </c>
      <c r="J680" s="20">
        <f t="shared" si="38"/>
        <v>0</v>
      </c>
    </row>
    <row r="681" spans="8:10" x14ac:dyDescent="0.25">
      <c r="H681" s="20">
        <f t="shared" si="36"/>
        <v>0</v>
      </c>
      <c r="I681" s="20" t="str">
        <f t="shared" si="37"/>
        <v>otevřeno</v>
      </c>
      <c r="J681" s="20">
        <f t="shared" si="38"/>
        <v>0</v>
      </c>
    </row>
    <row r="682" spans="8:10" x14ac:dyDescent="0.25">
      <c r="H682" s="20">
        <f t="shared" si="36"/>
        <v>0</v>
      </c>
      <c r="I682" s="20" t="str">
        <f t="shared" si="37"/>
        <v>otevřeno</v>
      </c>
      <c r="J682" s="20">
        <f t="shared" si="38"/>
        <v>0</v>
      </c>
    </row>
    <row r="683" spans="8:10" x14ac:dyDescent="0.25">
      <c r="H683" s="20">
        <f t="shared" si="36"/>
        <v>0</v>
      </c>
      <c r="I683" s="20" t="str">
        <f t="shared" si="37"/>
        <v>otevřeno</v>
      </c>
      <c r="J683" s="20">
        <f t="shared" si="38"/>
        <v>0</v>
      </c>
    </row>
    <row r="684" spans="8:10" x14ac:dyDescent="0.25">
      <c r="H684" s="20">
        <f t="shared" si="36"/>
        <v>0</v>
      </c>
      <c r="I684" s="20" t="str">
        <f t="shared" si="37"/>
        <v>otevřeno</v>
      </c>
      <c r="J684" s="20">
        <f t="shared" si="38"/>
        <v>0</v>
      </c>
    </row>
    <row r="685" spans="8:10" x14ac:dyDescent="0.25">
      <c r="H685" s="20">
        <f t="shared" si="36"/>
        <v>0</v>
      </c>
      <c r="I685" s="20" t="str">
        <f t="shared" si="37"/>
        <v>otevřeno</v>
      </c>
      <c r="J685" s="20">
        <f t="shared" si="38"/>
        <v>0</v>
      </c>
    </row>
    <row r="686" spans="8:10" x14ac:dyDescent="0.25">
      <c r="H686" s="20">
        <f t="shared" si="36"/>
        <v>0</v>
      </c>
      <c r="I686" s="20" t="str">
        <f t="shared" si="37"/>
        <v>otevřeno</v>
      </c>
      <c r="J686" s="20">
        <f t="shared" si="38"/>
        <v>0</v>
      </c>
    </row>
    <row r="687" spans="8:10" x14ac:dyDescent="0.25">
      <c r="H687" s="20">
        <f t="shared" si="36"/>
        <v>0</v>
      </c>
      <c r="I687" s="20" t="str">
        <f t="shared" si="37"/>
        <v>otevřeno</v>
      </c>
      <c r="J687" s="20">
        <f t="shared" si="38"/>
        <v>0</v>
      </c>
    </row>
    <row r="688" spans="8:10" x14ac:dyDescent="0.25">
      <c r="H688" s="20">
        <f t="shared" si="36"/>
        <v>0</v>
      </c>
      <c r="I688" s="20" t="str">
        <f t="shared" si="37"/>
        <v>otevřeno</v>
      </c>
      <c r="J688" s="20">
        <f t="shared" si="38"/>
        <v>0</v>
      </c>
    </row>
    <row r="689" spans="8:10" x14ac:dyDescent="0.25">
      <c r="H689" s="20">
        <f t="shared" si="36"/>
        <v>0</v>
      </c>
      <c r="I689" s="20" t="str">
        <f t="shared" si="37"/>
        <v>otevřeno</v>
      </c>
      <c r="J689" s="20">
        <f t="shared" si="38"/>
        <v>0</v>
      </c>
    </row>
    <row r="690" spans="8:10" x14ac:dyDescent="0.25">
      <c r="H690" s="20">
        <f t="shared" si="36"/>
        <v>0</v>
      </c>
      <c r="I690" s="20" t="str">
        <f t="shared" si="37"/>
        <v>otevřeno</v>
      </c>
      <c r="J690" s="20">
        <f t="shared" si="38"/>
        <v>0</v>
      </c>
    </row>
    <row r="691" spans="8:10" x14ac:dyDescent="0.25">
      <c r="H691" s="20">
        <f t="shared" si="36"/>
        <v>0</v>
      </c>
      <c r="I691" s="20" t="str">
        <f t="shared" si="37"/>
        <v>otevřeno</v>
      </c>
      <c r="J691" s="20">
        <f t="shared" si="38"/>
        <v>0</v>
      </c>
    </row>
    <row r="692" spans="8:10" x14ac:dyDescent="0.25">
      <c r="H692" s="20">
        <f t="shared" si="36"/>
        <v>0</v>
      </c>
      <c r="I692" s="20" t="str">
        <f t="shared" si="37"/>
        <v>otevřeno</v>
      </c>
      <c r="J692" s="20">
        <f t="shared" si="38"/>
        <v>0</v>
      </c>
    </row>
    <row r="693" spans="8:10" x14ac:dyDescent="0.25">
      <c r="H693" s="20">
        <f t="shared" si="36"/>
        <v>0</v>
      </c>
      <c r="I693" s="20" t="str">
        <f t="shared" si="37"/>
        <v>otevřeno</v>
      </c>
      <c r="J693" s="20">
        <f t="shared" si="38"/>
        <v>0</v>
      </c>
    </row>
    <row r="694" spans="8:10" x14ac:dyDescent="0.25">
      <c r="H694" s="20">
        <f t="shared" si="36"/>
        <v>0</v>
      </c>
      <c r="I694" s="20" t="str">
        <f t="shared" si="37"/>
        <v>otevřeno</v>
      </c>
      <c r="J694" s="20">
        <f t="shared" si="38"/>
        <v>0</v>
      </c>
    </row>
    <row r="695" spans="8:10" x14ac:dyDescent="0.25">
      <c r="H695" s="20">
        <f t="shared" si="36"/>
        <v>0</v>
      </c>
      <c r="I695" s="20" t="str">
        <f t="shared" si="37"/>
        <v>otevřeno</v>
      </c>
      <c r="J695" s="20">
        <f t="shared" si="38"/>
        <v>0</v>
      </c>
    </row>
    <row r="696" spans="8:10" x14ac:dyDescent="0.25">
      <c r="H696" s="20">
        <f t="shared" si="36"/>
        <v>0</v>
      </c>
      <c r="I696" s="20" t="str">
        <f t="shared" si="37"/>
        <v>otevřeno</v>
      </c>
      <c r="J696" s="20">
        <f t="shared" si="38"/>
        <v>0</v>
      </c>
    </row>
    <row r="697" spans="8:10" x14ac:dyDescent="0.25">
      <c r="H697" s="20">
        <f t="shared" si="36"/>
        <v>0</v>
      </c>
      <c r="I697" s="20" t="str">
        <f t="shared" si="37"/>
        <v>otevřeno</v>
      </c>
      <c r="J697" s="20">
        <f t="shared" si="38"/>
        <v>0</v>
      </c>
    </row>
    <row r="698" spans="8:10" x14ac:dyDescent="0.25">
      <c r="H698" s="20">
        <f t="shared" ref="H698:H761" si="39">B698</f>
        <v>0</v>
      </c>
      <c r="I698" s="20" t="str">
        <f t="shared" ref="I698:I761" si="40">IF(B698=0,IF(C698=0,"otevřeno",C698),"otevřeno")</f>
        <v>otevřeno</v>
      </c>
      <c r="J698" s="20">
        <f t="shared" ref="J698:J761" si="41">IF(D698=0,IF(C698=1,"otevřeno",D698),D698)</f>
        <v>0</v>
      </c>
    </row>
    <row r="699" spans="8:10" x14ac:dyDescent="0.25">
      <c r="H699" s="20">
        <f t="shared" si="39"/>
        <v>0</v>
      </c>
      <c r="I699" s="20" t="str">
        <f t="shared" si="40"/>
        <v>otevřeno</v>
      </c>
      <c r="J699" s="20">
        <f t="shared" si="41"/>
        <v>0</v>
      </c>
    </row>
    <row r="700" spans="8:10" x14ac:dyDescent="0.25">
      <c r="H700" s="20">
        <f t="shared" si="39"/>
        <v>0</v>
      </c>
      <c r="I700" s="20" t="str">
        <f t="shared" si="40"/>
        <v>otevřeno</v>
      </c>
      <c r="J700" s="20">
        <f t="shared" si="41"/>
        <v>0</v>
      </c>
    </row>
    <row r="701" spans="8:10" x14ac:dyDescent="0.25">
      <c r="H701" s="20">
        <f t="shared" si="39"/>
        <v>0</v>
      </c>
      <c r="I701" s="20" t="str">
        <f t="shared" si="40"/>
        <v>otevřeno</v>
      </c>
      <c r="J701" s="20">
        <f t="shared" si="41"/>
        <v>0</v>
      </c>
    </row>
    <row r="702" spans="8:10" x14ac:dyDescent="0.25">
      <c r="H702" s="20">
        <f t="shared" si="39"/>
        <v>0</v>
      </c>
      <c r="I702" s="20" t="str">
        <f t="shared" si="40"/>
        <v>otevřeno</v>
      </c>
      <c r="J702" s="20">
        <f t="shared" si="41"/>
        <v>0</v>
      </c>
    </row>
    <row r="703" spans="8:10" x14ac:dyDescent="0.25">
      <c r="H703" s="20">
        <f t="shared" si="39"/>
        <v>0</v>
      </c>
      <c r="I703" s="20" t="str">
        <f t="shared" si="40"/>
        <v>otevřeno</v>
      </c>
      <c r="J703" s="20">
        <f t="shared" si="41"/>
        <v>0</v>
      </c>
    </row>
    <row r="704" spans="8:10" x14ac:dyDescent="0.25">
      <c r="H704" s="20">
        <f t="shared" si="39"/>
        <v>0</v>
      </c>
      <c r="I704" s="20" t="str">
        <f t="shared" si="40"/>
        <v>otevřeno</v>
      </c>
      <c r="J704" s="20">
        <f t="shared" si="41"/>
        <v>0</v>
      </c>
    </row>
    <row r="705" spans="8:10" x14ac:dyDescent="0.25">
      <c r="H705" s="20">
        <f t="shared" si="39"/>
        <v>0</v>
      </c>
      <c r="I705" s="20" t="str">
        <f t="shared" si="40"/>
        <v>otevřeno</v>
      </c>
      <c r="J705" s="20">
        <f t="shared" si="41"/>
        <v>0</v>
      </c>
    </row>
    <row r="706" spans="8:10" x14ac:dyDescent="0.25">
      <c r="H706" s="20">
        <f t="shared" si="39"/>
        <v>0</v>
      </c>
      <c r="I706" s="20" t="str">
        <f t="shared" si="40"/>
        <v>otevřeno</v>
      </c>
      <c r="J706" s="20">
        <f t="shared" si="41"/>
        <v>0</v>
      </c>
    </row>
    <row r="707" spans="8:10" x14ac:dyDescent="0.25">
      <c r="H707" s="20">
        <f t="shared" si="39"/>
        <v>0</v>
      </c>
      <c r="I707" s="20" t="str">
        <f t="shared" si="40"/>
        <v>otevřeno</v>
      </c>
      <c r="J707" s="20">
        <f t="shared" si="41"/>
        <v>0</v>
      </c>
    </row>
    <row r="708" spans="8:10" x14ac:dyDescent="0.25">
      <c r="H708" s="20">
        <f t="shared" si="39"/>
        <v>0</v>
      </c>
      <c r="I708" s="20" t="str">
        <f t="shared" si="40"/>
        <v>otevřeno</v>
      </c>
      <c r="J708" s="20">
        <f t="shared" si="41"/>
        <v>0</v>
      </c>
    </row>
    <row r="709" spans="8:10" x14ac:dyDescent="0.25">
      <c r="H709" s="20">
        <f t="shared" si="39"/>
        <v>0</v>
      </c>
      <c r="I709" s="20" t="str">
        <f t="shared" si="40"/>
        <v>otevřeno</v>
      </c>
      <c r="J709" s="20">
        <f t="shared" si="41"/>
        <v>0</v>
      </c>
    </row>
    <row r="710" spans="8:10" x14ac:dyDescent="0.25">
      <c r="H710" s="20">
        <f t="shared" si="39"/>
        <v>0</v>
      </c>
      <c r="I710" s="20" t="str">
        <f t="shared" si="40"/>
        <v>otevřeno</v>
      </c>
      <c r="J710" s="20">
        <f t="shared" si="41"/>
        <v>0</v>
      </c>
    </row>
    <row r="711" spans="8:10" x14ac:dyDescent="0.25">
      <c r="H711" s="20">
        <f t="shared" si="39"/>
        <v>0</v>
      </c>
      <c r="I711" s="20" t="str">
        <f t="shared" si="40"/>
        <v>otevřeno</v>
      </c>
      <c r="J711" s="20">
        <f t="shared" si="41"/>
        <v>0</v>
      </c>
    </row>
    <row r="712" spans="8:10" x14ac:dyDescent="0.25">
      <c r="H712" s="20">
        <f t="shared" si="39"/>
        <v>0</v>
      </c>
      <c r="I712" s="20" t="str">
        <f t="shared" si="40"/>
        <v>otevřeno</v>
      </c>
      <c r="J712" s="20">
        <f t="shared" si="41"/>
        <v>0</v>
      </c>
    </row>
    <row r="713" spans="8:10" x14ac:dyDescent="0.25">
      <c r="H713" s="20">
        <f t="shared" si="39"/>
        <v>0</v>
      </c>
      <c r="I713" s="20" t="str">
        <f t="shared" si="40"/>
        <v>otevřeno</v>
      </c>
      <c r="J713" s="20">
        <f t="shared" si="41"/>
        <v>0</v>
      </c>
    </row>
    <row r="714" spans="8:10" x14ac:dyDescent="0.25">
      <c r="H714" s="20">
        <f t="shared" si="39"/>
        <v>0</v>
      </c>
      <c r="I714" s="20" t="str">
        <f t="shared" si="40"/>
        <v>otevřeno</v>
      </c>
      <c r="J714" s="20">
        <f t="shared" si="41"/>
        <v>0</v>
      </c>
    </row>
    <row r="715" spans="8:10" x14ac:dyDescent="0.25">
      <c r="H715" s="20">
        <f t="shared" si="39"/>
        <v>0</v>
      </c>
      <c r="I715" s="20" t="str">
        <f t="shared" si="40"/>
        <v>otevřeno</v>
      </c>
      <c r="J715" s="20">
        <f t="shared" si="41"/>
        <v>0</v>
      </c>
    </row>
    <row r="716" spans="8:10" x14ac:dyDescent="0.25">
      <c r="H716" s="20">
        <f t="shared" si="39"/>
        <v>0</v>
      </c>
      <c r="I716" s="20" t="str">
        <f t="shared" si="40"/>
        <v>otevřeno</v>
      </c>
      <c r="J716" s="20">
        <f t="shared" si="41"/>
        <v>0</v>
      </c>
    </row>
    <row r="717" spans="8:10" x14ac:dyDescent="0.25">
      <c r="H717" s="20">
        <f t="shared" si="39"/>
        <v>0</v>
      </c>
      <c r="I717" s="20" t="str">
        <f t="shared" si="40"/>
        <v>otevřeno</v>
      </c>
      <c r="J717" s="20">
        <f t="shared" si="41"/>
        <v>0</v>
      </c>
    </row>
    <row r="718" spans="8:10" x14ac:dyDescent="0.25">
      <c r="H718" s="20">
        <f t="shared" si="39"/>
        <v>0</v>
      </c>
      <c r="I718" s="20" t="str">
        <f t="shared" si="40"/>
        <v>otevřeno</v>
      </c>
      <c r="J718" s="20">
        <f t="shared" si="41"/>
        <v>0</v>
      </c>
    </row>
    <row r="719" spans="8:10" x14ac:dyDescent="0.25">
      <c r="H719" s="20">
        <f t="shared" si="39"/>
        <v>0</v>
      </c>
      <c r="I719" s="20" t="str">
        <f t="shared" si="40"/>
        <v>otevřeno</v>
      </c>
      <c r="J719" s="20">
        <f t="shared" si="41"/>
        <v>0</v>
      </c>
    </row>
    <row r="720" spans="8:10" x14ac:dyDescent="0.25">
      <c r="H720" s="20">
        <f t="shared" si="39"/>
        <v>0</v>
      </c>
      <c r="I720" s="20" t="str">
        <f t="shared" si="40"/>
        <v>otevřeno</v>
      </c>
      <c r="J720" s="20">
        <f t="shared" si="41"/>
        <v>0</v>
      </c>
    </row>
    <row r="721" spans="8:10" x14ac:dyDescent="0.25">
      <c r="H721" s="20">
        <f t="shared" si="39"/>
        <v>0</v>
      </c>
      <c r="I721" s="20" t="str">
        <f t="shared" si="40"/>
        <v>otevřeno</v>
      </c>
      <c r="J721" s="20">
        <f t="shared" si="41"/>
        <v>0</v>
      </c>
    </row>
    <row r="722" spans="8:10" x14ac:dyDescent="0.25">
      <c r="H722" s="20">
        <f t="shared" si="39"/>
        <v>0</v>
      </c>
      <c r="I722" s="20" t="str">
        <f t="shared" si="40"/>
        <v>otevřeno</v>
      </c>
      <c r="J722" s="20">
        <f t="shared" si="41"/>
        <v>0</v>
      </c>
    </row>
    <row r="723" spans="8:10" x14ac:dyDescent="0.25">
      <c r="H723" s="20">
        <f t="shared" si="39"/>
        <v>0</v>
      </c>
      <c r="I723" s="20" t="str">
        <f t="shared" si="40"/>
        <v>otevřeno</v>
      </c>
      <c r="J723" s="20">
        <f t="shared" si="41"/>
        <v>0</v>
      </c>
    </row>
    <row r="724" spans="8:10" x14ac:dyDescent="0.25">
      <c r="H724" s="20">
        <f t="shared" si="39"/>
        <v>0</v>
      </c>
      <c r="I724" s="20" t="str">
        <f t="shared" si="40"/>
        <v>otevřeno</v>
      </c>
      <c r="J724" s="20">
        <f t="shared" si="41"/>
        <v>0</v>
      </c>
    </row>
    <row r="725" spans="8:10" x14ac:dyDescent="0.25">
      <c r="H725" s="20">
        <f t="shared" si="39"/>
        <v>0</v>
      </c>
      <c r="I725" s="20" t="str">
        <f t="shared" si="40"/>
        <v>otevřeno</v>
      </c>
      <c r="J725" s="20">
        <f t="shared" si="41"/>
        <v>0</v>
      </c>
    </row>
    <row r="726" spans="8:10" x14ac:dyDescent="0.25">
      <c r="H726" s="20">
        <f t="shared" si="39"/>
        <v>0</v>
      </c>
      <c r="I726" s="20" t="str">
        <f t="shared" si="40"/>
        <v>otevřeno</v>
      </c>
      <c r="J726" s="20">
        <f t="shared" si="41"/>
        <v>0</v>
      </c>
    </row>
    <row r="727" spans="8:10" x14ac:dyDescent="0.25">
      <c r="H727" s="20">
        <f t="shared" si="39"/>
        <v>0</v>
      </c>
      <c r="I727" s="20" t="str">
        <f t="shared" si="40"/>
        <v>otevřeno</v>
      </c>
      <c r="J727" s="20">
        <f t="shared" si="41"/>
        <v>0</v>
      </c>
    </row>
    <row r="728" spans="8:10" x14ac:dyDescent="0.25">
      <c r="H728" s="20">
        <f t="shared" si="39"/>
        <v>0</v>
      </c>
      <c r="I728" s="20" t="str">
        <f t="shared" si="40"/>
        <v>otevřeno</v>
      </c>
      <c r="J728" s="20">
        <f t="shared" si="41"/>
        <v>0</v>
      </c>
    </row>
    <row r="729" spans="8:10" x14ac:dyDescent="0.25">
      <c r="H729" s="20">
        <f t="shared" si="39"/>
        <v>0</v>
      </c>
      <c r="I729" s="20" t="str">
        <f t="shared" si="40"/>
        <v>otevřeno</v>
      </c>
      <c r="J729" s="20">
        <f t="shared" si="41"/>
        <v>0</v>
      </c>
    </row>
    <row r="730" spans="8:10" x14ac:dyDescent="0.25">
      <c r="H730" s="20">
        <f t="shared" si="39"/>
        <v>0</v>
      </c>
      <c r="I730" s="20" t="str">
        <f t="shared" si="40"/>
        <v>otevřeno</v>
      </c>
      <c r="J730" s="20">
        <f t="shared" si="41"/>
        <v>0</v>
      </c>
    </row>
    <row r="731" spans="8:10" x14ac:dyDescent="0.25">
      <c r="H731" s="20">
        <f t="shared" si="39"/>
        <v>0</v>
      </c>
      <c r="I731" s="20" t="str">
        <f t="shared" si="40"/>
        <v>otevřeno</v>
      </c>
      <c r="J731" s="20">
        <f t="shared" si="41"/>
        <v>0</v>
      </c>
    </row>
    <row r="732" spans="8:10" x14ac:dyDescent="0.25">
      <c r="H732" s="20">
        <f t="shared" si="39"/>
        <v>0</v>
      </c>
      <c r="I732" s="20" t="str">
        <f t="shared" si="40"/>
        <v>otevřeno</v>
      </c>
      <c r="J732" s="20">
        <f t="shared" si="41"/>
        <v>0</v>
      </c>
    </row>
    <row r="733" spans="8:10" x14ac:dyDescent="0.25">
      <c r="H733" s="20">
        <f t="shared" si="39"/>
        <v>0</v>
      </c>
      <c r="I733" s="20" t="str">
        <f t="shared" si="40"/>
        <v>otevřeno</v>
      </c>
      <c r="J733" s="20">
        <f t="shared" si="41"/>
        <v>0</v>
      </c>
    </row>
    <row r="734" spans="8:10" x14ac:dyDescent="0.25">
      <c r="H734" s="20">
        <f t="shared" si="39"/>
        <v>0</v>
      </c>
      <c r="I734" s="20" t="str">
        <f t="shared" si="40"/>
        <v>otevřeno</v>
      </c>
      <c r="J734" s="20">
        <f t="shared" si="41"/>
        <v>0</v>
      </c>
    </row>
    <row r="735" spans="8:10" x14ac:dyDescent="0.25">
      <c r="H735" s="20">
        <f t="shared" si="39"/>
        <v>0</v>
      </c>
      <c r="I735" s="20" t="str">
        <f t="shared" si="40"/>
        <v>otevřeno</v>
      </c>
      <c r="J735" s="20">
        <f t="shared" si="41"/>
        <v>0</v>
      </c>
    </row>
    <row r="736" spans="8:10" x14ac:dyDescent="0.25">
      <c r="H736" s="20">
        <f t="shared" si="39"/>
        <v>0</v>
      </c>
      <c r="I736" s="20" t="str">
        <f t="shared" si="40"/>
        <v>otevřeno</v>
      </c>
      <c r="J736" s="20">
        <f t="shared" si="41"/>
        <v>0</v>
      </c>
    </row>
    <row r="737" spans="8:10" x14ac:dyDescent="0.25">
      <c r="H737" s="20">
        <f t="shared" si="39"/>
        <v>0</v>
      </c>
      <c r="I737" s="20" t="str">
        <f t="shared" si="40"/>
        <v>otevřeno</v>
      </c>
      <c r="J737" s="20">
        <f t="shared" si="41"/>
        <v>0</v>
      </c>
    </row>
    <row r="738" spans="8:10" x14ac:dyDescent="0.25">
      <c r="H738" s="20">
        <f t="shared" si="39"/>
        <v>0</v>
      </c>
      <c r="I738" s="20" t="str">
        <f t="shared" si="40"/>
        <v>otevřeno</v>
      </c>
      <c r="J738" s="20">
        <f t="shared" si="41"/>
        <v>0</v>
      </c>
    </row>
    <row r="739" spans="8:10" x14ac:dyDescent="0.25">
      <c r="H739" s="20">
        <f t="shared" si="39"/>
        <v>0</v>
      </c>
      <c r="I739" s="20" t="str">
        <f t="shared" si="40"/>
        <v>otevřeno</v>
      </c>
      <c r="J739" s="20">
        <f t="shared" si="41"/>
        <v>0</v>
      </c>
    </row>
    <row r="740" spans="8:10" x14ac:dyDescent="0.25">
      <c r="H740" s="20">
        <f t="shared" si="39"/>
        <v>0</v>
      </c>
      <c r="I740" s="20" t="str">
        <f t="shared" si="40"/>
        <v>otevřeno</v>
      </c>
      <c r="J740" s="20">
        <f t="shared" si="41"/>
        <v>0</v>
      </c>
    </row>
    <row r="741" spans="8:10" x14ac:dyDescent="0.25">
      <c r="H741" s="20">
        <f t="shared" si="39"/>
        <v>0</v>
      </c>
      <c r="I741" s="20" t="str">
        <f t="shared" si="40"/>
        <v>otevřeno</v>
      </c>
      <c r="J741" s="20">
        <f t="shared" si="41"/>
        <v>0</v>
      </c>
    </row>
    <row r="742" spans="8:10" x14ac:dyDescent="0.25">
      <c r="H742" s="20">
        <f t="shared" si="39"/>
        <v>0</v>
      </c>
      <c r="I742" s="20" t="str">
        <f t="shared" si="40"/>
        <v>otevřeno</v>
      </c>
      <c r="J742" s="20">
        <f t="shared" si="41"/>
        <v>0</v>
      </c>
    </row>
    <row r="743" spans="8:10" x14ac:dyDescent="0.25">
      <c r="H743" s="20">
        <f t="shared" si="39"/>
        <v>0</v>
      </c>
      <c r="I743" s="20" t="str">
        <f t="shared" si="40"/>
        <v>otevřeno</v>
      </c>
      <c r="J743" s="20">
        <f t="shared" si="41"/>
        <v>0</v>
      </c>
    </row>
    <row r="744" spans="8:10" x14ac:dyDescent="0.25">
      <c r="H744" s="20">
        <f t="shared" si="39"/>
        <v>0</v>
      </c>
      <c r="I744" s="20" t="str">
        <f t="shared" si="40"/>
        <v>otevřeno</v>
      </c>
      <c r="J744" s="20">
        <f t="shared" si="41"/>
        <v>0</v>
      </c>
    </row>
    <row r="745" spans="8:10" x14ac:dyDescent="0.25">
      <c r="H745" s="20">
        <f t="shared" si="39"/>
        <v>0</v>
      </c>
      <c r="I745" s="20" t="str">
        <f t="shared" si="40"/>
        <v>otevřeno</v>
      </c>
      <c r="J745" s="20">
        <f t="shared" si="41"/>
        <v>0</v>
      </c>
    </row>
    <row r="746" spans="8:10" x14ac:dyDescent="0.25">
      <c r="H746" s="20">
        <f t="shared" si="39"/>
        <v>0</v>
      </c>
      <c r="I746" s="20" t="str">
        <f t="shared" si="40"/>
        <v>otevřeno</v>
      </c>
      <c r="J746" s="20">
        <f t="shared" si="41"/>
        <v>0</v>
      </c>
    </row>
    <row r="747" spans="8:10" x14ac:dyDescent="0.25">
      <c r="H747" s="20">
        <f t="shared" si="39"/>
        <v>0</v>
      </c>
      <c r="I747" s="20" t="str">
        <f t="shared" si="40"/>
        <v>otevřeno</v>
      </c>
      <c r="J747" s="20">
        <f t="shared" si="41"/>
        <v>0</v>
      </c>
    </row>
    <row r="748" spans="8:10" x14ac:dyDescent="0.25">
      <c r="H748" s="20">
        <f t="shared" si="39"/>
        <v>0</v>
      </c>
      <c r="I748" s="20" t="str">
        <f t="shared" si="40"/>
        <v>otevřeno</v>
      </c>
      <c r="J748" s="20">
        <f t="shared" si="41"/>
        <v>0</v>
      </c>
    </row>
    <row r="749" spans="8:10" x14ac:dyDescent="0.25">
      <c r="H749" s="20">
        <f t="shared" si="39"/>
        <v>0</v>
      </c>
      <c r="I749" s="20" t="str">
        <f t="shared" si="40"/>
        <v>otevřeno</v>
      </c>
      <c r="J749" s="20">
        <f t="shared" si="41"/>
        <v>0</v>
      </c>
    </row>
    <row r="750" spans="8:10" x14ac:dyDescent="0.25">
      <c r="H750" s="20">
        <f t="shared" si="39"/>
        <v>0</v>
      </c>
      <c r="I750" s="20" t="str">
        <f t="shared" si="40"/>
        <v>otevřeno</v>
      </c>
      <c r="J750" s="20">
        <f t="shared" si="41"/>
        <v>0</v>
      </c>
    </row>
    <row r="751" spans="8:10" x14ac:dyDescent="0.25">
      <c r="H751" s="20">
        <f t="shared" si="39"/>
        <v>0</v>
      </c>
      <c r="I751" s="20" t="str">
        <f t="shared" si="40"/>
        <v>otevřeno</v>
      </c>
      <c r="J751" s="20">
        <f t="shared" si="41"/>
        <v>0</v>
      </c>
    </row>
    <row r="752" spans="8:10" x14ac:dyDescent="0.25">
      <c r="H752" s="20">
        <f t="shared" si="39"/>
        <v>0</v>
      </c>
      <c r="I752" s="20" t="str">
        <f t="shared" si="40"/>
        <v>otevřeno</v>
      </c>
      <c r="J752" s="20">
        <f t="shared" si="41"/>
        <v>0</v>
      </c>
    </row>
    <row r="753" spans="8:10" x14ac:dyDescent="0.25">
      <c r="H753" s="20">
        <f t="shared" si="39"/>
        <v>0</v>
      </c>
      <c r="I753" s="20" t="str">
        <f t="shared" si="40"/>
        <v>otevřeno</v>
      </c>
      <c r="J753" s="20">
        <f t="shared" si="41"/>
        <v>0</v>
      </c>
    </row>
    <row r="754" spans="8:10" x14ac:dyDescent="0.25">
      <c r="H754" s="20">
        <f t="shared" si="39"/>
        <v>0</v>
      </c>
      <c r="I754" s="20" t="str">
        <f t="shared" si="40"/>
        <v>otevřeno</v>
      </c>
      <c r="J754" s="20">
        <f t="shared" si="41"/>
        <v>0</v>
      </c>
    </row>
    <row r="755" spans="8:10" x14ac:dyDescent="0.25">
      <c r="H755" s="20">
        <f t="shared" si="39"/>
        <v>0</v>
      </c>
      <c r="I755" s="20" t="str">
        <f t="shared" si="40"/>
        <v>otevřeno</v>
      </c>
      <c r="J755" s="20">
        <f t="shared" si="41"/>
        <v>0</v>
      </c>
    </row>
    <row r="756" spans="8:10" x14ac:dyDescent="0.25">
      <c r="H756" s="20">
        <f t="shared" si="39"/>
        <v>0</v>
      </c>
      <c r="I756" s="20" t="str">
        <f t="shared" si="40"/>
        <v>otevřeno</v>
      </c>
      <c r="J756" s="20">
        <f t="shared" si="41"/>
        <v>0</v>
      </c>
    </row>
    <row r="757" spans="8:10" x14ac:dyDescent="0.25">
      <c r="H757" s="20">
        <f t="shared" si="39"/>
        <v>0</v>
      </c>
      <c r="I757" s="20" t="str">
        <f t="shared" si="40"/>
        <v>otevřeno</v>
      </c>
      <c r="J757" s="20">
        <f t="shared" si="41"/>
        <v>0</v>
      </c>
    </row>
    <row r="758" spans="8:10" x14ac:dyDescent="0.25">
      <c r="H758" s="20">
        <f t="shared" si="39"/>
        <v>0</v>
      </c>
      <c r="I758" s="20" t="str">
        <f t="shared" si="40"/>
        <v>otevřeno</v>
      </c>
      <c r="J758" s="20">
        <f t="shared" si="41"/>
        <v>0</v>
      </c>
    </row>
    <row r="759" spans="8:10" x14ac:dyDescent="0.25">
      <c r="H759" s="20">
        <f t="shared" si="39"/>
        <v>0</v>
      </c>
      <c r="I759" s="20" t="str">
        <f t="shared" si="40"/>
        <v>otevřeno</v>
      </c>
      <c r="J759" s="20">
        <f t="shared" si="41"/>
        <v>0</v>
      </c>
    </row>
    <row r="760" spans="8:10" x14ac:dyDescent="0.25">
      <c r="H760" s="20">
        <f t="shared" si="39"/>
        <v>0</v>
      </c>
      <c r="I760" s="20" t="str">
        <f t="shared" si="40"/>
        <v>otevřeno</v>
      </c>
      <c r="J760" s="20">
        <f t="shared" si="41"/>
        <v>0</v>
      </c>
    </row>
    <row r="761" spans="8:10" x14ac:dyDescent="0.25">
      <c r="H761" s="20">
        <f t="shared" si="39"/>
        <v>0</v>
      </c>
      <c r="I761" s="20" t="str">
        <f t="shared" si="40"/>
        <v>otevřeno</v>
      </c>
      <c r="J761" s="20">
        <f t="shared" si="41"/>
        <v>0</v>
      </c>
    </row>
    <row r="762" spans="8:10" x14ac:dyDescent="0.25">
      <c r="H762" s="20">
        <f t="shared" ref="H762:H825" si="42">B762</f>
        <v>0</v>
      </c>
      <c r="I762" s="20" t="str">
        <f t="shared" ref="I762:I825" si="43">IF(B762=0,IF(C762=0,"otevřeno",C762),"otevřeno")</f>
        <v>otevřeno</v>
      </c>
      <c r="J762" s="20">
        <f t="shared" ref="J762:J825" si="44">IF(D762=0,IF(C762=1,"otevřeno",D762),D762)</f>
        <v>0</v>
      </c>
    </row>
    <row r="763" spans="8:10" x14ac:dyDescent="0.25">
      <c r="H763" s="20">
        <f t="shared" si="42"/>
        <v>0</v>
      </c>
      <c r="I763" s="20" t="str">
        <f t="shared" si="43"/>
        <v>otevřeno</v>
      </c>
      <c r="J763" s="20">
        <f t="shared" si="44"/>
        <v>0</v>
      </c>
    </row>
    <row r="764" spans="8:10" x14ac:dyDescent="0.25">
      <c r="H764" s="20">
        <f t="shared" si="42"/>
        <v>0</v>
      </c>
      <c r="I764" s="20" t="str">
        <f t="shared" si="43"/>
        <v>otevřeno</v>
      </c>
      <c r="J764" s="20">
        <f t="shared" si="44"/>
        <v>0</v>
      </c>
    </row>
    <row r="765" spans="8:10" x14ac:dyDescent="0.25">
      <c r="H765" s="20">
        <f t="shared" si="42"/>
        <v>0</v>
      </c>
      <c r="I765" s="20" t="str">
        <f t="shared" si="43"/>
        <v>otevřeno</v>
      </c>
      <c r="J765" s="20">
        <f t="shared" si="44"/>
        <v>0</v>
      </c>
    </row>
    <row r="766" spans="8:10" x14ac:dyDescent="0.25">
      <c r="H766" s="20">
        <f t="shared" si="42"/>
        <v>0</v>
      </c>
      <c r="I766" s="20" t="str">
        <f t="shared" si="43"/>
        <v>otevřeno</v>
      </c>
      <c r="J766" s="20">
        <f t="shared" si="44"/>
        <v>0</v>
      </c>
    </row>
    <row r="767" spans="8:10" x14ac:dyDescent="0.25">
      <c r="H767" s="20">
        <f t="shared" si="42"/>
        <v>0</v>
      </c>
      <c r="I767" s="20" t="str">
        <f t="shared" si="43"/>
        <v>otevřeno</v>
      </c>
      <c r="J767" s="20">
        <f t="shared" si="44"/>
        <v>0</v>
      </c>
    </row>
    <row r="768" spans="8:10" x14ac:dyDescent="0.25">
      <c r="H768" s="20">
        <f t="shared" si="42"/>
        <v>0</v>
      </c>
      <c r="I768" s="20" t="str">
        <f t="shared" si="43"/>
        <v>otevřeno</v>
      </c>
      <c r="J768" s="20">
        <f t="shared" si="44"/>
        <v>0</v>
      </c>
    </row>
    <row r="769" spans="8:10" x14ac:dyDescent="0.25">
      <c r="H769" s="20">
        <f t="shared" si="42"/>
        <v>0</v>
      </c>
      <c r="I769" s="20" t="str">
        <f t="shared" si="43"/>
        <v>otevřeno</v>
      </c>
      <c r="J769" s="20">
        <f t="shared" si="44"/>
        <v>0</v>
      </c>
    </row>
    <row r="770" spans="8:10" x14ac:dyDescent="0.25">
      <c r="H770" s="20">
        <f t="shared" si="42"/>
        <v>0</v>
      </c>
      <c r="I770" s="20" t="str">
        <f t="shared" si="43"/>
        <v>otevřeno</v>
      </c>
      <c r="J770" s="20">
        <f t="shared" si="44"/>
        <v>0</v>
      </c>
    </row>
    <row r="771" spans="8:10" x14ac:dyDescent="0.25">
      <c r="H771" s="20">
        <f t="shared" si="42"/>
        <v>0</v>
      </c>
      <c r="I771" s="20" t="str">
        <f t="shared" si="43"/>
        <v>otevřeno</v>
      </c>
      <c r="J771" s="20">
        <f t="shared" si="44"/>
        <v>0</v>
      </c>
    </row>
    <row r="772" spans="8:10" x14ac:dyDescent="0.25">
      <c r="H772" s="20">
        <f t="shared" si="42"/>
        <v>0</v>
      </c>
      <c r="I772" s="20" t="str">
        <f t="shared" si="43"/>
        <v>otevřeno</v>
      </c>
      <c r="J772" s="20">
        <f t="shared" si="44"/>
        <v>0</v>
      </c>
    </row>
    <row r="773" spans="8:10" x14ac:dyDescent="0.25">
      <c r="H773" s="20">
        <f t="shared" si="42"/>
        <v>0</v>
      </c>
      <c r="I773" s="20" t="str">
        <f t="shared" si="43"/>
        <v>otevřeno</v>
      </c>
      <c r="J773" s="20">
        <f t="shared" si="44"/>
        <v>0</v>
      </c>
    </row>
    <row r="774" spans="8:10" x14ac:dyDescent="0.25">
      <c r="H774" s="20">
        <f t="shared" si="42"/>
        <v>0</v>
      </c>
      <c r="I774" s="20" t="str">
        <f t="shared" si="43"/>
        <v>otevřeno</v>
      </c>
      <c r="J774" s="20">
        <f t="shared" si="44"/>
        <v>0</v>
      </c>
    </row>
    <row r="775" spans="8:10" x14ac:dyDescent="0.25">
      <c r="H775" s="20">
        <f t="shared" si="42"/>
        <v>0</v>
      </c>
      <c r="I775" s="20" t="str">
        <f t="shared" si="43"/>
        <v>otevřeno</v>
      </c>
      <c r="J775" s="20">
        <f t="shared" si="44"/>
        <v>0</v>
      </c>
    </row>
    <row r="776" spans="8:10" x14ac:dyDescent="0.25">
      <c r="H776" s="20">
        <f t="shared" si="42"/>
        <v>0</v>
      </c>
      <c r="I776" s="20" t="str">
        <f t="shared" si="43"/>
        <v>otevřeno</v>
      </c>
      <c r="J776" s="20">
        <f t="shared" si="44"/>
        <v>0</v>
      </c>
    </row>
    <row r="777" spans="8:10" x14ac:dyDescent="0.25">
      <c r="H777" s="20">
        <f t="shared" si="42"/>
        <v>0</v>
      </c>
      <c r="I777" s="20" t="str">
        <f t="shared" si="43"/>
        <v>otevřeno</v>
      </c>
      <c r="J777" s="20">
        <f t="shared" si="44"/>
        <v>0</v>
      </c>
    </row>
    <row r="778" spans="8:10" x14ac:dyDescent="0.25">
      <c r="H778" s="20">
        <f t="shared" si="42"/>
        <v>0</v>
      </c>
      <c r="I778" s="20" t="str">
        <f t="shared" si="43"/>
        <v>otevřeno</v>
      </c>
      <c r="J778" s="20">
        <f t="shared" si="44"/>
        <v>0</v>
      </c>
    </row>
    <row r="779" spans="8:10" x14ac:dyDescent="0.25">
      <c r="H779" s="20">
        <f t="shared" si="42"/>
        <v>0</v>
      </c>
      <c r="I779" s="20" t="str">
        <f t="shared" si="43"/>
        <v>otevřeno</v>
      </c>
      <c r="J779" s="20">
        <f t="shared" si="44"/>
        <v>0</v>
      </c>
    </row>
    <row r="780" spans="8:10" x14ac:dyDescent="0.25">
      <c r="H780" s="20">
        <f t="shared" si="42"/>
        <v>0</v>
      </c>
      <c r="I780" s="20" t="str">
        <f t="shared" si="43"/>
        <v>otevřeno</v>
      </c>
      <c r="J780" s="20">
        <f t="shared" si="44"/>
        <v>0</v>
      </c>
    </row>
    <row r="781" spans="8:10" x14ac:dyDescent="0.25">
      <c r="H781" s="20">
        <f t="shared" si="42"/>
        <v>0</v>
      </c>
      <c r="I781" s="20" t="str">
        <f t="shared" si="43"/>
        <v>otevřeno</v>
      </c>
      <c r="J781" s="20">
        <f t="shared" si="44"/>
        <v>0</v>
      </c>
    </row>
    <row r="782" spans="8:10" x14ac:dyDescent="0.25">
      <c r="H782" s="20">
        <f t="shared" si="42"/>
        <v>0</v>
      </c>
      <c r="I782" s="20" t="str">
        <f t="shared" si="43"/>
        <v>otevřeno</v>
      </c>
      <c r="J782" s="20">
        <f t="shared" si="44"/>
        <v>0</v>
      </c>
    </row>
    <row r="783" spans="8:10" x14ac:dyDescent="0.25">
      <c r="H783" s="20">
        <f t="shared" si="42"/>
        <v>0</v>
      </c>
      <c r="I783" s="20" t="str">
        <f t="shared" si="43"/>
        <v>otevřeno</v>
      </c>
      <c r="J783" s="20">
        <f t="shared" si="44"/>
        <v>0</v>
      </c>
    </row>
    <row r="784" spans="8:10" x14ac:dyDescent="0.25">
      <c r="H784" s="20">
        <f t="shared" si="42"/>
        <v>0</v>
      </c>
      <c r="I784" s="20" t="str">
        <f t="shared" si="43"/>
        <v>otevřeno</v>
      </c>
      <c r="J784" s="20">
        <f t="shared" si="44"/>
        <v>0</v>
      </c>
    </row>
    <row r="785" spans="8:10" x14ac:dyDescent="0.25">
      <c r="H785" s="20">
        <f t="shared" si="42"/>
        <v>0</v>
      </c>
      <c r="I785" s="20" t="str">
        <f t="shared" si="43"/>
        <v>otevřeno</v>
      </c>
      <c r="J785" s="20">
        <f t="shared" si="44"/>
        <v>0</v>
      </c>
    </row>
    <row r="786" spans="8:10" x14ac:dyDescent="0.25">
      <c r="H786" s="20">
        <f t="shared" si="42"/>
        <v>0</v>
      </c>
      <c r="I786" s="20" t="str">
        <f t="shared" si="43"/>
        <v>otevřeno</v>
      </c>
      <c r="J786" s="20">
        <f t="shared" si="44"/>
        <v>0</v>
      </c>
    </row>
    <row r="787" spans="8:10" x14ac:dyDescent="0.25">
      <c r="H787" s="20">
        <f t="shared" si="42"/>
        <v>0</v>
      </c>
      <c r="I787" s="20" t="str">
        <f t="shared" si="43"/>
        <v>otevřeno</v>
      </c>
      <c r="J787" s="20">
        <f t="shared" si="44"/>
        <v>0</v>
      </c>
    </row>
    <row r="788" spans="8:10" x14ac:dyDescent="0.25">
      <c r="H788" s="20">
        <f t="shared" si="42"/>
        <v>0</v>
      </c>
      <c r="I788" s="20" t="str">
        <f t="shared" si="43"/>
        <v>otevřeno</v>
      </c>
      <c r="J788" s="20">
        <f t="shared" si="44"/>
        <v>0</v>
      </c>
    </row>
    <row r="789" spans="8:10" x14ac:dyDescent="0.25">
      <c r="H789" s="20">
        <f t="shared" si="42"/>
        <v>0</v>
      </c>
      <c r="I789" s="20" t="str">
        <f t="shared" si="43"/>
        <v>otevřeno</v>
      </c>
      <c r="J789" s="20">
        <f t="shared" si="44"/>
        <v>0</v>
      </c>
    </row>
    <row r="790" spans="8:10" x14ac:dyDescent="0.25">
      <c r="H790" s="20">
        <f t="shared" si="42"/>
        <v>0</v>
      </c>
      <c r="I790" s="20" t="str">
        <f t="shared" si="43"/>
        <v>otevřeno</v>
      </c>
      <c r="J790" s="20">
        <f t="shared" si="44"/>
        <v>0</v>
      </c>
    </row>
    <row r="791" spans="8:10" x14ac:dyDescent="0.25">
      <c r="H791" s="20">
        <f t="shared" si="42"/>
        <v>0</v>
      </c>
      <c r="I791" s="20" t="str">
        <f t="shared" si="43"/>
        <v>otevřeno</v>
      </c>
      <c r="J791" s="20">
        <f t="shared" si="44"/>
        <v>0</v>
      </c>
    </row>
    <row r="792" spans="8:10" x14ac:dyDescent="0.25">
      <c r="H792" s="20">
        <f t="shared" si="42"/>
        <v>0</v>
      </c>
      <c r="I792" s="20" t="str">
        <f t="shared" si="43"/>
        <v>otevřeno</v>
      </c>
      <c r="J792" s="20">
        <f t="shared" si="44"/>
        <v>0</v>
      </c>
    </row>
    <row r="793" spans="8:10" x14ac:dyDescent="0.25">
      <c r="H793" s="20">
        <f t="shared" si="42"/>
        <v>0</v>
      </c>
      <c r="I793" s="20" t="str">
        <f t="shared" si="43"/>
        <v>otevřeno</v>
      </c>
      <c r="J793" s="20">
        <f t="shared" si="44"/>
        <v>0</v>
      </c>
    </row>
    <row r="794" spans="8:10" x14ac:dyDescent="0.25">
      <c r="H794" s="20">
        <f t="shared" si="42"/>
        <v>0</v>
      </c>
      <c r="I794" s="20" t="str">
        <f t="shared" si="43"/>
        <v>otevřeno</v>
      </c>
      <c r="J794" s="20">
        <f t="shared" si="44"/>
        <v>0</v>
      </c>
    </row>
    <row r="795" spans="8:10" x14ac:dyDescent="0.25">
      <c r="H795" s="20">
        <f t="shared" si="42"/>
        <v>0</v>
      </c>
      <c r="I795" s="20" t="str">
        <f t="shared" si="43"/>
        <v>otevřeno</v>
      </c>
      <c r="J795" s="20">
        <f t="shared" si="44"/>
        <v>0</v>
      </c>
    </row>
    <row r="796" spans="8:10" x14ac:dyDescent="0.25">
      <c r="H796" s="20">
        <f t="shared" si="42"/>
        <v>0</v>
      </c>
      <c r="I796" s="20" t="str">
        <f t="shared" si="43"/>
        <v>otevřeno</v>
      </c>
      <c r="J796" s="20">
        <f t="shared" si="44"/>
        <v>0</v>
      </c>
    </row>
    <row r="797" spans="8:10" x14ac:dyDescent="0.25">
      <c r="H797" s="20">
        <f t="shared" si="42"/>
        <v>0</v>
      </c>
      <c r="I797" s="20" t="str">
        <f t="shared" si="43"/>
        <v>otevřeno</v>
      </c>
      <c r="J797" s="20">
        <f t="shared" si="44"/>
        <v>0</v>
      </c>
    </row>
    <row r="798" spans="8:10" x14ac:dyDescent="0.25">
      <c r="H798" s="20">
        <f t="shared" si="42"/>
        <v>0</v>
      </c>
      <c r="I798" s="20" t="str">
        <f t="shared" si="43"/>
        <v>otevřeno</v>
      </c>
      <c r="J798" s="20">
        <f t="shared" si="44"/>
        <v>0</v>
      </c>
    </row>
    <row r="799" spans="8:10" x14ac:dyDescent="0.25">
      <c r="H799" s="20">
        <f t="shared" si="42"/>
        <v>0</v>
      </c>
      <c r="I799" s="20" t="str">
        <f t="shared" si="43"/>
        <v>otevřeno</v>
      </c>
      <c r="J799" s="20">
        <f t="shared" si="44"/>
        <v>0</v>
      </c>
    </row>
    <row r="800" spans="8:10" x14ac:dyDescent="0.25">
      <c r="H800" s="20">
        <f t="shared" si="42"/>
        <v>0</v>
      </c>
      <c r="I800" s="20" t="str">
        <f t="shared" si="43"/>
        <v>otevřeno</v>
      </c>
      <c r="J800" s="20">
        <f t="shared" si="44"/>
        <v>0</v>
      </c>
    </row>
    <row r="801" spans="8:10" x14ac:dyDescent="0.25">
      <c r="H801" s="20">
        <f t="shared" si="42"/>
        <v>0</v>
      </c>
      <c r="I801" s="20" t="str">
        <f t="shared" si="43"/>
        <v>otevřeno</v>
      </c>
      <c r="J801" s="20">
        <f t="shared" si="44"/>
        <v>0</v>
      </c>
    </row>
    <row r="802" spans="8:10" x14ac:dyDescent="0.25">
      <c r="H802" s="20">
        <f t="shared" si="42"/>
        <v>0</v>
      </c>
      <c r="I802" s="20" t="str">
        <f t="shared" si="43"/>
        <v>otevřeno</v>
      </c>
      <c r="J802" s="20">
        <f t="shared" si="44"/>
        <v>0</v>
      </c>
    </row>
    <row r="803" spans="8:10" x14ac:dyDescent="0.25">
      <c r="H803" s="20">
        <f t="shared" si="42"/>
        <v>0</v>
      </c>
      <c r="I803" s="20" t="str">
        <f t="shared" si="43"/>
        <v>otevřeno</v>
      </c>
      <c r="J803" s="20">
        <f t="shared" si="44"/>
        <v>0</v>
      </c>
    </row>
    <row r="804" spans="8:10" x14ac:dyDescent="0.25">
      <c r="H804" s="20">
        <f t="shared" si="42"/>
        <v>0</v>
      </c>
      <c r="I804" s="20" t="str">
        <f t="shared" si="43"/>
        <v>otevřeno</v>
      </c>
      <c r="J804" s="20">
        <f t="shared" si="44"/>
        <v>0</v>
      </c>
    </row>
    <row r="805" spans="8:10" x14ac:dyDescent="0.25">
      <c r="H805" s="20">
        <f t="shared" si="42"/>
        <v>0</v>
      </c>
      <c r="I805" s="20" t="str">
        <f t="shared" si="43"/>
        <v>otevřeno</v>
      </c>
      <c r="J805" s="20">
        <f t="shared" si="44"/>
        <v>0</v>
      </c>
    </row>
    <row r="806" spans="8:10" x14ac:dyDescent="0.25">
      <c r="H806" s="20">
        <f t="shared" si="42"/>
        <v>0</v>
      </c>
      <c r="I806" s="20" t="str">
        <f t="shared" si="43"/>
        <v>otevřeno</v>
      </c>
      <c r="J806" s="20">
        <f t="shared" si="44"/>
        <v>0</v>
      </c>
    </row>
    <row r="807" spans="8:10" x14ac:dyDescent="0.25">
      <c r="H807" s="20">
        <f t="shared" si="42"/>
        <v>0</v>
      </c>
      <c r="I807" s="20" t="str">
        <f t="shared" si="43"/>
        <v>otevřeno</v>
      </c>
      <c r="J807" s="20">
        <f t="shared" si="44"/>
        <v>0</v>
      </c>
    </row>
    <row r="808" spans="8:10" x14ac:dyDescent="0.25">
      <c r="H808" s="20">
        <f t="shared" si="42"/>
        <v>0</v>
      </c>
      <c r="I808" s="20" t="str">
        <f t="shared" si="43"/>
        <v>otevřeno</v>
      </c>
      <c r="J808" s="20">
        <f t="shared" si="44"/>
        <v>0</v>
      </c>
    </row>
    <row r="809" spans="8:10" x14ac:dyDescent="0.25">
      <c r="H809" s="20">
        <f t="shared" si="42"/>
        <v>0</v>
      </c>
      <c r="I809" s="20" t="str">
        <f t="shared" si="43"/>
        <v>otevřeno</v>
      </c>
      <c r="J809" s="20">
        <f t="shared" si="44"/>
        <v>0</v>
      </c>
    </row>
    <row r="810" spans="8:10" x14ac:dyDescent="0.25">
      <c r="H810" s="20">
        <f t="shared" si="42"/>
        <v>0</v>
      </c>
      <c r="I810" s="20" t="str">
        <f t="shared" si="43"/>
        <v>otevřeno</v>
      </c>
      <c r="J810" s="20">
        <f t="shared" si="44"/>
        <v>0</v>
      </c>
    </row>
    <row r="811" spans="8:10" x14ac:dyDescent="0.25">
      <c r="H811" s="20">
        <f t="shared" si="42"/>
        <v>0</v>
      </c>
      <c r="I811" s="20" t="str">
        <f t="shared" si="43"/>
        <v>otevřeno</v>
      </c>
      <c r="J811" s="20">
        <f t="shared" si="44"/>
        <v>0</v>
      </c>
    </row>
    <row r="812" spans="8:10" x14ac:dyDescent="0.25">
      <c r="H812" s="20">
        <f t="shared" si="42"/>
        <v>0</v>
      </c>
      <c r="I812" s="20" t="str">
        <f t="shared" si="43"/>
        <v>otevřeno</v>
      </c>
      <c r="J812" s="20">
        <f t="shared" si="44"/>
        <v>0</v>
      </c>
    </row>
    <row r="813" spans="8:10" x14ac:dyDescent="0.25">
      <c r="H813" s="20">
        <f t="shared" si="42"/>
        <v>0</v>
      </c>
      <c r="I813" s="20" t="str">
        <f t="shared" si="43"/>
        <v>otevřeno</v>
      </c>
      <c r="J813" s="20">
        <f t="shared" si="44"/>
        <v>0</v>
      </c>
    </row>
    <row r="814" spans="8:10" x14ac:dyDescent="0.25">
      <c r="H814" s="20">
        <f t="shared" si="42"/>
        <v>0</v>
      </c>
      <c r="I814" s="20" t="str">
        <f t="shared" si="43"/>
        <v>otevřeno</v>
      </c>
      <c r="J814" s="20">
        <f t="shared" si="44"/>
        <v>0</v>
      </c>
    </row>
    <row r="815" spans="8:10" x14ac:dyDescent="0.25">
      <c r="H815" s="20">
        <f t="shared" si="42"/>
        <v>0</v>
      </c>
      <c r="I815" s="20" t="str">
        <f t="shared" si="43"/>
        <v>otevřeno</v>
      </c>
      <c r="J815" s="20">
        <f t="shared" si="44"/>
        <v>0</v>
      </c>
    </row>
    <row r="816" spans="8:10" x14ac:dyDescent="0.25">
      <c r="H816" s="20">
        <f t="shared" si="42"/>
        <v>0</v>
      </c>
      <c r="I816" s="20" t="str">
        <f t="shared" si="43"/>
        <v>otevřeno</v>
      </c>
      <c r="J816" s="20">
        <f t="shared" si="44"/>
        <v>0</v>
      </c>
    </row>
    <row r="817" spans="8:10" x14ac:dyDescent="0.25">
      <c r="H817" s="20">
        <f t="shared" si="42"/>
        <v>0</v>
      </c>
      <c r="I817" s="20" t="str">
        <f t="shared" si="43"/>
        <v>otevřeno</v>
      </c>
      <c r="J817" s="20">
        <f t="shared" si="44"/>
        <v>0</v>
      </c>
    </row>
    <row r="818" spans="8:10" x14ac:dyDescent="0.25">
      <c r="H818" s="20">
        <f t="shared" si="42"/>
        <v>0</v>
      </c>
      <c r="I818" s="20" t="str">
        <f t="shared" si="43"/>
        <v>otevřeno</v>
      </c>
      <c r="J818" s="20">
        <f t="shared" si="44"/>
        <v>0</v>
      </c>
    </row>
    <row r="819" spans="8:10" x14ac:dyDescent="0.25">
      <c r="H819" s="20">
        <f t="shared" si="42"/>
        <v>0</v>
      </c>
      <c r="I819" s="20" t="str">
        <f t="shared" si="43"/>
        <v>otevřeno</v>
      </c>
      <c r="J819" s="20">
        <f t="shared" si="44"/>
        <v>0</v>
      </c>
    </row>
    <row r="820" spans="8:10" x14ac:dyDescent="0.25">
      <c r="H820" s="20">
        <f t="shared" si="42"/>
        <v>0</v>
      </c>
      <c r="I820" s="20" t="str">
        <f t="shared" si="43"/>
        <v>otevřeno</v>
      </c>
      <c r="J820" s="20">
        <f t="shared" si="44"/>
        <v>0</v>
      </c>
    </row>
    <row r="821" spans="8:10" x14ac:dyDescent="0.25">
      <c r="H821" s="20">
        <f t="shared" si="42"/>
        <v>0</v>
      </c>
      <c r="I821" s="20" t="str">
        <f t="shared" si="43"/>
        <v>otevřeno</v>
      </c>
      <c r="J821" s="20">
        <f t="shared" si="44"/>
        <v>0</v>
      </c>
    </row>
    <row r="822" spans="8:10" x14ac:dyDescent="0.25">
      <c r="H822" s="20">
        <f t="shared" si="42"/>
        <v>0</v>
      </c>
      <c r="I822" s="20" t="str">
        <f t="shared" si="43"/>
        <v>otevřeno</v>
      </c>
      <c r="J822" s="20">
        <f t="shared" si="44"/>
        <v>0</v>
      </c>
    </row>
    <row r="823" spans="8:10" x14ac:dyDescent="0.25">
      <c r="H823" s="20">
        <f t="shared" si="42"/>
        <v>0</v>
      </c>
      <c r="I823" s="20" t="str">
        <f t="shared" si="43"/>
        <v>otevřeno</v>
      </c>
      <c r="J823" s="20">
        <f t="shared" si="44"/>
        <v>0</v>
      </c>
    </row>
    <row r="824" spans="8:10" x14ac:dyDescent="0.25">
      <c r="H824" s="20">
        <f t="shared" si="42"/>
        <v>0</v>
      </c>
      <c r="I824" s="20" t="str">
        <f t="shared" si="43"/>
        <v>otevřeno</v>
      </c>
      <c r="J824" s="20">
        <f t="shared" si="44"/>
        <v>0</v>
      </c>
    </row>
    <row r="825" spans="8:10" x14ac:dyDescent="0.25">
      <c r="H825" s="20">
        <f t="shared" si="42"/>
        <v>0</v>
      </c>
      <c r="I825" s="20" t="str">
        <f t="shared" si="43"/>
        <v>otevřeno</v>
      </c>
      <c r="J825" s="20">
        <f t="shared" si="44"/>
        <v>0</v>
      </c>
    </row>
    <row r="826" spans="8:10" x14ac:dyDescent="0.25">
      <c r="H826" s="20">
        <f t="shared" ref="H826:H889" si="45">B826</f>
        <v>0</v>
      </c>
      <c r="I826" s="20" t="str">
        <f t="shared" ref="I826:I889" si="46">IF(B826=0,IF(C826=0,"otevřeno",C826),"otevřeno")</f>
        <v>otevřeno</v>
      </c>
      <c r="J826" s="20">
        <f t="shared" ref="J826:J889" si="47">IF(D826=0,IF(C826=1,"otevřeno",D826),D826)</f>
        <v>0</v>
      </c>
    </row>
    <row r="827" spans="8:10" x14ac:dyDescent="0.25">
      <c r="H827" s="20">
        <f t="shared" si="45"/>
        <v>0</v>
      </c>
      <c r="I827" s="20" t="str">
        <f t="shared" si="46"/>
        <v>otevřeno</v>
      </c>
      <c r="J827" s="20">
        <f t="shared" si="47"/>
        <v>0</v>
      </c>
    </row>
    <row r="828" spans="8:10" x14ac:dyDescent="0.25">
      <c r="H828" s="20">
        <f t="shared" si="45"/>
        <v>0</v>
      </c>
      <c r="I828" s="20" t="str">
        <f t="shared" si="46"/>
        <v>otevřeno</v>
      </c>
      <c r="J828" s="20">
        <f t="shared" si="47"/>
        <v>0</v>
      </c>
    </row>
    <row r="829" spans="8:10" x14ac:dyDescent="0.25">
      <c r="H829" s="20">
        <f t="shared" si="45"/>
        <v>0</v>
      </c>
      <c r="I829" s="20" t="str">
        <f t="shared" si="46"/>
        <v>otevřeno</v>
      </c>
      <c r="J829" s="20">
        <f t="shared" si="47"/>
        <v>0</v>
      </c>
    </row>
    <row r="830" spans="8:10" x14ac:dyDescent="0.25">
      <c r="H830" s="20">
        <f t="shared" si="45"/>
        <v>0</v>
      </c>
      <c r="I830" s="20" t="str">
        <f t="shared" si="46"/>
        <v>otevřeno</v>
      </c>
      <c r="J830" s="20">
        <f t="shared" si="47"/>
        <v>0</v>
      </c>
    </row>
    <row r="831" spans="8:10" x14ac:dyDescent="0.25">
      <c r="H831" s="20">
        <f t="shared" si="45"/>
        <v>0</v>
      </c>
      <c r="I831" s="20" t="str">
        <f t="shared" si="46"/>
        <v>otevřeno</v>
      </c>
      <c r="J831" s="20">
        <f t="shared" si="47"/>
        <v>0</v>
      </c>
    </row>
    <row r="832" spans="8:10" x14ac:dyDescent="0.25">
      <c r="H832" s="20">
        <f t="shared" si="45"/>
        <v>0</v>
      </c>
      <c r="I832" s="20" t="str">
        <f t="shared" si="46"/>
        <v>otevřeno</v>
      </c>
      <c r="J832" s="20">
        <f t="shared" si="47"/>
        <v>0</v>
      </c>
    </row>
    <row r="833" spans="8:10" x14ac:dyDescent="0.25">
      <c r="H833" s="20">
        <f t="shared" si="45"/>
        <v>0</v>
      </c>
      <c r="I833" s="20" t="str">
        <f t="shared" si="46"/>
        <v>otevřeno</v>
      </c>
      <c r="J833" s="20">
        <f t="shared" si="47"/>
        <v>0</v>
      </c>
    </row>
    <row r="834" spans="8:10" x14ac:dyDescent="0.25">
      <c r="H834" s="20">
        <f t="shared" si="45"/>
        <v>0</v>
      </c>
      <c r="I834" s="20" t="str">
        <f t="shared" si="46"/>
        <v>otevřeno</v>
      </c>
      <c r="J834" s="20">
        <f t="shared" si="47"/>
        <v>0</v>
      </c>
    </row>
    <row r="835" spans="8:10" x14ac:dyDescent="0.25">
      <c r="H835" s="20">
        <f t="shared" si="45"/>
        <v>0</v>
      </c>
      <c r="I835" s="20" t="str">
        <f t="shared" si="46"/>
        <v>otevřeno</v>
      </c>
      <c r="J835" s="20">
        <f t="shared" si="47"/>
        <v>0</v>
      </c>
    </row>
    <row r="836" spans="8:10" x14ac:dyDescent="0.25">
      <c r="H836" s="20">
        <f t="shared" si="45"/>
        <v>0</v>
      </c>
      <c r="I836" s="20" t="str">
        <f t="shared" si="46"/>
        <v>otevřeno</v>
      </c>
      <c r="J836" s="20">
        <f t="shared" si="47"/>
        <v>0</v>
      </c>
    </row>
    <row r="837" spans="8:10" x14ac:dyDescent="0.25">
      <c r="H837" s="20">
        <f t="shared" si="45"/>
        <v>0</v>
      </c>
      <c r="I837" s="20" t="str">
        <f t="shared" si="46"/>
        <v>otevřeno</v>
      </c>
      <c r="J837" s="20">
        <f t="shared" si="47"/>
        <v>0</v>
      </c>
    </row>
    <row r="838" spans="8:10" x14ac:dyDescent="0.25">
      <c r="H838" s="20">
        <f t="shared" si="45"/>
        <v>0</v>
      </c>
      <c r="I838" s="20" t="str">
        <f t="shared" si="46"/>
        <v>otevřeno</v>
      </c>
      <c r="J838" s="20">
        <f t="shared" si="47"/>
        <v>0</v>
      </c>
    </row>
    <row r="839" spans="8:10" x14ac:dyDescent="0.25">
      <c r="H839" s="20">
        <f t="shared" si="45"/>
        <v>0</v>
      </c>
      <c r="I839" s="20" t="str">
        <f t="shared" si="46"/>
        <v>otevřeno</v>
      </c>
      <c r="J839" s="20">
        <f t="shared" si="47"/>
        <v>0</v>
      </c>
    </row>
    <row r="840" spans="8:10" x14ac:dyDescent="0.25">
      <c r="H840" s="20">
        <f t="shared" si="45"/>
        <v>0</v>
      </c>
      <c r="I840" s="20" t="str">
        <f t="shared" si="46"/>
        <v>otevřeno</v>
      </c>
      <c r="J840" s="20">
        <f t="shared" si="47"/>
        <v>0</v>
      </c>
    </row>
    <row r="841" spans="8:10" x14ac:dyDescent="0.25">
      <c r="H841" s="20">
        <f t="shared" si="45"/>
        <v>0</v>
      </c>
      <c r="I841" s="20" t="str">
        <f t="shared" si="46"/>
        <v>otevřeno</v>
      </c>
      <c r="J841" s="20">
        <f t="shared" si="47"/>
        <v>0</v>
      </c>
    </row>
    <row r="842" spans="8:10" x14ac:dyDescent="0.25">
      <c r="H842" s="20">
        <f t="shared" si="45"/>
        <v>0</v>
      </c>
      <c r="I842" s="20" t="str">
        <f t="shared" si="46"/>
        <v>otevřeno</v>
      </c>
      <c r="J842" s="20">
        <f t="shared" si="47"/>
        <v>0</v>
      </c>
    </row>
    <row r="843" spans="8:10" x14ac:dyDescent="0.25">
      <c r="H843" s="20">
        <f t="shared" si="45"/>
        <v>0</v>
      </c>
      <c r="I843" s="20" t="str">
        <f t="shared" si="46"/>
        <v>otevřeno</v>
      </c>
      <c r="J843" s="20">
        <f t="shared" si="47"/>
        <v>0</v>
      </c>
    </row>
    <row r="844" spans="8:10" x14ac:dyDescent="0.25">
      <c r="H844" s="20">
        <f t="shared" si="45"/>
        <v>0</v>
      </c>
      <c r="I844" s="20" t="str">
        <f t="shared" si="46"/>
        <v>otevřeno</v>
      </c>
      <c r="J844" s="20">
        <f t="shared" si="47"/>
        <v>0</v>
      </c>
    </row>
    <row r="845" spans="8:10" x14ac:dyDescent="0.25">
      <c r="H845" s="20">
        <f t="shared" si="45"/>
        <v>0</v>
      </c>
      <c r="I845" s="20" t="str">
        <f t="shared" si="46"/>
        <v>otevřeno</v>
      </c>
      <c r="J845" s="20">
        <f t="shared" si="47"/>
        <v>0</v>
      </c>
    </row>
    <row r="846" spans="8:10" x14ac:dyDescent="0.25">
      <c r="H846" s="20">
        <f t="shared" si="45"/>
        <v>0</v>
      </c>
      <c r="I846" s="20" t="str">
        <f t="shared" si="46"/>
        <v>otevřeno</v>
      </c>
      <c r="J846" s="20">
        <f t="shared" si="47"/>
        <v>0</v>
      </c>
    </row>
    <row r="847" spans="8:10" x14ac:dyDescent="0.25">
      <c r="H847" s="20">
        <f t="shared" si="45"/>
        <v>0</v>
      </c>
      <c r="I847" s="20" t="str">
        <f t="shared" si="46"/>
        <v>otevřeno</v>
      </c>
      <c r="J847" s="20">
        <f t="shared" si="47"/>
        <v>0</v>
      </c>
    </row>
    <row r="848" spans="8:10" x14ac:dyDescent="0.25">
      <c r="H848" s="20">
        <f t="shared" si="45"/>
        <v>0</v>
      </c>
      <c r="I848" s="20" t="str">
        <f t="shared" si="46"/>
        <v>otevřeno</v>
      </c>
      <c r="J848" s="20">
        <f t="shared" si="47"/>
        <v>0</v>
      </c>
    </row>
    <row r="849" spans="8:10" x14ac:dyDescent="0.25">
      <c r="H849" s="20">
        <f t="shared" si="45"/>
        <v>0</v>
      </c>
      <c r="I849" s="20" t="str">
        <f t="shared" si="46"/>
        <v>otevřeno</v>
      </c>
      <c r="J849" s="20">
        <f t="shared" si="47"/>
        <v>0</v>
      </c>
    </row>
    <row r="850" spans="8:10" x14ac:dyDescent="0.25">
      <c r="H850" s="20">
        <f t="shared" si="45"/>
        <v>0</v>
      </c>
      <c r="I850" s="20" t="str">
        <f t="shared" si="46"/>
        <v>otevřeno</v>
      </c>
      <c r="J850" s="20">
        <f t="shared" si="47"/>
        <v>0</v>
      </c>
    </row>
    <row r="851" spans="8:10" x14ac:dyDescent="0.25">
      <c r="H851" s="20">
        <f t="shared" si="45"/>
        <v>0</v>
      </c>
      <c r="I851" s="20" t="str">
        <f t="shared" si="46"/>
        <v>otevřeno</v>
      </c>
      <c r="J851" s="20">
        <f t="shared" si="47"/>
        <v>0</v>
      </c>
    </row>
    <row r="852" spans="8:10" x14ac:dyDescent="0.25">
      <c r="H852" s="20">
        <f t="shared" si="45"/>
        <v>0</v>
      </c>
      <c r="I852" s="20" t="str">
        <f t="shared" si="46"/>
        <v>otevřeno</v>
      </c>
      <c r="J852" s="20">
        <f t="shared" si="47"/>
        <v>0</v>
      </c>
    </row>
    <row r="853" spans="8:10" x14ac:dyDescent="0.25">
      <c r="H853" s="20">
        <f t="shared" si="45"/>
        <v>0</v>
      </c>
      <c r="I853" s="20" t="str">
        <f t="shared" si="46"/>
        <v>otevřeno</v>
      </c>
      <c r="J853" s="20">
        <f t="shared" si="47"/>
        <v>0</v>
      </c>
    </row>
    <row r="854" spans="8:10" x14ac:dyDescent="0.25">
      <c r="H854" s="20">
        <f t="shared" si="45"/>
        <v>0</v>
      </c>
      <c r="I854" s="20" t="str">
        <f t="shared" si="46"/>
        <v>otevřeno</v>
      </c>
      <c r="J854" s="20">
        <f t="shared" si="47"/>
        <v>0</v>
      </c>
    </row>
    <row r="855" spans="8:10" x14ac:dyDescent="0.25">
      <c r="H855" s="20">
        <f t="shared" si="45"/>
        <v>0</v>
      </c>
      <c r="I855" s="20" t="str">
        <f t="shared" si="46"/>
        <v>otevřeno</v>
      </c>
      <c r="J855" s="20">
        <f t="shared" si="47"/>
        <v>0</v>
      </c>
    </row>
    <row r="856" spans="8:10" x14ac:dyDescent="0.25">
      <c r="H856" s="20">
        <f t="shared" si="45"/>
        <v>0</v>
      </c>
      <c r="I856" s="20" t="str">
        <f t="shared" si="46"/>
        <v>otevřeno</v>
      </c>
      <c r="J856" s="20">
        <f t="shared" si="47"/>
        <v>0</v>
      </c>
    </row>
    <row r="857" spans="8:10" x14ac:dyDescent="0.25">
      <c r="H857" s="20">
        <f t="shared" si="45"/>
        <v>0</v>
      </c>
      <c r="I857" s="20" t="str">
        <f t="shared" si="46"/>
        <v>otevřeno</v>
      </c>
      <c r="J857" s="20">
        <f t="shared" si="47"/>
        <v>0</v>
      </c>
    </row>
    <row r="858" spans="8:10" x14ac:dyDescent="0.25">
      <c r="H858" s="20">
        <f t="shared" si="45"/>
        <v>0</v>
      </c>
      <c r="I858" s="20" t="str">
        <f t="shared" si="46"/>
        <v>otevřeno</v>
      </c>
      <c r="J858" s="20">
        <f t="shared" si="47"/>
        <v>0</v>
      </c>
    </row>
    <row r="859" spans="8:10" x14ac:dyDescent="0.25">
      <c r="H859" s="20">
        <f t="shared" si="45"/>
        <v>0</v>
      </c>
      <c r="I859" s="20" t="str">
        <f t="shared" si="46"/>
        <v>otevřeno</v>
      </c>
      <c r="J859" s="20">
        <f t="shared" si="47"/>
        <v>0</v>
      </c>
    </row>
    <row r="860" spans="8:10" x14ac:dyDescent="0.25">
      <c r="H860" s="20">
        <f t="shared" si="45"/>
        <v>0</v>
      </c>
      <c r="I860" s="20" t="str">
        <f t="shared" si="46"/>
        <v>otevřeno</v>
      </c>
      <c r="J860" s="20">
        <f t="shared" si="47"/>
        <v>0</v>
      </c>
    </row>
    <row r="861" spans="8:10" x14ac:dyDescent="0.25">
      <c r="H861" s="20">
        <f t="shared" si="45"/>
        <v>0</v>
      </c>
      <c r="I861" s="20" t="str">
        <f t="shared" si="46"/>
        <v>otevřeno</v>
      </c>
      <c r="J861" s="20">
        <f t="shared" si="47"/>
        <v>0</v>
      </c>
    </row>
    <row r="862" spans="8:10" x14ac:dyDescent="0.25">
      <c r="H862" s="20">
        <f t="shared" si="45"/>
        <v>0</v>
      </c>
      <c r="I862" s="20" t="str">
        <f t="shared" si="46"/>
        <v>otevřeno</v>
      </c>
      <c r="J862" s="20">
        <f t="shared" si="47"/>
        <v>0</v>
      </c>
    </row>
    <row r="863" spans="8:10" x14ac:dyDescent="0.25">
      <c r="H863" s="20">
        <f t="shared" si="45"/>
        <v>0</v>
      </c>
      <c r="I863" s="20" t="str">
        <f t="shared" si="46"/>
        <v>otevřeno</v>
      </c>
      <c r="J863" s="20">
        <f t="shared" si="47"/>
        <v>0</v>
      </c>
    </row>
    <row r="864" spans="8:10" x14ac:dyDescent="0.25">
      <c r="H864" s="20">
        <f t="shared" si="45"/>
        <v>0</v>
      </c>
      <c r="I864" s="20" t="str">
        <f t="shared" si="46"/>
        <v>otevřeno</v>
      </c>
      <c r="J864" s="20">
        <f t="shared" si="47"/>
        <v>0</v>
      </c>
    </row>
    <row r="865" spans="8:10" x14ac:dyDescent="0.25">
      <c r="H865" s="20">
        <f t="shared" si="45"/>
        <v>0</v>
      </c>
      <c r="I865" s="20" t="str">
        <f t="shared" si="46"/>
        <v>otevřeno</v>
      </c>
      <c r="J865" s="20">
        <f t="shared" si="47"/>
        <v>0</v>
      </c>
    </row>
    <row r="866" spans="8:10" x14ac:dyDescent="0.25">
      <c r="H866" s="20">
        <f t="shared" si="45"/>
        <v>0</v>
      </c>
      <c r="I866" s="20" t="str">
        <f t="shared" si="46"/>
        <v>otevřeno</v>
      </c>
      <c r="J866" s="20">
        <f t="shared" si="47"/>
        <v>0</v>
      </c>
    </row>
    <row r="867" spans="8:10" x14ac:dyDescent="0.25">
      <c r="H867" s="20">
        <f t="shared" si="45"/>
        <v>0</v>
      </c>
      <c r="I867" s="20" t="str">
        <f t="shared" si="46"/>
        <v>otevřeno</v>
      </c>
      <c r="J867" s="20">
        <f t="shared" si="47"/>
        <v>0</v>
      </c>
    </row>
    <row r="868" spans="8:10" x14ac:dyDescent="0.25">
      <c r="H868" s="20">
        <f t="shared" si="45"/>
        <v>0</v>
      </c>
      <c r="I868" s="20" t="str">
        <f t="shared" si="46"/>
        <v>otevřeno</v>
      </c>
      <c r="J868" s="20">
        <f t="shared" si="47"/>
        <v>0</v>
      </c>
    </row>
    <row r="869" spans="8:10" x14ac:dyDescent="0.25">
      <c r="H869" s="20">
        <f t="shared" si="45"/>
        <v>0</v>
      </c>
      <c r="I869" s="20" t="str">
        <f t="shared" si="46"/>
        <v>otevřeno</v>
      </c>
      <c r="J869" s="20">
        <f t="shared" si="47"/>
        <v>0</v>
      </c>
    </row>
    <row r="870" spans="8:10" x14ac:dyDescent="0.25">
      <c r="H870" s="20">
        <f t="shared" si="45"/>
        <v>0</v>
      </c>
      <c r="I870" s="20" t="str">
        <f t="shared" si="46"/>
        <v>otevřeno</v>
      </c>
      <c r="J870" s="20">
        <f t="shared" si="47"/>
        <v>0</v>
      </c>
    </row>
    <row r="871" spans="8:10" x14ac:dyDescent="0.25">
      <c r="H871" s="20">
        <f t="shared" si="45"/>
        <v>0</v>
      </c>
      <c r="I871" s="20" t="str">
        <f t="shared" si="46"/>
        <v>otevřeno</v>
      </c>
      <c r="J871" s="20">
        <f t="shared" si="47"/>
        <v>0</v>
      </c>
    </row>
    <row r="872" spans="8:10" x14ac:dyDescent="0.25">
      <c r="H872" s="20">
        <f t="shared" si="45"/>
        <v>0</v>
      </c>
      <c r="I872" s="20" t="str">
        <f t="shared" si="46"/>
        <v>otevřeno</v>
      </c>
      <c r="J872" s="20">
        <f t="shared" si="47"/>
        <v>0</v>
      </c>
    </row>
    <row r="873" spans="8:10" x14ac:dyDescent="0.25">
      <c r="H873" s="20">
        <f t="shared" si="45"/>
        <v>0</v>
      </c>
      <c r="I873" s="20" t="str">
        <f t="shared" si="46"/>
        <v>otevřeno</v>
      </c>
      <c r="J873" s="20">
        <f t="shared" si="47"/>
        <v>0</v>
      </c>
    </row>
    <row r="874" spans="8:10" x14ac:dyDescent="0.25">
      <c r="H874" s="20">
        <f t="shared" si="45"/>
        <v>0</v>
      </c>
      <c r="I874" s="20" t="str">
        <f t="shared" si="46"/>
        <v>otevřeno</v>
      </c>
      <c r="J874" s="20">
        <f t="shared" si="47"/>
        <v>0</v>
      </c>
    </row>
    <row r="875" spans="8:10" x14ac:dyDescent="0.25">
      <c r="H875" s="20">
        <f t="shared" si="45"/>
        <v>0</v>
      </c>
      <c r="I875" s="20" t="str">
        <f t="shared" si="46"/>
        <v>otevřeno</v>
      </c>
      <c r="J875" s="20">
        <f t="shared" si="47"/>
        <v>0</v>
      </c>
    </row>
    <row r="876" spans="8:10" x14ac:dyDescent="0.25">
      <c r="H876" s="20">
        <f t="shared" si="45"/>
        <v>0</v>
      </c>
      <c r="I876" s="20" t="str">
        <f t="shared" si="46"/>
        <v>otevřeno</v>
      </c>
      <c r="J876" s="20">
        <f t="shared" si="47"/>
        <v>0</v>
      </c>
    </row>
    <row r="877" spans="8:10" x14ac:dyDescent="0.25">
      <c r="H877" s="20">
        <f t="shared" si="45"/>
        <v>0</v>
      </c>
      <c r="I877" s="20" t="str">
        <f t="shared" si="46"/>
        <v>otevřeno</v>
      </c>
      <c r="J877" s="20">
        <f t="shared" si="47"/>
        <v>0</v>
      </c>
    </row>
    <row r="878" spans="8:10" x14ac:dyDescent="0.25">
      <c r="H878" s="20">
        <f t="shared" si="45"/>
        <v>0</v>
      </c>
      <c r="I878" s="20" t="str">
        <f t="shared" si="46"/>
        <v>otevřeno</v>
      </c>
      <c r="J878" s="20">
        <f t="shared" si="47"/>
        <v>0</v>
      </c>
    </row>
    <row r="879" spans="8:10" x14ac:dyDescent="0.25">
      <c r="H879" s="20">
        <f t="shared" si="45"/>
        <v>0</v>
      </c>
      <c r="I879" s="20" t="str">
        <f t="shared" si="46"/>
        <v>otevřeno</v>
      </c>
      <c r="J879" s="20">
        <f t="shared" si="47"/>
        <v>0</v>
      </c>
    </row>
    <row r="880" spans="8:10" x14ac:dyDescent="0.25">
      <c r="H880" s="20">
        <f t="shared" si="45"/>
        <v>0</v>
      </c>
      <c r="I880" s="20" t="str">
        <f t="shared" si="46"/>
        <v>otevřeno</v>
      </c>
      <c r="J880" s="20">
        <f t="shared" si="47"/>
        <v>0</v>
      </c>
    </row>
    <row r="881" spans="8:10" x14ac:dyDescent="0.25">
      <c r="H881" s="20">
        <f t="shared" si="45"/>
        <v>0</v>
      </c>
      <c r="I881" s="20" t="str">
        <f t="shared" si="46"/>
        <v>otevřeno</v>
      </c>
      <c r="J881" s="20">
        <f t="shared" si="47"/>
        <v>0</v>
      </c>
    </row>
    <row r="882" spans="8:10" x14ac:dyDescent="0.25">
      <c r="H882" s="20">
        <f t="shared" si="45"/>
        <v>0</v>
      </c>
      <c r="I882" s="20" t="str">
        <f t="shared" si="46"/>
        <v>otevřeno</v>
      </c>
      <c r="J882" s="20">
        <f t="shared" si="47"/>
        <v>0</v>
      </c>
    </row>
    <row r="883" spans="8:10" x14ac:dyDescent="0.25">
      <c r="H883" s="20">
        <f t="shared" si="45"/>
        <v>0</v>
      </c>
      <c r="I883" s="20" t="str">
        <f t="shared" si="46"/>
        <v>otevřeno</v>
      </c>
      <c r="J883" s="20">
        <f t="shared" si="47"/>
        <v>0</v>
      </c>
    </row>
    <row r="884" spans="8:10" x14ac:dyDescent="0.25">
      <c r="H884" s="20">
        <f t="shared" si="45"/>
        <v>0</v>
      </c>
      <c r="I884" s="20" t="str">
        <f t="shared" si="46"/>
        <v>otevřeno</v>
      </c>
      <c r="J884" s="20">
        <f t="shared" si="47"/>
        <v>0</v>
      </c>
    </row>
    <row r="885" spans="8:10" x14ac:dyDescent="0.25">
      <c r="H885" s="20">
        <f t="shared" si="45"/>
        <v>0</v>
      </c>
      <c r="I885" s="20" t="str">
        <f t="shared" si="46"/>
        <v>otevřeno</v>
      </c>
      <c r="J885" s="20">
        <f t="shared" si="47"/>
        <v>0</v>
      </c>
    </row>
    <row r="886" spans="8:10" x14ac:dyDescent="0.25">
      <c r="H886" s="20">
        <f t="shared" si="45"/>
        <v>0</v>
      </c>
      <c r="I886" s="20" t="str">
        <f t="shared" si="46"/>
        <v>otevřeno</v>
      </c>
      <c r="J886" s="20">
        <f t="shared" si="47"/>
        <v>0</v>
      </c>
    </row>
    <row r="887" spans="8:10" x14ac:dyDescent="0.25">
      <c r="H887" s="20">
        <f t="shared" si="45"/>
        <v>0</v>
      </c>
      <c r="I887" s="20" t="str">
        <f t="shared" si="46"/>
        <v>otevřeno</v>
      </c>
      <c r="J887" s="20">
        <f t="shared" si="47"/>
        <v>0</v>
      </c>
    </row>
    <row r="888" spans="8:10" x14ac:dyDescent="0.25">
      <c r="H888" s="20">
        <f t="shared" si="45"/>
        <v>0</v>
      </c>
      <c r="I888" s="20" t="str">
        <f t="shared" si="46"/>
        <v>otevřeno</v>
      </c>
      <c r="J888" s="20">
        <f t="shared" si="47"/>
        <v>0</v>
      </c>
    </row>
    <row r="889" spans="8:10" x14ac:dyDescent="0.25">
      <c r="H889" s="20">
        <f t="shared" si="45"/>
        <v>0</v>
      </c>
      <c r="I889" s="20" t="str">
        <f t="shared" si="46"/>
        <v>otevřeno</v>
      </c>
      <c r="J889" s="20">
        <f t="shared" si="47"/>
        <v>0</v>
      </c>
    </row>
    <row r="890" spans="8:10" x14ac:dyDescent="0.25">
      <c r="H890" s="20">
        <f t="shared" ref="H890:H953" si="48">B890</f>
        <v>0</v>
      </c>
      <c r="I890" s="20" t="str">
        <f t="shared" ref="I890:I953" si="49">IF(B890=0,IF(C890=0,"otevřeno",C890),"otevřeno")</f>
        <v>otevřeno</v>
      </c>
      <c r="J890" s="20">
        <f t="shared" ref="J890:J953" si="50">IF(D890=0,IF(C890=1,"otevřeno",D890),D890)</f>
        <v>0</v>
      </c>
    </row>
    <row r="891" spans="8:10" x14ac:dyDescent="0.25">
      <c r="H891" s="20">
        <f t="shared" si="48"/>
        <v>0</v>
      </c>
      <c r="I891" s="20" t="str">
        <f t="shared" si="49"/>
        <v>otevřeno</v>
      </c>
      <c r="J891" s="20">
        <f t="shared" si="50"/>
        <v>0</v>
      </c>
    </row>
    <row r="892" spans="8:10" x14ac:dyDescent="0.25">
      <c r="H892" s="20">
        <f t="shared" si="48"/>
        <v>0</v>
      </c>
      <c r="I892" s="20" t="str">
        <f t="shared" si="49"/>
        <v>otevřeno</v>
      </c>
      <c r="J892" s="20">
        <f t="shared" si="50"/>
        <v>0</v>
      </c>
    </row>
    <row r="893" spans="8:10" x14ac:dyDescent="0.25">
      <c r="H893" s="20">
        <f t="shared" si="48"/>
        <v>0</v>
      </c>
      <c r="I893" s="20" t="str">
        <f t="shared" si="49"/>
        <v>otevřeno</v>
      </c>
      <c r="J893" s="20">
        <f t="shared" si="50"/>
        <v>0</v>
      </c>
    </row>
    <row r="894" spans="8:10" x14ac:dyDescent="0.25">
      <c r="H894" s="20">
        <f t="shared" si="48"/>
        <v>0</v>
      </c>
      <c r="I894" s="20" t="str">
        <f t="shared" si="49"/>
        <v>otevřeno</v>
      </c>
      <c r="J894" s="20">
        <f t="shared" si="50"/>
        <v>0</v>
      </c>
    </row>
    <row r="895" spans="8:10" x14ac:dyDescent="0.25">
      <c r="H895" s="20">
        <f t="shared" si="48"/>
        <v>0</v>
      </c>
      <c r="I895" s="20" t="str">
        <f t="shared" si="49"/>
        <v>otevřeno</v>
      </c>
      <c r="J895" s="20">
        <f t="shared" si="50"/>
        <v>0</v>
      </c>
    </row>
    <row r="896" spans="8:10" x14ac:dyDescent="0.25">
      <c r="H896" s="20">
        <f t="shared" si="48"/>
        <v>0</v>
      </c>
      <c r="I896" s="20" t="str">
        <f t="shared" si="49"/>
        <v>otevřeno</v>
      </c>
      <c r="J896" s="20">
        <f t="shared" si="50"/>
        <v>0</v>
      </c>
    </row>
    <row r="897" spans="8:10" x14ac:dyDescent="0.25">
      <c r="H897" s="20">
        <f t="shared" si="48"/>
        <v>0</v>
      </c>
      <c r="I897" s="20" t="str">
        <f t="shared" si="49"/>
        <v>otevřeno</v>
      </c>
      <c r="J897" s="20">
        <f t="shared" si="50"/>
        <v>0</v>
      </c>
    </row>
    <row r="898" spans="8:10" x14ac:dyDescent="0.25">
      <c r="H898" s="20">
        <f t="shared" si="48"/>
        <v>0</v>
      </c>
      <c r="I898" s="20" t="str">
        <f t="shared" si="49"/>
        <v>otevřeno</v>
      </c>
      <c r="J898" s="20">
        <f t="shared" si="50"/>
        <v>0</v>
      </c>
    </row>
    <row r="899" spans="8:10" x14ac:dyDescent="0.25">
      <c r="H899" s="20">
        <f t="shared" si="48"/>
        <v>0</v>
      </c>
      <c r="I899" s="20" t="str">
        <f t="shared" si="49"/>
        <v>otevřeno</v>
      </c>
      <c r="J899" s="20">
        <f t="shared" si="50"/>
        <v>0</v>
      </c>
    </row>
    <row r="900" spans="8:10" x14ac:dyDescent="0.25">
      <c r="H900" s="20">
        <f t="shared" si="48"/>
        <v>0</v>
      </c>
      <c r="I900" s="20" t="str">
        <f t="shared" si="49"/>
        <v>otevřeno</v>
      </c>
      <c r="J900" s="20">
        <f t="shared" si="50"/>
        <v>0</v>
      </c>
    </row>
    <row r="901" spans="8:10" x14ac:dyDescent="0.25">
      <c r="H901" s="20">
        <f t="shared" si="48"/>
        <v>0</v>
      </c>
      <c r="I901" s="20" t="str">
        <f t="shared" si="49"/>
        <v>otevřeno</v>
      </c>
      <c r="J901" s="20">
        <f t="shared" si="50"/>
        <v>0</v>
      </c>
    </row>
    <row r="902" spans="8:10" x14ac:dyDescent="0.25">
      <c r="H902" s="20">
        <f t="shared" si="48"/>
        <v>0</v>
      </c>
      <c r="I902" s="20" t="str">
        <f t="shared" si="49"/>
        <v>otevřeno</v>
      </c>
      <c r="J902" s="20">
        <f t="shared" si="50"/>
        <v>0</v>
      </c>
    </row>
    <row r="903" spans="8:10" x14ac:dyDescent="0.25">
      <c r="H903" s="20">
        <f t="shared" si="48"/>
        <v>0</v>
      </c>
      <c r="I903" s="20" t="str">
        <f t="shared" si="49"/>
        <v>otevřeno</v>
      </c>
      <c r="J903" s="20">
        <f t="shared" si="50"/>
        <v>0</v>
      </c>
    </row>
    <row r="904" spans="8:10" x14ac:dyDescent="0.25">
      <c r="H904" s="20">
        <f t="shared" si="48"/>
        <v>0</v>
      </c>
      <c r="I904" s="20" t="str">
        <f t="shared" si="49"/>
        <v>otevřeno</v>
      </c>
      <c r="J904" s="20">
        <f t="shared" si="50"/>
        <v>0</v>
      </c>
    </row>
    <row r="905" spans="8:10" x14ac:dyDescent="0.25">
      <c r="H905" s="20">
        <f t="shared" si="48"/>
        <v>0</v>
      </c>
      <c r="I905" s="20" t="str">
        <f t="shared" si="49"/>
        <v>otevřeno</v>
      </c>
      <c r="J905" s="20">
        <f t="shared" si="50"/>
        <v>0</v>
      </c>
    </row>
    <row r="906" spans="8:10" x14ac:dyDescent="0.25">
      <c r="H906" s="20">
        <f t="shared" si="48"/>
        <v>0</v>
      </c>
      <c r="I906" s="20" t="str">
        <f t="shared" si="49"/>
        <v>otevřeno</v>
      </c>
      <c r="J906" s="20">
        <f t="shared" si="50"/>
        <v>0</v>
      </c>
    </row>
    <row r="907" spans="8:10" x14ac:dyDescent="0.25">
      <c r="H907" s="20">
        <f t="shared" si="48"/>
        <v>0</v>
      </c>
      <c r="I907" s="20" t="str">
        <f t="shared" si="49"/>
        <v>otevřeno</v>
      </c>
      <c r="J907" s="20">
        <f t="shared" si="50"/>
        <v>0</v>
      </c>
    </row>
    <row r="908" spans="8:10" x14ac:dyDescent="0.25">
      <c r="H908" s="20">
        <f t="shared" si="48"/>
        <v>0</v>
      </c>
      <c r="I908" s="20" t="str">
        <f t="shared" si="49"/>
        <v>otevřeno</v>
      </c>
      <c r="J908" s="20">
        <f t="shared" si="50"/>
        <v>0</v>
      </c>
    </row>
    <row r="909" spans="8:10" x14ac:dyDescent="0.25">
      <c r="H909" s="20">
        <f t="shared" si="48"/>
        <v>0</v>
      </c>
      <c r="I909" s="20" t="str">
        <f t="shared" si="49"/>
        <v>otevřeno</v>
      </c>
      <c r="J909" s="20">
        <f t="shared" si="50"/>
        <v>0</v>
      </c>
    </row>
    <row r="910" spans="8:10" x14ac:dyDescent="0.25">
      <c r="H910" s="20">
        <f t="shared" si="48"/>
        <v>0</v>
      </c>
      <c r="I910" s="20" t="str">
        <f t="shared" si="49"/>
        <v>otevřeno</v>
      </c>
      <c r="J910" s="20">
        <f t="shared" si="50"/>
        <v>0</v>
      </c>
    </row>
    <row r="911" spans="8:10" x14ac:dyDescent="0.25">
      <c r="H911" s="20">
        <f t="shared" si="48"/>
        <v>0</v>
      </c>
      <c r="I911" s="20" t="str">
        <f t="shared" si="49"/>
        <v>otevřeno</v>
      </c>
      <c r="J911" s="20">
        <f t="shared" si="50"/>
        <v>0</v>
      </c>
    </row>
    <row r="912" spans="8:10" x14ac:dyDescent="0.25">
      <c r="H912" s="20">
        <f t="shared" si="48"/>
        <v>0</v>
      </c>
      <c r="I912" s="20" t="str">
        <f t="shared" si="49"/>
        <v>otevřeno</v>
      </c>
      <c r="J912" s="20">
        <f t="shared" si="50"/>
        <v>0</v>
      </c>
    </row>
    <row r="913" spans="8:10" x14ac:dyDescent="0.25">
      <c r="H913" s="20">
        <f t="shared" si="48"/>
        <v>0</v>
      </c>
      <c r="I913" s="20" t="str">
        <f t="shared" si="49"/>
        <v>otevřeno</v>
      </c>
      <c r="J913" s="20">
        <f t="shared" si="50"/>
        <v>0</v>
      </c>
    </row>
    <row r="914" spans="8:10" x14ac:dyDescent="0.25">
      <c r="H914" s="20">
        <f t="shared" si="48"/>
        <v>0</v>
      </c>
      <c r="I914" s="20" t="str">
        <f t="shared" si="49"/>
        <v>otevřeno</v>
      </c>
      <c r="J914" s="20">
        <f t="shared" si="50"/>
        <v>0</v>
      </c>
    </row>
    <row r="915" spans="8:10" x14ac:dyDescent="0.25">
      <c r="H915" s="20">
        <f t="shared" si="48"/>
        <v>0</v>
      </c>
      <c r="I915" s="20" t="str">
        <f t="shared" si="49"/>
        <v>otevřeno</v>
      </c>
      <c r="J915" s="20">
        <f t="shared" si="50"/>
        <v>0</v>
      </c>
    </row>
    <row r="916" spans="8:10" x14ac:dyDescent="0.25">
      <c r="H916" s="20">
        <f t="shared" si="48"/>
        <v>0</v>
      </c>
      <c r="I916" s="20" t="str">
        <f t="shared" si="49"/>
        <v>otevřeno</v>
      </c>
      <c r="J916" s="20">
        <f t="shared" si="50"/>
        <v>0</v>
      </c>
    </row>
    <row r="917" spans="8:10" x14ac:dyDescent="0.25">
      <c r="H917" s="20">
        <f t="shared" si="48"/>
        <v>0</v>
      </c>
      <c r="I917" s="20" t="str">
        <f t="shared" si="49"/>
        <v>otevřeno</v>
      </c>
      <c r="J917" s="20">
        <f t="shared" si="50"/>
        <v>0</v>
      </c>
    </row>
    <row r="918" spans="8:10" x14ac:dyDescent="0.25">
      <c r="H918" s="20">
        <f t="shared" si="48"/>
        <v>0</v>
      </c>
      <c r="I918" s="20" t="str">
        <f t="shared" si="49"/>
        <v>otevřeno</v>
      </c>
      <c r="J918" s="20">
        <f t="shared" si="50"/>
        <v>0</v>
      </c>
    </row>
    <row r="919" spans="8:10" x14ac:dyDescent="0.25">
      <c r="H919" s="20">
        <f t="shared" si="48"/>
        <v>0</v>
      </c>
      <c r="I919" s="20" t="str">
        <f t="shared" si="49"/>
        <v>otevřeno</v>
      </c>
      <c r="J919" s="20">
        <f t="shared" si="50"/>
        <v>0</v>
      </c>
    </row>
    <row r="920" spans="8:10" x14ac:dyDescent="0.25">
      <c r="H920" s="20">
        <f t="shared" si="48"/>
        <v>0</v>
      </c>
      <c r="I920" s="20" t="str">
        <f t="shared" si="49"/>
        <v>otevřeno</v>
      </c>
      <c r="J920" s="20">
        <f t="shared" si="50"/>
        <v>0</v>
      </c>
    </row>
    <row r="921" spans="8:10" x14ac:dyDescent="0.25">
      <c r="H921" s="20">
        <f t="shared" si="48"/>
        <v>0</v>
      </c>
      <c r="I921" s="20" t="str">
        <f t="shared" si="49"/>
        <v>otevřeno</v>
      </c>
      <c r="J921" s="20">
        <f t="shared" si="50"/>
        <v>0</v>
      </c>
    </row>
    <row r="922" spans="8:10" x14ac:dyDescent="0.25">
      <c r="H922" s="20">
        <f t="shared" si="48"/>
        <v>0</v>
      </c>
      <c r="I922" s="20" t="str">
        <f t="shared" si="49"/>
        <v>otevřeno</v>
      </c>
      <c r="J922" s="20">
        <f t="shared" si="50"/>
        <v>0</v>
      </c>
    </row>
    <row r="923" spans="8:10" x14ac:dyDescent="0.25">
      <c r="H923" s="20">
        <f t="shared" si="48"/>
        <v>0</v>
      </c>
      <c r="I923" s="20" t="str">
        <f t="shared" si="49"/>
        <v>otevřeno</v>
      </c>
      <c r="J923" s="20">
        <f t="shared" si="50"/>
        <v>0</v>
      </c>
    </row>
    <row r="924" spans="8:10" x14ac:dyDescent="0.25">
      <c r="H924" s="20">
        <f t="shared" si="48"/>
        <v>0</v>
      </c>
      <c r="I924" s="20" t="str">
        <f t="shared" si="49"/>
        <v>otevřeno</v>
      </c>
      <c r="J924" s="20">
        <f t="shared" si="50"/>
        <v>0</v>
      </c>
    </row>
    <row r="925" spans="8:10" x14ac:dyDescent="0.25">
      <c r="H925" s="20">
        <f t="shared" si="48"/>
        <v>0</v>
      </c>
      <c r="I925" s="20" t="str">
        <f t="shared" si="49"/>
        <v>otevřeno</v>
      </c>
      <c r="J925" s="20">
        <f t="shared" si="50"/>
        <v>0</v>
      </c>
    </row>
    <row r="926" spans="8:10" x14ac:dyDescent="0.25">
      <c r="H926" s="20">
        <f t="shared" si="48"/>
        <v>0</v>
      </c>
      <c r="I926" s="20" t="str">
        <f t="shared" si="49"/>
        <v>otevřeno</v>
      </c>
      <c r="J926" s="20">
        <f t="shared" si="50"/>
        <v>0</v>
      </c>
    </row>
    <row r="927" spans="8:10" x14ac:dyDescent="0.25">
      <c r="H927" s="20">
        <f t="shared" si="48"/>
        <v>0</v>
      </c>
      <c r="I927" s="20" t="str">
        <f t="shared" si="49"/>
        <v>otevřeno</v>
      </c>
      <c r="J927" s="20">
        <f t="shared" si="50"/>
        <v>0</v>
      </c>
    </row>
    <row r="928" spans="8:10" x14ac:dyDescent="0.25">
      <c r="H928" s="20">
        <f t="shared" si="48"/>
        <v>0</v>
      </c>
      <c r="I928" s="20" t="str">
        <f t="shared" si="49"/>
        <v>otevřeno</v>
      </c>
      <c r="J928" s="20">
        <f t="shared" si="50"/>
        <v>0</v>
      </c>
    </row>
    <row r="929" spans="8:10" x14ac:dyDescent="0.25">
      <c r="H929" s="20">
        <f t="shared" si="48"/>
        <v>0</v>
      </c>
      <c r="I929" s="20" t="str">
        <f t="shared" si="49"/>
        <v>otevřeno</v>
      </c>
      <c r="J929" s="20">
        <f t="shared" si="50"/>
        <v>0</v>
      </c>
    </row>
    <row r="930" spans="8:10" x14ac:dyDescent="0.25">
      <c r="H930" s="20">
        <f t="shared" si="48"/>
        <v>0</v>
      </c>
      <c r="I930" s="20" t="str">
        <f t="shared" si="49"/>
        <v>otevřeno</v>
      </c>
      <c r="J930" s="20">
        <f t="shared" si="50"/>
        <v>0</v>
      </c>
    </row>
    <row r="931" spans="8:10" x14ac:dyDescent="0.25">
      <c r="H931" s="20">
        <f t="shared" si="48"/>
        <v>0</v>
      </c>
      <c r="I931" s="20" t="str">
        <f t="shared" si="49"/>
        <v>otevřeno</v>
      </c>
      <c r="J931" s="20">
        <f t="shared" si="50"/>
        <v>0</v>
      </c>
    </row>
    <row r="932" spans="8:10" x14ac:dyDescent="0.25">
      <c r="H932" s="20">
        <f t="shared" si="48"/>
        <v>0</v>
      </c>
      <c r="I932" s="20" t="str">
        <f t="shared" si="49"/>
        <v>otevřeno</v>
      </c>
      <c r="J932" s="20">
        <f t="shared" si="50"/>
        <v>0</v>
      </c>
    </row>
    <row r="933" spans="8:10" x14ac:dyDescent="0.25">
      <c r="H933" s="20">
        <f t="shared" si="48"/>
        <v>0</v>
      </c>
      <c r="I933" s="20" t="str">
        <f t="shared" si="49"/>
        <v>otevřeno</v>
      </c>
      <c r="J933" s="20">
        <f t="shared" si="50"/>
        <v>0</v>
      </c>
    </row>
    <row r="934" spans="8:10" x14ac:dyDescent="0.25">
      <c r="H934" s="20">
        <f t="shared" si="48"/>
        <v>0</v>
      </c>
      <c r="I934" s="20" t="str">
        <f t="shared" si="49"/>
        <v>otevřeno</v>
      </c>
      <c r="J934" s="20">
        <f t="shared" si="50"/>
        <v>0</v>
      </c>
    </row>
    <row r="935" spans="8:10" x14ac:dyDescent="0.25">
      <c r="H935" s="20">
        <f t="shared" si="48"/>
        <v>0</v>
      </c>
      <c r="I935" s="20" t="str">
        <f t="shared" si="49"/>
        <v>otevřeno</v>
      </c>
      <c r="J935" s="20">
        <f t="shared" si="50"/>
        <v>0</v>
      </c>
    </row>
    <row r="936" spans="8:10" x14ac:dyDescent="0.25">
      <c r="H936" s="20">
        <f t="shared" si="48"/>
        <v>0</v>
      </c>
      <c r="I936" s="20" t="str">
        <f t="shared" si="49"/>
        <v>otevřeno</v>
      </c>
      <c r="J936" s="20">
        <f t="shared" si="50"/>
        <v>0</v>
      </c>
    </row>
    <row r="937" spans="8:10" x14ac:dyDescent="0.25">
      <c r="H937" s="20">
        <f t="shared" si="48"/>
        <v>0</v>
      </c>
      <c r="I937" s="20" t="str">
        <f t="shared" si="49"/>
        <v>otevřeno</v>
      </c>
      <c r="J937" s="20">
        <f t="shared" si="50"/>
        <v>0</v>
      </c>
    </row>
    <row r="938" spans="8:10" x14ac:dyDescent="0.25">
      <c r="H938" s="20">
        <f t="shared" si="48"/>
        <v>0</v>
      </c>
      <c r="I938" s="20" t="str">
        <f t="shared" si="49"/>
        <v>otevřeno</v>
      </c>
      <c r="J938" s="20">
        <f t="shared" si="50"/>
        <v>0</v>
      </c>
    </row>
    <row r="939" spans="8:10" x14ac:dyDescent="0.25">
      <c r="H939" s="20">
        <f t="shared" si="48"/>
        <v>0</v>
      </c>
      <c r="I939" s="20" t="str">
        <f t="shared" si="49"/>
        <v>otevřeno</v>
      </c>
      <c r="J939" s="20">
        <f t="shared" si="50"/>
        <v>0</v>
      </c>
    </row>
    <row r="940" spans="8:10" x14ac:dyDescent="0.25">
      <c r="H940" s="20">
        <f t="shared" si="48"/>
        <v>0</v>
      </c>
      <c r="I940" s="20" t="str">
        <f t="shared" si="49"/>
        <v>otevřeno</v>
      </c>
      <c r="J940" s="20">
        <f t="shared" si="50"/>
        <v>0</v>
      </c>
    </row>
    <row r="941" spans="8:10" x14ac:dyDescent="0.25">
      <c r="H941" s="20">
        <f t="shared" si="48"/>
        <v>0</v>
      </c>
      <c r="I941" s="20" t="str">
        <f t="shared" si="49"/>
        <v>otevřeno</v>
      </c>
      <c r="J941" s="20">
        <f t="shared" si="50"/>
        <v>0</v>
      </c>
    </row>
    <row r="942" spans="8:10" x14ac:dyDescent="0.25">
      <c r="H942" s="20">
        <f t="shared" si="48"/>
        <v>0</v>
      </c>
      <c r="I942" s="20" t="str">
        <f t="shared" si="49"/>
        <v>otevřeno</v>
      </c>
      <c r="J942" s="20">
        <f t="shared" si="50"/>
        <v>0</v>
      </c>
    </row>
    <row r="943" spans="8:10" x14ac:dyDescent="0.25">
      <c r="H943" s="20">
        <f t="shared" si="48"/>
        <v>0</v>
      </c>
      <c r="I943" s="20" t="str">
        <f t="shared" si="49"/>
        <v>otevřeno</v>
      </c>
      <c r="J943" s="20">
        <f t="shared" si="50"/>
        <v>0</v>
      </c>
    </row>
    <row r="944" spans="8:10" x14ac:dyDescent="0.25">
      <c r="H944" s="20">
        <f t="shared" si="48"/>
        <v>0</v>
      </c>
      <c r="I944" s="20" t="str">
        <f t="shared" si="49"/>
        <v>otevřeno</v>
      </c>
      <c r="J944" s="20">
        <f t="shared" si="50"/>
        <v>0</v>
      </c>
    </row>
    <row r="945" spans="8:10" x14ac:dyDescent="0.25">
      <c r="H945" s="20">
        <f t="shared" si="48"/>
        <v>0</v>
      </c>
      <c r="I945" s="20" t="str">
        <f t="shared" si="49"/>
        <v>otevřeno</v>
      </c>
      <c r="J945" s="20">
        <f t="shared" si="50"/>
        <v>0</v>
      </c>
    </row>
    <row r="946" spans="8:10" x14ac:dyDescent="0.25">
      <c r="H946" s="20">
        <f t="shared" si="48"/>
        <v>0</v>
      </c>
      <c r="I946" s="20" t="str">
        <f t="shared" si="49"/>
        <v>otevřeno</v>
      </c>
      <c r="J946" s="20">
        <f t="shared" si="50"/>
        <v>0</v>
      </c>
    </row>
    <row r="947" spans="8:10" x14ac:dyDescent="0.25">
      <c r="H947" s="20">
        <f t="shared" si="48"/>
        <v>0</v>
      </c>
      <c r="I947" s="20" t="str">
        <f t="shared" si="49"/>
        <v>otevřeno</v>
      </c>
      <c r="J947" s="20">
        <f t="shared" si="50"/>
        <v>0</v>
      </c>
    </row>
    <row r="948" spans="8:10" x14ac:dyDescent="0.25">
      <c r="H948" s="20">
        <f t="shared" si="48"/>
        <v>0</v>
      </c>
      <c r="I948" s="20" t="str">
        <f t="shared" si="49"/>
        <v>otevřeno</v>
      </c>
      <c r="J948" s="20">
        <f t="shared" si="50"/>
        <v>0</v>
      </c>
    </row>
    <row r="949" spans="8:10" x14ac:dyDescent="0.25">
      <c r="H949" s="20">
        <f t="shared" si="48"/>
        <v>0</v>
      </c>
      <c r="I949" s="20" t="str">
        <f t="shared" si="49"/>
        <v>otevřeno</v>
      </c>
      <c r="J949" s="20">
        <f t="shared" si="50"/>
        <v>0</v>
      </c>
    </row>
    <row r="950" spans="8:10" x14ac:dyDescent="0.25">
      <c r="H950" s="20">
        <f t="shared" si="48"/>
        <v>0</v>
      </c>
      <c r="I950" s="20" t="str">
        <f t="shared" si="49"/>
        <v>otevřeno</v>
      </c>
      <c r="J950" s="20">
        <f t="shared" si="50"/>
        <v>0</v>
      </c>
    </row>
    <row r="951" spans="8:10" x14ac:dyDescent="0.25">
      <c r="H951" s="20">
        <f t="shared" si="48"/>
        <v>0</v>
      </c>
      <c r="I951" s="20" t="str">
        <f t="shared" si="49"/>
        <v>otevřeno</v>
      </c>
      <c r="J951" s="20">
        <f t="shared" si="50"/>
        <v>0</v>
      </c>
    </row>
    <row r="952" spans="8:10" x14ac:dyDescent="0.25">
      <c r="H952" s="20">
        <f t="shared" si="48"/>
        <v>0</v>
      </c>
      <c r="I952" s="20" t="str">
        <f t="shared" si="49"/>
        <v>otevřeno</v>
      </c>
      <c r="J952" s="20">
        <f t="shared" si="50"/>
        <v>0</v>
      </c>
    </row>
    <row r="953" spans="8:10" x14ac:dyDescent="0.25">
      <c r="H953" s="20">
        <f t="shared" si="48"/>
        <v>0</v>
      </c>
      <c r="I953" s="20" t="str">
        <f t="shared" si="49"/>
        <v>otevřeno</v>
      </c>
      <c r="J953" s="20">
        <f t="shared" si="50"/>
        <v>0</v>
      </c>
    </row>
    <row r="954" spans="8:10" x14ac:dyDescent="0.25">
      <c r="H954" s="20">
        <f t="shared" ref="H954:H1007" si="51">B954</f>
        <v>0</v>
      </c>
      <c r="I954" s="20" t="str">
        <f t="shared" ref="I954:I1007" si="52">IF(B954=0,IF(C954=0,"otevřeno",C954),"otevřeno")</f>
        <v>otevřeno</v>
      </c>
      <c r="J954" s="20">
        <f t="shared" ref="J954:J1007" si="53">IF(D954=0,IF(C954=1,"otevřeno",D954),D954)</f>
        <v>0</v>
      </c>
    </row>
    <row r="955" spans="8:10" x14ac:dyDescent="0.25">
      <c r="H955" s="20">
        <f t="shared" si="51"/>
        <v>0</v>
      </c>
      <c r="I955" s="20" t="str">
        <f t="shared" si="52"/>
        <v>otevřeno</v>
      </c>
      <c r="J955" s="20">
        <f t="shared" si="53"/>
        <v>0</v>
      </c>
    </row>
    <row r="956" spans="8:10" x14ac:dyDescent="0.25">
      <c r="H956" s="20">
        <f t="shared" si="51"/>
        <v>0</v>
      </c>
      <c r="I956" s="20" t="str">
        <f t="shared" si="52"/>
        <v>otevřeno</v>
      </c>
      <c r="J956" s="20">
        <f t="shared" si="53"/>
        <v>0</v>
      </c>
    </row>
    <row r="957" spans="8:10" x14ac:dyDescent="0.25">
      <c r="H957" s="20">
        <f t="shared" si="51"/>
        <v>0</v>
      </c>
      <c r="I957" s="20" t="str">
        <f t="shared" si="52"/>
        <v>otevřeno</v>
      </c>
      <c r="J957" s="20">
        <f t="shared" si="53"/>
        <v>0</v>
      </c>
    </row>
    <row r="958" spans="8:10" x14ac:dyDescent="0.25">
      <c r="H958" s="20">
        <f t="shared" si="51"/>
        <v>0</v>
      </c>
      <c r="I958" s="20" t="str">
        <f t="shared" si="52"/>
        <v>otevřeno</v>
      </c>
      <c r="J958" s="20">
        <f t="shared" si="53"/>
        <v>0</v>
      </c>
    </row>
    <row r="959" spans="8:10" x14ac:dyDescent="0.25">
      <c r="H959" s="20">
        <f t="shared" si="51"/>
        <v>0</v>
      </c>
      <c r="I959" s="20" t="str">
        <f t="shared" si="52"/>
        <v>otevřeno</v>
      </c>
      <c r="J959" s="20">
        <f t="shared" si="53"/>
        <v>0</v>
      </c>
    </row>
    <row r="960" spans="8:10" x14ac:dyDescent="0.25">
      <c r="H960" s="20">
        <f t="shared" si="51"/>
        <v>0</v>
      </c>
      <c r="I960" s="20" t="str">
        <f t="shared" si="52"/>
        <v>otevřeno</v>
      </c>
      <c r="J960" s="20">
        <f t="shared" si="53"/>
        <v>0</v>
      </c>
    </row>
    <row r="961" spans="8:10" x14ac:dyDescent="0.25">
      <c r="H961" s="20">
        <f t="shared" si="51"/>
        <v>0</v>
      </c>
      <c r="I961" s="20" t="str">
        <f t="shared" si="52"/>
        <v>otevřeno</v>
      </c>
      <c r="J961" s="20">
        <f t="shared" si="53"/>
        <v>0</v>
      </c>
    </row>
    <row r="962" spans="8:10" x14ac:dyDescent="0.25">
      <c r="H962" s="20">
        <f t="shared" si="51"/>
        <v>0</v>
      </c>
      <c r="I962" s="20" t="str">
        <f t="shared" si="52"/>
        <v>otevřeno</v>
      </c>
      <c r="J962" s="20">
        <f t="shared" si="53"/>
        <v>0</v>
      </c>
    </row>
    <row r="963" spans="8:10" x14ac:dyDescent="0.25">
      <c r="H963" s="20">
        <f t="shared" si="51"/>
        <v>0</v>
      </c>
      <c r="I963" s="20" t="str">
        <f t="shared" si="52"/>
        <v>otevřeno</v>
      </c>
      <c r="J963" s="20">
        <f t="shared" si="53"/>
        <v>0</v>
      </c>
    </row>
    <row r="964" spans="8:10" x14ac:dyDescent="0.25">
      <c r="H964" s="20">
        <f t="shared" si="51"/>
        <v>0</v>
      </c>
      <c r="I964" s="20" t="str">
        <f t="shared" si="52"/>
        <v>otevřeno</v>
      </c>
      <c r="J964" s="20">
        <f t="shared" si="53"/>
        <v>0</v>
      </c>
    </row>
    <row r="965" spans="8:10" x14ac:dyDescent="0.25">
      <c r="H965" s="20">
        <f t="shared" si="51"/>
        <v>0</v>
      </c>
      <c r="I965" s="20" t="str">
        <f t="shared" si="52"/>
        <v>otevřeno</v>
      </c>
      <c r="J965" s="20">
        <f t="shared" si="53"/>
        <v>0</v>
      </c>
    </row>
    <row r="966" spans="8:10" x14ac:dyDescent="0.25">
      <c r="H966" s="20">
        <f t="shared" si="51"/>
        <v>0</v>
      </c>
      <c r="I966" s="20" t="str">
        <f t="shared" si="52"/>
        <v>otevřeno</v>
      </c>
      <c r="J966" s="20">
        <f t="shared" si="53"/>
        <v>0</v>
      </c>
    </row>
    <row r="967" spans="8:10" x14ac:dyDescent="0.25">
      <c r="H967" s="20">
        <f t="shared" si="51"/>
        <v>0</v>
      </c>
      <c r="I967" s="20" t="str">
        <f t="shared" si="52"/>
        <v>otevřeno</v>
      </c>
      <c r="J967" s="20">
        <f t="shared" si="53"/>
        <v>0</v>
      </c>
    </row>
    <row r="968" spans="8:10" x14ac:dyDescent="0.25">
      <c r="H968" s="20">
        <f t="shared" si="51"/>
        <v>0</v>
      </c>
      <c r="I968" s="20" t="str">
        <f t="shared" si="52"/>
        <v>otevřeno</v>
      </c>
      <c r="J968" s="20">
        <f t="shared" si="53"/>
        <v>0</v>
      </c>
    </row>
    <row r="969" spans="8:10" x14ac:dyDescent="0.25">
      <c r="H969" s="20">
        <f t="shared" si="51"/>
        <v>0</v>
      </c>
      <c r="I969" s="20" t="str">
        <f t="shared" si="52"/>
        <v>otevřeno</v>
      </c>
      <c r="J969" s="20">
        <f t="shared" si="53"/>
        <v>0</v>
      </c>
    </row>
    <row r="970" spans="8:10" x14ac:dyDescent="0.25">
      <c r="H970" s="20">
        <f t="shared" si="51"/>
        <v>0</v>
      </c>
      <c r="I970" s="20" t="str">
        <f t="shared" si="52"/>
        <v>otevřeno</v>
      </c>
      <c r="J970" s="20">
        <f t="shared" si="53"/>
        <v>0</v>
      </c>
    </row>
    <row r="971" spans="8:10" x14ac:dyDescent="0.25">
      <c r="H971" s="20">
        <f t="shared" si="51"/>
        <v>0</v>
      </c>
      <c r="I971" s="20" t="str">
        <f t="shared" si="52"/>
        <v>otevřeno</v>
      </c>
      <c r="J971" s="20">
        <f t="shared" si="53"/>
        <v>0</v>
      </c>
    </row>
    <row r="972" spans="8:10" x14ac:dyDescent="0.25">
      <c r="H972" s="20">
        <f t="shared" si="51"/>
        <v>0</v>
      </c>
      <c r="I972" s="20" t="str">
        <f t="shared" si="52"/>
        <v>otevřeno</v>
      </c>
      <c r="J972" s="20">
        <f t="shared" si="53"/>
        <v>0</v>
      </c>
    </row>
    <row r="973" spans="8:10" x14ac:dyDescent="0.25">
      <c r="H973" s="20">
        <f t="shared" si="51"/>
        <v>0</v>
      </c>
      <c r="I973" s="20" t="str">
        <f t="shared" si="52"/>
        <v>otevřeno</v>
      </c>
      <c r="J973" s="20">
        <f t="shared" si="53"/>
        <v>0</v>
      </c>
    </row>
    <row r="974" spans="8:10" x14ac:dyDescent="0.25">
      <c r="H974" s="20">
        <f t="shared" si="51"/>
        <v>0</v>
      </c>
      <c r="I974" s="20" t="str">
        <f t="shared" si="52"/>
        <v>otevřeno</v>
      </c>
      <c r="J974" s="20">
        <f t="shared" si="53"/>
        <v>0</v>
      </c>
    </row>
    <row r="975" spans="8:10" x14ac:dyDescent="0.25">
      <c r="H975" s="20">
        <f t="shared" si="51"/>
        <v>0</v>
      </c>
      <c r="I975" s="20" t="str">
        <f t="shared" si="52"/>
        <v>otevřeno</v>
      </c>
      <c r="J975" s="20">
        <f t="shared" si="53"/>
        <v>0</v>
      </c>
    </row>
    <row r="976" spans="8:10" x14ac:dyDescent="0.25">
      <c r="H976" s="20">
        <f t="shared" si="51"/>
        <v>0</v>
      </c>
      <c r="I976" s="20" t="str">
        <f t="shared" si="52"/>
        <v>otevřeno</v>
      </c>
      <c r="J976" s="20">
        <f t="shared" si="53"/>
        <v>0</v>
      </c>
    </row>
    <row r="977" spans="8:10" x14ac:dyDescent="0.25">
      <c r="H977" s="20">
        <f t="shared" si="51"/>
        <v>0</v>
      </c>
      <c r="I977" s="20" t="str">
        <f t="shared" si="52"/>
        <v>otevřeno</v>
      </c>
      <c r="J977" s="20">
        <f t="shared" si="53"/>
        <v>0</v>
      </c>
    </row>
    <row r="978" spans="8:10" x14ac:dyDescent="0.25">
      <c r="H978" s="20">
        <f t="shared" si="51"/>
        <v>0</v>
      </c>
      <c r="I978" s="20" t="str">
        <f t="shared" si="52"/>
        <v>otevřeno</v>
      </c>
      <c r="J978" s="20">
        <f t="shared" si="53"/>
        <v>0</v>
      </c>
    </row>
    <row r="979" spans="8:10" x14ac:dyDescent="0.25">
      <c r="H979" s="20">
        <f t="shared" si="51"/>
        <v>0</v>
      </c>
      <c r="I979" s="20" t="str">
        <f t="shared" si="52"/>
        <v>otevřeno</v>
      </c>
      <c r="J979" s="20">
        <f t="shared" si="53"/>
        <v>0</v>
      </c>
    </row>
    <row r="980" spans="8:10" x14ac:dyDescent="0.25">
      <c r="H980" s="20">
        <f t="shared" si="51"/>
        <v>0</v>
      </c>
      <c r="I980" s="20" t="str">
        <f t="shared" si="52"/>
        <v>otevřeno</v>
      </c>
      <c r="J980" s="20">
        <f t="shared" si="53"/>
        <v>0</v>
      </c>
    </row>
    <row r="981" spans="8:10" x14ac:dyDescent="0.25">
      <c r="H981" s="20">
        <f t="shared" si="51"/>
        <v>0</v>
      </c>
      <c r="I981" s="20" t="str">
        <f t="shared" si="52"/>
        <v>otevřeno</v>
      </c>
      <c r="J981" s="20">
        <f t="shared" si="53"/>
        <v>0</v>
      </c>
    </row>
    <row r="982" spans="8:10" x14ac:dyDescent="0.25">
      <c r="H982" s="20">
        <f t="shared" si="51"/>
        <v>0</v>
      </c>
      <c r="I982" s="20" t="str">
        <f t="shared" si="52"/>
        <v>otevřeno</v>
      </c>
      <c r="J982" s="20">
        <f t="shared" si="53"/>
        <v>0</v>
      </c>
    </row>
    <row r="983" spans="8:10" x14ac:dyDescent="0.25">
      <c r="H983" s="20">
        <f t="shared" si="51"/>
        <v>0</v>
      </c>
      <c r="I983" s="20" t="str">
        <f t="shared" si="52"/>
        <v>otevřeno</v>
      </c>
      <c r="J983" s="20">
        <f t="shared" si="53"/>
        <v>0</v>
      </c>
    </row>
    <row r="984" spans="8:10" x14ac:dyDescent="0.25">
      <c r="H984" s="20">
        <f t="shared" si="51"/>
        <v>0</v>
      </c>
      <c r="I984" s="20" t="str">
        <f t="shared" si="52"/>
        <v>otevřeno</v>
      </c>
      <c r="J984" s="20">
        <f t="shared" si="53"/>
        <v>0</v>
      </c>
    </row>
    <row r="985" spans="8:10" x14ac:dyDescent="0.25">
      <c r="H985" s="20">
        <f t="shared" si="51"/>
        <v>0</v>
      </c>
      <c r="I985" s="20" t="str">
        <f t="shared" si="52"/>
        <v>otevřeno</v>
      </c>
      <c r="J985" s="20">
        <f t="shared" si="53"/>
        <v>0</v>
      </c>
    </row>
    <row r="986" spans="8:10" x14ac:dyDescent="0.25">
      <c r="H986" s="20">
        <f t="shared" si="51"/>
        <v>0</v>
      </c>
      <c r="I986" s="20" t="str">
        <f t="shared" si="52"/>
        <v>otevřeno</v>
      </c>
      <c r="J986" s="20">
        <f t="shared" si="53"/>
        <v>0</v>
      </c>
    </row>
    <row r="987" spans="8:10" x14ac:dyDescent="0.25">
      <c r="H987" s="20">
        <f t="shared" si="51"/>
        <v>0</v>
      </c>
      <c r="I987" s="20" t="str">
        <f t="shared" si="52"/>
        <v>otevřeno</v>
      </c>
      <c r="J987" s="20">
        <f t="shared" si="53"/>
        <v>0</v>
      </c>
    </row>
    <row r="988" spans="8:10" x14ac:dyDescent="0.25">
      <c r="H988" s="20">
        <f t="shared" si="51"/>
        <v>0</v>
      </c>
      <c r="I988" s="20" t="str">
        <f t="shared" si="52"/>
        <v>otevřeno</v>
      </c>
      <c r="J988" s="20">
        <f t="shared" si="53"/>
        <v>0</v>
      </c>
    </row>
    <row r="989" spans="8:10" x14ac:dyDescent="0.25">
      <c r="H989" s="20">
        <f t="shared" si="51"/>
        <v>0</v>
      </c>
      <c r="I989" s="20" t="str">
        <f t="shared" si="52"/>
        <v>otevřeno</v>
      </c>
      <c r="J989" s="20">
        <f t="shared" si="53"/>
        <v>0</v>
      </c>
    </row>
    <row r="990" spans="8:10" x14ac:dyDescent="0.25">
      <c r="H990" s="20">
        <f t="shared" si="51"/>
        <v>0</v>
      </c>
      <c r="I990" s="20" t="str">
        <f t="shared" si="52"/>
        <v>otevřeno</v>
      </c>
      <c r="J990" s="20">
        <f t="shared" si="53"/>
        <v>0</v>
      </c>
    </row>
    <row r="991" spans="8:10" x14ac:dyDescent="0.25">
      <c r="H991" s="20">
        <f t="shared" si="51"/>
        <v>0</v>
      </c>
      <c r="I991" s="20" t="str">
        <f t="shared" si="52"/>
        <v>otevřeno</v>
      </c>
      <c r="J991" s="20">
        <f t="shared" si="53"/>
        <v>0</v>
      </c>
    </row>
    <row r="992" spans="8:10" x14ac:dyDescent="0.25">
      <c r="H992" s="20">
        <f t="shared" si="51"/>
        <v>0</v>
      </c>
      <c r="I992" s="20" t="str">
        <f t="shared" si="52"/>
        <v>otevřeno</v>
      </c>
      <c r="J992" s="20">
        <f t="shared" si="53"/>
        <v>0</v>
      </c>
    </row>
    <row r="993" spans="8:10" x14ac:dyDescent="0.25">
      <c r="H993" s="20">
        <f t="shared" si="51"/>
        <v>0</v>
      </c>
      <c r="I993" s="20" t="str">
        <f t="shared" si="52"/>
        <v>otevřeno</v>
      </c>
      <c r="J993" s="20">
        <f t="shared" si="53"/>
        <v>0</v>
      </c>
    </row>
    <row r="994" spans="8:10" x14ac:dyDescent="0.25">
      <c r="H994" s="20">
        <f t="shared" si="51"/>
        <v>0</v>
      </c>
      <c r="I994" s="20" t="str">
        <f t="shared" si="52"/>
        <v>otevřeno</v>
      </c>
      <c r="J994" s="20">
        <f t="shared" si="53"/>
        <v>0</v>
      </c>
    </row>
    <row r="995" spans="8:10" x14ac:dyDescent="0.25">
      <c r="H995" s="20">
        <f t="shared" si="51"/>
        <v>0</v>
      </c>
      <c r="I995" s="20" t="str">
        <f t="shared" si="52"/>
        <v>otevřeno</v>
      </c>
      <c r="J995" s="20">
        <f t="shared" si="53"/>
        <v>0</v>
      </c>
    </row>
    <row r="996" spans="8:10" x14ac:dyDescent="0.25">
      <c r="H996" s="20">
        <f t="shared" si="51"/>
        <v>0</v>
      </c>
      <c r="I996" s="20" t="str">
        <f t="shared" si="52"/>
        <v>otevřeno</v>
      </c>
      <c r="J996" s="20">
        <f t="shared" si="53"/>
        <v>0</v>
      </c>
    </row>
    <row r="997" spans="8:10" x14ac:dyDescent="0.25">
      <c r="H997" s="20">
        <f t="shared" si="51"/>
        <v>0</v>
      </c>
      <c r="I997" s="20" t="str">
        <f t="shared" si="52"/>
        <v>otevřeno</v>
      </c>
      <c r="J997" s="20">
        <f t="shared" si="53"/>
        <v>0</v>
      </c>
    </row>
    <row r="998" spans="8:10" x14ac:dyDescent="0.25">
      <c r="H998" s="20">
        <f t="shared" si="51"/>
        <v>0</v>
      </c>
      <c r="I998" s="20" t="str">
        <f t="shared" si="52"/>
        <v>otevřeno</v>
      </c>
      <c r="J998" s="20">
        <f t="shared" si="53"/>
        <v>0</v>
      </c>
    </row>
    <row r="999" spans="8:10" x14ac:dyDescent="0.25">
      <c r="H999" s="20">
        <f t="shared" si="51"/>
        <v>0</v>
      </c>
      <c r="I999" s="20" t="str">
        <f t="shared" si="52"/>
        <v>otevřeno</v>
      </c>
      <c r="J999" s="20">
        <f t="shared" si="53"/>
        <v>0</v>
      </c>
    </row>
    <row r="1000" spans="8:10" x14ac:dyDescent="0.25">
      <c r="H1000" s="20">
        <f t="shared" si="51"/>
        <v>0</v>
      </c>
      <c r="I1000" s="20" t="str">
        <f t="shared" si="52"/>
        <v>otevřeno</v>
      </c>
      <c r="J1000" s="20">
        <f t="shared" si="53"/>
        <v>0</v>
      </c>
    </row>
    <row r="1001" spans="8:10" x14ac:dyDescent="0.25">
      <c r="H1001" s="20">
        <f t="shared" si="51"/>
        <v>0</v>
      </c>
      <c r="I1001" s="20" t="str">
        <f t="shared" si="52"/>
        <v>otevřeno</v>
      </c>
      <c r="J1001" s="20">
        <f t="shared" si="53"/>
        <v>0</v>
      </c>
    </row>
    <row r="1002" spans="8:10" x14ac:dyDescent="0.25">
      <c r="H1002" s="20">
        <f t="shared" si="51"/>
        <v>0</v>
      </c>
      <c r="I1002" s="20" t="str">
        <f t="shared" si="52"/>
        <v>otevřeno</v>
      </c>
      <c r="J1002" s="20">
        <f t="shared" si="53"/>
        <v>0</v>
      </c>
    </row>
    <row r="1003" spans="8:10" x14ac:dyDescent="0.25">
      <c r="H1003" s="20">
        <f t="shared" si="51"/>
        <v>0</v>
      </c>
      <c r="I1003" s="20" t="str">
        <f t="shared" si="52"/>
        <v>otevřeno</v>
      </c>
      <c r="J1003" s="20">
        <f t="shared" si="53"/>
        <v>0</v>
      </c>
    </row>
    <row r="1004" spans="8:10" x14ac:dyDescent="0.25">
      <c r="H1004" s="20">
        <f t="shared" si="51"/>
        <v>0</v>
      </c>
      <c r="I1004" s="20" t="str">
        <f t="shared" si="52"/>
        <v>otevřeno</v>
      </c>
      <c r="J1004" s="20">
        <f t="shared" si="53"/>
        <v>0</v>
      </c>
    </row>
    <row r="1005" spans="8:10" x14ac:dyDescent="0.25">
      <c r="H1005" s="20">
        <f t="shared" si="51"/>
        <v>0</v>
      </c>
      <c r="I1005" s="20" t="str">
        <f t="shared" si="52"/>
        <v>otevřeno</v>
      </c>
      <c r="J1005" s="20">
        <f t="shared" si="53"/>
        <v>0</v>
      </c>
    </row>
    <row r="1006" spans="8:10" x14ac:dyDescent="0.25">
      <c r="H1006" s="20">
        <f t="shared" si="51"/>
        <v>0</v>
      </c>
      <c r="I1006" s="20" t="str">
        <f t="shared" si="52"/>
        <v>otevřeno</v>
      </c>
      <c r="J1006" s="20">
        <f t="shared" si="53"/>
        <v>0</v>
      </c>
    </row>
    <row r="1007" spans="8:10" x14ac:dyDescent="0.25">
      <c r="H1007" s="20">
        <f t="shared" si="51"/>
        <v>0</v>
      </c>
      <c r="I1007" s="20" t="str">
        <f t="shared" si="52"/>
        <v>otevřeno</v>
      </c>
      <c r="J1007" s="20">
        <f t="shared" si="53"/>
        <v>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avdepodobnost1">
                <anchor moveWithCells="1" sizeWithCells="1">
                  <from>
                    <xdr:col>0</xdr:col>
                    <xdr:colOff>257175</xdr:colOff>
                    <xdr:row>5</xdr:row>
                    <xdr:rowOff>57150</xdr:rowOff>
                  </from>
                  <to>
                    <xdr:col>2</xdr:col>
                    <xdr:colOff>114300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mazat">
                <anchor moveWithCells="1" sizeWithCells="1">
                  <from>
                    <xdr:col>2</xdr:col>
                    <xdr:colOff>504825</xdr:colOff>
                    <xdr:row>5</xdr:row>
                    <xdr:rowOff>76200</xdr:rowOff>
                  </from>
                  <to>
                    <xdr:col>4</xdr:col>
                    <xdr:colOff>104775</xdr:colOff>
                    <xdr:row>5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7" filterMode="1"/>
  <dimension ref="A1:AC3017"/>
  <sheetViews>
    <sheetView topLeftCell="E38" workbookViewId="0">
      <selection sqref="A1:AC3017"/>
    </sheetView>
  </sheetViews>
  <sheetFormatPr defaultRowHeight="15" x14ac:dyDescent="0.25"/>
  <cols>
    <col min="16" max="23" width="5.7109375" customWidth="1"/>
    <col min="24" max="24" width="4" bestFit="1" customWidth="1"/>
  </cols>
  <sheetData>
    <row r="1" spans="1:11" x14ac:dyDescent="0.25">
      <c r="C1" t="s">
        <v>506</v>
      </c>
    </row>
    <row r="3" spans="1:11" x14ac:dyDescent="0.25">
      <c r="C3" s="64" t="s">
        <v>507</v>
      </c>
    </row>
    <row r="5" spans="1:11" x14ac:dyDescent="0.25">
      <c r="C5">
        <f>LEN(C3)</f>
        <v>512</v>
      </c>
    </row>
    <row r="7" spans="1:11" x14ac:dyDescent="0.25">
      <c r="C7">
        <v>19</v>
      </c>
      <c r="K7">
        <v>30</v>
      </c>
    </row>
    <row r="8" spans="1:11" x14ac:dyDescent="0.25">
      <c r="C8" t="s">
        <v>508</v>
      </c>
    </row>
    <row r="9" spans="1:11" x14ac:dyDescent="0.25">
      <c r="C9">
        <v>2</v>
      </c>
    </row>
    <row r="11" spans="1:11" x14ac:dyDescent="0.25">
      <c r="C11">
        <f>2/19</f>
        <v>0.10526315789473684</v>
      </c>
      <c r="D11">
        <f>C11*20*7</f>
        <v>14.736842105263158</v>
      </c>
    </row>
    <row r="12" spans="1:11" x14ac:dyDescent="0.25">
      <c r="C12" t="s">
        <v>523</v>
      </c>
    </row>
    <row r="14" spans="1:11" x14ac:dyDescent="0.25">
      <c r="A14" s="4" t="s">
        <v>524</v>
      </c>
      <c r="B14" s="25">
        <v>4</v>
      </c>
      <c r="C14" s="25">
        <v>9</v>
      </c>
      <c r="D14" s="25">
        <v>5</v>
      </c>
      <c r="E14" s="25">
        <v>6</v>
      </c>
      <c r="F14" s="114">
        <v>30</v>
      </c>
      <c r="G14" s="114"/>
      <c r="H14" s="114">
        <v>36</v>
      </c>
      <c r="I14" s="116"/>
    </row>
    <row r="15" spans="1:11" x14ac:dyDescent="0.25">
      <c r="A15">
        <v>1</v>
      </c>
      <c r="B15" s="20"/>
      <c r="C15" s="20"/>
      <c r="D15" s="20"/>
      <c r="E15" s="20"/>
    </row>
    <row r="16" spans="1:11" x14ac:dyDescent="0.25">
      <c r="A16">
        <f>A15+1</f>
        <v>2</v>
      </c>
      <c r="B16" s="20"/>
      <c r="C16" s="20"/>
      <c r="D16" s="20"/>
      <c r="E16" s="20"/>
    </row>
    <row r="17" spans="1:5" x14ac:dyDescent="0.25">
      <c r="A17">
        <f t="shared" ref="A17:A32" si="0">A16+1</f>
        <v>3</v>
      </c>
      <c r="B17" s="20"/>
      <c r="C17" s="20"/>
      <c r="D17" s="20"/>
      <c r="E17" s="20"/>
    </row>
    <row r="18" spans="1:5" x14ac:dyDescent="0.25">
      <c r="A18">
        <f t="shared" si="0"/>
        <v>4</v>
      </c>
      <c r="B18" s="20"/>
      <c r="C18" s="20"/>
      <c r="D18" s="20"/>
      <c r="E18" s="20"/>
    </row>
    <row r="19" spans="1:5" x14ac:dyDescent="0.25">
      <c r="A19">
        <f t="shared" si="0"/>
        <v>5</v>
      </c>
      <c r="B19" s="20"/>
      <c r="C19" s="20"/>
      <c r="D19" s="20"/>
      <c r="E19" s="20"/>
    </row>
    <row r="20" spans="1:5" x14ac:dyDescent="0.25">
      <c r="A20">
        <f t="shared" si="0"/>
        <v>6</v>
      </c>
      <c r="B20" s="20"/>
      <c r="C20" s="20"/>
      <c r="D20" s="20"/>
      <c r="E20" s="20"/>
    </row>
    <row r="21" spans="1:5" x14ac:dyDescent="0.25">
      <c r="A21">
        <f t="shared" si="0"/>
        <v>7</v>
      </c>
      <c r="B21" s="20"/>
      <c r="C21" s="20"/>
      <c r="D21" s="20"/>
      <c r="E21" s="20"/>
    </row>
    <row r="22" spans="1:5" x14ac:dyDescent="0.25">
      <c r="A22">
        <f t="shared" si="0"/>
        <v>8</v>
      </c>
      <c r="B22" s="20"/>
      <c r="C22" s="20"/>
      <c r="D22" s="20"/>
      <c r="E22" s="20"/>
    </row>
    <row r="23" spans="1:5" x14ac:dyDescent="0.25">
      <c r="A23">
        <f t="shared" si="0"/>
        <v>9</v>
      </c>
      <c r="B23" s="20"/>
      <c r="C23" s="20"/>
      <c r="D23" s="20"/>
      <c r="E23" s="20"/>
    </row>
    <row r="24" spans="1:5" x14ac:dyDescent="0.25">
      <c r="A24">
        <f t="shared" si="0"/>
        <v>10</v>
      </c>
      <c r="B24" s="20"/>
      <c r="C24" s="20"/>
      <c r="D24" s="20"/>
      <c r="E24" s="20"/>
    </row>
    <row r="25" spans="1:5" x14ac:dyDescent="0.25">
      <c r="A25">
        <f t="shared" si="0"/>
        <v>11</v>
      </c>
      <c r="B25" s="20"/>
      <c r="C25" s="20"/>
      <c r="D25" s="20"/>
      <c r="E25" s="20"/>
    </row>
    <row r="26" spans="1:5" x14ac:dyDescent="0.25">
      <c r="A26">
        <f t="shared" si="0"/>
        <v>12</v>
      </c>
      <c r="B26" s="20"/>
      <c r="C26" s="20"/>
      <c r="D26" s="20"/>
      <c r="E26" s="20"/>
    </row>
    <row r="27" spans="1:5" x14ac:dyDescent="0.25">
      <c r="A27">
        <f t="shared" si="0"/>
        <v>13</v>
      </c>
      <c r="B27" s="20"/>
      <c r="C27" s="20"/>
      <c r="D27" s="20"/>
      <c r="E27" s="20"/>
    </row>
    <row r="28" spans="1:5" x14ac:dyDescent="0.25">
      <c r="A28">
        <f t="shared" si="0"/>
        <v>14</v>
      </c>
      <c r="B28" s="20"/>
      <c r="C28" s="20"/>
      <c r="D28" s="20"/>
      <c r="E28" s="20"/>
    </row>
    <row r="29" spans="1:5" x14ac:dyDescent="0.25">
      <c r="A29">
        <f t="shared" si="0"/>
        <v>15</v>
      </c>
      <c r="B29" s="20"/>
      <c r="C29" s="20"/>
      <c r="D29" s="20"/>
      <c r="E29" s="20"/>
    </row>
    <row r="30" spans="1:5" x14ac:dyDescent="0.25">
      <c r="A30">
        <f t="shared" si="0"/>
        <v>16</v>
      </c>
      <c r="B30" s="20"/>
      <c r="C30" s="20"/>
      <c r="D30" s="20"/>
      <c r="E30" s="20"/>
    </row>
    <row r="31" spans="1:5" x14ac:dyDescent="0.25">
      <c r="A31">
        <f t="shared" si="0"/>
        <v>17</v>
      </c>
      <c r="B31" s="20"/>
      <c r="C31" s="20"/>
      <c r="D31" s="20"/>
      <c r="E31" s="20"/>
    </row>
    <row r="32" spans="1:5" x14ac:dyDescent="0.25">
      <c r="A32">
        <f t="shared" si="0"/>
        <v>18</v>
      </c>
      <c r="B32" s="20"/>
      <c r="C32" s="20"/>
      <c r="D32" s="20"/>
      <c r="E32" s="20"/>
    </row>
    <row r="33" spans="1:25" x14ac:dyDescent="0.25">
      <c r="A33">
        <f>A32+1</f>
        <v>19</v>
      </c>
      <c r="B33" s="20"/>
      <c r="C33" s="20"/>
      <c r="D33" s="20"/>
      <c r="E33" s="20"/>
    </row>
    <row r="34" spans="1:25" x14ac:dyDescent="0.25">
      <c r="A34">
        <f t="shared" ref="A34:A42" si="1">A33+1</f>
        <v>20</v>
      </c>
      <c r="B34" s="20"/>
      <c r="C34" s="20"/>
      <c r="D34" s="20"/>
      <c r="E34" s="20"/>
    </row>
    <row r="35" spans="1:25" x14ac:dyDescent="0.25">
      <c r="A35">
        <f t="shared" si="1"/>
        <v>21</v>
      </c>
      <c r="B35" s="20"/>
      <c r="C35" s="20"/>
      <c r="D35" s="20"/>
      <c r="E35" s="20"/>
    </row>
    <row r="36" spans="1:25" x14ac:dyDescent="0.25">
      <c r="A36">
        <f t="shared" si="1"/>
        <v>22</v>
      </c>
      <c r="B36" s="20"/>
      <c r="C36" s="20"/>
      <c r="D36" s="20"/>
      <c r="E36" s="20"/>
    </row>
    <row r="37" spans="1:25" x14ac:dyDescent="0.25">
      <c r="A37">
        <f t="shared" si="1"/>
        <v>23</v>
      </c>
      <c r="B37" s="20"/>
      <c r="C37" s="20"/>
      <c r="D37" s="20"/>
      <c r="E37" s="20"/>
    </row>
    <row r="38" spans="1:25" x14ac:dyDescent="0.25">
      <c r="A38">
        <f t="shared" si="1"/>
        <v>24</v>
      </c>
      <c r="B38" s="20"/>
      <c r="C38" s="20"/>
      <c r="D38" s="20"/>
      <c r="E38" s="20"/>
    </row>
    <row r="39" spans="1:25" x14ac:dyDescent="0.25">
      <c r="A39">
        <f t="shared" si="1"/>
        <v>25</v>
      </c>
      <c r="B39" s="20"/>
      <c r="C39" s="20"/>
      <c r="D39" s="20"/>
      <c r="E39" s="20"/>
      <c r="G39" t="s">
        <v>531</v>
      </c>
      <c r="H39" t="s">
        <v>289</v>
      </c>
    </row>
    <row r="40" spans="1:25" x14ac:dyDescent="0.25">
      <c r="A40">
        <f t="shared" si="1"/>
        <v>26</v>
      </c>
      <c r="B40" s="20"/>
      <c r="C40" s="20"/>
      <c r="D40" s="20"/>
      <c r="E40" s="20"/>
      <c r="F40" t="s">
        <v>525</v>
      </c>
      <c r="H40" t="s">
        <v>526</v>
      </c>
    </row>
    <row r="41" spans="1:25" x14ac:dyDescent="0.25">
      <c r="A41">
        <f t="shared" si="1"/>
        <v>27</v>
      </c>
      <c r="B41" s="20"/>
      <c r="C41" s="20"/>
      <c r="D41" s="20"/>
      <c r="E41" s="20"/>
      <c r="F41" s="115">
        <v>30</v>
      </c>
      <c r="G41" s="115"/>
      <c r="H41" s="115">
        <v>36</v>
      </c>
      <c r="I41" s="115"/>
      <c r="J41" s="115">
        <f>COUNTIF(J42:J347,2)</f>
        <v>69</v>
      </c>
      <c r="K41" s="115">
        <f>COUNTIF(K42:K347,2)</f>
        <v>64</v>
      </c>
      <c r="L41" s="58"/>
      <c r="M41" s="58" t="s">
        <v>527</v>
      </c>
      <c r="N41" s="58" t="s">
        <v>528</v>
      </c>
      <c r="O41" s="58" t="s">
        <v>529</v>
      </c>
      <c r="P41" s="31" t="s">
        <v>475</v>
      </c>
      <c r="Q41" s="31" t="s">
        <v>513</v>
      </c>
      <c r="R41" s="31" t="s">
        <v>27</v>
      </c>
      <c r="S41" s="31" t="s">
        <v>530</v>
      </c>
      <c r="T41" s="58" t="s">
        <v>27</v>
      </c>
      <c r="U41" s="58" t="s">
        <v>530</v>
      </c>
      <c r="V41" s="58" t="s">
        <v>475</v>
      </c>
      <c r="W41" s="58" t="s">
        <v>513</v>
      </c>
      <c r="X41" s="58" t="s">
        <v>532</v>
      </c>
      <c r="Y41" s="58" t="s">
        <v>533</v>
      </c>
    </row>
    <row r="42" spans="1:25" hidden="1" x14ac:dyDescent="0.25">
      <c r="A42">
        <f t="shared" si="1"/>
        <v>28</v>
      </c>
      <c r="B42" s="20"/>
      <c r="C42" s="20"/>
      <c r="D42" s="20"/>
      <c r="E42" s="20"/>
      <c r="F42" s="31">
        <v>0</v>
      </c>
      <c r="G42" s="31" t="str">
        <f>CONCATENATE(R42,S42,P42,Q42)</f>
        <v>0</v>
      </c>
      <c r="H42" s="25">
        <f t="shared" ref="H42:H79" si="2">A42*$H$14</f>
        <v>1008</v>
      </c>
      <c r="I42" s="25"/>
      <c r="J42" s="31">
        <v>0</v>
      </c>
      <c r="K42" s="20">
        <f t="shared" ref="K42:K48" si="3">COUNTIF($F$42:$H$347,H42)</f>
        <v>1</v>
      </c>
      <c r="L42" s="20"/>
      <c r="M42" s="20" t="str">
        <f>MID(H42,2,1)</f>
        <v>0</v>
      </c>
      <c r="N42" s="20" t="str">
        <f t="shared" ref="N42:N49" si="4">MID(F42,3,1)</f>
        <v/>
      </c>
      <c r="O42" s="20" t="str">
        <f t="shared" ref="O42:O49" si="5">MID(H42,3,1)</f>
        <v>0</v>
      </c>
      <c r="P42" s="20" t="str">
        <f>MID(F42,1,1)</f>
        <v>0</v>
      </c>
      <c r="Q42" s="20" t="str">
        <f>MID(F42,2,1)</f>
        <v/>
      </c>
      <c r="R42" s="20" t="str">
        <f>MID(F42,3,1)</f>
        <v/>
      </c>
      <c r="S42" s="20" t="str">
        <f>MID(F42,4,1)</f>
        <v/>
      </c>
      <c r="T42" s="20" t="str">
        <f>MID(H42,1,1)</f>
        <v>1</v>
      </c>
      <c r="U42" s="20" t="str">
        <f>MID(H42,2,1)</f>
        <v>0</v>
      </c>
      <c r="V42" s="20" t="str">
        <f>MID(H42,3,1)</f>
        <v>0</v>
      </c>
      <c r="W42" s="20" t="str">
        <f>MID(H42,4,1)</f>
        <v>8</v>
      </c>
      <c r="X42" s="20">
        <v>100</v>
      </c>
      <c r="Y42" s="20">
        <v>1.1000000000000001</v>
      </c>
    </row>
    <row r="43" spans="1:25" hidden="1" x14ac:dyDescent="0.25">
      <c r="A43">
        <f>A42+1</f>
        <v>29</v>
      </c>
      <c r="B43" s="20"/>
      <c r="C43" s="20"/>
      <c r="D43" s="20"/>
      <c r="E43" s="20"/>
      <c r="F43" s="31">
        <v>0</v>
      </c>
      <c r="G43" s="31" t="str">
        <f t="shared" ref="G43:G106" si="6">CONCATENATE(R43,S43,P43,Q43)</f>
        <v>0</v>
      </c>
      <c r="H43" s="25">
        <f t="shared" si="2"/>
        <v>1044</v>
      </c>
      <c r="I43" s="25"/>
      <c r="J43" s="31">
        <v>0</v>
      </c>
      <c r="K43" s="20">
        <f t="shared" si="3"/>
        <v>2</v>
      </c>
      <c r="L43" s="20"/>
      <c r="M43" s="20" t="str">
        <f t="shared" ref="M43:M106" si="7">MID(H43,2,1)</f>
        <v>0</v>
      </c>
      <c r="N43" s="20" t="str">
        <f t="shared" si="4"/>
        <v/>
      </c>
      <c r="O43" s="20" t="str">
        <f t="shared" si="5"/>
        <v>4</v>
      </c>
      <c r="P43" s="20" t="str">
        <f t="shared" ref="P43:P106" si="8">MID(F43,1,1)</f>
        <v>0</v>
      </c>
      <c r="Q43" s="20" t="str">
        <f t="shared" ref="Q43:Q106" si="9">MID(F43,2,1)</f>
        <v/>
      </c>
      <c r="R43" s="20" t="str">
        <f t="shared" ref="R43:R106" si="10">MID(F43,3,1)</f>
        <v/>
      </c>
      <c r="S43" s="20" t="str">
        <f t="shared" ref="S43:S106" si="11">MID(F43,4,1)</f>
        <v/>
      </c>
      <c r="T43" s="20" t="str">
        <f t="shared" ref="T43:T106" si="12">MID(H43,1,1)</f>
        <v>1</v>
      </c>
      <c r="U43" s="20" t="str">
        <f t="shared" ref="U43:U106" si="13">MID(H43,2,1)</f>
        <v>0</v>
      </c>
      <c r="V43" s="20" t="str">
        <f t="shared" ref="V43:V106" si="14">MID(H43,3,1)</f>
        <v>4</v>
      </c>
      <c r="W43" s="20" t="str">
        <f t="shared" ref="W43:W106" si="15">MID(H43,4,1)</f>
        <v>4</v>
      </c>
      <c r="X43" s="20">
        <v>100</v>
      </c>
      <c r="Y43" s="20">
        <v>1.1000000000000001</v>
      </c>
    </row>
    <row r="44" spans="1:25" hidden="1" x14ac:dyDescent="0.25">
      <c r="A44">
        <f t="shared" ref="A44:A83" si="16">A43+1</f>
        <v>30</v>
      </c>
      <c r="B44" s="20"/>
      <c r="C44" s="20"/>
      <c r="D44" s="20"/>
      <c r="E44" s="20"/>
      <c r="F44" s="31">
        <v>0</v>
      </c>
      <c r="G44" s="31" t="str">
        <f t="shared" si="6"/>
        <v>0</v>
      </c>
      <c r="H44" s="25">
        <f t="shared" si="2"/>
        <v>1080</v>
      </c>
      <c r="I44" s="25"/>
      <c r="J44" s="31">
        <v>0</v>
      </c>
      <c r="K44" s="20">
        <f t="shared" si="3"/>
        <v>3</v>
      </c>
      <c r="L44" s="20"/>
      <c r="M44" s="20" t="str">
        <f t="shared" si="7"/>
        <v>0</v>
      </c>
      <c r="N44" s="20" t="str">
        <f t="shared" si="4"/>
        <v/>
      </c>
      <c r="O44" s="20" t="str">
        <f t="shared" si="5"/>
        <v>8</v>
      </c>
      <c r="P44" s="20" t="str">
        <f t="shared" si="8"/>
        <v>0</v>
      </c>
      <c r="Q44" s="20" t="str">
        <f t="shared" si="9"/>
        <v/>
      </c>
      <c r="R44" s="20" t="str">
        <f t="shared" si="10"/>
        <v/>
      </c>
      <c r="S44" s="20" t="str">
        <f t="shared" si="11"/>
        <v/>
      </c>
      <c r="T44" s="20" t="str">
        <f t="shared" si="12"/>
        <v>1</v>
      </c>
      <c r="U44" s="20" t="str">
        <f t="shared" si="13"/>
        <v>0</v>
      </c>
      <c r="V44" s="20" t="str">
        <f t="shared" si="14"/>
        <v>8</v>
      </c>
      <c r="W44" s="20" t="str">
        <f t="shared" si="15"/>
        <v>0</v>
      </c>
      <c r="X44" s="20">
        <v>100</v>
      </c>
      <c r="Y44" s="20">
        <v>1.1000000000000001</v>
      </c>
    </row>
    <row r="45" spans="1:25" hidden="1" x14ac:dyDescent="0.25">
      <c r="A45">
        <f t="shared" si="16"/>
        <v>31</v>
      </c>
      <c r="B45" s="20"/>
      <c r="C45" s="20"/>
      <c r="D45" s="20"/>
      <c r="E45" s="20"/>
      <c r="F45" s="31">
        <v>0</v>
      </c>
      <c r="G45" s="31" t="str">
        <f t="shared" si="6"/>
        <v>0</v>
      </c>
      <c r="H45" s="25">
        <f t="shared" si="2"/>
        <v>1116</v>
      </c>
      <c r="I45" s="25"/>
      <c r="J45" s="31">
        <v>0</v>
      </c>
      <c r="K45" s="20">
        <f t="shared" si="3"/>
        <v>1</v>
      </c>
      <c r="L45" s="20"/>
      <c r="M45" s="20" t="str">
        <f t="shared" si="7"/>
        <v>1</v>
      </c>
      <c r="N45" s="20" t="str">
        <f t="shared" si="4"/>
        <v/>
      </c>
      <c r="O45" s="20" t="str">
        <f t="shared" si="5"/>
        <v>1</v>
      </c>
      <c r="P45" s="20" t="str">
        <f t="shared" si="8"/>
        <v>0</v>
      </c>
      <c r="Q45" s="20" t="str">
        <f t="shared" si="9"/>
        <v/>
      </c>
      <c r="R45" s="20" t="str">
        <f t="shared" si="10"/>
        <v/>
      </c>
      <c r="S45" s="20" t="str">
        <f t="shared" si="11"/>
        <v/>
      </c>
      <c r="T45" s="20" t="str">
        <f t="shared" si="12"/>
        <v>1</v>
      </c>
      <c r="U45" s="20" t="str">
        <f t="shared" si="13"/>
        <v>1</v>
      </c>
      <c r="V45" s="20" t="str">
        <f t="shared" si="14"/>
        <v>1</v>
      </c>
      <c r="W45" s="20" t="str">
        <f t="shared" si="15"/>
        <v>6</v>
      </c>
      <c r="X45" s="20">
        <v>100</v>
      </c>
      <c r="Y45" s="20">
        <v>1.1000000000000001</v>
      </c>
    </row>
    <row r="46" spans="1:25" hidden="1" x14ac:dyDescent="0.25">
      <c r="A46">
        <f t="shared" si="16"/>
        <v>32</v>
      </c>
      <c r="B46" s="20"/>
      <c r="C46" s="20"/>
      <c r="D46" s="20"/>
      <c r="E46" s="20"/>
      <c r="F46" s="31">
        <v>0</v>
      </c>
      <c r="G46" s="31" t="str">
        <f t="shared" si="6"/>
        <v>0</v>
      </c>
      <c r="H46" s="25">
        <f t="shared" si="2"/>
        <v>1152</v>
      </c>
      <c r="I46" s="25"/>
      <c r="J46" s="31">
        <v>0</v>
      </c>
      <c r="K46" s="20">
        <f t="shared" si="3"/>
        <v>1</v>
      </c>
      <c r="L46" s="20"/>
      <c r="M46" s="20" t="str">
        <f t="shared" si="7"/>
        <v>1</v>
      </c>
      <c r="N46" s="20" t="str">
        <f t="shared" si="4"/>
        <v/>
      </c>
      <c r="O46" s="20" t="str">
        <f t="shared" si="5"/>
        <v>5</v>
      </c>
      <c r="P46" s="20" t="str">
        <f t="shared" si="8"/>
        <v>0</v>
      </c>
      <c r="Q46" s="20" t="str">
        <f t="shared" si="9"/>
        <v/>
      </c>
      <c r="R46" s="20" t="str">
        <f t="shared" si="10"/>
        <v/>
      </c>
      <c r="S46" s="20" t="str">
        <f t="shared" si="11"/>
        <v/>
      </c>
      <c r="T46" s="20" t="str">
        <f t="shared" si="12"/>
        <v>1</v>
      </c>
      <c r="U46" s="20" t="str">
        <f t="shared" si="13"/>
        <v>1</v>
      </c>
      <c r="V46" s="20" t="str">
        <f t="shared" si="14"/>
        <v>5</v>
      </c>
      <c r="W46" s="20" t="str">
        <f t="shared" si="15"/>
        <v>2</v>
      </c>
      <c r="X46" s="20">
        <v>100</v>
      </c>
      <c r="Y46" s="20">
        <v>1.1000000000000001</v>
      </c>
    </row>
    <row r="47" spans="1:25" hidden="1" x14ac:dyDescent="0.25">
      <c r="A47">
        <f t="shared" si="16"/>
        <v>33</v>
      </c>
      <c r="B47" s="20"/>
      <c r="C47" s="20"/>
      <c r="D47" s="20"/>
      <c r="E47" s="20"/>
      <c r="F47" s="31">
        <v>0</v>
      </c>
      <c r="G47" s="31" t="str">
        <f t="shared" si="6"/>
        <v>0</v>
      </c>
      <c r="H47" s="25">
        <f t="shared" si="2"/>
        <v>1188</v>
      </c>
      <c r="I47" s="25"/>
      <c r="J47" s="31">
        <v>0</v>
      </c>
      <c r="K47" s="20">
        <f t="shared" si="3"/>
        <v>1</v>
      </c>
      <c r="L47" s="20"/>
      <c r="M47" s="20" t="str">
        <f t="shared" si="7"/>
        <v>1</v>
      </c>
      <c r="N47" s="20" t="str">
        <f t="shared" si="4"/>
        <v/>
      </c>
      <c r="O47" s="20" t="str">
        <f t="shared" si="5"/>
        <v>8</v>
      </c>
      <c r="P47" s="20" t="str">
        <f t="shared" si="8"/>
        <v>0</v>
      </c>
      <c r="Q47" s="20" t="str">
        <f t="shared" si="9"/>
        <v/>
      </c>
      <c r="R47" s="20" t="str">
        <f t="shared" si="10"/>
        <v/>
      </c>
      <c r="S47" s="20" t="str">
        <f t="shared" si="11"/>
        <v/>
      </c>
      <c r="T47" s="20" t="str">
        <f t="shared" si="12"/>
        <v>1</v>
      </c>
      <c r="U47" s="20" t="str">
        <f t="shared" si="13"/>
        <v>1</v>
      </c>
      <c r="V47" s="20" t="str">
        <f t="shared" si="14"/>
        <v>8</v>
      </c>
      <c r="W47" s="20" t="str">
        <f t="shared" si="15"/>
        <v>8</v>
      </c>
      <c r="X47" s="20">
        <v>100</v>
      </c>
      <c r="Y47" s="20">
        <v>1.1000000000000001</v>
      </c>
    </row>
    <row r="48" spans="1:25" hidden="1" x14ac:dyDescent="0.25">
      <c r="A48">
        <f t="shared" si="16"/>
        <v>34</v>
      </c>
      <c r="B48" s="20"/>
      <c r="C48" s="20"/>
      <c r="D48" s="20"/>
      <c r="E48" s="20"/>
      <c r="F48" s="25">
        <f t="shared" ref="F48:F79" si="17">A48*$F$14</f>
        <v>1020</v>
      </c>
      <c r="G48" s="31" t="str">
        <f t="shared" si="6"/>
        <v>2010</v>
      </c>
      <c r="H48" s="25">
        <f t="shared" si="2"/>
        <v>1224</v>
      </c>
      <c r="I48" s="25"/>
      <c r="J48" s="20">
        <f>COUNTIF($F$42:$H$347,F48)</f>
        <v>2</v>
      </c>
      <c r="K48" s="20">
        <f t="shared" si="3"/>
        <v>1</v>
      </c>
      <c r="L48" s="20"/>
      <c r="M48" s="20" t="str">
        <f t="shared" si="7"/>
        <v>2</v>
      </c>
      <c r="N48" s="20" t="str">
        <f t="shared" si="4"/>
        <v>2</v>
      </c>
      <c r="O48" s="20" t="str">
        <f t="shared" si="5"/>
        <v>2</v>
      </c>
      <c r="P48" s="20" t="str">
        <f t="shared" si="8"/>
        <v>1</v>
      </c>
      <c r="Q48" s="20" t="str">
        <f t="shared" si="9"/>
        <v>0</v>
      </c>
      <c r="R48" s="20" t="str">
        <f t="shared" si="10"/>
        <v>2</v>
      </c>
      <c r="S48" s="20" t="str">
        <f t="shared" si="11"/>
        <v>0</v>
      </c>
      <c r="T48" s="20" t="str">
        <f t="shared" si="12"/>
        <v>1</v>
      </c>
      <c r="U48" s="20" t="str">
        <f t="shared" si="13"/>
        <v>2</v>
      </c>
      <c r="V48" s="20" t="str">
        <f t="shared" si="14"/>
        <v>2</v>
      </c>
      <c r="W48" s="20" t="str">
        <f t="shared" si="15"/>
        <v>4</v>
      </c>
      <c r="X48" s="20">
        <f>MOD(G48,36)</f>
        <v>30</v>
      </c>
      <c r="Y48" s="20">
        <f>G48/36</f>
        <v>55.833333333333336</v>
      </c>
    </row>
    <row r="49" spans="1:25" hidden="1" x14ac:dyDescent="0.25">
      <c r="A49">
        <f t="shared" si="16"/>
        <v>35</v>
      </c>
      <c r="B49" s="20"/>
      <c r="C49" s="20"/>
      <c r="D49" s="20"/>
      <c r="E49" s="20"/>
      <c r="F49" s="25">
        <f t="shared" si="17"/>
        <v>1050</v>
      </c>
      <c r="G49" s="31" t="str">
        <f t="shared" si="6"/>
        <v>5010</v>
      </c>
      <c r="H49" s="25">
        <f t="shared" si="2"/>
        <v>1260</v>
      </c>
      <c r="I49" s="25"/>
      <c r="J49" s="20">
        <f t="shared" ref="J49:J112" si="18">COUNTIF($F$42:$H$347,F49)</f>
        <v>2</v>
      </c>
      <c r="K49" s="20">
        <f t="shared" ref="K49:K112" si="19">COUNTIF($F$42:$H$347,H49)</f>
        <v>2</v>
      </c>
      <c r="L49" s="20"/>
      <c r="M49" s="20" t="str">
        <f t="shared" si="7"/>
        <v>2</v>
      </c>
      <c r="N49" s="20" t="str">
        <f t="shared" si="4"/>
        <v>5</v>
      </c>
      <c r="O49" s="20" t="str">
        <f t="shared" si="5"/>
        <v>6</v>
      </c>
      <c r="P49" s="20" t="str">
        <f t="shared" si="8"/>
        <v>1</v>
      </c>
      <c r="Q49" s="20" t="str">
        <f t="shared" si="9"/>
        <v>0</v>
      </c>
      <c r="R49" s="20" t="str">
        <f t="shared" si="10"/>
        <v>5</v>
      </c>
      <c r="S49" s="20" t="str">
        <f t="shared" si="11"/>
        <v>0</v>
      </c>
      <c r="T49" s="20" t="str">
        <f t="shared" si="12"/>
        <v>1</v>
      </c>
      <c r="U49" s="20" t="str">
        <f t="shared" si="13"/>
        <v>2</v>
      </c>
      <c r="V49" s="20" t="str">
        <f t="shared" si="14"/>
        <v>6</v>
      </c>
      <c r="W49" s="20" t="str">
        <f t="shared" si="15"/>
        <v>0</v>
      </c>
      <c r="X49" s="20">
        <f t="shared" ref="X49:X112" si="20">MOD(G49,36)</f>
        <v>6</v>
      </c>
      <c r="Y49" s="20">
        <f t="shared" ref="Y49:Y112" si="21">G49/36</f>
        <v>139.16666666666666</v>
      </c>
    </row>
    <row r="50" spans="1:25" hidden="1" x14ac:dyDescent="0.25">
      <c r="A50">
        <f t="shared" si="16"/>
        <v>36</v>
      </c>
      <c r="B50" s="20"/>
      <c r="C50" s="20"/>
      <c r="D50" s="20"/>
      <c r="E50" s="20"/>
      <c r="F50" s="25">
        <f t="shared" si="17"/>
        <v>1080</v>
      </c>
      <c r="G50" s="31" t="str">
        <f t="shared" si="6"/>
        <v>8010</v>
      </c>
      <c r="H50" s="25">
        <f t="shared" si="2"/>
        <v>1296</v>
      </c>
      <c r="I50" s="25"/>
      <c r="J50" s="20">
        <f t="shared" si="18"/>
        <v>3</v>
      </c>
      <c r="K50" s="20">
        <f t="shared" si="19"/>
        <v>1</v>
      </c>
      <c r="L50" s="20"/>
      <c r="M50" s="20" t="str">
        <f t="shared" si="7"/>
        <v>2</v>
      </c>
      <c r="N50" s="20" t="str">
        <f t="shared" ref="N50:N113" si="22">MID(F50,3,1)</f>
        <v>8</v>
      </c>
      <c r="O50" s="20" t="str">
        <f t="shared" ref="O50:O113" si="23">MID(H50,3,1)</f>
        <v>9</v>
      </c>
      <c r="P50" s="20" t="str">
        <f t="shared" si="8"/>
        <v>1</v>
      </c>
      <c r="Q50" s="20" t="str">
        <f t="shared" si="9"/>
        <v>0</v>
      </c>
      <c r="R50" s="20" t="str">
        <f t="shared" si="10"/>
        <v>8</v>
      </c>
      <c r="S50" s="20" t="str">
        <f t="shared" si="11"/>
        <v>0</v>
      </c>
      <c r="T50" s="20" t="str">
        <f t="shared" si="12"/>
        <v>1</v>
      </c>
      <c r="U50" s="20" t="str">
        <f t="shared" si="13"/>
        <v>2</v>
      </c>
      <c r="V50" s="20" t="str">
        <f t="shared" si="14"/>
        <v>9</v>
      </c>
      <c r="W50" s="20" t="str">
        <f t="shared" si="15"/>
        <v>6</v>
      </c>
      <c r="X50" s="20">
        <f t="shared" si="20"/>
        <v>18</v>
      </c>
      <c r="Y50" s="20">
        <f t="shared" si="21"/>
        <v>222.5</v>
      </c>
    </row>
    <row r="51" spans="1:25" hidden="1" x14ac:dyDescent="0.25">
      <c r="A51">
        <f t="shared" si="16"/>
        <v>37</v>
      </c>
      <c r="B51" s="20"/>
      <c r="C51" s="20"/>
      <c r="D51" s="20"/>
      <c r="E51" s="20"/>
      <c r="F51" s="25">
        <f t="shared" si="17"/>
        <v>1110</v>
      </c>
      <c r="G51" s="31" t="str">
        <f t="shared" si="6"/>
        <v>1011</v>
      </c>
      <c r="H51" s="25">
        <f t="shared" si="2"/>
        <v>1332</v>
      </c>
      <c r="I51" s="25"/>
      <c r="J51" s="20">
        <f t="shared" si="18"/>
        <v>1</v>
      </c>
      <c r="K51" s="20">
        <f t="shared" si="19"/>
        <v>1</v>
      </c>
      <c r="L51" s="20"/>
      <c r="M51" s="20" t="str">
        <f t="shared" si="7"/>
        <v>3</v>
      </c>
      <c r="N51" s="20" t="str">
        <f t="shared" si="22"/>
        <v>1</v>
      </c>
      <c r="O51" s="20" t="str">
        <f t="shared" si="23"/>
        <v>3</v>
      </c>
      <c r="P51" s="20" t="str">
        <f t="shared" si="8"/>
        <v>1</v>
      </c>
      <c r="Q51" s="20" t="str">
        <f t="shared" si="9"/>
        <v>1</v>
      </c>
      <c r="R51" s="20" t="str">
        <f t="shared" si="10"/>
        <v>1</v>
      </c>
      <c r="S51" s="20" t="str">
        <f t="shared" si="11"/>
        <v>0</v>
      </c>
      <c r="T51" s="20" t="str">
        <f t="shared" si="12"/>
        <v>1</v>
      </c>
      <c r="U51" s="20" t="str">
        <f t="shared" si="13"/>
        <v>3</v>
      </c>
      <c r="V51" s="20" t="str">
        <f t="shared" si="14"/>
        <v>3</v>
      </c>
      <c r="W51" s="20" t="str">
        <f t="shared" si="15"/>
        <v>2</v>
      </c>
      <c r="X51" s="20">
        <f t="shared" si="20"/>
        <v>3</v>
      </c>
      <c r="Y51" s="20">
        <f t="shared" si="21"/>
        <v>28.083333333333332</v>
      </c>
    </row>
    <row r="52" spans="1:25" hidden="1" x14ac:dyDescent="0.25">
      <c r="A52">
        <f t="shared" si="16"/>
        <v>38</v>
      </c>
      <c r="B52" s="20"/>
      <c r="C52" s="20"/>
      <c r="D52" s="20"/>
      <c r="E52" s="20"/>
      <c r="F52" s="25">
        <f t="shared" si="17"/>
        <v>1140</v>
      </c>
      <c r="G52" s="31" t="str">
        <f t="shared" si="6"/>
        <v>4011</v>
      </c>
      <c r="H52" s="25">
        <f t="shared" si="2"/>
        <v>1368</v>
      </c>
      <c r="I52" s="25"/>
      <c r="J52" s="20">
        <f t="shared" si="18"/>
        <v>1</v>
      </c>
      <c r="K52" s="20">
        <f t="shared" si="19"/>
        <v>1</v>
      </c>
      <c r="L52" s="20"/>
      <c r="M52" s="20" t="str">
        <f t="shared" si="7"/>
        <v>3</v>
      </c>
      <c r="N52" s="20" t="str">
        <f t="shared" si="22"/>
        <v>4</v>
      </c>
      <c r="O52" s="20" t="str">
        <f t="shared" si="23"/>
        <v>6</v>
      </c>
      <c r="P52" s="20" t="str">
        <f t="shared" si="8"/>
        <v>1</v>
      </c>
      <c r="Q52" s="20" t="str">
        <f t="shared" si="9"/>
        <v>1</v>
      </c>
      <c r="R52" s="20" t="str">
        <f t="shared" si="10"/>
        <v>4</v>
      </c>
      <c r="S52" s="20" t="str">
        <f t="shared" si="11"/>
        <v>0</v>
      </c>
      <c r="T52" s="20" t="str">
        <f t="shared" si="12"/>
        <v>1</v>
      </c>
      <c r="U52" s="20" t="str">
        <f t="shared" si="13"/>
        <v>3</v>
      </c>
      <c r="V52" s="20" t="str">
        <f t="shared" si="14"/>
        <v>6</v>
      </c>
      <c r="W52" s="20" t="str">
        <f t="shared" si="15"/>
        <v>8</v>
      </c>
      <c r="X52" s="20">
        <f t="shared" si="20"/>
        <v>15</v>
      </c>
      <c r="Y52" s="20">
        <f t="shared" si="21"/>
        <v>111.41666666666667</v>
      </c>
    </row>
    <row r="53" spans="1:25" hidden="1" x14ac:dyDescent="0.25">
      <c r="A53">
        <f t="shared" si="16"/>
        <v>39</v>
      </c>
      <c r="B53" s="20"/>
      <c r="C53" s="20"/>
      <c r="D53" s="20"/>
      <c r="E53" s="20"/>
      <c r="F53" s="25">
        <f t="shared" si="17"/>
        <v>1170</v>
      </c>
      <c r="G53" s="31" t="str">
        <f t="shared" si="6"/>
        <v>7011</v>
      </c>
      <c r="H53" s="25">
        <f t="shared" si="2"/>
        <v>1404</v>
      </c>
      <c r="I53" s="25"/>
      <c r="J53" s="20">
        <f t="shared" si="18"/>
        <v>1</v>
      </c>
      <c r="K53" s="20">
        <f t="shared" si="19"/>
        <v>1</v>
      </c>
      <c r="L53" s="20"/>
      <c r="M53" s="20" t="str">
        <f t="shared" si="7"/>
        <v>4</v>
      </c>
      <c r="N53" s="20" t="str">
        <f t="shared" si="22"/>
        <v>7</v>
      </c>
      <c r="O53" s="20" t="str">
        <f t="shared" si="23"/>
        <v>0</v>
      </c>
      <c r="P53" s="20" t="str">
        <f t="shared" si="8"/>
        <v>1</v>
      </c>
      <c r="Q53" s="20" t="str">
        <f t="shared" si="9"/>
        <v>1</v>
      </c>
      <c r="R53" s="20" t="str">
        <f t="shared" si="10"/>
        <v>7</v>
      </c>
      <c r="S53" s="20" t="str">
        <f t="shared" si="11"/>
        <v>0</v>
      </c>
      <c r="T53" s="20" t="str">
        <f t="shared" si="12"/>
        <v>1</v>
      </c>
      <c r="U53" s="20" t="str">
        <f t="shared" si="13"/>
        <v>4</v>
      </c>
      <c r="V53" s="20" t="str">
        <f t="shared" si="14"/>
        <v>0</v>
      </c>
      <c r="W53" s="20" t="str">
        <f t="shared" si="15"/>
        <v>4</v>
      </c>
      <c r="X53" s="20">
        <f t="shared" si="20"/>
        <v>27</v>
      </c>
      <c r="Y53" s="20">
        <f t="shared" si="21"/>
        <v>194.75</v>
      </c>
    </row>
    <row r="54" spans="1:25" hidden="1" x14ac:dyDescent="0.25">
      <c r="A54">
        <f t="shared" si="16"/>
        <v>40</v>
      </c>
      <c r="B54" s="20"/>
      <c r="C54" s="20"/>
      <c r="D54" s="20"/>
      <c r="E54" s="20"/>
      <c r="F54" s="25">
        <f t="shared" si="17"/>
        <v>1200</v>
      </c>
      <c r="G54" s="31" t="str">
        <f t="shared" si="6"/>
        <v>0012</v>
      </c>
      <c r="H54" s="25">
        <f t="shared" si="2"/>
        <v>1440</v>
      </c>
      <c r="I54" s="25"/>
      <c r="J54" s="20">
        <f t="shared" si="18"/>
        <v>1</v>
      </c>
      <c r="K54" s="20">
        <f t="shared" si="19"/>
        <v>2</v>
      </c>
      <c r="L54" s="20"/>
      <c r="M54" s="20" t="str">
        <f t="shared" si="7"/>
        <v>4</v>
      </c>
      <c r="N54" s="20" t="str">
        <f t="shared" si="22"/>
        <v>0</v>
      </c>
      <c r="O54" s="20" t="str">
        <f t="shared" si="23"/>
        <v>4</v>
      </c>
      <c r="P54" s="20" t="str">
        <f t="shared" si="8"/>
        <v>1</v>
      </c>
      <c r="Q54" s="20" t="str">
        <f t="shared" si="9"/>
        <v>2</v>
      </c>
      <c r="R54" s="20" t="str">
        <f t="shared" si="10"/>
        <v>0</v>
      </c>
      <c r="S54" s="20" t="str">
        <f t="shared" si="11"/>
        <v>0</v>
      </c>
      <c r="T54" s="20" t="str">
        <f t="shared" si="12"/>
        <v>1</v>
      </c>
      <c r="U54" s="20" t="str">
        <f t="shared" si="13"/>
        <v>4</v>
      </c>
      <c r="V54" s="20" t="str">
        <f t="shared" si="14"/>
        <v>4</v>
      </c>
      <c r="W54" s="20" t="str">
        <f t="shared" si="15"/>
        <v>0</v>
      </c>
      <c r="X54" s="20">
        <f t="shared" si="20"/>
        <v>12</v>
      </c>
      <c r="Y54" s="20">
        <f t="shared" si="21"/>
        <v>0.33333333333333331</v>
      </c>
    </row>
    <row r="55" spans="1:25" hidden="1" x14ac:dyDescent="0.25">
      <c r="A55">
        <f t="shared" si="16"/>
        <v>41</v>
      </c>
      <c r="B55" s="20"/>
      <c r="C55" s="20"/>
      <c r="D55" s="20"/>
      <c r="E55" s="20"/>
      <c r="F55" s="25">
        <f t="shared" si="17"/>
        <v>1230</v>
      </c>
      <c r="G55" s="31" t="str">
        <f t="shared" si="6"/>
        <v>3012</v>
      </c>
      <c r="H55" s="25">
        <f t="shared" si="2"/>
        <v>1476</v>
      </c>
      <c r="I55" s="25"/>
      <c r="J55" s="20">
        <f t="shared" si="18"/>
        <v>1</v>
      </c>
      <c r="K55" s="20">
        <f t="shared" si="19"/>
        <v>1</v>
      </c>
      <c r="L55" s="20"/>
      <c r="M55" s="20" t="str">
        <f t="shared" si="7"/>
        <v>4</v>
      </c>
      <c r="N55" s="20" t="str">
        <f t="shared" si="22"/>
        <v>3</v>
      </c>
      <c r="O55" s="20" t="str">
        <f t="shared" si="23"/>
        <v>7</v>
      </c>
      <c r="P55" s="20" t="str">
        <f t="shared" si="8"/>
        <v>1</v>
      </c>
      <c r="Q55" s="20" t="str">
        <f t="shared" si="9"/>
        <v>2</v>
      </c>
      <c r="R55" s="20" t="str">
        <f t="shared" si="10"/>
        <v>3</v>
      </c>
      <c r="S55" s="20" t="str">
        <f t="shared" si="11"/>
        <v>0</v>
      </c>
      <c r="T55" s="20" t="str">
        <f t="shared" si="12"/>
        <v>1</v>
      </c>
      <c r="U55" s="20" t="str">
        <f t="shared" si="13"/>
        <v>4</v>
      </c>
      <c r="V55" s="20" t="str">
        <f t="shared" si="14"/>
        <v>7</v>
      </c>
      <c r="W55" s="20" t="str">
        <f t="shared" si="15"/>
        <v>6</v>
      </c>
      <c r="X55" s="20">
        <f t="shared" si="20"/>
        <v>24</v>
      </c>
      <c r="Y55" s="20">
        <f t="shared" si="21"/>
        <v>83.666666666666671</v>
      </c>
    </row>
    <row r="56" spans="1:25" x14ac:dyDescent="0.25">
      <c r="A56">
        <f t="shared" si="16"/>
        <v>42</v>
      </c>
      <c r="B56" s="20"/>
      <c r="C56" s="20"/>
      <c r="D56" s="20"/>
      <c r="E56" s="20"/>
      <c r="F56" s="25">
        <f t="shared" si="17"/>
        <v>1260</v>
      </c>
      <c r="G56" s="31" t="str">
        <f t="shared" si="6"/>
        <v>6012</v>
      </c>
      <c r="H56" s="25">
        <f t="shared" si="2"/>
        <v>1512</v>
      </c>
      <c r="I56" s="25"/>
      <c r="J56" s="20">
        <f t="shared" si="18"/>
        <v>2</v>
      </c>
      <c r="K56" s="20">
        <f t="shared" si="19"/>
        <v>1</v>
      </c>
      <c r="L56" s="20"/>
      <c r="M56" s="20" t="str">
        <f t="shared" si="7"/>
        <v>5</v>
      </c>
      <c r="N56" s="20" t="str">
        <f t="shared" si="22"/>
        <v>6</v>
      </c>
      <c r="O56" s="20" t="str">
        <f t="shared" si="23"/>
        <v>1</v>
      </c>
      <c r="P56" s="20" t="str">
        <f t="shared" si="8"/>
        <v>1</v>
      </c>
      <c r="Q56" s="20" t="str">
        <f t="shared" si="9"/>
        <v>2</v>
      </c>
      <c r="R56" s="20" t="str">
        <f t="shared" si="10"/>
        <v>6</v>
      </c>
      <c r="S56" s="20" t="str">
        <f t="shared" si="11"/>
        <v>0</v>
      </c>
      <c r="T56" s="20" t="str">
        <f t="shared" si="12"/>
        <v>1</v>
      </c>
      <c r="U56" s="20" t="str">
        <f t="shared" si="13"/>
        <v>5</v>
      </c>
      <c r="V56" s="20" t="str">
        <f t="shared" si="14"/>
        <v>1</v>
      </c>
      <c r="W56" s="20" t="str">
        <f t="shared" si="15"/>
        <v>2</v>
      </c>
      <c r="X56" s="20">
        <f t="shared" si="20"/>
        <v>0</v>
      </c>
      <c r="Y56" s="20">
        <f t="shared" si="21"/>
        <v>167</v>
      </c>
    </row>
    <row r="57" spans="1:25" hidden="1" x14ac:dyDescent="0.25">
      <c r="A57">
        <f t="shared" si="16"/>
        <v>43</v>
      </c>
      <c r="B57" s="20"/>
      <c r="C57" s="20"/>
      <c r="D57" s="20"/>
      <c r="E57" s="20"/>
      <c r="F57" s="25">
        <f t="shared" si="17"/>
        <v>1290</v>
      </c>
      <c r="G57" s="31" t="str">
        <f t="shared" si="6"/>
        <v>9012</v>
      </c>
      <c r="H57" s="25">
        <f t="shared" si="2"/>
        <v>1548</v>
      </c>
      <c r="I57" s="25"/>
      <c r="J57" s="20">
        <f t="shared" si="18"/>
        <v>1</v>
      </c>
      <c r="K57" s="20">
        <f t="shared" si="19"/>
        <v>1</v>
      </c>
      <c r="L57" s="20"/>
      <c r="M57" s="20" t="str">
        <f t="shared" si="7"/>
        <v>5</v>
      </c>
      <c r="N57" s="20" t="str">
        <f t="shared" si="22"/>
        <v>9</v>
      </c>
      <c r="O57" s="20" t="str">
        <f t="shared" si="23"/>
        <v>4</v>
      </c>
      <c r="P57" s="20" t="str">
        <f t="shared" si="8"/>
        <v>1</v>
      </c>
      <c r="Q57" s="20" t="str">
        <f t="shared" si="9"/>
        <v>2</v>
      </c>
      <c r="R57" s="20" t="str">
        <f t="shared" si="10"/>
        <v>9</v>
      </c>
      <c r="S57" s="20" t="str">
        <f t="shared" si="11"/>
        <v>0</v>
      </c>
      <c r="T57" s="20" t="str">
        <f t="shared" si="12"/>
        <v>1</v>
      </c>
      <c r="U57" s="20" t="str">
        <f t="shared" si="13"/>
        <v>5</v>
      </c>
      <c r="V57" s="20" t="str">
        <f t="shared" si="14"/>
        <v>4</v>
      </c>
      <c r="W57" s="20" t="str">
        <f t="shared" si="15"/>
        <v>8</v>
      </c>
      <c r="X57" s="20">
        <f t="shared" si="20"/>
        <v>12</v>
      </c>
      <c r="Y57" s="20">
        <f t="shared" si="21"/>
        <v>250.33333333333334</v>
      </c>
    </row>
    <row r="58" spans="1:25" hidden="1" x14ac:dyDescent="0.25">
      <c r="A58">
        <f t="shared" si="16"/>
        <v>44</v>
      </c>
      <c r="B58" s="20"/>
      <c r="C58" s="20"/>
      <c r="D58" s="20"/>
      <c r="E58" s="20"/>
      <c r="F58" s="25">
        <f t="shared" si="17"/>
        <v>1320</v>
      </c>
      <c r="G58" s="31" t="str">
        <f t="shared" si="6"/>
        <v>2013</v>
      </c>
      <c r="H58" s="25">
        <f t="shared" si="2"/>
        <v>1584</v>
      </c>
      <c r="I58" s="25"/>
      <c r="J58" s="20">
        <f t="shared" si="18"/>
        <v>1</v>
      </c>
      <c r="K58" s="20">
        <f t="shared" si="19"/>
        <v>1</v>
      </c>
      <c r="L58" s="20"/>
      <c r="M58" s="20" t="str">
        <f t="shared" si="7"/>
        <v>5</v>
      </c>
      <c r="N58" s="20" t="str">
        <f t="shared" si="22"/>
        <v>2</v>
      </c>
      <c r="O58" s="20" t="str">
        <f t="shared" si="23"/>
        <v>8</v>
      </c>
      <c r="P58" s="20" t="str">
        <f t="shared" si="8"/>
        <v>1</v>
      </c>
      <c r="Q58" s="20" t="str">
        <f t="shared" si="9"/>
        <v>3</v>
      </c>
      <c r="R58" s="20" t="str">
        <f t="shared" si="10"/>
        <v>2</v>
      </c>
      <c r="S58" s="20" t="str">
        <f t="shared" si="11"/>
        <v>0</v>
      </c>
      <c r="T58" s="20" t="str">
        <f t="shared" si="12"/>
        <v>1</v>
      </c>
      <c r="U58" s="20" t="str">
        <f t="shared" si="13"/>
        <v>5</v>
      </c>
      <c r="V58" s="20" t="str">
        <f t="shared" si="14"/>
        <v>8</v>
      </c>
      <c r="W58" s="20" t="str">
        <f t="shared" si="15"/>
        <v>4</v>
      </c>
      <c r="X58" s="20">
        <f t="shared" si="20"/>
        <v>33</v>
      </c>
      <c r="Y58" s="20">
        <f t="shared" si="21"/>
        <v>55.916666666666664</v>
      </c>
    </row>
    <row r="59" spans="1:25" hidden="1" x14ac:dyDescent="0.25">
      <c r="A59">
        <f t="shared" si="16"/>
        <v>45</v>
      </c>
      <c r="B59" s="20"/>
      <c r="C59" s="20"/>
      <c r="D59" s="20"/>
      <c r="E59" s="20"/>
      <c r="F59" s="25">
        <f t="shared" si="17"/>
        <v>1350</v>
      </c>
      <c r="G59" s="31" t="str">
        <f t="shared" si="6"/>
        <v>5013</v>
      </c>
      <c r="H59" s="25">
        <f t="shared" si="2"/>
        <v>1620</v>
      </c>
      <c r="I59" s="25"/>
      <c r="J59" s="20">
        <f t="shared" si="18"/>
        <v>1</v>
      </c>
      <c r="K59" s="20">
        <f t="shared" si="19"/>
        <v>2</v>
      </c>
      <c r="L59" s="20"/>
      <c r="M59" s="20" t="str">
        <f t="shared" si="7"/>
        <v>6</v>
      </c>
      <c r="N59" s="20" t="str">
        <f t="shared" si="22"/>
        <v>5</v>
      </c>
      <c r="O59" s="20" t="str">
        <f t="shared" si="23"/>
        <v>2</v>
      </c>
      <c r="P59" s="20" t="str">
        <f t="shared" si="8"/>
        <v>1</v>
      </c>
      <c r="Q59" s="20" t="str">
        <f t="shared" si="9"/>
        <v>3</v>
      </c>
      <c r="R59" s="20" t="str">
        <f t="shared" si="10"/>
        <v>5</v>
      </c>
      <c r="S59" s="20" t="str">
        <f t="shared" si="11"/>
        <v>0</v>
      </c>
      <c r="T59" s="20" t="str">
        <f t="shared" si="12"/>
        <v>1</v>
      </c>
      <c r="U59" s="20" t="str">
        <f t="shared" si="13"/>
        <v>6</v>
      </c>
      <c r="V59" s="20" t="str">
        <f t="shared" si="14"/>
        <v>2</v>
      </c>
      <c r="W59" s="20" t="str">
        <f t="shared" si="15"/>
        <v>0</v>
      </c>
      <c r="X59" s="20">
        <f t="shared" si="20"/>
        <v>9</v>
      </c>
      <c r="Y59" s="20">
        <f t="shared" si="21"/>
        <v>139.25</v>
      </c>
    </row>
    <row r="60" spans="1:25" hidden="1" x14ac:dyDescent="0.25">
      <c r="A60">
        <f t="shared" si="16"/>
        <v>46</v>
      </c>
      <c r="B60" s="20"/>
      <c r="C60" s="20"/>
      <c r="D60" s="20"/>
      <c r="E60" s="20"/>
      <c r="F60" s="25">
        <f t="shared" si="17"/>
        <v>1380</v>
      </c>
      <c r="G60" s="31" t="str">
        <f t="shared" si="6"/>
        <v>8013</v>
      </c>
      <c r="H60" s="25">
        <f t="shared" si="2"/>
        <v>1656</v>
      </c>
      <c r="I60" s="25"/>
      <c r="J60" s="20">
        <f t="shared" si="18"/>
        <v>1</v>
      </c>
      <c r="K60" s="20">
        <f t="shared" si="19"/>
        <v>1</v>
      </c>
      <c r="L60" s="20"/>
      <c r="M60" s="20" t="str">
        <f t="shared" si="7"/>
        <v>6</v>
      </c>
      <c r="N60" s="20" t="str">
        <f t="shared" si="22"/>
        <v>8</v>
      </c>
      <c r="O60" s="20" t="str">
        <f t="shared" si="23"/>
        <v>5</v>
      </c>
      <c r="P60" s="20" t="str">
        <f t="shared" si="8"/>
        <v>1</v>
      </c>
      <c r="Q60" s="20" t="str">
        <f t="shared" si="9"/>
        <v>3</v>
      </c>
      <c r="R60" s="20" t="str">
        <f t="shared" si="10"/>
        <v>8</v>
      </c>
      <c r="S60" s="20" t="str">
        <f t="shared" si="11"/>
        <v>0</v>
      </c>
      <c r="T60" s="20" t="str">
        <f t="shared" si="12"/>
        <v>1</v>
      </c>
      <c r="U60" s="20" t="str">
        <f t="shared" si="13"/>
        <v>6</v>
      </c>
      <c r="V60" s="20" t="str">
        <f t="shared" si="14"/>
        <v>5</v>
      </c>
      <c r="W60" s="20" t="str">
        <f t="shared" si="15"/>
        <v>6</v>
      </c>
      <c r="X60" s="20">
        <f t="shared" si="20"/>
        <v>21</v>
      </c>
      <c r="Y60" s="20">
        <f t="shared" si="21"/>
        <v>222.58333333333334</v>
      </c>
    </row>
    <row r="61" spans="1:25" hidden="1" x14ac:dyDescent="0.25">
      <c r="A61">
        <f t="shared" si="16"/>
        <v>47</v>
      </c>
      <c r="B61" s="20"/>
      <c r="C61" s="20"/>
      <c r="D61" s="20"/>
      <c r="E61" s="20"/>
      <c r="F61" s="25">
        <f t="shared" si="17"/>
        <v>1410</v>
      </c>
      <c r="G61" s="31" t="str">
        <f t="shared" si="6"/>
        <v>1014</v>
      </c>
      <c r="H61" s="25">
        <f t="shared" si="2"/>
        <v>1692</v>
      </c>
      <c r="I61" s="25"/>
      <c r="J61" s="20">
        <f t="shared" si="18"/>
        <v>1</v>
      </c>
      <c r="K61" s="20">
        <f t="shared" si="19"/>
        <v>1</v>
      </c>
      <c r="L61" s="20"/>
      <c r="M61" s="20" t="str">
        <f t="shared" si="7"/>
        <v>6</v>
      </c>
      <c r="N61" s="20" t="str">
        <f t="shared" si="22"/>
        <v>1</v>
      </c>
      <c r="O61" s="20" t="str">
        <f t="shared" si="23"/>
        <v>9</v>
      </c>
      <c r="P61" s="20" t="str">
        <f t="shared" si="8"/>
        <v>1</v>
      </c>
      <c r="Q61" s="20" t="str">
        <f t="shared" si="9"/>
        <v>4</v>
      </c>
      <c r="R61" s="20" t="str">
        <f t="shared" si="10"/>
        <v>1</v>
      </c>
      <c r="S61" s="20" t="str">
        <f t="shared" si="11"/>
        <v>0</v>
      </c>
      <c r="T61" s="20" t="str">
        <f t="shared" si="12"/>
        <v>1</v>
      </c>
      <c r="U61" s="20" t="str">
        <f t="shared" si="13"/>
        <v>6</v>
      </c>
      <c r="V61" s="20" t="str">
        <f t="shared" si="14"/>
        <v>9</v>
      </c>
      <c r="W61" s="20" t="str">
        <f t="shared" si="15"/>
        <v>2</v>
      </c>
      <c r="X61" s="20">
        <f t="shared" si="20"/>
        <v>6</v>
      </c>
      <c r="Y61" s="20">
        <f t="shared" si="21"/>
        <v>28.166666666666668</v>
      </c>
    </row>
    <row r="62" spans="1:25" hidden="1" x14ac:dyDescent="0.25">
      <c r="A62">
        <f t="shared" si="16"/>
        <v>48</v>
      </c>
      <c r="B62" s="20"/>
      <c r="C62" s="20"/>
      <c r="D62" s="20"/>
      <c r="E62" s="20"/>
      <c r="F62" s="25">
        <f t="shared" si="17"/>
        <v>1440</v>
      </c>
      <c r="G62" s="31" t="str">
        <f t="shared" si="6"/>
        <v>4014</v>
      </c>
      <c r="H62" s="25">
        <f t="shared" si="2"/>
        <v>1728</v>
      </c>
      <c r="I62" s="25"/>
      <c r="J62" s="20">
        <f t="shared" si="18"/>
        <v>2</v>
      </c>
      <c r="K62" s="20">
        <f t="shared" si="19"/>
        <v>1</v>
      </c>
      <c r="L62" s="20"/>
      <c r="M62" s="20" t="str">
        <f t="shared" si="7"/>
        <v>7</v>
      </c>
      <c r="N62" s="20" t="str">
        <f t="shared" si="22"/>
        <v>4</v>
      </c>
      <c r="O62" s="20" t="str">
        <f t="shared" si="23"/>
        <v>2</v>
      </c>
      <c r="P62" s="20" t="str">
        <f t="shared" si="8"/>
        <v>1</v>
      </c>
      <c r="Q62" s="20" t="str">
        <f t="shared" si="9"/>
        <v>4</v>
      </c>
      <c r="R62" s="20" t="str">
        <f t="shared" si="10"/>
        <v>4</v>
      </c>
      <c r="S62" s="20" t="str">
        <f t="shared" si="11"/>
        <v>0</v>
      </c>
      <c r="T62" s="20" t="str">
        <f t="shared" si="12"/>
        <v>1</v>
      </c>
      <c r="U62" s="20" t="str">
        <f t="shared" si="13"/>
        <v>7</v>
      </c>
      <c r="V62" s="20" t="str">
        <f t="shared" si="14"/>
        <v>2</v>
      </c>
      <c r="W62" s="20" t="str">
        <f t="shared" si="15"/>
        <v>8</v>
      </c>
      <c r="X62" s="20">
        <f t="shared" si="20"/>
        <v>18</v>
      </c>
      <c r="Y62" s="20">
        <f t="shared" si="21"/>
        <v>111.5</v>
      </c>
    </row>
    <row r="63" spans="1:25" hidden="1" x14ac:dyDescent="0.25">
      <c r="A63">
        <f t="shared" si="16"/>
        <v>49</v>
      </c>
      <c r="B63" s="20"/>
      <c r="C63" s="20"/>
      <c r="D63" s="20"/>
      <c r="E63" s="20"/>
      <c r="F63" s="25">
        <f t="shared" si="17"/>
        <v>1470</v>
      </c>
      <c r="G63" s="31" t="str">
        <f t="shared" si="6"/>
        <v>7014</v>
      </c>
      <c r="H63" s="25">
        <f t="shared" si="2"/>
        <v>1764</v>
      </c>
      <c r="I63" s="25"/>
      <c r="J63" s="20">
        <f t="shared" si="18"/>
        <v>1</v>
      </c>
      <c r="K63" s="20">
        <f t="shared" si="19"/>
        <v>1</v>
      </c>
      <c r="L63" s="20"/>
      <c r="M63" s="20" t="str">
        <f t="shared" si="7"/>
        <v>7</v>
      </c>
      <c r="N63" s="20" t="str">
        <f t="shared" si="22"/>
        <v>7</v>
      </c>
      <c r="O63" s="20" t="str">
        <f t="shared" si="23"/>
        <v>6</v>
      </c>
      <c r="P63" s="20" t="str">
        <f t="shared" si="8"/>
        <v>1</v>
      </c>
      <c r="Q63" s="20" t="str">
        <f t="shared" si="9"/>
        <v>4</v>
      </c>
      <c r="R63" s="20" t="str">
        <f t="shared" si="10"/>
        <v>7</v>
      </c>
      <c r="S63" s="20" t="str">
        <f t="shared" si="11"/>
        <v>0</v>
      </c>
      <c r="T63" s="20" t="str">
        <f t="shared" si="12"/>
        <v>1</v>
      </c>
      <c r="U63" s="20" t="str">
        <f t="shared" si="13"/>
        <v>7</v>
      </c>
      <c r="V63" s="20" t="str">
        <f t="shared" si="14"/>
        <v>6</v>
      </c>
      <c r="W63" s="20" t="str">
        <f t="shared" si="15"/>
        <v>4</v>
      </c>
      <c r="X63" s="20">
        <f t="shared" si="20"/>
        <v>30</v>
      </c>
      <c r="Y63" s="20">
        <f t="shared" si="21"/>
        <v>194.83333333333334</v>
      </c>
    </row>
    <row r="64" spans="1:25" hidden="1" x14ac:dyDescent="0.25">
      <c r="A64">
        <f t="shared" si="16"/>
        <v>50</v>
      </c>
      <c r="B64" s="20"/>
      <c r="C64" s="20"/>
      <c r="D64" s="20"/>
      <c r="E64" s="20"/>
      <c r="F64" s="25">
        <f t="shared" si="17"/>
        <v>1500</v>
      </c>
      <c r="G64" s="31" t="str">
        <f t="shared" si="6"/>
        <v>0015</v>
      </c>
      <c r="H64" s="25">
        <f t="shared" si="2"/>
        <v>1800</v>
      </c>
      <c r="I64" s="25"/>
      <c r="J64" s="20">
        <f t="shared" si="18"/>
        <v>1</v>
      </c>
      <c r="K64" s="20">
        <f t="shared" si="19"/>
        <v>2</v>
      </c>
      <c r="L64" s="20"/>
      <c r="M64" s="20" t="str">
        <f t="shared" si="7"/>
        <v>8</v>
      </c>
      <c r="N64" s="20" t="str">
        <f t="shared" si="22"/>
        <v>0</v>
      </c>
      <c r="O64" s="20" t="str">
        <f t="shared" si="23"/>
        <v>0</v>
      </c>
      <c r="P64" s="20" t="str">
        <f t="shared" si="8"/>
        <v>1</v>
      </c>
      <c r="Q64" s="20" t="str">
        <f t="shared" si="9"/>
        <v>5</v>
      </c>
      <c r="R64" s="20" t="str">
        <f t="shared" si="10"/>
        <v>0</v>
      </c>
      <c r="S64" s="20" t="str">
        <f t="shared" si="11"/>
        <v>0</v>
      </c>
      <c r="T64" s="20" t="str">
        <f t="shared" si="12"/>
        <v>1</v>
      </c>
      <c r="U64" s="20" t="str">
        <f t="shared" si="13"/>
        <v>8</v>
      </c>
      <c r="V64" s="20" t="str">
        <f t="shared" si="14"/>
        <v>0</v>
      </c>
      <c r="W64" s="20" t="str">
        <f t="shared" si="15"/>
        <v>0</v>
      </c>
      <c r="X64" s="20">
        <f t="shared" si="20"/>
        <v>15</v>
      </c>
      <c r="Y64" s="20">
        <f t="shared" si="21"/>
        <v>0.41666666666666669</v>
      </c>
    </row>
    <row r="65" spans="1:25" hidden="1" x14ac:dyDescent="0.25">
      <c r="A65">
        <f t="shared" si="16"/>
        <v>51</v>
      </c>
      <c r="B65" s="20"/>
      <c r="C65" s="20"/>
      <c r="D65" s="20"/>
      <c r="E65" s="20"/>
      <c r="F65" s="25">
        <f t="shared" si="17"/>
        <v>1530</v>
      </c>
      <c r="G65" s="31" t="str">
        <f t="shared" si="6"/>
        <v>3015</v>
      </c>
      <c r="H65" s="25">
        <f t="shared" si="2"/>
        <v>1836</v>
      </c>
      <c r="I65" s="25"/>
      <c r="J65" s="20">
        <f t="shared" si="18"/>
        <v>1</v>
      </c>
      <c r="K65" s="20">
        <f t="shared" si="19"/>
        <v>1</v>
      </c>
      <c r="L65" s="20"/>
      <c r="M65" s="20" t="str">
        <f t="shared" si="7"/>
        <v>8</v>
      </c>
      <c r="N65" s="20" t="str">
        <f t="shared" si="22"/>
        <v>3</v>
      </c>
      <c r="O65" s="20" t="str">
        <f t="shared" si="23"/>
        <v>3</v>
      </c>
      <c r="P65" s="20" t="str">
        <f t="shared" si="8"/>
        <v>1</v>
      </c>
      <c r="Q65" s="20" t="str">
        <f t="shared" si="9"/>
        <v>5</v>
      </c>
      <c r="R65" s="20" t="str">
        <f t="shared" si="10"/>
        <v>3</v>
      </c>
      <c r="S65" s="20" t="str">
        <f t="shared" si="11"/>
        <v>0</v>
      </c>
      <c r="T65" s="20" t="str">
        <f t="shared" si="12"/>
        <v>1</v>
      </c>
      <c r="U65" s="20" t="str">
        <f t="shared" si="13"/>
        <v>8</v>
      </c>
      <c r="V65" s="20" t="str">
        <f t="shared" si="14"/>
        <v>3</v>
      </c>
      <c r="W65" s="20" t="str">
        <f t="shared" si="15"/>
        <v>6</v>
      </c>
      <c r="X65" s="20">
        <f t="shared" si="20"/>
        <v>27</v>
      </c>
      <c r="Y65" s="20">
        <f t="shared" si="21"/>
        <v>83.75</v>
      </c>
    </row>
    <row r="66" spans="1:25" hidden="1" x14ac:dyDescent="0.25">
      <c r="A66">
        <f t="shared" si="16"/>
        <v>52</v>
      </c>
      <c r="B66" s="20"/>
      <c r="C66" s="20"/>
      <c r="D66" s="20"/>
      <c r="E66" s="20"/>
      <c r="F66" s="25">
        <f t="shared" si="17"/>
        <v>1560</v>
      </c>
      <c r="G66" s="31" t="str">
        <f t="shared" si="6"/>
        <v>6015</v>
      </c>
      <c r="H66" s="25">
        <f t="shared" si="2"/>
        <v>1872</v>
      </c>
      <c r="I66" s="25"/>
      <c r="J66" s="20">
        <f t="shared" si="18"/>
        <v>1</v>
      </c>
      <c r="K66" s="20">
        <f t="shared" si="19"/>
        <v>1</v>
      </c>
      <c r="L66" s="20"/>
      <c r="M66" s="20" t="str">
        <f t="shared" si="7"/>
        <v>8</v>
      </c>
      <c r="N66" s="20" t="str">
        <f t="shared" si="22"/>
        <v>6</v>
      </c>
      <c r="O66" s="20" t="str">
        <f t="shared" si="23"/>
        <v>7</v>
      </c>
      <c r="P66" s="20" t="str">
        <f t="shared" si="8"/>
        <v>1</v>
      </c>
      <c r="Q66" s="20" t="str">
        <f t="shared" si="9"/>
        <v>5</v>
      </c>
      <c r="R66" s="20" t="str">
        <f t="shared" si="10"/>
        <v>6</v>
      </c>
      <c r="S66" s="20" t="str">
        <f t="shared" si="11"/>
        <v>0</v>
      </c>
      <c r="T66" s="20" t="str">
        <f t="shared" si="12"/>
        <v>1</v>
      </c>
      <c r="U66" s="20" t="str">
        <f t="shared" si="13"/>
        <v>8</v>
      </c>
      <c r="V66" s="20" t="str">
        <f t="shared" si="14"/>
        <v>7</v>
      </c>
      <c r="W66" s="20" t="str">
        <f t="shared" si="15"/>
        <v>2</v>
      </c>
      <c r="X66" s="20">
        <f t="shared" si="20"/>
        <v>3</v>
      </c>
      <c r="Y66" s="20">
        <f t="shared" si="21"/>
        <v>167.08333333333334</v>
      </c>
    </row>
    <row r="67" spans="1:25" hidden="1" x14ac:dyDescent="0.25">
      <c r="A67">
        <f t="shared" si="16"/>
        <v>53</v>
      </c>
      <c r="B67" s="20"/>
      <c r="C67" s="20"/>
      <c r="D67" s="20"/>
      <c r="E67" s="20"/>
      <c r="F67" s="25">
        <f t="shared" si="17"/>
        <v>1590</v>
      </c>
      <c r="G67" s="31" t="str">
        <f t="shared" si="6"/>
        <v>9015</v>
      </c>
      <c r="H67" s="25">
        <f t="shared" si="2"/>
        <v>1908</v>
      </c>
      <c r="I67" s="25"/>
      <c r="J67" s="20">
        <f t="shared" si="18"/>
        <v>1</v>
      </c>
      <c r="K67" s="20">
        <f t="shared" si="19"/>
        <v>1</v>
      </c>
      <c r="L67" s="20"/>
      <c r="M67" s="20" t="str">
        <f t="shared" si="7"/>
        <v>9</v>
      </c>
      <c r="N67" s="20" t="str">
        <f t="shared" si="22"/>
        <v>9</v>
      </c>
      <c r="O67" s="20" t="str">
        <f t="shared" si="23"/>
        <v>0</v>
      </c>
      <c r="P67" s="20" t="str">
        <f t="shared" si="8"/>
        <v>1</v>
      </c>
      <c r="Q67" s="20" t="str">
        <f t="shared" si="9"/>
        <v>5</v>
      </c>
      <c r="R67" s="20" t="str">
        <f t="shared" si="10"/>
        <v>9</v>
      </c>
      <c r="S67" s="20" t="str">
        <f t="shared" si="11"/>
        <v>0</v>
      </c>
      <c r="T67" s="20" t="str">
        <f t="shared" si="12"/>
        <v>1</v>
      </c>
      <c r="U67" s="20" t="str">
        <f t="shared" si="13"/>
        <v>9</v>
      </c>
      <c r="V67" s="20" t="str">
        <f t="shared" si="14"/>
        <v>0</v>
      </c>
      <c r="W67" s="20" t="str">
        <f t="shared" si="15"/>
        <v>8</v>
      </c>
      <c r="X67" s="20">
        <f t="shared" si="20"/>
        <v>15</v>
      </c>
      <c r="Y67" s="20">
        <f t="shared" si="21"/>
        <v>250.41666666666666</v>
      </c>
    </row>
    <row r="68" spans="1:25" x14ac:dyDescent="0.25">
      <c r="A68">
        <f t="shared" si="16"/>
        <v>54</v>
      </c>
      <c r="B68" s="20"/>
      <c r="C68" s="20"/>
      <c r="D68" s="20"/>
      <c r="E68" s="20"/>
      <c r="F68" s="25">
        <f t="shared" si="17"/>
        <v>1620</v>
      </c>
      <c r="G68" s="31" t="str">
        <f t="shared" si="6"/>
        <v>2016</v>
      </c>
      <c r="H68" s="25">
        <f t="shared" si="2"/>
        <v>1944</v>
      </c>
      <c r="I68" s="25"/>
      <c r="J68" s="20">
        <f t="shared" si="18"/>
        <v>2</v>
      </c>
      <c r="K68" s="20">
        <f t="shared" si="19"/>
        <v>1</v>
      </c>
      <c r="L68" s="20"/>
      <c r="M68" s="20" t="str">
        <f t="shared" si="7"/>
        <v>9</v>
      </c>
      <c r="N68" s="20" t="str">
        <f t="shared" si="22"/>
        <v>2</v>
      </c>
      <c r="O68" s="20" t="str">
        <f t="shared" si="23"/>
        <v>4</v>
      </c>
      <c r="P68" s="20" t="str">
        <f t="shared" si="8"/>
        <v>1</v>
      </c>
      <c r="Q68" s="20" t="str">
        <f t="shared" si="9"/>
        <v>6</v>
      </c>
      <c r="R68" s="20" t="str">
        <f t="shared" si="10"/>
        <v>2</v>
      </c>
      <c r="S68" s="20" t="str">
        <f t="shared" si="11"/>
        <v>0</v>
      </c>
      <c r="T68" s="20" t="str">
        <f t="shared" si="12"/>
        <v>1</v>
      </c>
      <c r="U68" s="20" t="str">
        <f t="shared" si="13"/>
        <v>9</v>
      </c>
      <c r="V68" s="20" t="str">
        <f t="shared" si="14"/>
        <v>4</v>
      </c>
      <c r="W68" s="20" t="str">
        <f t="shared" si="15"/>
        <v>4</v>
      </c>
      <c r="X68" s="20">
        <f t="shared" si="20"/>
        <v>0</v>
      </c>
      <c r="Y68" s="20">
        <f t="shared" si="21"/>
        <v>56</v>
      </c>
    </row>
    <row r="69" spans="1:25" hidden="1" x14ac:dyDescent="0.25">
      <c r="A69">
        <f t="shared" si="16"/>
        <v>55</v>
      </c>
      <c r="B69" s="20"/>
      <c r="C69" s="20"/>
      <c r="D69" s="20"/>
      <c r="E69" s="20"/>
      <c r="F69" s="25">
        <f t="shared" si="17"/>
        <v>1650</v>
      </c>
      <c r="G69" s="31" t="str">
        <f t="shared" si="6"/>
        <v>5016</v>
      </c>
      <c r="H69" s="25">
        <f t="shared" si="2"/>
        <v>1980</v>
      </c>
      <c r="I69" s="25"/>
      <c r="J69" s="20">
        <f t="shared" si="18"/>
        <v>1</v>
      </c>
      <c r="K69" s="20">
        <f t="shared" si="19"/>
        <v>2</v>
      </c>
      <c r="L69" s="20"/>
      <c r="M69" s="20" t="str">
        <f t="shared" si="7"/>
        <v>9</v>
      </c>
      <c r="N69" s="20" t="str">
        <f t="shared" si="22"/>
        <v>5</v>
      </c>
      <c r="O69" s="20" t="str">
        <f t="shared" si="23"/>
        <v>8</v>
      </c>
      <c r="P69" s="20" t="str">
        <f t="shared" si="8"/>
        <v>1</v>
      </c>
      <c r="Q69" s="20" t="str">
        <f t="shared" si="9"/>
        <v>6</v>
      </c>
      <c r="R69" s="20" t="str">
        <f t="shared" si="10"/>
        <v>5</v>
      </c>
      <c r="S69" s="20" t="str">
        <f t="shared" si="11"/>
        <v>0</v>
      </c>
      <c r="T69" s="20" t="str">
        <f t="shared" si="12"/>
        <v>1</v>
      </c>
      <c r="U69" s="20" t="str">
        <f t="shared" si="13"/>
        <v>9</v>
      </c>
      <c r="V69" s="20" t="str">
        <f t="shared" si="14"/>
        <v>8</v>
      </c>
      <c r="W69" s="20" t="str">
        <f t="shared" si="15"/>
        <v>0</v>
      </c>
      <c r="X69" s="20">
        <f t="shared" si="20"/>
        <v>12</v>
      </c>
      <c r="Y69" s="20">
        <f t="shared" si="21"/>
        <v>139.33333333333334</v>
      </c>
    </row>
    <row r="70" spans="1:25" hidden="1" x14ac:dyDescent="0.25">
      <c r="A70">
        <f t="shared" si="16"/>
        <v>56</v>
      </c>
      <c r="B70" s="20"/>
      <c r="C70" s="20"/>
      <c r="D70" s="20"/>
      <c r="E70" s="20"/>
      <c r="F70" s="25">
        <f t="shared" si="17"/>
        <v>1680</v>
      </c>
      <c r="G70" s="31" t="str">
        <f t="shared" si="6"/>
        <v>8016</v>
      </c>
      <c r="H70" s="25">
        <f t="shared" si="2"/>
        <v>2016</v>
      </c>
      <c r="I70" s="25"/>
      <c r="J70" s="20">
        <f t="shared" si="18"/>
        <v>1</v>
      </c>
      <c r="K70" s="20">
        <f t="shared" si="19"/>
        <v>2</v>
      </c>
      <c r="L70" s="20"/>
      <c r="M70" s="20" t="str">
        <f t="shared" si="7"/>
        <v>0</v>
      </c>
      <c r="N70" s="20" t="str">
        <f t="shared" si="22"/>
        <v>8</v>
      </c>
      <c r="O70" s="20" t="str">
        <f t="shared" si="23"/>
        <v>1</v>
      </c>
      <c r="P70" s="20" t="str">
        <f t="shared" si="8"/>
        <v>1</v>
      </c>
      <c r="Q70" s="20" t="str">
        <f t="shared" si="9"/>
        <v>6</v>
      </c>
      <c r="R70" s="20" t="str">
        <f t="shared" si="10"/>
        <v>8</v>
      </c>
      <c r="S70" s="20" t="str">
        <f t="shared" si="11"/>
        <v>0</v>
      </c>
      <c r="T70" s="20" t="str">
        <f t="shared" si="12"/>
        <v>2</v>
      </c>
      <c r="U70" s="20" t="str">
        <f t="shared" si="13"/>
        <v>0</v>
      </c>
      <c r="V70" s="20" t="str">
        <f t="shared" si="14"/>
        <v>1</v>
      </c>
      <c r="W70" s="20" t="str">
        <f t="shared" si="15"/>
        <v>6</v>
      </c>
      <c r="X70" s="20">
        <f t="shared" si="20"/>
        <v>24</v>
      </c>
      <c r="Y70" s="20">
        <f t="shared" si="21"/>
        <v>222.66666666666666</v>
      </c>
    </row>
    <row r="71" spans="1:25" hidden="1" x14ac:dyDescent="0.25">
      <c r="A71">
        <f t="shared" si="16"/>
        <v>57</v>
      </c>
      <c r="B71" s="20"/>
      <c r="C71" s="20"/>
      <c r="D71" s="20"/>
      <c r="E71" s="20"/>
      <c r="F71" s="25">
        <f t="shared" si="17"/>
        <v>1710</v>
      </c>
      <c r="G71" s="31" t="str">
        <f t="shared" si="6"/>
        <v>1017</v>
      </c>
      <c r="H71" s="25">
        <f t="shared" si="2"/>
        <v>2052</v>
      </c>
      <c r="I71" s="25"/>
      <c r="J71" s="20">
        <f t="shared" si="18"/>
        <v>1</v>
      </c>
      <c r="K71" s="20">
        <f t="shared" si="19"/>
        <v>2</v>
      </c>
      <c r="L71" s="20"/>
      <c r="M71" s="20" t="str">
        <f t="shared" si="7"/>
        <v>0</v>
      </c>
      <c r="N71" s="20" t="str">
        <f t="shared" si="22"/>
        <v>1</v>
      </c>
      <c r="O71" s="20" t="str">
        <f t="shared" si="23"/>
        <v>5</v>
      </c>
      <c r="P71" s="20" t="str">
        <f t="shared" si="8"/>
        <v>1</v>
      </c>
      <c r="Q71" s="20" t="str">
        <f t="shared" si="9"/>
        <v>7</v>
      </c>
      <c r="R71" s="20" t="str">
        <f t="shared" si="10"/>
        <v>1</v>
      </c>
      <c r="S71" s="20" t="str">
        <f t="shared" si="11"/>
        <v>0</v>
      </c>
      <c r="T71" s="20" t="str">
        <f t="shared" si="12"/>
        <v>2</v>
      </c>
      <c r="U71" s="20" t="str">
        <f t="shared" si="13"/>
        <v>0</v>
      </c>
      <c r="V71" s="20" t="str">
        <f t="shared" si="14"/>
        <v>5</v>
      </c>
      <c r="W71" s="20" t="str">
        <f t="shared" si="15"/>
        <v>2</v>
      </c>
      <c r="X71" s="20">
        <f t="shared" si="20"/>
        <v>9</v>
      </c>
      <c r="Y71" s="20">
        <f t="shared" si="21"/>
        <v>28.25</v>
      </c>
    </row>
    <row r="72" spans="1:25" hidden="1" x14ac:dyDescent="0.25">
      <c r="A72">
        <f t="shared" si="16"/>
        <v>58</v>
      </c>
      <c r="B72" s="20"/>
      <c r="C72" s="20"/>
      <c r="D72" s="20"/>
      <c r="E72" s="20"/>
      <c r="F72" s="25">
        <f t="shared" si="17"/>
        <v>1740</v>
      </c>
      <c r="G72" s="31" t="str">
        <f t="shared" si="6"/>
        <v>4017</v>
      </c>
      <c r="H72" s="25">
        <f t="shared" si="2"/>
        <v>2088</v>
      </c>
      <c r="I72" s="25"/>
      <c r="J72" s="20">
        <f t="shared" si="18"/>
        <v>1</v>
      </c>
      <c r="K72" s="20">
        <f t="shared" si="19"/>
        <v>2</v>
      </c>
      <c r="L72" s="20"/>
      <c r="M72" s="20" t="str">
        <f t="shared" si="7"/>
        <v>0</v>
      </c>
      <c r="N72" s="20" t="str">
        <f t="shared" si="22"/>
        <v>4</v>
      </c>
      <c r="O72" s="20" t="str">
        <f t="shared" si="23"/>
        <v>8</v>
      </c>
      <c r="P72" s="20" t="str">
        <f t="shared" si="8"/>
        <v>1</v>
      </c>
      <c r="Q72" s="20" t="str">
        <f t="shared" si="9"/>
        <v>7</v>
      </c>
      <c r="R72" s="20" t="str">
        <f t="shared" si="10"/>
        <v>4</v>
      </c>
      <c r="S72" s="20" t="str">
        <f t="shared" si="11"/>
        <v>0</v>
      </c>
      <c r="T72" s="20" t="str">
        <f t="shared" si="12"/>
        <v>2</v>
      </c>
      <c r="U72" s="20" t="str">
        <f t="shared" si="13"/>
        <v>0</v>
      </c>
      <c r="V72" s="20" t="str">
        <f t="shared" si="14"/>
        <v>8</v>
      </c>
      <c r="W72" s="20" t="str">
        <f t="shared" si="15"/>
        <v>8</v>
      </c>
      <c r="X72" s="20">
        <f t="shared" si="20"/>
        <v>21</v>
      </c>
      <c r="Y72" s="20">
        <f t="shared" si="21"/>
        <v>111.58333333333333</v>
      </c>
    </row>
    <row r="73" spans="1:25" hidden="1" x14ac:dyDescent="0.25">
      <c r="A73">
        <f t="shared" si="16"/>
        <v>59</v>
      </c>
      <c r="B73" s="20"/>
      <c r="C73" s="20"/>
      <c r="D73" s="20"/>
      <c r="E73" s="20"/>
      <c r="F73" s="25">
        <f t="shared" si="17"/>
        <v>1770</v>
      </c>
      <c r="G73" s="31" t="str">
        <f t="shared" si="6"/>
        <v>7017</v>
      </c>
      <c r="H73" s="25">
        <f t="shared" si="2"/>
        <v>2124</v>
      </c>
      <c r="I73" s="25"/>
      <c r="J73" s="20">
        <f t="shared" si="18"/>
        <v>1</v>
      </c>
      <c r="K73" s="20">
        <f t="shared" si="19"/>
        <v>1</v>
      </c>
      <c r="L73" s="20"/>
      <c r="M73" s="20" t="str">
        <f t="shared" si="7"/>
        <v>1</v>
      </c>
      <c r="N73" s="20" t="str">
        <f t="shared" si="22"/>
        <v>7</v>
      </c>
      <c r="O73" s="20" t="str">
        <f t="shared" si="23"/>
        <v>2</v>
      </c>
      <c r="P73" s="20" t="str">
        <f t="shared" si="8"/>
        <v>1</v>
      </c>
      <c r="Q73" s="20" t="str">
        <f t="shared" si="9"/>
        <v>7</v>
      </c>
      <c r="R73" s="20" t="str">
        <f t="shared" si="10"/>
        <v>7</v>
      </c>
      <c r="S73" s="20" t="str">
        <f t="shared" si="11"/>
        <v>0</v>
      </c>
      <c r="T73" s="20" t="str">
        <f t="shared" si="12"/>
        <v>2</v>
      </c>
      <c r="U73" s="20" t="str">
        <f t="shared" si="13"/>
        <v>1</v>
      </c>
      <c r="V73" s="20" t="str">
        <f t="shared" si="14"/>
        <v>2</v>
      </c>
      <c r="W73" s="20" t="str">
        <f t="shared" si="15"/>
        <v>4</v>
      </c>
      <c r="X73" s="20">
        <f t="shared" si="20"/>
        <v>33</v>
      </c>
      <c r="Y73" s="20">
        <f t="shared" si="21"/>
        <v>194.91666666666666</v>
      </c>
    </row>
    <row r="74" spans="1:25" hidden="1" x14ac:dyDescent="0.25">
      <c r="A74">
        <f t="shared" si="16"/>
        <v>60</v>
      </c>
      <c r="B74" s="20"/>
      <c r="C74" s="20"/>
      <c r="D74" s="20"/>
      <c r="E74" s="20"/>
      <c r="F74" s="25">
        <f t="shared" si="17"/>
        <v>1800</v>
      </c>
      <c r="G74" s="31" t="str">
        <f t="shared" si="6"/>
        <v>0018</v>
      </c>
      <c r="H74" s="25">
        <f t="shared" si="2"/>
        <v>2160</v>
      </c>
      <c r="I74" s="25"/>
      <c r="J74" s="20">
        <f t="shared" si="18"/>
        <v>2</v>
      </c>
      <c r="K74" s="20">
        <f t="shared" si="19"/>
        <v>2</v>
      </c>
      <c r="L74" s="20"/>
      <c r="M74" s="20" t="str">
        <f t="shared" si="7"/>
        <v>1</v>
      </c>
      <c r="N74" s="20" t="str">
        <f t="shared" si="22"/>
        <v>0</v>
      </c>
      <c r="O74" s="20" t="str">
        <f t="shared" si="23"/>
        <v>6</v>
      </c>
      <c r="P74" s="20" t="str">
        <f t="shared" si="8"/>
        <v>1</v>
      </c>
      <c r="Q74" s="20" t="str">
        <f t="shared" si="9"/>
        <v>8</v>
      </c>
      <c r="R74" s="20" t="str">
        <f t="shared" si="10"/>
        <v>0</v>
      </c>
      <c r="S74" s="20" t="str">
        <f t="shared" si="11"/>
        <v>0</v>
      </c>
      <c r="T74" s="20" t="str">
        <f t="shared" si="12"/>
        <v>2</v>
      </c>
      <c r="U74" s="20" t="str">
        <f t="shared" si="13"/>
        <v>1</v>
      </c>
      <c r="V74" s="20" t="str">
        <f t="shared" si="14"/>
        <v>6</v>
      </c>
      <c r="W74" s="20" t="str">
        <f t="shared" si="15"/>
        <v>0</v>
      </c>
      <c r="X74" s="20">
        <f t="shared" si="20"/>
        <v>18</v>
      </c>
      <c r="Y74" s="20">
        <f t="shared" si="21"/>
        <v>0.5</v>
      </c>
    </row>
    <row r="75" spans="1:25" hidden="1" x14ac:dyDescent="0.25">
      <c r="A75">
        <f t="shared" si="16"/>
        <v>61</v>
      </c>
      <c r="B75" s="20"/>
      <c r="C75" s="20"/>
      <c r="D75" s="20"/>
      <c r="E75" s="20"/>
      <c r="F75" s="25">
        <f t="shared" si="17"/>
        <v>1830</v>
      </c>
      <c r="G75" s="31" t="str">
        <f t="shared" si="6"/>
        <v>3018</v>
      </c>
      <c r="H75" s="25">
        <f t="shared" si="2"/>
        <v>2196</v>
      </c>
      <c r="I75" s="25"/>
      <c r="J75" s="20">
        <f t="shared" si="18"/>
        <v>1</v>
      </c>
      <c r="K75" s="20">
        <f t="shared" si="19"/>
        <v>1</v>
      </c>
      <c r="L75" s="20"/>
      <c r="M75" s="20" t="str">
        <f t="shared" si="7"/>
        <v>1</v>
      </c>
      <c r="N75" s="20" t="str">
        <f t="shared" si="22"/>
        <v>3</v>
      </c>
      <c r="O75" s="20" t="str">
        <f t="shared" si="23"/>
        <v>9</v>
      </c>
      <c r="P75" s="20" t="str">
        <f t="shared" si="8"/>
        <v>1</v>
      </c>
      <c r="Q75" s="20" t="str">
        <f t="shared" si="9"/>
        <v>8</v>
      </c>
      <c r="R75" s="20" t="str">
        <f t="shared" si="10"/>
        <v>3</v>
      </c>
      <c r="S75" s="20" t="str">
        <f t="shared" si="11"/>
        <v>0</v>
      </c>
      <c r="T75" s="20" t="str">
        <f t="shared" si="12"/>
        <v>2</v>
      </c>
      <c r="U75" s="20" t="str">
        <f t="shared" si="13"/>
        <v>1</v>
      </c>
      <c r="V75" s="20" t="str">
        <f t="shared" si="14"/>
        <v>9</v>
      </c>
      <c r="W75" s="20" t="str">
        <f t="shared" si="15"/>
        <v>6</v>
      </c>
      <c r="X75" s="20">
        <f t="shared" si="20"/>
        <v>30</v>
      </c>
      <c r="Y75" s="20">
        <f t="shared" si="21"/>
        <v>83.833333333333329</v>
      </c>
    </row>
    <row r="76" spans="1:25" hidden="1" x14ac:dyDescent="0.25">
      <c r="A76">
        <f t="shared" si="16"/>
        <v>62</v>
      </c>
      <c r="B76" s="20"/>
      <c r="C76" s="20"/>
      <c r="D76" s="20"/>
      <c r="E76" s="20"/>
      <c r="F76" s="25">
        <f t="shared" si="17"/>
        <v>1860</v>
      </c>
      <c r="G76" s="31" t="str">
        <f t="shared" si="6"/>
        <v>6018</v>
      </c>
      <c r="H76" s="25">
        <f t="shared" si="2"/>
        <v>2232</v>
      </c>
      <c r="I76" s="25"/>
      <c r="J76" s="20">
        <f t="shared" si="18"/>
        <v>1</v>
      </c>
      <c r="K76" s="20">
        <f t="shared" si="19"/>
        <v>1</v>
      </c>
      <c r="L76" s="20"/>
      <c r="M76" s="20" t="str">
        <f t="shared" si="7"/>
        <v>2</v>
      </c>
      <c r="N76" s="20" t="str">
        <f t="shared" si="22"/>
        <v>6</v>
      </c>
      <c r="O76" s="20" t="str">
        <f t="shared" si="23"/>
        <v>3</v>
      </c>
      <c r="P76" s="20" t="str">
        <f t="shared" si="8"/>
        <v>1</v>
      </c>
      <c r="Q76" s="20" t="str">
        <f t="shared" si="9"/>
        <v>8</v>
      </c>
      <c r="R76" s="20" t="str">
        <f t="shared" si="10"/>
        <v>6</v>
      </c>
      <c r="S76" s="20" t="str">
        <f t="shared" si="11"/>
        <v>0</v>
      </c>
      <c r="T76" s="20" t="str">
        <f t="shared" si="12"/>
        <v>2</v>
      </c>
      <c r="U76" s="20" t="str">
        <f t="shared" si="13"/>
        <v>2</v>
      </c>
      <c r="V76" s="20" t="str">
        <f t="shared" si="14"/>
        <v>3</v>
      </c>
      <c r="W76" s="20" t="str">
        <f t="shared" si="15"/>
        <v>2</v>
      </c>
      <c r="X76" s="20">
        <f t="shared" si="20"/>
        <v>6</v>
      </c>
      <c r="Y76" s="20">
        <f t="shared" si="21"/>
        <v>167.16666666666666</v>
      </c>
    </row>
    <row r="77" spans="1:25" hidden="1" x14ac:dyDescent="0.25">
      <c r="A77">
        <f t="shared" si="16"/>
        <v>63</v>
      </c>
      <c r="B77" s="20"/>
      <c r="C77" s="20"/>
      <c r="D77" s="20"/>
      <c r="E77" s="20"/>
      <c r="F77" s="25">
        <f t="shared" si="17"/>
        <v>1890</v>
      </c>
      <c r="G77" s="31" t="str">
        <f t="shared" si="6"/>
        <v>9018</v>
      </c>
      <c r="H77" s="25">
        <f t="shared" si="2"/>
        <v>2268</v>
      </c>
      <c r="I77" s="25"/>
      <c r="J77" s="20">
        <f t="shared" si="18"/>
        <v>1</v>
      </c>
      <c r="K77" s="20">
        <f t="shared" si="19"/>
        <v>1</v>
      </c>
      <c r="L77" s="20"/>
      <c r="M77" s="20" t="str">
        <f t="shared" si="7"/>
        <v>2</v>
      </c>
      <c r="N77" s="20" t="str">
        <f t="shared" si="22"/>
        <v>9</v>
      </c>
      <c r="O77" s="20" t="str">
        <f t="shared" si="23"/>
        <v>6</v>
      </c>
      <c r="P77" s="20" t="str">
        <f t="shared" si="8"/>
        <v>1</v>
      </c>
      <c r="Q77" s="20" t="str">
        <f t="shared" si="9"/>
        <v>8</v>
      </c>
      <c r="R77" s="20" t="str">
        <f t="shared" si="10"/>
        <v>9</v>
      </c>
      <c r="S77" s="20" t="str">
        <f t="shared" si="11"/>
        <v>0</v>
      </c>
      <c r="T77" s="20" t="str">
        <f t="shared" si="12"/>
        <v>2</v>
      </c>
      <c r="U77" s="20" t="str">
        <f t="shared" si="13"/>
        <v>2</v>
      </c>
      <c r="V77" s="20" t="str">
        <f t="shared" si="14"/>
        <v>6</v>
      </c>
      <c r="W77" s="20" t="str">
        <f t="shared" si="15"/>
        <v>8</v>
      </c>
      <c r="X77" s="20">
        <f t="shared" si="20"/>
        <v>18</v>
      </c>
      <c r="Y77" s="20">
        <f t="shared" si="21"/>
        <v>250.5</v>
      </c>
    </row>
    <row r="78" spans="1:25" hidden="1" x14ac:dyDescent="0.25">
      <c r="A78">
        <f t="shared" si="16"/>
        <v>64</v>
      </c>
      <c r="B78" s="20"/>
      <c r="C78" s="20"/>
      <c r="D78" s="20"/>
      <c r="E78" s="20"/>
      <c r="F78" s="25">
        <f t="shared" si="17"/>
        <v>1920</v>
      </c>
      <c r="G78" s="31" t="str">
        <f t="shared" si="6"/>
        <v>2019</v>
      </c>
      <c r="H78" s="25">
        <f t="shared" si="2"/>
        <v>2304</v>
      </c>
      <c r="I78" s="25"/>
      <c r="J78" s="20">
        <f t="shared" si="18"/>
        <v>1</v>
      </c>
      <c r="K78" s="20">
        <f t="shared" si="19"/>
        <v>1</v>
      </c>
      <c r="L78" s="20"/>
      <c r="M78" s="20" t="str">
        <f t="shared" si="7"/>
        <v>3</v>
      </c>
      <c r="N78" s="20" t="str">
        <f t="shared" si="22"/>
        <v>2</v>
      </c>
      <c r="O78" s="20" t="str">
        <f t="shared" si="23"/>
        <v>0</v>
      </c>
      <c r="P78" s="20" t="str">
        <f t="shared" si="8"/>
        <v>1</v>
      </c>
      <c r="Q78" s="20" t="str">
        <f t="shared" si="9"/>
        <v>9</v>
      </c>
      <c r="R78" s="20" t="str">
        <f t="shared" si="10"/>
        <v>2</v>
      </c>
      <c r="S78" s="20" t="str">
        <f t="shared" si="11"/>
        <v>0</v>
      </c>
      <c r="T78" s="20" t="str">
        <f t="shared" si="12"/>
        <v>2</v>
      </c>
      <c r="U78" s="20" t="str">
        <f t="shared" si="13"/>
        <v>3</v>
      </c>
      <c r="V78" s="20" t="str">
        <f t="shared" si="14"/>
        <v>0</v>
      </c>
      <c r="W78" s="20" t="str">
        <f t="shared" si="15"/>
        <v>4</v>
      </c>
      <c r="X78" s="20">
        <f t="shared" si="20"/>
        <v>3</v>
      </c>
      <c r="Y78" s="20">
        <f t="shared" si="21"/>
        <v>56.083333333333336</v>
      </c>
    </row>
    <row r="79" spans="1:25" hidden="1" x14ac:dyDescent="0.25">
      <c r="A79">
        <f t="shared" si="16"/>
        <v>65</v>
      </c>
      <c r="B79" s="20"/>
      <c r="C79" s="20"/>
      <c r="D79" s="20"/>
      <c r="E79" s="20"/>
      <c r="F79" s="25">
        <f t="shared" si="17"/>
        <v>1950</v>
      </c>
      <c r="G79" s="31" t="str">
        <f t="shared" si="6"/>
        <v>5019</v>
      </c>
      <c r="H79" s="25">
        <f t="shared" si="2"/>
        <v>2340</v>
      </c>
      <c r="I79" s="25"/>
      <c r="J79" s="20">
        <f t="shared" si="18"/>
        <v>1</v>
      </c>
      <c r="K79" s="20">
        <f t="shared" si="19"/>
        <v>2</v>
      </c>
      <c r="L79" s="20"/>
      <c r="M79" s="20" t="str">
        <f t="shared" si="7"/>
        <v>3</v>
      </c>
      <c r="N79" s="20" t="str">
        <f t="shared" si="22"/>
        <v>5</v>
      </c>
      <c r="O79" s="20" t="str">
        <f t="shared" si="23"/>
        <v>4</v>
      </c>
      <c r="P79" s="20" t="str">
        <f t="shared" si="8"/>
        <v>1</v>
      </c>
      <c r="Q79" s="20" t="str">
        <f t="shared" si="9"/>
        <v>9</v>
      </c>
      <c r="R79" s="20" t="str">
        <f t="shared" si="10"/>
        <v>5</v>
      </c>
      <c r="S79" s="20" t="str">
        <f t="shared" si="11"/>
        <v>0</v>
      </c>
      <c r="T79" s="20" t="str">
        <f t="shared" si="12"/>
        <v>2</v>
      </c>
      <c r="U79" s="20" t="str">
        <f t="shared" si="13"/>
        <v>3</v>
      </c>
      <c r="V79" s="20" t="str">
        <f t="shared" si="14"/>
        <v>4</v>
      </c>
      <c r="W79" s="20" t="str">
        <f t="shared" si="15"/>
        <v>0</v>
      </c>
      <c r="X79" s="20">
        <f t="shared" si="20"/>
        <v>15</v>
      </c>
      <c r="Y79" s="20">
        <f t="shared" si="21"/>
        <v>139.41666666666666</v>
      </c>
    </row>
    <row r="80" spans="1:25" hidden="1" x14ac:dyDescent="0.25">
      <c r="A80">
        <f t="shared" si="16"/>
        <v>66</v>
      </c>
      <c r="B80" s="20"/>
      <c r="C80" s="20"/>
      <c r="D80" s="20"/>
      <c r="E80" s="20"/>
      <c r="F80" s="25">
        <f t="shared" ref="F80:F143" si="24">A80*$F$14</f>
        <v>1980</v>
      </c>
      <c r="G80" s="31" t="str">
        <f t="shared" si="6"/>
        <v>8019</v>
      </c>
      <c r="H80" s="25">
        <f t="shared" ref="H80:H143" si="25">A80*$H$14</f>
        <v>2376</v>
      </c>
      <c r="I80" s="25"/>
      <c r="J80" s="20">
        <f t="shared" si="18"/>
        <v>2</v>
      </c>
      <c r="K80" s="20">
        <f t="shared" si="19"/>
        <v>1</v>
      </c>
      <c r="L80" s="20"/>
      <c r="M80" s="20" t="str">
        <f t="shared" si="7"/>
        <v>3</v>
      </c>
      <c r="N80" s="20" t="str">
        <f t="shared" si="22"/>
        <v>8</v>
      </c>
      <c r="O80" s="20" t="str">
        <f t="shared" si="23"/>
        <v>7</v>
      </c>
      <c r="P80" s="20" t="str">
        <f t="shared" si="8"/>
        <v>1</v>
      </c>
      <c r="Q80" s="20" t="str">
        <f t="shared" si="9"/>
        <v>9</v>
      </c>
      <c r="R80" s="20" t="str">
        <f t="shared" si="10"/>
        <v>8</v>
      </c>
      <c r="S80" s="20" t="str">
        <f t="shared" si="11"/>
        <v>0</v>
      </c>
      <c r="T80" s="20" t="str">
        <f t="shared" si="12"/>
        <v>2</v>
      </c>
      <c r="U80" s="20" t="str">
        <f t="shared" si="13"/>
        <v>3</v>
      </c>
      <c r="V80" s="20" t="str">
        <f t="shared" si="14"/>
        <v>7</v>
      </c>
      <c r="W80" s="20" t="str">
        <f t="shared" si="15"/>
        <v>6</v>
      </c>
      <c r="X80" s="20">
        <f t="shared" si="20"/>
        <v>27</v>
      </c>
      <c r="Y80" s="20">
        <f t="shared" si="21"/>
        <v>222.75</v>
      </c>
    </row>
    <row r="81" spans="1:25" hidden="1" x14ac:dyDescent="0.25">
      <c r="A81">
        <f t="shared" si="16"/>
        <v>67</v>
      </c>
      <c r="B81" s="20"/>
      <c r="C81" s="20"/>
      <c r="D81" s="20"/>
      <c r="E81" s="20"/>
      <c r="F81" s="25">
        <f t="shared" si="24"/>
        <v>2010</v>
      </c>
      <c r="G81" s="31" t="str">
        <f t="shared" si="6"/>
        <v>1020</v>
      </c>
      <c r="H81" s="25">
        <f t="shared" si="25"/>
        <v>2412</v>
      </c>
      <c r="I81" s="25"/>
      <c r="J81" s="20">
        <f t="shared" si="18"/>
        <v>2</v>
      </c>
      <c r="K81" s="20">
        <f t="shared" si="19"/>
        <v>1</v>
      </c>
      <c r="L81" s="20"/>
      <c r="M81" s="20" t="str">
        <f t="shared" si="7"/>
        <v>4</v>
      </c>
      <c r="N81" s="20" t="str">
        <f t="shared" si="22"/>
        <v>1</v>
      </c>
      <c r="O81" s="20" t="str">
        <f t="shared" si="23"/>
        <v>1</v>
      </c>
      <c r="P81" s="20" t="str">
        <f t="shared" si="8"/>
        <v>2</v>
      </c>
      <c r="Q81" s="20" t="str">
        <f t="shared" si="9"/>
        <v>0</v>
      </c>
      <c r="R81" s="20" t="str">
        <f t="shared" si="10"/>
        <v>1</v>
      </c>
      <c r="S81" s="20" t="str">
        <f t="shared" si="11"/>
        <v>0</v>
      </c>
      <c r="T81" s="20" t="str">
        <f t="shared" si="12"/>
        <v>2</v>
      </c>
      <c r="U81" s="20" t="str">
        <f t="shared" si="13"/>
        <v>4</v>
      </c>
      <c r="V81" s="20" t="str">
        <f t="shared" si="14"/>
        <v>1</v>
      </c>
      <c r="W81" s="20" t="str">
        <f t="shared" si="15"/>
        <v>2</v>
      </c>
      <c r="X81" s="20">
        <f t="shared" si="20"/>
        <v>12</v>
      </c>
      <c r="Y81" s="20">
        <f t="shared" si="21"/>
        <v>28.333333333333332</v>
      </c>
    </row>
    <row r="82" spans="1:25" hidden="1" x14ac:dyDescent="0.25">
      <c r="A82">
        <f t="shared" si="16"/>
        <v>68</v>
      </c>
      <c r="B82" s="20"/>
      <c r="C82" s="20"/>
      <c r="D82" s="20"/>
      <c r="E82" s="20"/>
      <c r="F82" s="25">
        <f t="shared" si="24"/>
        <v>2040</v>
      </c>
      <c r="G82" s="31" t="str">
        <f t="shared" si="6"/>
        <v>4020</v>
      </c>
      <c r="H82" s="25">
        <f t="shared" si="25"/>
        <v>2448</v>
      </c>
      <c r="I82" s="25"/>
      <c r="J82" s="20">
        <f t="shared" si="18"/>
        <v>2</v>
      </c>
      <c r="K82" s="20">
        <f t="shared" si="19"/>
        <v>1</v>
      </c>
      <c r="L82" s="20"/>
      <c r="M82" s="20" t="str">
        <f t="shared" si="7"/>
        <v>4</v>
      </c>
      <c r="N82" s="20" t="str">
        <f t="shared" si="22"/>
        <v>4</v>
      </c>
      <c r="O82" s="20" t="str">
        <f t="shared" si="23"/>
        <v>4</v>
      </c>
      <c r="P82" s="20" t="str">
        <f t="shared" si="8"/>
        <v>2</v>
      </c>
      <c r="Q82" s="20" t="str">
        <f t="shared" si="9"/>
        <v>0</v>
      </c>
      <c r="R82" s="20" t="str">
        <f t="shared" si="10"/>
        <v>4</v>
      </c>
      <c r="S82" s="20" t="str">
        <f t="shared" si="11"/>
        <v>0</v>
      </c>
      <c r="T82" s="20" t="str">
        <f t="shared" si="12"/>
        <v>2</v>
      </c>
      <c r="U82" s="20" t="str">
        <f t="shared" si="13"/>
        <v>4</v>
      </c>
      <c r="V82" s="20" t="str">
        <f t="shared" si="14"/>
        <v>4</v>
      </c>
      <c r="W82" s="20" t="str">
        <f t="shared" si="15"/>
        <v>8</v>
      </c>
      <c r="X82" s="20">
        <f t="shared" si="20"/>
        <v>24</v>
      </c>
      <c r="Y82" s="20">
        <f t="shared" si="21"/>
        <v>111.66666666666667</v>
      </c>
    </row>
    <row r="83" spans="1:25" x14ac:dyDescent="0.25">
      <c r="A83">
        <f t="shared" si="16"/>
        <v>69</v>
      </c>
      <c r="B83" s="20"/>
      <c r="C83" s="20"/>
      <c r="D83" s="20"/>
      <c r="E83" s="20"/>
      <c r="F83" s="25">
        <f t="shared" si="24"/>
        <v>2070</v>
      </c>
      <c r="G83" s="31" t="str">
        <f t="shared" si="6"/>
        <v>7020</v>
      </c>
      <c r="H83" s="25">
        <f t="shared" si="25"/>
        <v>2484</v>
      </c>
      <c r="I83" s="25"/>
      <c r="J83" s="20">
        <f t="shared" si="18"/>
        <v>2</v>
      </c>
      <c r="K83" s="20">
        <f t="shared" si="19"/>
        <v>1</v>
      </c>
      <c r="L83" s="20"/>
      <c r="M83" s="20" t="str">
        <f t="shared" si="7"/>
        <v>4</v>
      </c>
      <c r="N83" s="20" t="str">
        <f t="shared" si="22"/>
        <v>7</v>
      </c>
      <c r="O83" s="20" t="str">
        <f t="shared" si="23"/>
        <v>8</v>
      </c>
      <c r="P83" s="20" t="str">
        <f t="shared" si="8"/>
        <v>2</v>
      </c>
      <c r="Q83" s="20" t="str">
        <f t="shared" si="9"/>
        <v>0</v>
      </c>
      <c r="R83" s="20" t="str">
        <f t="shared" si="10"/>
        <v>7</v>
      </c>
      <c r="S83" s="20" t="str">
        <f t="shared" si="11"/>
        <v>0</v>
      </c>
      <c r="T83" s="20" t="str">
        <f t="shared" si="12"/>
        <v>2</v>
      </c>
      <c r="U83" s="20" t="str">
        <f t="shared" si="13"/>
        <v>4</v>
      </c>
      <c r="V83" s="20" t="str">
        <f t="shared" si="14"/>
        <v>8</v>
      </c>
      <c r="W83" s="20" t="str">
        <f t="shared" si="15"/>
        <v>4</v>
      </c>
      <c r="X83" s="20">
        <f t="shared" si="20"/>
        <v>0</v>
      </c>
      <c r="Y83" s="20">
        <f t="shared" si="21"/>
        <v>195</v>
      </c>
    </row>
    <row r="84" spans="1:25" hidden="1" x14ac:dyDescent="0.25">
      <c r="A84">
        <f t="shared" ref="A84:A147" si="26">A83+1</f>
        <v>70</v>
      </c>
      <c r="B84" s="20"/>
      <c r="C84" s="20"/>
      <c r="D84" s="20"/>
      <c r="E84" s="20"/>
      <c r="F84" s="25">
        <f t="shared" si="24"/>
        <v>2100</v>
      </c>
      <c r="G84" s="31" t="str">
        <f t="shared" si="6"/>
        <v>0021</v>
      </c>
      <c r="H84" s="25">
        <f t="shared" si="25"/>
        <v>2520</v>
      </c>
      <c r="I84" s="25"/>
      <c r="J84" s="20">
        <f t="shared" si="18"/>
        <v>1</v>
      </c>
      <c r="K84" s="20">
        <f t="shared" si="19"/>
        <v>2</v>
      </c>
      <c r="L84" s="20"/>
      <c r="M84" s="20" t="str">
        <f t="shared" si="7"/>
        <v>5</v>
      </c>
      <c r="N84" s="20" t="str">
        <f t="shared" si="22"/>
        <v>0</v>
      </c>
      <c r="O84" s="20" t="str">
        <f t="shared" si="23"/>
        <v>2</v>
      </c>
      <c r="P84" s="20" t="str">
        <f t="shared" si="8"/>
        <v>2</v>
      </c>
      <c r="Q84" s="20" t="str">
        <f t="shared" si="9"/>
        <v>1</v>
      </c>
      <c r="R84" s="20" t="str">
        <f t="shared" si="10"/>
        <v>0</v>
      </c>
      <c r="S84" s="20" t="str">
        <f t="shared" si="11"/>
        <v>0</v>
      </c>
      <c r="T84" s="20" t="str">
        <f t="shared" si="12"/>
        <v>2</v>
      </c>
      <c r="U84" s="20" t="str">
        <f t="shared" si="13"/>
        <v>5</v>
      </c>
      <c r="V84" s="20" t="str">
        <f t="shared" si="14"/>
        <v>2</v>
      </c>
      <c r="W84" s="20" t="str">
        <f t="shared" si="15"/>
        <v>0</v>
      </c>
      <c r="X84" s="20">
        <f t="shared" si="20"/>
        <v>21</v>
      </c>
      <c r="Y84" s="20">
        <f t="shared" si="21"/>
        <v>0.58333333333333337</v>
      </c>
    </row>
    <row r="85" spans="1:25" hidden="1" x14ac:dyDescent="0.25">
      <c r="A85">
        <f t="shared" si="26"/>
        <v>71</v>
      </c>
      <c r="B85" s="20"/>
      <c r="C85" s="20"/>
      <c r="D85" s="20"/>
      <c r="E85" s="20"/>
      <c r="F85" s="25">
        <f t="shared" si="24"/>
        <v>2130</v>
      </c>
      <c r="G85" s="31" t="str">
        <f t="shared" si="6"/>
        <v>3021</v>
      </c>
      <c r="H85" s="25">
        <f t="shared" si="25"/>
        <v>2556</v>
      </c>
      <c r="I85" s="25"/>
      <c r="J85" s="20">
        <f t="shared" si="18"/>
        <v>1</v>
      </c>
      <c r="K85" s="20">
        <f t="shared" si="19"/>
        <v>1</v>
      </c>
      <c r="L85" s="20"/>
      <c r="M85" s="20" t="str">
        <f t="shared" si="7"/>
        <v>5</v>
      </c>
      <c r="N85" s="20" t="str">
        <f t="shared" si="22"/>
        <v>3</v>
      </c>
      <c r="O85" s="20" t="str">
        <f t="shared" si="23"/>
        <v>5</v>
      </c>
      <c r="P85" s="20" t="str">
        <f t="shared" si="8"/>
        <v>2</v>
      </c>
      <c r="Q85" s="20" t="str">
        <f t="shared" si="9"/>
        <v>1</v>
      </c>
      <c r="R85" s="20" t="str">
        <f t="shared" si="10"/>
        <v>3</v>
      </c>
      <c r="S85" s="20" t="str">
        <f t="shared" si="11"/>
        <v>0</v>
      </c>
      <c r="T85" s="20" t="str">
        <f t="shared" si="12"/>
        <v>2</v>
      </c>
      <c r="U85" s="20" t="str">
        <f t="shared" si="13"/>
        <v>5</v>
      </c>
      <c r="V85" s="20" t="str">
        <f t="shared" si="14"/>
        <v>5</v>
      </c>
      <c r="W85" s="20" t="str">
        <f t="shared" si="15"/>
        <v>6</v>
      </c>
      <c r="X85" s="20">
        <f t="shared" si="20"/>
        <v>33</v>
      </c>
      <c r="Y85" s="20">
        <f t="shared" si="21"/>
        <v>83.916666666666671</v>
      </c>
    </row>
    <row r="86" spans="1:25" hidden="1" x14ac:dyDescent="0.25">
      <c r="A86">
        <f t="shared" si="26"/>
        <v>72</v>
      </c>
      <c r="B86" s="20"/>
      <c r="C86" s="20"/>
      <c r="D86" s="20"/>
      <c r="E86" s="20"/>
      <c r="F86" s="25">
        <f t="shared" si="24"/>
        <v>2160</v>
      </c>
      <c r="G86" s="31" t="str">
        <f t="shared" si="6"/>
        <v>6021</v>
      </c>
      <c r="H86" s="25">
        <f t="shared" si="25"/>
        <v>2592</v>
      </c>
      <c r="I86" s="25"/>
      <c r="J86" s="20">
        <f t="shared" si="18"/>
        <v>2</v>
      </c>
      <c r="K86" s="20">
        <f t="shared" si="19"/>
        <v>1</v>
      </c>
      <c r="L86" s="20"/>
      <c r="M86" s="20" t="str">
        <f t="shared" si="7"/>
        <v>5</v>
      </c>
      <c r="N86" s="20" t="str">
        <f t="shared" si="22"/>
        <v>6</v>
      </c>
      <c r="O86" s="20" t="str">
        <f t="shared" si="23"/>
        <v>9</v>
      </c>
      <c r="P86" s="20" t="str">
        <f t="shared" si="8"/>
        <v>2</v>
      </c>
      <c r="Q86" s="20" t="str">
        <f t="shared" si="9"/>
        <v>1</v>
      </c>
      <c r="R86" s="20" t="str">
        <f t="shared" si="10"/>
        <v>6</v>
      </c>
      <c r="S86" s="20" t="str">
        <f t="shared" si="11"/>
        <v>0</v>
      </c>
      <c r="T86" s="20" t="str">
        <f t="shared" si="12"/>
        <v>2</v>
      </c>
      <c r="U86" s="20" t="str">
        <f t="shared" si="13"/>
        <v>5</v>
      </c>
      <c r="V86" s="20" t="str">
        <f t="shared" si="14"/>
        <v>9</v>
      </c>
      <c r="W86" s="20" t="str">
        <f t="shared" si="15"/>
        <v>2</v>
      </c>
      <c r="X86" s="20">
        <f t="shared" si="20"/>
        <v>9</v>
      </c>
      <c r="Y86" s="20">
        <f t="shared" si="21"/>
        <v>167.25</v>
      </c>
    </row>
    <row r="87" spans="1:25" hidden="1" x14ac:dyDescent="0.25">
      <c r="A87">
        <f t="shared" si="26"/>
        <v>73</v>
      </c>
      <c r="B87" s="20"/>
      <c r="C87" s="20"/>
      <c r="D87" s="20"/>
      <c r="E87" s="20"/>
      <c r="F87" s="25">
        <f t="shared" si="24"/>
        <v>2190</v>
      </c>
      <c r="G87" s="31" t="str">
        <f t="shared" si="6"/>
        <v>9021</v>
      </c>
      <c r="H87" s="25">
        <f t="shared" si="25"/>
        <v>2628</v>
      </c>
      <c r="I87" s="25"/>
      <c r="J87" s="20">
        <f t="shared" si="18"/>
        <v>1</v>
      </c>
      <c r="K87" s="20">
        <f t="shared" si="19"/>
        <v>1</v>
      </c>
      <c r="L87" s="20"/>
      <c r="M87" s="20" t="str">
        <f t="shared" si="7"/>
        <v>6</v>
      </c>
      <c r="N87" s="20" t="str">
        <f t="shared" si="22"/>
        <v>9</v>
      </c>
      <c r="O87" s="20" t="str">
        <f t="shared" si="23"/>
        <v>2</v>
      </c>
      <c r="P87" s="20" t="str">
        <f t="shared" si="8"/>
        <v>2</v>
      </c>
      <c r="Q87" s="20" t="str">
        <f t="shared" si="9"/>
        <v>1</v>
      </c>
      <c r="R87" s="20" t="str">
        <f t="shared" si="10"/>
        <v>9</v>
      </c>
      <c r="S87" s="20" t="str">
        <f t="shared" si="11"/>
        <v>0</v>
      </c>
      <c r="T87" s="20" t="str">
        <f t="shared" si="12"/>
        <v>2</v>
      </c>
      <c r="U87" s="20" t="str">
        <f t="shared" si="13"/>
        <v>6</v>
      </c>
      <c r="V87" s="20" t="str">
        <f t="shared" si="14"/>
        <v>2</v>
      </c>
      <c r="W87" s="20" t="str">
        <f t="shared" si="15"/>
        <v>8</v>
      </c>
      <c r="X87" s="20">
        <f t="shared" si="20"/>
        <v>21</v>
      </c>
      <c r="Y87" s="20">
        <f t="shared" si="21"/>
        <v>250.58333333333334</v>
      </c>
    </row>
    <row r="88" spans="1:25" hidden="1" x14ac:dyDescent="0.25">
      <c r="A88">
        <f t="shared" si="26"/>
        <v>74</v>
      </c>
      <c r="B88" s="20"/>
      <c r="C88" s="20"/>
      <c r="D88" s="20"/>
      <c r="E88" s="20"/>
      <c r="F88" s="25">
        <f t="shared" si="24"/>
        <v>2220</v>
      </c>
      <c r="G88" s="31" t="str">
        <f t="shared" si="6"/>
        <v>2022</v>
      </c>
      <c r="H88" s="25">
        <f t="shared" si="25"/>
        <v>2664</v>
      </c>
      <c r="I88" s="25"/>
      <c r="J88" s="20">
        <f t="shared" si="18"/>
        <v>1</v>
      </c>
      <c r="K88" s="20">
        <f t="shared" si="19"/>
        <v>1</v>
      </c>
      <c r="L88" s="20"/>
      <c r="M88" s="20" t="str">
        <f t="shared" si="7"/>
        <v>6</v>
      </c>
      <c r="N88" s="20" t="str">
        <f t="shared" si="22"/>
        <v>2</v>
      </c>
      <c r="O88" s="20" t="str">
        <f t="shared" si="23"/>
        <v>6</v>
      </c>
      <c r="P88" s="20" t="str">
        <f t="shared" si="8"/>
        <v>2</v>
      </c>
      <c r="Q88" s="20" t="str">
        <f t="shared" si="9"/>
        <v>2</v>
      </c>
      <c r="R88" s="20" t="str">
        <f t="shared" si="10"/>
        <v>2</v>
      </c>
      <c r="S88" s="20" t="str">
        <f t="shared" si="11"/>
        <v>0</v>
      </c>
      <c r="T88" s="20" t="str">
        <f t="shared" si="12"/>
        <v>2</v>
      </c>
      <c r="U88" s="20" t="str">
        <f t="shared" si="13"/>
        <v>6</v>
      </c>
      <c r="V88" s="20" t="str">
        <f t="shared" si="14"/>
        <v>6</v>
      </c>
      <c r="W88" s="20" t="str">
        <f t="shared" si="15"/>
        <v>4</v>
      </c>
      <c r="X88" s="20">
        <f t="shared" si="20"/>
        <v>6</v>
      </c>
      <c r="Y88" s="20">
        <f t="shared" si="21"/>
        <v>56.166666666666664</v>
      </c>
    </row>
    <row r="89" spans="1:25" hidden="1" x14ac:dyDescent="0.25">
      <c r="A89">
        <f t="shared" si="26"/>
        <v>75</v>
      </c>
      <c r="B89" s="20"/>
      <c r="C89" s="20"/>
      <c r="D89" s="20"/>
      <c r="E89" s="20"/>
      <c r="F89" s="25">
        <f t="shared" si="24"/>
        <v>2250</v>
      </c>
      <c r="G89" s="31" t="str">
        <f t="shared" si="6"/>
        <v>5022</v>
      </c>
      <c r="H89" s="25">
        <f t="shared" si="25"/>
        <v>2700</v>
      </c>
      <c r="I89" s="25"/>
      <c r="J89" s="20">
        <f t="shared" si="18"/>
        <v>1</v>
      </c>
      <c r="K89" s="20">
        <f t="shared" si="19"/>
        <v>2</v>
      </c>
      <c r="L89" s="20"/>
      <c r="M89" s="20" t="str">
        <f t="shared" si="7"/>
        <v>7</v>
      </c>
      <c r="N89" s="20" t="str">
        <f t="shared" si="22"/>
        <v>5</v>
      </c>
      <c r="O89" s="20" t="str">
        <f t="shared" si="23"/>
        <v>0</v>
      </c>
      <c r="P89" s="20" t="str">
        <f t="shared" si="8"/>
        <v>2</v>
      </c>
      <c r="Q89" s="20" t="str">
        <f t="shared" si="9"/>
        <v>2</v>
      </c>
      <c r="R89" s="20" t="str">
        <f t="shared" si="10"/>
        <v>5</v>
      </c>
      <c r="S89" s="20" t="str">
        <f t="shared" si="11"/>
        <v>0</v>
      </c>
      <c r="T89" s="20" t="str">
        <f t="shared" si="12"/>
        <v>2</v>
      </c>
      <c r="U89" s="20" t="str">
        <f t="shared" si="13"/>
        <v>7</v>
      </c>
      <c r="V89" s="20" t="str">
        <f t="shared" si="14"/>
        <v>0</v>
      </c>
      <c r="W89" s="20" t="str">
        <f t="shared" si="15"/>
        <v>0</v>
      </c>
      <c r="X89" s="20">
        <f t="shared" si="20"/>
        <v>18</v>
      </c>
      <c r="Y89" s="20">
        <f t="shared" si="21"/>
        <v>139.5</v>
      </c>
    </row>
    <row r="90" spans="1:25" hidden="1" x14ac:dyDescent="0.25">
      <c r="A90">
        <f t="shared" si="26"/>
        <v>76</v>
      </c>
      <c r="B90" s="20"/>
      <c r="C90" s="20"/>
      <c r="D90" s="20"/>
      <c r="E90" s="20"/>
      <c r="F90" s="25">
        <f t="shared" si="24"/>
        <v>2280</v>
      </c>
      <c r="G90" s="31" t="str">
        <f t="shared" si="6"/>
        <v>8022</v>
      </c>
      <c r="H90" s="25">
        <f t="shared" si="25"/>
        <v>2736</v>
      </c>
      <c r="I90" s="25"/>
      <c r="J90" s="20">
        <f t="shared" si="18"/>
        <v>1</v>
      </c>
      <c r="K90" s="20">
        <f t="shared" si="19"/>
        <v>1</v>
      </c>
      <c r="L90" s="20"/>
      <c r="M90" s="20" t="str">
        <f t="shared" si="7"/>
        <v>7</v>
      </c>
      <c r="N90" s="20" t="str">
        <f t="shared" si="22"/>
        <v>8</v>
      </c>
      <c r="O90" s="20" t="str">
        <f t="shared" si="23"/>
        <v>3</v>
      </c>
      <c r="P90" s="20" t="str">
        <f t="shared" si="8"/>
        <v>2</v>
      </c>
      <c r="Q90" s="20" t="str">
        <f t="shared" si="9"/>
        <v>2</v>
      </c>
      <c r="R90" s="20" t="str">
        <f t="shared" si="10"/>
        <v>8</v>
      </c>
      <c r="S90" s="20" t="str">
        <f t="shared" si="11"/>
        <v>0</v>
      </c>
      <c r="T90" s="20" t="str">
        <f t="shared" si="12"/>
        <v>2</v>
      </c>
      <c r="U90" s="20" t="str">
        <f t="shared" si="13"/>
        <v>7</v>
      </c>
      <c r="V90" s="20" t="str">
        <f t="shared" si="14"/>
        <v>3</v>
      </c>
      <c r="W90" s="20" t="str">
        <f t="shared" si="15"/>
        <v>6</v>
      </c>
      <c r="X90" s="20">
        <f t="shared" si="20"/>
        <v>30</v>
      </c>
      <c r="Y90" s="20">
        <f t="shared" si="21"/>
        <v>222.83333333333334</v>
      </c>
    </row>
    <row r="91" spans="1:25" hidden="1" x14ac:dyDescent="0.25">
      <c r="A91">
        <f t="shared" si="26"/>
        <v>77</v>
      </c>
      <c r="B91" s="20"/>
      <c r="C91" s="20"/>
      <c r="D91" s="20"/>
      <c r="E91" s="20"/>
      <c r="F91" s="25">
        <f t="shared" si="24"/>
        <v>2310</v>
      </c>
      <c r="G91" s="31" t="str">
        <f t="shared" si="6"/>
        <v>1023</v>
      </c>
      <c r="H91" s="25">
        <f t="shared" si="25"/>
        <v>2772</v>
      </c>
      <c r="I91" s="25"/>
      <c r="J91" s="20">
        <f t="shared" si="18"/>
        <v>1</v>
      </c>
      <c r="K91" s="20">
        <f t="shared" si="19"/>
        <v>1</v>
      </c>
      <c r="L91" s="20"/>
      <c r="M91" s="20" t="str">
        <f t="shared" si="7"/>
        <v>7</v>
      </c>
      <c r="N91" s="20" t="str">
        <f t="shared" si="22"/>
        <v>1</v>
      </c>
      <c r="O91" s="20" t="str">
        <f t="shared" si="23"/>
        <v>7</v>
      </c>
      <c r="P91" s="20" t="str">
        <f t="shared" si="8"/>
        <v>2</v>
      </c>
      <c r="Q91" s="20" t="str">
        <f t="shared" si="9"/>
        <v>3</v>
      </c>
      <c r="R91" s="20" t="str">
        <f t="shared" si="10"/>
        <v>1</v>
      </c>
      <c r="S91" s="20" t="str">
        <f t="shared" si="11"/>
        <v>0</v>
      </c>
      <c r="T91" s="20" t="str">
        <f t="shared" si="12"/>
        <v>2</v>
      </c>
      <c r="U91" s="20" t="str">
        <f t="shared" si="13"/>
        <v>7</v>
      </c>
      <c r="V91" s="20" t="str">
        <f t="shared" si="14"/>
        <v>7</v>
      </c>
      <c r="W91" s="20" t="str">
        <f t="shared" si="15"/>
        <v>2</v>
      </c>
      <c r="X91" s="20">
        <f t="shared" si="20"/>
        <v>15</v>
      </c>
      <c r="Y91" s="20">
        <f t="shared" si="21"/>
        <v>28.416666666666668</v>
      </c>
    </row>
    <row r="92" spans="1:25" hidden="1" x14ac:dyDescent="0.25">
      <c r="A92">
        <f t="shared" si="26"/>
        <v>78</v>
      </c>
      <c r="B92" s="20"/>
      <c r="C92" s="20"/>
      <c r="D92" s="20"/>
      <c r="E92" s="20"/>
      <c r="F92" s="25">
        <f t="shared" si="24"/>
        <v>2340</v>
      </c>
      <c r="G92" s="31" t="str">
        <f t="shared" si="6"/>
        <v>4023</v>
      </c>
      <c r="H92" s="25">
        <f t="shared" si="25"/>
        <v>2808</v>
      </c>
      <c r="I92" s="25"/>
      <c r="J92" s="20">
        <f t="shared" si="18"/>
        <v>2</v>
      </c>
      <c r="K92" s="20">
        <f t="shared" si="19"/>
        <v>1</v>
      </c>
      <c r="L92" s="20"/>
      <c r="M92" s="20" t="str">
        <f t="shared" si="7"/>
        <v>8</v>
      </c>
      <c r="N92" s="20" t="str">
        <f t="shared" si="22"/>
        <v>4</v>
      </c>
      <c r="O92" s="20" t="str">
        <f t="shared" si="23"/>
        <v>0</v>
      </c>
      <c r="P92" s="20" t="str">
        <f t="shared" si="8"/>
        <v>2</v>
      </c>
      <c r="Q92" s="20" t="str">
        <f t="shared" si="9"/>
        <v>3</v>
      </c>
      <c r="R92" s="20" t="str">
        <f t="shared" si="10"/>
        <v>4</v>
      </c>
      <c r="S92" s="20" t="str">
        <f t="shared" si="11"/>
        <v>0</v>
      </c>
      <c r="T92" s="20" t="str">
        <f t="shared" si="12"/>
        <v>2</v>
      </c>
      <c r="U92" s="20" t="str">
        <f t="shared" si="13"/>
        <v>8</v>
      </c>
      <c r="V92" s="20" t="str">
        <f t="shared" si="14"/>
        <v>0</v>
      </c>
      <c r="W92" s="20" t="str">
        <f t="shared" si="15"/>
        <v>8</v>
      </c>
      <c r="X92" s="20">
        <f t="shared" si="20"/>
        <v>27</v>
      </c>
      <c r="Y92" s="20">
        <f t="shared" si="21"/>
        <v>111.75</v>
      </c>
    </row>
    <row r="93" spans="1:25" hidden="1" x14ac:dyDescent="0.25">
      <c r="A93">
        <f t="shared" si="26"/>
        <v>79</v>
      </c>
      <c r="B93" s="20"/>
      <c r="C93" s="20"/>
      <c r="D93" s="20"/>
      <c r="E93" s="20"/>
      <c r="F93" s="25">
        <f t="shared" si="24"/>
        <v>2370</v>
      </c>
      <c r="G93" s="31" t="str">
        <f t="shared" si="6"/>
        <v>7023</v>
      </c>
      <c r="H93" s="25">
        <f t="shared" si="25"/>
        <v>2844</v>
      </c>
      <c r="I93" s="25"/>
      <c r="J93" s="20">
        <f t="shared" si="18"/>
        <v>1</v>
      </c>
      <c r="K93" s="20">
        <f t="shared" si="19"/>
        <v>1</v>
      </c>
      <c r="L93" s="20"/>
      <c r="M93" s="20" t="str">
        <f t="shared" si="7"/>
        <v>8</v>
      </c>
      <c r="N93" s="20" t="str">
        <f t="shared" si="22"/>
        <v>7</v>
      </c>
      <c r="O93" s="20" t="str">
        <f t="shared" si="23"/>
        <v>4</v>
      </c>
      <c r="P93" s="20" t="str">
        <f t="shared" si="8"/>
        <v>2</v>
      </c>
      <c r="Q93" s="20" t="str">
        <f t="shared" si="9"/>
        <v>3</v>
      </c>
      <c r="R93" s="20" t="str">
        <f t="shared" si="10"/>
        <v>7</v>
      </c>
      <c r="S93" s="20" t="str">
        <f t="shared" si="11"/>
        <v>0</v>
      </c>
      <c r="T93" s="20" t="str">
        <f t="shared" si="12"/>
        <v>2</v>
      </c>
      <c r="U93" s="20" t="str">
        <f t="shared" si="13"/>
        <v>8</v>
      </c>
      <c r="V93" s="20" t="str">
        <f t="shared" si="14"/>
        <v>4</v>
      </c>
      <c r="W93" s="20" t="str">
        <f t="shared" si="15"/>
        <v>4</v>
      </c>
      <c r="X93" s="20">
        <f t="shared" si="20"/>
        <v>3</v>
      </c>
      <c r="Y93" s="20">
        <f t="shared" si="21"/>
        <v>195.08333333333334</v>
      </c>
    </row>
    <row r="94" spans="1:25" hidden="1" x14ac:dyDescent="0.25">
      <c r="A94">
        <f t="shared" si="26"/>
        <v>80</v>
      </c>
      <c r="B94" s="20"/>
      <c r="C94" s="20"/>
      <c r="D94" s="20"/>
      <c r="E94" s="20"/>
      <c r="F94" s="25">
        <f t="shared" si="24"/>
        <v>2400</v>
      </c>
      <c r="G94" s="31" t="str">
        <f t="shared" si="6"/>
        <v>0024</v>
      </c>
      <c r="H94" s="25">
        <f t="shared" si="25"/>
        <v>2880</v>
      </c>
      <c r="I94" s="25"/>
      <c r="J94" s="20">
        <f t="shared" si="18"/>
        <v>1</v>
      </c>
      <c r="K94" s="20">
        <f t="shared" si="19"/>
        <v>2</v>
      </c>
      <c r="L94" s="20"/>
      <c r="M94" s="20" t="str">
        <f t="shared" si="7"/>
        <v>8</v>
      </c>
      <c r="N94" s="20" t="str">
        <f t="shared" si="22"/>
        <v>0</v>
      </c>
      <c r="O94" s="20" t="str">
        <f t="shared" si="23"/>
        <v>8</v>
      </c>
      <c r="P94" s="20" t="str">
        <f t="shared" si="8"/>
        <v>2</v>
      </c>
      <c r="Q94" s="20" t="str">
        <f t="shared" si="9"/>
        <v>4</v>
      </c>
      <c r="R94" s="20" t="str">
        <f t="shared" si="10"/>
        <v>0</v>
      </c>
      <c r="S94" s="20" t="str">
        <f t="shared" si="11"/>
        <v>0</v>
      </c>
      <c r="T94" s="20" t="str">
        <f t="shared" si="12"/>
        <v>2</v>
      </c>
      <c r="U94" s="20" t="str">
        <f t="shared" si="13"/>
        <v>8</v>
      </c>
      <c r="V94" s="20" t="str">
        <f t="shared" si="14"/>
        <v>8</v>
      </c>
      <c r="W94" s="20" t="str">
        <f t="shared" si="15"/>
        <v>0</v>
      </c>
      <c r="X94" s="20">
        <f t="shared" si="20"/>
        <v>24</v>
      </c>
      <c r="Y94" s="20">
        <f t="shared" si="21"/>
        <v>0.66666666666666663</v>
      </c>
    </row>
    <row r="95" spans="1:25" x14ac:dyDescent="0.25">
      <c r="A95">
        <f t="shared" si="26"/>
        <v>81</v>
      </c>
      <c r="B95" s="20"/>
      <c r="C95" s="20"/>
      <c r="D95" s="20"/>
      <c r="E95" s="20"/>
      <c r="F95" s="25">
        <f t="shared" si="24"/>
        <v>2430</v>
      </c>
      <c r="G95" s="31" t="str">
        <f t="shared" si="6"/>
        <v>3024</v>
      </c>
      <c r="H95" s="25">
        <f t="shared" si="25"/>
        <v>2916</v>
      </c>
      <c r="I95" s="25"/>
      <c r="J95" s="20">
        <f t="shared" si="18"/>
        <v>1</v>
      </c>
      <c r="K95" s="20">
        <f t="shared" si="19"/>
        <v>1</v>
      </c>
      <c r="L95" s="20"/>
      <c r="M95" s="20" t="str">
        <f t="shared" si="7"/>
        <v>9</v>
      </c>
      <c r="N95" s="20" t="str">
        <f t="shared" si="22"/>
        <v>3</v>
      </c>
      <c r="O95" s="20" t="str">
        <f t="shared" si="23"/>
        <v>1</v>
      </c>
      <c r="P95" s="20" t="str">
        <f t="shared" si="8"/>
        <v>2</v>
      </c>
      <c r="Q95" s="20" t="str">
        <f t="shared" si="9"/>
        <v>4</v>
      </c>
      <c r="R95" s="20" t="str">
        <f t="shared" si="10"/>
        <v>3</v>
      </c>
      <c r="S95" s="20" t="str">
        <f t="shared" si="11"/>
        <v>0</v>
      </c>
      <c r="T95" s="20" t="str">
        <f t="shared" si="12"/>
        <v>2</v>
      </c>
      <c r="U95" s="20" t="str">
        <f t="shared" si="13"/>
        <v>9</v>
      </c>
      <c r="V95" s="20" t="str">
        <f t="shared" si="14"/>
        <v>1</v>
      </c>
      <c r="W95" s="20" t="str">
        <f t="shared" si="15"/>
        <v>6</v>
      </c>
      <c r="X95" s="20">
        <f t="shared" si="20"/>
        <v>0</v>
      </c>
      <c r="Y95" s="20">
        <f t="shared" si="21"/>
        <v>84</v>
      </c>
    </row>
    <row r="96" spans="1:25" hidden="1" x14ac:dyDescent="0.25">
      <c r="A96">
        <f t="shared" si="26"/>
        <v>82</v>
      </c>
      <c r="B96" s="20"/>
      <c r="C96" s="20"/>
      <c r="D96" s="20"/>
      <c r="E96" s="20"/>
      <c r="F96" s="25">
        <f t="shared" si="24"/>
        <v>2460</v>
      </c>
      <c r="G96" s="31" t="str">
        <f t="shared" si="6"/>
        <v>6024</v>
      </c>
      <c r="H96" s="25">
        <f t="shared" si="25"/>
        <v>2952</v>
      </c>
      <c r="I96" s="25"/>
      <c r="J96" s="20">
        <f t="shared" si="18"/>
        <v>1</v>
      </c>
      <c r="K96" s="20">
        <f t="shared" si="19"/>
        <v>1</v>
      </c>
      <c r="L96" s="20"/>
      <c r="M96" s="20" t="str">
        <f t="shared" si="7"/>
        <v>9</v>
      </c>
      <c r="N96" s="20" t="str">
        <f t="shared" si="22"/>
        <v>6</v>
      </c>
      <c r="O96" s="20" t="str">
        <f t="shared" si="23"/>
        <v>5</v>
      </c>
      <c r="P96" s="20" t="str">
        <f t="shared" si="8"/>
        <v>2</v>
      </c>
      <c r="Q96" s="20" t="str">
        <f t="shared" si="9"/>
        <v>4</v>
      </c>
      <c r="R96" s="20" t="str">
        <f t="shared" si="10"/>
        <v>6</v>
      </c>
      <c r="S96" s="20" t="str">
        <f t="shared" si="11"/>
        <v>0</v>
      </c>
      <c r="T96" s="20" t="str">
        <f t="shared" si="12"/>
        <v>2</v>
      </c>
      <c r="U96" s="20" t="str">
        <f t="shared" si="13"/>
        <v>9</v>
      </c>
      <c r="V96" s="20" t="str">
        <f t="shared" si="14"/>
        <v>5</v>
      </c>
      <c r="W96" s="20" t="str">
        <f t="shared" si="15"/>
        <v>2</v>
      </c>
      <c r="X96" s="20">
        <f t="shared" si="20"/>
        <v>12</v>
      </c>
      <c r="Y96" s="20">
        <f t="shared" si="21"/>
        <v>167.33333333333334</v>
      </c>
    </row>
    <row r="97" spans="1:25" hidden="1" x14ac:dyDescent="0.25">
      <c r="A97">
        <f t="shared" si="26"/>
        <v>83</v>
      </c>
      <c r="B97" s="20"/>
      <c r="C97" s="20"/>
      <c r="D97" s="20"/>
      <c r="E97" s="20"/>
      <c r="F97" s="25">
        <f t="shared" si="24"/>
        <v>2490</v>
      </c>
      <c r="G97" s="31" t="str">
        <f t="shared" si="6"/>
        <v>9024</v>
      </c>
      <c r="H97" s="25">
        <f t="shared" si="25"/>
        <v>2988</v>
      </c>
      <c r="I97" s="25"/>
      <c r="J97" s="20">
        <f t="shared" si="18"/>
        <v>1</v>
      </c>
      <c r="K97" s="20">
        <f t="shared" si="19"/>
        <v>1</v>
      </c>
      <c r="L97" s="20"/>
      <c r="M97" s="20" t="str">
        <f t="shared" si="7"/>
        <v>9</v>
      </c>
      <c r="N97" s="20" t="str">
        <f t="shared" si="22"/>
        <v>9</v>
      </c>
      <c r="O97" s="20" t="str">
        <f t="shared" si="23"/>
        <v>8</v>
      </c>
      <c r="P97" s="20" t="str">
        <f t="shared" si="8"/>
        <v>2</v>
      </c>
      <c r="Q97" s="20" t="str">
        <f t="shared" si="9"/>
        <v>4</v>
      </c>
      <c r="R97" s="20" t="str">
        <f t="shared" si="10"/>
        <v>9</v>
      </c>
      <c r="S97" s="20" t="str">
        <f t="shared" si="11"/>
        <v>0</v>
      </c>
      <c r="T97" s="20" t="str">
        <f t="shared" si="12"/>
        <v>2</v>
      </c>
      <c r="U97" s="20" t="str">
        <f t="shared" si="13"/>
        <v>9</v>
      </c>
      <c r="V97" s="20" t="str">
        <f t="shared" si="14"/>
        <v>8</v>
      </c>
      <c r="W97" s="20" t="str">
        <f t="shared" si="15"/>
        <v>8</v>
      </c>
      <c r="X97" s="20">
        <f t="shared" si="20"/>
        <v>24</v>
      </c>
      <c r="Y97" s="20">
        <f t="shared" si="21"/>
        <v>250.66666666666666</v>
      </c>
    </row>
    <row r="98" spans="1:25" hidden="1" x14ac:dyDescent="0.25">
      <c r="A98">
        <f t="shared" si="26"/>
        <v>84</v>
      </c>
      <c r="B98" s="20"/>
      <c r="C98" s="20"/>
      <c r="D98" s="20"/>
      <c r="E98" s="20"/>
      <c r="F98" s="25">
        <f t="shared" si="24"/>
        <v>2520</v>
      </c>
      <c r="G98" s="31" t="str">
        <f t="shared" si="6"/>
        <v>2025</v>
      </c>
      <c r="H98" s="25">
        <f t="shared" si="25"/>
        <v>3024</v>
      </c>
      <c r="I98" s="25"/>
      <c r="J98" s="20">
        <f t="shared" si="18"/>
        <v>2</v>
      </c>
      <c r="K98" s="20">
        <f t="shared" si="19"/>
        <v>2</v>
      </c>
      <c r="L98" s="20"/>
      <c r="M98" s="20" t="str">
        <f t="shared" si="7"/>
        <v>0</v>
      </c>
      <c r="N98" s="20" t="str">
        <f t="shared" si="22"/>
        <v>2</v>
      </c>
      <c r="O98" s="20" t="str">
        <f t="shared" si="23"/>
        <v>2</v>
      </c>
      <c r="P98" s="20" t="str">
        <f t="shared" si="8"/>
        <v>2</v>
      </c>
      <c r="Q98" s="20" t="str">
        <f t="shared" si="9"/>
        <v>5</v>
      </c>
      <c r="R98" s="20" t="str">
        <f t="shared" si="10"/>
        <v>2</v>
      </c>
      <c r="S98" s="20" t="str">
        <f t="shared" si="11"/>
        <v>0</v>
      </c>
      <c r="T98" s="20" t="str">
        <f t="shared" si="12"/>
        <v>3</v>
      </c>
      <c r="U98" s="20" t="str">
        <f t="shared" si="13"/>
        <v>0</v>
      </c>
      <c r="V98" s="20" t="str">
        <f t="shared" si="14"/>
        <v>2</v>
      </c>
      <c r="W98" s="20" t="str">
        <f t="shared" si="15"/>
        <v>4</v>
      </c>
      <c r="X98" s="20">
        <f t="shared" si="20"/>
        <v>9</v>
      </c>
      <c r="Y98" s="20">
        <f t="shared" si="21"/>
        <v>56.25</v>
      </c>
    </row>
    <row r="99" spans="1:25" hidden="1" x14ac:dyDescent="0.25">
      <c r="A99">
        <f t="shared" si="26"/>
        <v>85</v>
      </c>
      <c r="B99" s="20"/>
      <c r="C99" s="20"/>
      <c r="D99" s="20"/>
      <c r="E99" s="20"/>
      <c r="F99" s="25">
        <f t="shared" si="24"/>
        <v>2550</v>
      </c>
      <c r="G99" s="31" t="str">
        <f t="shared" si="6"/>
        <v>5025</v>
      </c>
      <c r="H99" s="25">
        <f t="shared" si="25"/>
        <v>3060</v>
      </c>
      <c r="I99" s="25"/>
      <c r="J99" s="20">
        <f t="shared" si="18"/>
        <v>1</v>
      </c>
      <c r="K99" s="20">
        <f t="shared" si="19"/>
        <v>3</v>
      </c>
      <c r="L99" s="20"/>
      <c r="M99" s="20" t="str">
        <f t="shared" si="7"/>
        <v>0</v>
      </c>
      <c r="N99" s="20" t="str">
        <f t="shared" si="22"/>
        <v>5</v>
      </c>
      <c r="O99" s="20" t="str">
        <f t="shared" si="23"/>
        <v>6</v>
      </c>
      <c r="P99" s="20" t="str">
        <f t="shared" si="8"/>
        <v>2</v>
      </c>
      <c r="Q99" s="20" t="str">
        <f t="shared" si="9"/>
        <v>5</v>
      </c>
      <c r="R99" s="20" t="str">
        <f t="shared" si="10"/>
        <v>5</v>
      </c>
      <c r="S99" s="20" t="str">
        <f t="shared" si="11"/>
        <v>0</v>
      </c>
      <c r="T99" s="20" t="str">
        <f t="shared" si="12"/>
        <v>3</v>
      </c>
      <c r="U99" s="20" t="str">
        <f t="shared" si="13"/>
        <v>0</v>
      </c>
      <c r="V99" s="20" t="str">
        <f t="shared" si="14"/>
        <v>6</v>
      </c>
      <c r="W99" s="20" t="str">
        <f t="shared" si="15"/>
        <v>0</v>
      </c>
      <c r="X99" s="20">
        <f t="shared" si="20"/>
        <v>21</v>
      </c>
      <c r="Y99" s="20">
        <f t="shared" si="21"/>
        <v>139.58333333333334</v>
      </c>
    </row>
    <row r="100" spans="1:25" hidden="1" x14ac:dyDescent="0.25">
      <c r="A100">
        <f t="shared" si="26"/>
        <v>86</v>
      </c>
      <c r="B100" s="20"/>
      <c r="C100" s="20"/>
      <c r="D100" s="20"/>
      <c r="E100" s="20"/>
      <c r="F100" s="25">
        <f t="shared" si="24"/>
        <v>2580</v>
      </c>
      <c r="G100" s="31" t="str">
        <f t="shared" si="6"/>
        <v>8025</v>
      </c>
      <c r="H100" s="25">
        <f t="shared" si="25"/>
        <v>3096</v>
      </c>
      <c r="I100" s="25"/>
      <c r="J100" s="20">
        <f t="shared" si="18"/>
        <v>1</v>
      </c>
      <c r="K100" s="20">
        <f t="shared" si="19"/>
        <v>2</v>
      </c>
      <c r="L100" s="20"/>
      <c r="M100" s="20" t="str">
        <f t="shared" si="7"/>
        <v>0</v>
      </c>
      <c r="N100" s="20" t="str">
        <f t="shared" si="22"/>
        <v>8</v>
      </c>
      <c r="O100" s="20" t="str">
        <f t="shared" si="23"/>
        <v>9</v>
      </c>
      <c r="P100" s="20" t="str">
        <f t="shared" si="8"/>
        <v>2</v>
      </c>
      <c r="Q100" s="20" t="str">
        <f t="shared" si="9"/>
        <v>5</v>
      </c>
      <c r="R100" s="20" t="str">
        <f t="shared" si="10"/>
        <v>8</v>
      </c>
      <c r="S100" s="20" t="str">
        <f t="shared" si="11"/>
        <v>0</v>
      </c>
      <c r="T100" s="20" t="str">
        <f t="shared" si="12"/>
        <v>3</v>
      </c>
      <c r="U100" s="20" t="str">
        <f t="shared" si="13"/>
        <v>0</v>
      </c>
      <c r="V100" s="20" t="str">
        <f t="shared" si="14"/>
        <v>9</v>
      </c>
      <c r="W100" s="20" t="str">
        <f t="shared" si="15"/>
        <v>6</v>
      </c>
      <c r="X100" s="20">
        <f t="shared" si="20"/>
        <v>33</v>
      </c>
      <c r="Y100" s="20">
        <f t="shared" si="21"/>
        <v>222.91666666666666</v>
      </c>
    </row>
    <row r="101" spans="1:25" hidden="1" x14ac:dyDescent="0.25">
      <c r="A101">
        <f t="shared" si="26"/>
        <v>87</v>
      </c>
      <c r="B101" s="20"/>
      <c r="C101" s="20"/>
      <c r="D101" s="20"/>
      <c r="E101" s="20"/>
      <c r="F101" s="25">
        <f t="shared" si="24"/>
        <v>2610</v>
      </c>
      <c r="G101" s="31" t="str">
        <f t="shared" si="6"/>
        <v>1026</v>
      </c>
      <c r="H101" s="25">
        <f t="shared" si="25"/>
        <v>3132</v>
      </c>
      <c r="I101" s="25"/>
      <c r="J101" s="20">
        <f t="shared" si="18"/>
        <v>1</v>
      </c>
      <c r="K101" s="20">
        <f t="shared" si="19"/>
        <v>1</v>
      </c>
      <c r="L101" s="20"/>
      <c r="M101" s="20" t="str">
        <f t="shared" si="7"/>
        <v>1</v>
      </c>
      <c r="N101" s="20" t="str">
        <f t="shared" si="22"/>
        <v>1</v>
      </c>
      <c r="O101" s="20" t="str">
        <f t="shared" si="23"/>
        <v>3</v>
      </c>
      <c r="P101" s="20" t="str">
        <f t="shared" si="8"/>
        <v>2</v>
      </c>
      <c r="Q101" s="20" t="str">
        <f t="shared" si="9"/>
        <v>6</v>
      </c>
      <c r="R101" s="20" t="str">
        <f t="shared" si="10"/>
        <v>1</v>
      </c>
      <c r="S101" s="20" t="str">
        <f t="shared" si="11"/>
        <v>0</v>
      </c>
      <c r="T101" s="20" t="str">
        <f t="shared" si="12"/>
        <v>3</v>
      </c>
      <c r="U101" s="20" t="str">
        <f t="shared" si="13"/>
        <v>1</v>
      </c>
      <c r="V101" s="20" t="str">
        <f t="shared" si="14"/>
        <v>3</v>
      </c>
      <c r="W101" s="20" t="str">
        <f t="shared" si="15"/>
        <v>2</v>
      </c>
      <c r="X101" s="20">
        <f t="shared" si="20"/>
        <v>18</v>
      </c>
      <c r="Y101" s="20">
        <f t="shared" si="21"/>
        <v>28.5</v>
      </c>
    </row>
    <row r="102" spans="1:25" hidden="1" x14ac:dyDescent="0.25">
      <c r="A102">
        <f t="shared" si="26"/>
        <v>88</v>
      </c>
      <c r="B102" s="20"/>
      <c r="C102" s="20"/>
      <c r="D102" s="20"/>
      <c r="E102" s="20"/>
      <c r="F102" s="25">
        <f t="shared" si="24"/>
        <v>2640</v>
      </c>
      <c r="G102" s="31" t="str">
        <f t="shared" si="6"/>
        <v>4026</v>
      </c>
      <c r="H102" s="25">
        <f t="shared" si="25"/>
        <v>3168</v>
      </c>
      <c r="I102" s="25"/>
      <c r="J102" s="20">
        <f t="shared" si="18"/>
        <v>1</v>
      </c>
      <c r="K102" s="20">
        <f t="shared" si="19"/>
        <v>1</v>
      </c>
      <c r="L102" s="20"/>
      <c r="M102" s="20" t="str">
        <f t="shared" si="7"/>
        <v>1</v>
      </c>
      <c r="N102" s="20" t="str">
        <f t="shared" si="22"/>
        <v>4</v>
      </c>
      <c r="O102" s="20" t="str">
        <f t="shared" si="23"/>
        <v>6</v>
      </c>
      <c r="P102" s="20" t="str">
        <f t="shared" si="8"/>
        <v>2</v>
      </c>
      <c r="Q102" s="20" t="str">
        <f t="shared" si="9"/>
        <v>6</v>
      </c>
      <c r="R102" s="20" t="str">
        <f t="shared" si="10"/>
        <v>4</v>
      </c>
      <c r="S102" s="20" t="str">
        <f t="shared" si="11"/>
        <v>0</v>
      </c>
      <c r="T102" s="20" t="str">
        <f t="shared" si="12"/>
        <v>3</v>
      </c>
      <c r="U102" s="20" t="str">
        <f t="shared" si="13"/>
        <v>1</v>
      </c>
      <c r="V102" s="20" t="str">
        <f t="shared" si="14"/>
        <v>6</v>
      </c>
      <c r="W102" s="20" t="str">
        <f t="shared" si="15"/>
        <v>8</v>
      </c>
      <c r="X102" s="20">
        <f t="shared" si="20"/>
        <v>30</v>
      </c>
      <c r="Y102" s="20">
        <f t="shared" si="21"/>
        <v>111.83333333333333</v>
      </c>
    </row>
    <row r="103" spans="1:25" hidden="1" x14ac:dyDescent="0.25">
      <c r="A103">
        <f t="shared" si="26"/>
        <v>89</v>
      </c>
      <c r="B103" s="20"/>
      <c r="C103" s="20"/>
      <c r="D103" s="20"/>
      <c r="E103" s="20"/>
      <c r="F103" s="25">
        <f t="shared" si="24"/>
        <v>2670</v>
      </c>
      <c r="G103" s="31" t="str">
        <f t="shared" si="6"/>
        <v>7026</v>
      </c>
      <c r="H103" s="25">
        <f t="shared" si="25"/>
        <v>3204</v>
      </c>
      <c r="I103" s="25"/>
      <c r="J103" s="20">
        <f t="shared" si="18"/>
        <v>1</v>
      </c>
      <c r="K103" s="20">
        <f t="shared" si="19"/>
        <v>1</v>
      </c>
      <c r="L103" s="20"/>
      <c r="M103" s="20" t="str">
        <f t="shared" si="7"/>
        <v>2</v>
      </c>
      <c r="N103" s="20" t="str">
        <f t="shared" si="22"/>
        <v>7</v>
      </c>
      <c r="O103" s="20" t="str">
        <f t="shared" si="23"/>
        <v>0</v>
      </c>
      <c r="P103" s="20" t="str">
        <f t="shared" si="8"/>
        <v>2</v>
      </c>
      <c r="Q103" s="20" t="str">
        <f t="shared" si="9"/>
        <v>6</v>
      </c>
      <c r="R103" s="20" t="str">
        <f t="shared" si="10"/>
        <v>7</v>
      </c>
      <c r="S103" s="20" t="str">
        <f t="shared" si="11"/>
        <v>0</v>
      </c>
      <c r="T103" s="20" t="str">
        <f t="shared" si="12"/>
        <v>3</v>
      </c>
      <c r="U103" s="20" t="str">
        <f t="shared" si="13"/>
        <v>2</v>
      </c>
      <c r="V103" s="20" t="str">
        <f t="shared" si="14"/>
        <v>0</v>
      </c>
      <c r="W103" s="20" t="str">
        <f t="shared" si="15"/>
        <v>4</v>
      </c>
      <c r="X103" s="20">
        <f t="shared" si="20"/>
        <v>6</v>
      </c>
      <c r="Y103" s="20">
        <f t="shared" si="21"/>
        <v>195.16666666666666</v>
      </c>
    </row>
    <row r="104" spans="1:25" hidden="1" x14ac:dyDescent="0.25">
      <c r="A104">
        <f t="shared" si="26"/>
        <v>90</v>
      </c>
      <c r="B104" s="20"/>
      <c r="C104" s="20"/>
      <c r="D104" s="20"/>
      <c r="E104" s="20"/>
      <c r="F104" s="25">
        <f t="shared" si="24"/>
        <v>2700</v>
      </c>
      <c r="G104" s="31" t="str">
        <f t="shared" si="6"/>
        <v>0027</v>
      </c>
      <c r="H104" s="25">
        <f t="shared" si="25"/>
        <v>3240</v>
      </c>
      <c r="I104" s="25"/>
      <c r="J104" s="20">
        <f t="shared" si="18"/>
        <v>2</v>
      </c>
      <c r="K104" s="20">
        <f t="shared" si="19"/>
        <v>2</v>
      </c>
      <c r="L104" s="20"/>
      <c r="M104" s="20" t="str">
        <f t="shared" si="7"/>
        <v>2</v>
      </c>
      <c r="N104" s="20" t="str">
        <f t="shared" si="22"/>
        <v>0</v>
      </c>
      <c r="O104" s="20" t="str">
        <f t="shared" si="23"/>
        <v>4</v>
      </c>
      <c r="P104" s="20" t="str">
        <f t="shared" si="8"/>
        <v>2</v>
      </c>
      <c r="Q104" s="20" t="str">
        <f t="shared" si="9"/>
        <v>7</v>
      </c>
      <c r="R104" s="20" t="str">
        <f t="shared" si="10"/>
        <v>0</v>
      </c>
      <c r="S104" s="20" t="str">
        <f t="shared" si="11"/>
        <v>0</v>
      </c>
      <c r="T104" s="20" t="str">
        <f t="shared" si="12"/>
        <v>3</v>
      </c>
      <c r="U104" s="20" t="str">
        <f t="shared" si="13"/>
        <v>2</v>
      </c>
      <c r="V104" s="20" t="str">
        <f t="shared" si="14"/>
        <v>4</v>
      </c>
      <c r="W104" s="20" t="str">
        <f t="shared" si="15"/>
        <v>0</v>
      </c>
      <c r="X104" s="20">
        <f t="shared" si="20"/>
        <v>27</v>
      </c>
      <c r="Y104" s="20">
        <f t="shared" si="21"/>
        <v>0.75</v>
      </c>
    </row>
    <row r="105" spans="1:25" hidden="1" x14ac:dyDescent="0.25">
      <c r="A105">
        <f t="shared" si="26"/>
        <v>91</v>
      </c>
      <c r="B105" s="20"/>
      <c r="C105" s="20"/>
      <c r="D105" s="20"/>
      <c r="E105" s="20"/>
      <c r="F105" s="25">
        <f t="shared" si="24"/>
        <v>2730</v>
      </c>
      <c r="G105" s="31" t="str">
        <f t="shared" si="6"/>
        <v>3027</v>
      </c>
      <c r="H105" s="25">
        <f t="shared" si="25"/>
        <v>3276</v>
      </c>
      <c r="I105" s="25"/>
      <c r="J105" s="20">
        <f t="shared" si="18"/>
        <v>1</v>
      </c>
      <c r="K105" s="20">
        <f t="shared" si="19"/>
        <v>1</v>
      </c>
      <c r="L105" s="20"/>
      <c r="M105" s="20" t="str">
        <f t="shared" si="7"/>
        <v>2</v>
      </c>
      <c r="N105" s="20" t="str">
        <f t="shared" si="22"/>
        <v>3</v>
      </c>
      <c r="O105" s="20" t="str">
        <f t="shared" si="23"/>
        <v>7</v>
      </c>
      <c r="P105" s="20" t="str">
        <f t="shared" si="8"/>
        <v>2</v>
      </c>
      <c r="Q105" s="20" t="str">
        <f t="shared" si="9"/>
        <v>7</v>
      </c>
      <c r="R105" s="20" t="str">
        <f t="shared" si="10"/>
        <v>3</v>
      </c>
      <c r="S105" s="20" t="str">
        <f t="shared" si="11"/>
        <v>0</v>
      </c>
      <c r="T105" s="20" t="str">
        <f t="shared" si="12"/>
        <v>3</v>
      </c>
      <c r="U105" s="20" t="str">
        <f t="shared" si="13"/>
        <v>2</v>
      </c>
      <c r="V105" s="20" t="str">
        <f t="shared" si="14"/>
        <v>7</v>
      </c>
      <c r="W105" s="20" t="str">
        <f t="shared" si="15"/>
        <v>6</v>
      </c>
      <c r="X105" s="20">
        <f t="shared" si="20"/>
        <v>3</v>
      </c>
      <c r="Y105" s="20">
        <f t="shared" si="21"/>
        <v>84.083333333333329</v>
      </c>
    </row>
    <row r="106" spans="1:25" hidden="1" x14ac:dyDescent="0.25">
      <c r="A106">
        <f t="shared" si="26"/>
        <v>92</v>
      </c>
      <c r="B106" s="20"/>
      <c r="C106" s="20"/>
      <c r="D106" s="20"/>
      <c r="E106" s="20"/>
      <c r="F106" s="25">
        <f t="shared" si="24"/>
        <v>2760</v>
      </c>
      <c r="G106" s="31" t="str">
        <f t="shared" si="6"/>
        <v>6027</v>
      </c>
      <c r="H106" s="25">
        <f t="shared" si="25"/>
        <v>3312</v>
      </c>
      <c r="I106" s="25"/>
      <c r="J106" s="20">
        <f t="shared" si="18"/>
        <v>1</v>
      </c>
      <c r="K106" s="20">
        <f t="shared" si="19"/>
        <v>1</v>
      </c>
      <c r="L106" s="20"/>
      <c r="M106" s="20" t="str">
        <f t="shared" si="7"/>
        <v>3</v>
      </c>
      <c r="N106" s="20" t="str">
        <f t="shared" si="22"/>
        <v>6</v>
      </c>
      <c r="O106" s="20" t="str">
        <f t="shared" si="23"/>
        <v>1</v>
      </c>
      <c r="P106" s="20" t="str">
        <f t="shared" si="8"/>
        <v>2</v>
      </c>
      <c r="Q106" s="20" t="str">
        <f t="shared" si="9"/>
        <v>7</v>
      </c>
      <c r="R106" s="20" t="str">
        <f t="shared" si="10"/>
        <v>6</v>
      </c>
      <c r="S106" s="20" t="str">
        <f t="shared" si="11"/>
        <v>0</v>
      </c>
      <c r="T106" s="20" t="str">
        <f t="shared" si="12"/>
        <v>3</v>
      </c>
      <c r="U106" s="20" t="str">
        <f t="shared" si="13"/>
        <v>3</v>
      </c>
      <c r="V106" s="20" t="str">
        <f t="shared" si="14"/>
        <v>1</v>
      </c>
      <c r="W106" s="20" t="str">
        <f t="shared" si="15"/>
        <v>2</v>
      </c>
      <c r="X106" s="20">
        <f t="shared" si="20"/>
        <v>15</v>
      </c>
      <c r="Y106" s="20">
        <f t="shared" si="21"/>
        <v>167.41666666666666</v>
      </c>
    </row>
    <row r="107" spans="1:25" hidden="1" x14ac:dyDescent="0.25">
      <c r="A107">
        <f t="shared" si="26"/>
        <v>93</v>
      </c>
      <c r="B107" s="20"/>
      <c r="C107" s="20"/>
      <c r="D107" s="20"/>
      <c r="E107" s="20"/>
      <c r="F107" s="25">
        <f t="shared" si="24"/>
        <v>2790</v>
      </c>
      <c r="G107" s="31" t="str">
        <f t="shared" ref="G107:G170" si="27">CONCATENATE(R107,S107,P107,Q107)</f>
        <v>9027</v>
      </c>
      <c r="H107" s="25">
        <f t="shared" si="25"/>
        <v>3348</v>
      </c>
      <c r="I107" s="25"/>
      <c r="J107" s="20">
        <f t="shared" si="18"/>
        <v>1</v>
      </c>
      <c r="K107" s="20">
        <f t="shared" si="19"/>
        <v>1</v>
      </c>
      <c r="L107" s="20"/>
      <c r="M107" s="20" t="str">
        <f t="shared" ref="M107:M170" si="28">MID(H107,2,1)</f>
        <v>3</v>
      </c>
      <c r="N107" s="20" t="str">
        <f t="shared" si="22"/>
        <v>9</v>
      </c>
      <c r="O107" s="20" t="str">
        <f t="shared" si="23"/>
        <v>4</v>
      </c>
      <c r="P107" s="20" t="str">
        <f t="shared" ref="P107:P170" si="29">MID(F107,1,1)</f>
        <v>2</v>
      </c>
      <c r="Q107" s="20" t="str">
        <f t="shared" ref="Q107:Q170" si="30">MID(F107,2,1)</f>
        <v>7</v>
      </c>
      <c r="R107" s="20" t="str">
        <f t="shared" ref="R107:R170" si="31">MID(F107,3,1)</f>
        <v>9</v>
      </c>
      <c r="S107" s="20" t="str">
        <f t="shared" ref="S107:S170" si="32">MID(F107,4,1)</f>
        <v>0</v>
      </c>
      <c r="T107" s="20" t="str">
        <f t="shared" ref="T107:T170" si="33">MID(H107,1,1)</f>
        <v>3</v>
      </c>
      <c r="U107" s="20" t="str">
        <f t="shared" ref="U107:U170" si="34">MID(H107,2,1)</f>
        <v>3</v>
      </c>
      <c r="V107" s="20" t="str">
        <f t="shared" ref="V107:V170" si="35">MID(H107,3,1)</f>
        <v>4</v>
      </c>
      <c r="W107" s="20" t="str">
        <f t="shared" ref="W107:W170" si="36">MID(H107,4,1)</f>
        <v>8</v>
      </c>
      <c r="X107" s="20">
        <f t="shared" si="20"/>
        <v>27</v>
      </c>
      <c r="Y107" s="20">
        <f t="shared" si="21"/>
        <v>250.75</v>
      </c>
    </row>
    <row r="108" spans="1:25" hidden="1" x14ac:dyDescent="0.25">
      <c r="A108">
        <f t="shared" si="26"/>
        <v>94</v>
      </c>
      <c r="B108" s="20"/>
      <c r="C108" s="20"/>
      <c r="D108" s="20"/>
      <c r="E108" s="20"/>
      <c r="F108" s="25">
        <f t="shared" si="24"/>
        <v>2820</v>
      </c>
      <c r="G108" s="31" t="str">
        <f t="shared" si="27"/>
        <v>2028</v>
      </c>
      <c r="H108" s="25">
        <f t="shared" si="25"/>
        <v>3384</v>
      </c>
      <c r="I108" s="25"/>
      <c r="J108" s="20">
        <f t="shared" si="18"/>
        <v>1</v>
      </c>
      <c r="K108" s="20">
        <f t="shared" si="19"/>
        <v>1</v>
      </c>
      <c r="L108" s="20"/>
      <c r="M108" s="20" t="str">
        <f t="shared" si="28"/>
        <v>3</v>
      </c>
      <c r="N108" s="20" t="str">
        <f t="shared" si="22"/>
        <v>2</v>
      </c>
      <c r="O108" s="20" t="str">
        <f t="shared" si="23"/>
        <v>8</v>
      </c>
      <c r="P108" s="20" t="str">
        <f t="shared" si="29"/>
        <v>2</v>
      </c>
      <c r="Q108" s="20" t="str">
        <f t="shared" si="30"/>
        <v>8</v>
      </c>
      <c r="R108" s="20" t="str">
        <f t="shared" si="31"/>
        <v>2</v>
      </c>
      <c r="S108" s="20" t="str">
        <f t="shared" si="32"/>
        <v>0</v>
      </c>
      <c r="T108" s="20" t="str">
        <f t="shared" si="33"/>
        <v>3</v>
      </c>
      <c r="U108" s="20" t="str">
        <f t="shared" si="34"/>
        <v>3</v>
      </c>
      <c r="V108" s="20" t="str">
        <f t="shared" si="35"/>
        <v>8</v>
      </c>
      <c r="W108" s="20" t="str">
        <f t="shared" si="36"/>
        <v>4</v>
      </c>
      <c r="X108" s="20">
        <f t="shared" si="20"/>
        <v>12</v>
      </c>
      <c r="Y108" s="20">
        <f t="shared" si="21"/>
        <v>56.333333333333336</v>
      </c>
    </row>
    <row r="109" spans="1:25" hidden="1" x14ac:dyDescent="0.25">
      <c r="A109">
        <f t="shared" si="26"/>
        <v>95</v>
      </c>
      <c r="B109" s="20"/>
      <c r="C109" s="20"/>
      <c r="D109" s="20"/>
      <c r="E109" s="20"/>
      <c r="F109" s="25">
        <f t="shared" si="24"/>
        <v>2850</v>
      </c>
      <c r="G109" s="31" t="str">
        <f t="shared" si="27"/>
        <v>5028</v>
      </c>
      <c r="H109" s="25">
        <f t="shared" si="25"/>
        <v>3420</v>
      </c>
      <c r="I109" s="25"/>
      <c r="J109" s="20">
        <f t="shared" si="18"/>
        <v>1</v>
      </c>
      <c r="K109" s="20">
        <f t="shared" si="19"/>
        <v>2</v>
      </c>
      <c r="L109" s="20"/>
      <c r="M109" s="20" t="str">
        <f t="shared" si="28"/>
        <v>4</v>
      </c>
      <c r="N109" s="20" t="str">
        <f t="shared" si="22"/>
        <v>5</v>
      </c>
      <c r="O109" s="20" t="str">
        <f t="shared" si="23"/>
        <v>2</v>
      </c>
      <c r="P109" s="20" t="str">
        <f t="shared" si="29"/>
        <v>2</v>
      </c>
      <c r="Q109" s="20" t="str">
        <f t="shared" si="30"/>
        <v>8</v>
      </c>
      <c r="R109" s="20" t="str">
        <f t="shared" si="31"/>
        <v>5</v>
      </c>
      <c r="S109" s="20" t="str">
        <f t="shared" si="32"/>
        <v>0</v>
      </c>
      <c r="T109" s="20" t="str">
        <f t="shared" si="33"/>
        <v>3</v>
      </c>
      <c r="U109" s="20" t="str">
        <f t="shared" si="34"/>
        <v>4</v>
      </c>
      <c r="V109" s="20" t="str">
        <f t="shared" si="35"/>
        <v>2</v>
      </c>
      <c r="W109" s="20" t="str">
        <f t="shared" si="36"/>
        <v>0</v>
      </c>
      <c r="X109" s="20">
        <f t="shared" si="20"/>
        <v>24</v>
      </c>
      <c r="Y109" s="20">
        <f t="shared" si="21"/>
        <v>139.66666666666666</v>
      </c>
    </row>
    <row r="110" spans="1:25" x14ac:dyDescent="0.25">
      <c r="A110">
        <f t="shared" si="26"/>
        <v>96</v>
      </c>
      <c r="B110" s="20"/>
      <c r="C110" s="20"/>
      <c r="D110" s="20"/>
      <c r="E110" s="20"/>
      <c r="F110" s="25">
        <f t="shared" si="24"/>
        <v>2880</v>
      </c>
      <c r="G110" s="31" t="str">
        <f t="shared" si="27"/>
        <v>8028</v>
      </c>
      <c r="H110" s="25">
        <f t="shared" si="25"/>
        <v>3456</v>
      </c>
      <c r="I110" s="25"/>
      <c r="J110" s="20">
        <f t="shared" si="18"/>
        <v>2</v>
      </c>
      <c r="K110" s="20">
        <f t="shared" si="19"/>
        <v>1</v>
      </c>
      <c r="L110" s="20"/>
      <c r="M110" s="20" t="str">
        <f t="shared" si="28"/>
        <v>4</v>
      </c>
      <c r="N110" s="20" t="str">
        <f t="shared" si="22"/>
        <v>8</v>
      </c>
      <c r="O110" s="20" t="str">
        <f t="shared" si="23"/>
        <v>5</v>
      </c>
      <c r="P110" s="20" t="str">
        <f t="shared" si="29"/>
        <v>2</v>
      </c>
      <c r="Q110" s="20" t="str">
        <f t="shared" si="30"/>
        <v>8</v>
      </c>
      <c r="R110" s="20" t="str">
        <f t="shared" si="31"/>
        <v>8</v>
      </c>
      <c r="S110" s="20" t="str">
        <f t="shared" si="32"/>
        <v>0</v>
      </c>
      <c r="T110" s="20" t="str">
        <f t="shared" si="33"/>
        <v>3</v>
      </c>
      <c r="U110" s="20" t="str">
        <f t="shared" si="34"/>
        <v>4</v>
      </c>
      <c r="V110" s="20" t="str">
        <f t="shared" si="35"/>
        <v>5</v>
      </c>
      <c r="W110" s="20" t="str">
        <f t="shared" si="36"/>
        <v>6</v>
      </c>
      <c r="X110" s="20">
        <f t="shared" si="20"/>
        <v>0</v>
      </c>
      <c r="Y110" s="20">
        <f t="shared" si="21"/>
        <v>223</v>
      </c>
    </row>
    <row r="111" spans="1:25" hidden="1" x14ac:dyDescent="0.25">
      <c r="A111">
        <f t="shared" si="26"/>
        <v>97</v>
      </c>
      <c r="B111" s="20"/>
      <c r="C111" s="20"/>
      <c r="D111" s="20"/>
      <c r="E111" s="20"/>
      <c r="F111" s="25">
        <f t="shared" si="24"/>
        <v>2910</v>
      </c>
      <c r="G111" s="31" t="str">
        <f t="shared" si="27"/>
        <v>1029</v>
      </c>
      <c r="H111" s="25">
        <f t="shared" si="25"/>
        <v>3492</v>
      </c>
      <c r="I111" s="25"/>
      <c r="J111" s="20">
        <f t="shared" si="18"/>
        <v>1</v>
      </c>
      <c r="K111" s="20">
        <f t="shared" si="19"/>
        <v>1</v>
      </c>
      <c r="L111" s="20"/>
      <c r="M111" s="20" t="str">
        <f t="shared" si="28"/>
        <v>4</v>
      </c>
      <c r="N111" s="20" t="str">
        <f t="shared" si="22"/>
        <v>1</v>
      </c>
      <c r="O111" s="20" t="str">
        <f t="shared" si="23"/>
        <v>9</v>
      </c>
      <c r="P111" s="20" t="str">
        <f t="shared" si="29"/>
        <v>2</v>
      </c>
      <c r="Q111" s="20" t="str">
        <f t="shared" si="30"/>
        <v>9</v>
      </c>
      <c r="R111" s="20" t="str">
        <f t="shared" si="31"/>
        <v>1</v>
      </c>
      <c r="S111" s="20" t="str">
        <f t="shared" si="32"/>
        <v>0</v>
      </c>
      <c r="T111" s="20" t="str">
        <f t="shared" si="33"/>
        <v>3</v>
      </c>
      <c r="U111" s="20" t="str">
        <f t="shared" si="34"/>
        <v>4</v>
      </c>
      <c r="V111" s="20" t="str">
        <f t="shared" si="35"/>
        <v>9</v>
      </c>
      <c r="W111" s="20" t="str">
        <f t="shared" si="36"/>
        <v>2</v>
      </c>
      <c r="X111" s="20">
        <f t="shared" si="20"/>
        <v>21</v>
      </c>
      <c r="Y111" s="20">
        <f t="shared" si="21"/>
        <v>28.583333333333332</v>
      </c>
    </row>
    <row r="112" spans="1:25" hidden="1" x14ac:dyDescent="0.25">
      <c r="A112">
        <f t="shared" si="26"/>
        <v>98</v>
      </c>
      <c r="B112" s="20"/>
      <c r="C112" s="20"/>
      <c r="D112" s="20"/>
      <c r="E112" s="20"/>
      <c r="F112" s="25">
        <f t="shared" si="24"/>
        <v>2940</v>
      </c>
      <c r="G112" s="31" t="str">
        <f t="shared" si="27"/>
        <v>4029</v>
      </c>
      <c r="H112" s="25">
        <f t="shared" si="25"/>
        <v>3528</v>
      </c>
      <c r="I112" s="25"/>
      <c r="J112" s="20">
        <f t="shared" si="18"/>
        <v>1</v>
      </c>
      <c r="K112" s="20">
        <f t="shared" si="19"/>
        <v>1</v>
      </c>
      <c r="L112" s="20"/>
      <c r="M112" s="20" t="str">
        <f t="shared" si="28"/>
        <v>5</v>
      </c>
      <c r="N112" s="20" t="str">
        <f t="shared" si="22"/>
        <v>4</v>
      </c>
      <c r="O112" s="20" t="str">
        <f t="shared" si="23"/>
        <v>2</v>
      </c>
      <c r="P112" s="20" t="str">
        <f t="shared" si="29"/>
        <v>2</v>
      </c>
      <c r="Q112" s="20" t="str">
        <f t="shared" si="30"/>
        <v>9</v>
      </c>
      <c r="R112" s="20" t="str">
        <f t="shared" si="31"/>
        <v>4</v>
      </c>
      <c r="S112" s="20" t="str">
        <f t="shared" si="32"/>
        <v>0</v>
      </c>
      <c r="T112" s="20" t="str">
        <f t="shared" si="33"/>
        <v>3</v>
      </c>
      <c r="U112" s="20" t="str">
        <f t="shared" si="34"/>
        <v>5</v>
      </c>
      <c r="V112" s="20" t="str">
        <f t="shared" si="35"/>
        <v>2</v>
      </c>
      <c r="W112" s="20" t="str">
        <f t="shared" si="36"/>
        <v>8</v>
      </c>
      <c r="X112" s="20">
        <f t="shared" si="20"/>
        <v>33</v>
      </c>
      <c r="Y112" s="20">
        <f t="shared" si="21"/>
        <v>111.91666666666667</v>
      </c>
    </row>
    <row r="113" spans="1:25" hidden="1" x14ac:dyDescent="0.25">
      <c r="A113">
        <f t="shared" si="26"/>
        <v>99</v>
      </c>
      <c r="B113" s="20"/>
      <c r="C113" s="20"/>
      <c r="D113" s="20"/>
      <c r="E113" s="20"/>
      <c r="F113" s="25">
        <f t="shared" si="24"/>
        <v>2970</v>
      </c>
      <c r="G113" s="31" t="str">
        <f t="shared" si="27"/>
        <v>7029</v>
      </c>
      <c r="H113" s="25">
        <f t="shared" si="25"/>
        <v>3564</v>
      </c>
      <c r="I113" s="25"/>
      <c r="J113" s="20">
        <f t="shared" ref="J113:J176" si="37">COUNTIF($F$42:$H$347,F113)</f>
        <v>1</v>
      </c>
      <c r="K113" s="20">
        <f t="shared" ref="K113:K176" si="38">COUNTIF($F$42:$H$347,H113)</f>
        <v>1</v>
      </c>
      <c r="L113" s="20"/>
      <c r="M113" s="20" t="str">
        <f t="shared" si="28"/>
        <v>5</v>
      </c>
      <c r="N113" s="20" t="str">
        <f t="shared" si="22"/>
        <v>7</v>
      </c>
      <c r="O113" s="20" t="str">
        <f t="shared" si="23"/>
        <v>6</v>
      </c>
      <c r="P113" s="20" t="str">
        <f t="shared" si="29"/>
        <v>2</v>
      </c>
      <c r="Q113" s="20" t="str">
        <f t="shared" si="30"/>
        <v>9</v>
      </c>
      <c r="R113" s="20" t="str">
        <f t="shared" si="31"/>
        <v>7</v>
      </c>
      <c r="S113" s="20" t="str">
        <f t="shared" si="32"/>
        <v>0</v>
      </c>
      <c r="T113" s="20" t="str">
        <f t="shared" si="33"/>
        <v>3</v>
      </c>
      <c r="U113" s="20" t="str">
        <f t="shared" si="34"/>
        <v>5</v>
      </c>
      <c r="V113" s="20" t="str">
        <f t="shared" si="35"/>
        <v>6</v>
      </c>
      <c r="W113" s="20" t="str">
        <f t="shared" si="36"/>
        <v>4</v>
      </c>
      <c r="X113" s="20">
        <f t="shared" ref="X113:X176" si="39">MOD(G113,36)</f>
        <v>9</v>
      </c>
      <c r="Y113" s="20">
        <f t="shared" ref="Y113:Y176" si="40">G113/36</f>
        <v>195.25</v>
      </c>
    </row>
    <row r="114" spans="1:25" hidden="1" x14ac:dyDescent="0.25">
      <c r="A114">
        <f t="shared" si="26"/>
        <v>100</v>
      </c>
      <c r="B114" s="20"/>
      <c r="C114" s="20"/>
      <c r="D114" s="20"/>
      <c r="E114" s="20"/>
      <c r="F114" s="25">
        <f t="shared" si="24"/>
        <v>3000</v>
      </c>
      <c r="G114" s="31" t="str">
        <f t="shared" si="27"/>
        <v>0030</v>
      </c>
      <c r="H114" s="25">
        <f t="shared" si="25"/>
        <v>3600</v>
      </c>
      <c r="I114" s="25"/>
      <c r="J114" s="20">
        <f t="shared" si="37"/>
        <v>1</v>
      </c>
      <c r="K114" s="20">
        <f t="shared" si="38"/>
        <v>2</v>
      </c>
      <c r="L114" s="20"/>
      <c r="M114" s="20" t="str">
        <f t="shared" si="28"/>
        <v>6</v>
      </c>
      <c r="N114" s="20" t="str">
        <f t="shared" ref="N114:N177" si="41">MID(F114,3,1)</f>
        <v>0</v>
      </c>
      <c r="O114" s="20" t="str">
        <f t="shared" ref="O114:O177" si="42">MID(H114,3,1)</f>
        <v>0</v>
      </c>
      <c r="P114" s="20" t="str">
        <f t="shared" si="29"/>
        <v>3</v>
      </c>
      <c r="Q114" s="20" t="str">
        <f t="shared" si="30"/>
        <v>0</v>
      </c>
      <c r="R114" s="20" t="str">
        <f t="shared" si="31"/>
        <v>0</v>
      </c>
      <c r="S114" s="20" t="str">
        <f t="shared" si="32"/>
        <v>0</v>
      </c>
      <c r="T114" s="20" t="str">
        <f t="shared" si="33"/>
        <v>3</v>
      </c>
      <c r="U114" s="20" t="str">
        <f t="shared" si="34"/>
        <v>6</v>
      </c>
      <c r="V114" s="20" t="str">
        <f t="shared" si="35"/>
        <v>0</v>
      </c>
      <c r="W114" s="20" t="str">
        <f t="shared" si="36"/>
        <v>0</v>
      </c>
      <c r="X114" s="20">
        <f t="shared" si="39"/>
        <v>30</v>
      </c>
      <c r="Y114" s="20">
        <f t="shared" si="40"/>
        <v>0.83333333333333337</v>
      </c>
    </row>
    <row r="115" spans="1:25" hidden="1" x14ac:dyDescent="0.25">
      <c r="A115">
        <f t="shared" si="26"/>
        <v>101</v>
      </c>
      <c r="B115" s="20"/>
      <c r="C115" s="20"/>
      <c r="D115" s="20"/>
      <c r="E115" s="20"/>
      <c r="F115" s="25">
        <f t="shared" si="24"/>
        <v>3030</v>
      </c>
      <c r="G115" s="31" t="str">
        <f t="shared" si="27"/>
        <v>3030</v>
      </c>
      <c r="H115" s="25">
        <f t="shared" si="25"/>
        <v>3636</v>
      </c>
      <c r="I115" s="25"/>
      <c r="J115" s="20">
        <f t="shared" si="37"/>
        <v>2</v>
      </c>
      <c r="K115" s="20">
        <f t="shared" si="38"/>
        <v>1</v>
      </c>
      <c r="L115" s="20"/>
      <c r="M115" s="20" t="str">
        <f t="shared" si="28"/>
        <v>6</v>
      </c>
      <c r="N115" s="20" t="str">
        <f t="shared" si="41"/>
        <v>3</v>
      </c>
      <c r="O115" s="20" t="str">
        <f t="shared" si="42"/>
        <v>3</v>
      </c>
      <c r="P115" s="20" t="str">
        <f t="shared" si="29"/>
        <v>3</v>
      </c>
      <c r="Q115" s="20" t="str">
        <f t="shared" si="30"/>
        <v>0</v>
      </c>
      <c r="R115" s="20" t="str">
        <f t="shared" si="31"/>
        <v>3</v>
      </c>
      <c r="S115" s="20" t="str">
        <f t="shared" si="32"/>
        <v>0</v>
      </c>
      <c r="T115" s="20" t="str">
        <f t="shared" si="33"/>
        <v>3</v>
      </c>
      <c r="U115" s="20" t="str">
        <f t="shared" si="34"/>
        <v>6</v>
      </c>
      <c r="V115" s="20" t="str">
        <f t="shared" si="35"/>
        <v>3</v>
      </c>
      <c r="W115" s="20" t="str">
        <f t="shared" si="36"/>
        <v>6</v>
      </c>
      <c r="X115" s="20">
        <f t="shared" si="39"/>
        <v>6</v>
      </c>
      <c r="Y115" s="20">
        <f t="shared" si="40"/>
        <v>84.166666666666671</v>
      </c>
    </row>
    <row r="116" spans="1:25" hidden="1" x14ac:dyDescent="0.25">
      <c r="A116">
        <f t="shared" si="26"/>
        <v>102</v>
      </c>
      <c r="B116" s="20"/>
      <c r="C116" s="20"/>
      <c r="D116" s="20"/>
      <c r="E116" s="20"/>
      <c r="F116" s="25">
        <f t="shared" si="24"/>
        <v>3060</v>
      </c>
      <c r="G116" s="31" t="str">
        <f t="shared" si="27"/>
        <v>6030</v>
      </c>
      <c r="H116" s="25">
        <f t="shared" si="25"/>
        <v>3672</v>
      </c>
      <c r="I116" s="25"/>
      <c r="J116" s="20">
        <f t="shared" si="37"/>
        <v>3</v>
      </c>
      <c r="K116" s="20">
        <f t="shared" si="38"/>
        <v>1</v>
      </c>
      <c r="L116" s="20"/>
      <c r="M116" s="20" t="str">
        <f t="shared" si="28"/>
        <v>6</v>
      </c>
      <c r="N116" s="20" t="str">
        <f t="shared" si="41"/>
        <v>6</v>
      </c>
      <c r="O116" s="20" t="str">
        <f t="shared" si="42"/>
        <v>7</v>
      </c>
      <c r="P116" s="20" t="str">
        <f t="shared" si="29"/>
        <v>3</v>
      </c>
      <c r="Q116" s="20" t="str">
        <f t="shared" si="30"/>
        <v>0</v>
      </c>
      <c r="R116" s="20" t="str">
        <f t="shared" si="31"/>
        <v>6</v>
      </c>
      <c r="S116" s="20" t="str">
        <f t="shared" si="32"/>
        <v>0</v>
      </c>
      <c r="T116" s="20" t="str">
        <f t="shared" si="33"/>
        <v>3</v>
      </c>
      <c r="U116" s="20" t="str">
        <f t="shared" si="34"/>
        <v>6</v>
      </c>
      <c r="V116" s="20" t="str">
        <f t="shared" si="35"/>
        <v>7</v>
      </c>
      <c r="W116" s="20" t="str">
        <f t="shared" si="36"/>
        <v>2</v>
      </c>
      <c r="X116" s="20">
        <f t="shared" si="39"/>
        <v>18</v>
      </c>
      <c r="Y116" s="20">
        <f t="shared" si="40"/>
        <v>167.5</v>
      </c>
    </row>
    <row r="117" spans="1:25" hidden="1" x14ac:dyDescent="0.25">
      <c r="A117">
        <f t="shared" si="26"/>
        <v>103</v>
      </c>
      <c r="B117" s="20"/>
      <c r="C117" s="20"/>
      <c r="D117" s="20"/>
      <c r="E117" s="20"/>
      <c r="F117" s="25">
        <f t="shared" si="24"/>
        <v>3090</v>
      </c>
      <c r="G117" s="31" t="str">
        <f t="shared" si="27"/>
        <v>9030</v>
      </c>
      <c r="H117" s="25">
        <f t="shared" si="25"/>
        <v>3708</v>
      </c>
      <c r="I117" s="25"/>
      <c r="J117" s="20">
        <f t="shared" si="37"/>
        <v>2</v>
      </c>
      <c r="K117" s="20">
        <f t="shared" si="38"/>
        <v>1</v>
      </c>
      <c r="L117" s="20"/>
      <c r="M117" s="20" t="str">
        <f t="shared" si="28"/>
        <v>7</v>
      </c>
      <c r="N117" s="20" t="str">
        <f t="shared" si="41"/>
        <v>9</v>
      </c>
      <c r="O117" s="20" t="str">
        <f t="shared" si="42"/>
        <v>0</v>
      </c>
      <c r="P117" s="20" t="str">
        <f t="shared" si="29"/>
        <v>3</v>
      </c>
      <c r="Q117" s="20" t="str">
        <f t="shared" si="30"/>
        <v>0</v>
      </c>
      <c r="R117" s="20" t="str">
        <f t="shared" si="31"/>
        <v>9</v>
      </c>
      <c r="S117" s="20" t="str">
        <f t="shared" si="32"/>
        <v>0</v>
      </c>
      <c r="T117" s="20" t="str">
        <f t="shared" si="33"/>
        <v>3</v>
      </c>
      <c r="U117" s="20" t="str">
        <f t="shared" si="34"/>
        <v>7</v>
      </c>
      <c r="V117" s="20" t="str">
        <f t="shared" si="35"/>
        <v>0</v>
      </c>
      <c r="W117" s="20" t="str">
        <f t="shared" si="36"/>
        <v>8</v>
      </c>
      <c r="X117" s="20">
        <f t="shared" si="39"/>
        <v>30</v>
      </c>
      <c r="Y117" s="20">
        <f t="shared" si="40"/>
        <v>250.83333333333334</v>
      </c>
    </row>
    <row r="118" spans="1:25" hidden="1" x14ac:dyDescent="0.25">
      <c r="A118">
        <f t="shared" si="26"/>
        <v>104</v>
      </c>
      <c r="B118" s="20"/>
      <c r="C118" s="20"/>
      <c r="D118" s="20"/>
      <c r="E118" s="20"/>
      <c r="F118" s="25">
        <f t="shared" si="24"/>
        <v>3120</v>
      </c>
      <c r="G118" s="31" t="str">
        <f t="shared" si="27"/>
        <v>2031</v>
      </c>
      <c r="H118" s="25">
        <f t="shared" si="25"/>
        <v>3744</v>
      </c>
      <c r="I118" s="25"/>
      <c r="J118" s="20">
        <f t="shared" si="37"/>
        <v>1</v>
      </c>
      <c r="K118" s="20">
        <f t="shared" si="38"/>
        <v>1</v>
      </c>
      <c r="L118" s="20"/>
      <c r="M118" s="20" t="str">
        <f t="shared" si="28"/>
        <v>7</v>
      </c>
      <c r="N118" s="20" t="str">
        <f t="shared" si="41"/>
        <v>2</v>
      </c>
      <c r="O118" s="20" t="str">
        <f t="shared" si="42"/>
        <v>4</v>
      </c>
      <c r="P118" s="20" t="str">
        <f t="shared" si="29"/>
        <v>3</v>
      </c>
      <c r="Q118" s="20" t="str">
        <f t="shared" si="30"/>
        <v>1</v>
      </c>
      <c r="R118" s="20" t="str">
        <f t="shared" si="31"/>
        <v>2</v>
      </c>
      <c r="S118" s="20" t="str">
        <f t="shared" si="32"/>
        <v>0</v>
      </c>
      <c r="T118" s="20" t="str">
        <f t="shared" si="33"/>
        <v>3</v>
      </c>
      <c r="U118" s="20" t="str">
        <f t="shared" si="34"/>
        <v>7</v>
      </c>
      <c r="V118" s="20" t="str">
        <f t="shared" si="35"/>
        <v>4</v>
      </c>
      <c r="W118" s="20" t="str">
        <f t="shared" si="36"/>
        <v>4</v>
      </c>
      <c r="X118" s="20">
        <f t="shared" si="39"/>
        <v>15</v>
      </c>
      <c r="Y118" s="20">
        <f t="shared" si="40"/>
        <v>56.416666666666664</v>
      </c>
    </row>
    <row r="119" spans="1:25" hidden="1" x14ac:dyDescent="0.25">
      <c r="A119">
        <f t="shared" si="26"/>
        <v>105</v>
      </c>
      <c r="B119" s="20"/>
      <c r="C119" s="20"/>
      <c r="D119" s="20"/>
      <c r="E119" s="20"/>
      <c r="F119" s="25">
        <f t="shared" si="24"/>
        <v>3150</v>
      </c>
      <c r="G119" s="31" t="str">
        <f t="shared" si="27"/>
        <v>5031</v>
      </c>
      <c r="H119" s="25">
        <f t="shared" si="25"/>
        <v>3780</v>
      </c>
      <c r="I119" s="25"/>
      <c r="J119" s="20">
        <f t="shared" si="37"/>
        <v>1</v>
      </c>
      <c r="K119" s="20">
        <f t="shared" si="38"/>
        <v>2</v>
      </c>
      <c r="L119" s="20"/>
      <c r="M119" s="20" t="str">
        <f t="shared" si="28"/>
        <v>7</v>
      </c>
      <c r="N119" s="20" t="str">
        <f t="shared" si="41"/>
        <v>5</v>
      </c>
      <c r="O119" s="20" t="str">
        <f t="shared" si="42"/>
        <v>8</v>
      </c>
      <c r="P119" s="20" t="str">
        <f t="shared" si="29"/>
        <v>3</v>
      </c>
      <c r="Q119" s="20" t="str">
        <f t="shared" si="30"/>
        <v>1</v>
      </c>
      <c r="R119" s="20" t="str">
        <f t="shared" si="31"/>
        <v>5</v>
      </c>
      <c r="S119" s="20" t="str">
        <f t="shared" si="32"/>
        <v>0</v>
      </c>
      <c r="T119" s="20" t="str">
        <f t="shared" si="33"/>
        <v>3</v>
      </c>
      <c r="U119" s="20" t="str">
        <f t="shared" si="34"/>
        <v>7</v>
      </c>
      <c r="V119" s="20" t="str">
        <f t="shared" si="35"/>
        <v>8</v>
      </c>
      <c r="W119" s="20" t="str">
        <f t="shared" si="36"/>
        <v>0</v>
      </c>
      <c r="X119" s="20">
        <f t="shared" si="39"/>
        <v>27</v>
      </c>
      <c r="Y119" s="20">
        <f t="shared" si="40"/>
        <v>139.75</v>
      </c>
    </row>
    <row r="120" spans="1:25" hidden="1" x14ac:dyDescent="0.25">
      <c r="A120">
        <f t="shared" si="26"/>
        <v>106</v>
      </c>
      <c r="B120" s="20"/>
      <c r="C120" s="20"/>
      <c r="D120" s="20"/>
      <c r="E120" s="20"/>
      <c r="F120" s="25">
        <f t="shared" si="24"/>
        <v>3180</v>
      </c>
      <c r="G120" s="31" t="str">
        <f t="shared" si="27"/>
        <v>8031</v>
      </c>
      <c r="H120" s="25">
        <f t="shared" si="25"/>
        <v>3816</v>
      </c>
      <c r="I120" s="25"/>
      <c r="J120" s="20">
        <f t="shared" si="37"/>
        <v>1</v>
      </c>
      <c r="K120" s="20">
        <f t="shared" si="38"/>
        <v>1</v>
      </c>
      <c r="L120" s="20"/>
      <c r="M120" s="20" t="str">
        <f t="shared" si="28"/>
        <v>8</v>
      </c>
      <c r="N120" s="20" t="str">
        <f t="shared" si="41"/>
        <v>8</v>
      </c>
      <c r="O120" s="20" t="str">
        <f t="shared" si="42"/>
        <v>1</v>
      </c>
      <c r="P120" s="20" t="str">
        <f t="shared" si="29"/>
        <v>3</v>
      </c>
      <c r="Q120" s="20" t="str">
        <f t="shared" si="30"/>
        <v>1</v>
      </c>
      <c r="R120" s="20" t="str">
        <f t="shared" si="31"/>
        <v>8</v>
      </c>
      <c r="S120" s="20" t="str">
        <f t="shared" si="32"/>
        <v>0</v>
      </c>
      <c r="T120" s="20" t="str">
        <f t="shared" si="33"/>
        <v>3</v>
      </c>
      <c r="U120" s="20" t="str">
        <f t="shared" si="34"/>
        <v>8</v>
      </c>
      <c r="V120" s="20" t="str">
        <f t="shared" si="35"/>
        <v>1</v>
      </c>
      <c r="W120" s="20" t="str">
        <f t="shared" si="36"/>
        <v>6</v>
      </c>
      <c r="X120" s="20">
        <f t="shared" si="39"/>
        <v>3</v>
      </c>
      <c r="Y120" s="20">
        <f t="shared" si="40"/>
        <v>223.08333333333334</v>
      </c>
    </row>
    <row r="121" spans="1:25" hidden="1" x14ac:dyDescent="0.25">
      <c r="A121">
        <f t="shared" si="26"/>
        <v>107</v>
      </c>
      <c r="B121" s="20"/>
      <c r="C121" s="20"/>
      <c r="D121" s="20"/>
      <c r="E121" s="20"/>
      <c r="F121" s="25">
        <f t="shared" si="24"/>
        <v>3210</v>
      </c>
      <c r="G121" s="31" t="str">
        <f t="shared" si="27"/>
        <v>1032</v>
      </c>
      <c r="H121" s="25">
        <f t="shared" si="25"/>
        <v>3852</v>
      </c>
      <c r="I121" s="25"/>
      <c r="J121" s="20">
        <f t="shared" si="37"/>
        <v>1</v>
      </c>
      <c r="K121" s="20">
        <f t="shared" si="38"/>
        <v>1</v>
      </c>
      <c r="L121" s="20"/>
      <c r="M121" s="20" t="str">
        <f t="shared" si="28"/>
        <v>8</v>
      </c>
      <c r="N121" s="20" t="str">
        <f t="shared" si="41"/>
        <v>1</v>
      </c>
      <c r="O121" s="20" t="str">
        <f t="shared" si="42"/>
        <v>5</v>
      </c>
      <c r="P121" s="20" t="str">
        <f t="shared" si="29"/>
        <v>3</v>
      </c>
      <c r="Q121" s="20" t="str">
        <f t="shared" si="30"/>
        <v>2</v>
      </c>
      <c r="R121" s="20" t="str">
        <f t="shared" si="31"/>
        <v>1</v>
      </c>
      <c r="S121" s="20" t="str">
        <f t="shared" si="32"/>
        <v>0</v>
      </c>
      <c r="T121" s="20" t="str">
        <f t="shared" si="33"/>
        <v>3</v>
      </c>
      <c r="U121" s="20" t="str">
        <f t="shared" si="34"/>
        <v>8</v>
      </c>
      <c r="V121" s="20" t="str">
        <f t="shared" si="35"/>
        <v>5</v>
      </c>
      <c r="W121" s="20" t="str">
        <f t="shared" si="36"/>
        <v>2</v>
      </c>
      <c r="X121" s="20">
        <f t="shared" si="39"/>
        <v>24</v>
      </c>
      <c r="Y121" s="20">
        <f t="shared" si="40"/>
        <v>28.666666666666668</v>
      </c>
    </row>
    <row r="122" spans="1:25" x14ac:dyDescent="0.25">
      <c r="A122">
        <f t="shared" si="26"/>
        <v>108</v>
      </c>
      <c r="B122" s="20"/>
      <c r="C122" s="20"/>
      <c r="D122" s="20"/>
      <c r="E122" s="20"/>
      <c r="F122" s="25">
        <f t="shared" si="24"/>
        <v>3240</v>
      </c>
      <c r="G122" s="31" t="str">
        <f t="shared" si="27"/>
        <v>4032</v>
      </c>
      <c r="H122" s="25">
        <f t="shared" si="25"/>
        <v>3888</v>
      </c>
      <c r="I122" s="25"/>
      <c r="J122" s="20">
        <f t="shared" si="37"/>
        <v>2</v>
      </c>
      <c r="K122" s="20">
        <f t="shared" si="38"/>
        <v>1</v>
      </c>
      <c r="L122" s="20"/>
      <c r="M122" s="20" t="str">
        <f t="shared" si="28"/>
        <v>8</v>
      </c>
      <c r="N122" s="20" t="str">
        <f t="shared" si="41"/>
        <v>4</v>
      </c>
      <c r="O122" s="20" t="str">
        <f t="shared" si="42"/>
        <v>8</v>
      </c>
      <c r="P122" s="20" t="str">
        <f t="shared" si="29"/>
        <v>3</v>
      </c>
      <c r="Q122" s="20" t="str">
        <f t="shared" si="30"/>
        <v>2</v>
      </c>
      <c r="R122" s="20" t="str">
        <f t="shared" si="31"/>
        <v>4</v>
      </c>
      <c r="S122" s="20" t="str">
        <f t="shared" si="32"/>
        <v>0</v>
      </c>
      <c r="T122" s="20" t="str">
        <f t="shared" si="33"/>
        <v>3</v>
      </c>
      <c r="U122" s="20" t="str">
        <f t="shared" si="34"/>
        <v>8</v>
      </c>
      <c r="V122" s="20" t="str">
        <f t="shared" si="35"/>
        <v>8</v>
      </c>
      <c r="W122" s="20" t="str">
        <f t="shared" si="36"/>
        <v>8</v>
      </c>
      <c r="X122" s="20">
        <f t="shared" si="39"/>
        <v>0</v>
      </c>
      <c r="Y122" s="20">
        <f t="shared" si="40"/>
        <v>112</v>
      </c>
    </row>
    <row r="123" spans="1:25" hidden="1" x14ac:dyDescent="0.25">
      <c r="A123">
        <f t="shared" si="26"/>
        <v>109</v>
      </c>
      <c r="B123" s="20"/>
      <c r="C123" s="20"/>
      <c r="D123" s="20"/>
      <c r="E123" s="20"/>
      <c r="F123" s="25">
        <f t="shared" si="24"/>
        <v>3270</v>
      </c>
      <c r="G123" s="31" t="str">
        <f t="shared" si="27"/>
        <v>7032</v>
      </c>
      <c r="H123" s="25">
        <f t="shared" si="25"/>
        <v>3924</v>
      </c>
      <c r="I123" s="25"/>
      <c r="J123" s="20">
        <f t="shared" si="37"/>
        <v>1</v>
      </c>
      <c r="K123" s="20">
        <f t="shared" si="38"/>
        <v>1</v>
      </c>
      <c r="L123" s="20"/>
      <c r="M123" s="20" t="str">
        <f t="shared" si="28"/>
        <v>9</v>
      </c>
      <c r="N123" s="20" t="str">
        <f t="shared" si="41"/>
        <v>7</v>
      </c>
      <c r="O123" s="20" t="str">
        <f t="shared" si="42"/>
        <v>2</v>
      </c>
      <c r="P123" s="20" t="str">
        <f t="shared" si="29"/>
        <v>3</v>
      </c>
      <c r="Q123" s="20" t="str">
        <f t="shared" si="30"/>
        <v>2</v>
      </c>
      <c r="R123" s="20" t="str">
        <f t="shared" si="31"/>
        <v>7</v>
      </c>
      <c r="S123" s="20" t="str">
        <f t="shared" si="32"/>
        <v>0</v>
      </c>
      <c r="T123" s="20" t="str">
        <f t="shared" si="33"/>
        <v>3</v>
      </c>
      <c r="U123" s="20" t="str">
        <f t="shared" si="34"/>
        <v>9</v>
      </c>
      <c r="V123" s="20" t="str">
        <f t="shared" si="35"/>
        <v>2</v>
      </c>
      <c r="W123" s="20" t="str">
        <f t="shared" si="36"/>
        <v>4</v>
      </c>
      <c r="X123" s="20">
        <f t="shared" si="39"/>
        <v>12</v>
      </c>
      <c r="Y123" s="20">
        <f t="shared" si="40"/>
        <v>195.33333333333334</v>
      </c>
    </row>
    <row r="124" spans="1:25" hidden="1" x14ac:dyDescent="0.25">
      <c r="A124">
        <f t="shared" si="26"/>
        <v>110</v>
      </c>
      <c r="B124" s="20"/>
      <c r="C124" s="20"/>
      <c r="D124" s="20"/>
      <c r="E124" s="20"/>
      <c r="F124" s="25">
        <f t="shared" si="24"/>
        <v>3300</v>
      </c>
      <c r="G124" s="31" t="str">
        <f t="shared" si="27"/>
        <v>0033</v>
      </c>
      <c r="H124" s="25">
        <f t="shared" si="25"/>
        <v>3960</v>
      </c>
      <c r="I124" s="25"/>
      <c r="J124" s="20">
        <f t="shared" si="37"/>
        <v>1</v>
      </c>
      <c r="K124" s="20">
        <f t="shared" si="38"/>
        <v>2</v>
      </c>
      <c r="L124" s="20"/>
      <c r="M124" s="20" t="str">
        <f t="shared" si="28"/>
        <v>9</v>
      </c>
      <c r="N124" s="20" t="str">
        <f t="shared" si="41"/>
        <v>0</v>
      </c>
      <c r="O124" s="20" t="str">
        <f t="shared" si="42"/>
        <v>6</v>
      </c>
      <c r="P124" s="20" t="str">
        <f t="shared" si="29"/>
        <v>3</v>
      </c>
      <c r="Q124" s="20" t="str">
        <f t="shared" si="30"/>
        <v>3</v>
      </c>
      <c r="R124" s="20" t="str">
        <f t="shared" si="31"/>
        <v>0</v>
      </c>
      <c r="S124" s="20" t="str">
        <f t="shared" si="32"/>
        <v>0</v>
      </c>
      <c r="T124" s="20" t="str">
        <f t="shared" si="33"/>
        <v>3</v>
      </c>
      <c r="U124" s="20" t="str">
        <f t="shared" si="34"/>
        <v>9</v>
      </c>
      <c r="V124" s="20" t="str">
        <f t="shared" si="35"/>
        <v>6</v>
      </c>
      <c r="W124" s="20" t="str">
        <f t="shared" si="36"/>
        <v>0</v>
      </c>
      <c r="X124" s="20">
        <f t="shared" si="39"/>
        <v>33</v>
      </c>
      <c r="Y124" s="20">
        <f t="shared" si="40"/>
        <v>0.91666666666666663</v>
      </c>
    </row>
    <row r="125" spans="1:25" hidden="1" x14ac:dyDescent="0.25">
      <c r="A125">
        <f t="shared" si="26"/>
        <v>111</v>
      </c>
      <c r="B125" s="20"/>
      <c r="C125" s="20"/>
      <c r="D125" s="20"/>
      <c r="E125" s="20"/>
      <c r="F125" s="25">
        <f t="shared" si="24"/>
        <v>3330</v>
      </c>
      <c r="G125" s="31" t="str">
        <f t="shared" si="27"/>
        <v>3033</v>
      </c>
      <c r="H125" s="25">
        <f t="shared" si="25"/>
        <v>3996</v>
      </c>
      <c r="I125" s="25"/>
      <c r="J125" s="20">
        <f t="shared" si="37"/>
        <v>1</v>
      </c>
      <c r="K125" s="20">
        <f t="shared" si="38"/>
        <v>1</v>
      </c>
      <c r="L125" s="20"/>
      <c r="M125" s="20" t="str">
        <f t="shared" si="28"/>
        <v>9</v>
      </c>
      <c r="N125" s="20" t="str">
        <f t="shared" si="41"/>
        <v>3</v>
      </c>
      <c r="O125" s="20" t="str">
        <f t="shared" si="42"/>
        <v>9</v>
      </c>
      <c r="P125" s="20" t="str">
        <f t="shared" si="29"/>
        <v>3</v>
      </c>
      <c r="Q125" s="20" t="str">
        <f t="shared" si="30"/>
        <v>3</v>
      </c>
      <c r="R125" s="20" t="str">
        <f t="shared" si="31"/>
        <v>3</v>
      </c>
      <c r="S125" s="20" t="str">
        <f t="shared" si="32"/>
        <v>0</v>
      </c>
      <c r="T125" s="20" t="str">
        <f t="shared" si="33"/>
        <v>3</v>
      </c>
      <c r="U125" s="20" t="str">
        <f t="shared" si="34"/>
        <v>9</v>
      </c>
      <c r="V125" s="20" t="str">
        <f t="shared" si="35"/>
        <v>9</v>
      </c>
      <c r="W125" s="20" t="str">
        <f t="shared" si="36"/>
        <v>6</v>
      </c>
      <c r="X125" s="20">
        <f t="shared" si="39"/>
        <v>9</v>
      </c>
      <c r="Y125" s="20">
        <f t="shared" si="40"/>
        <v>84.25</v>
      </c>
    </row>
    <row r="126" spans="1:25" hidden="1" x14ac:dyDescent="0.25">
      <c r="A126">
        <f t="shared" si="26"/>
        <v>112</v>
      </c>
      <c r="B126" s="20"/>
      <c r="C126" s="20">
        <f t="shared" ref="C126:C147" si="43">A126*$C$14</f>
        <v>1008</v>
      </c>
      <c r="D126" s="20"/>
      <c r="E126" s="20"/>
      <c r="F126" s="25">
        <f t="shared" si="24"/>
        <v>3360</v>
      </c>
      <c r="G126" s="31" t="str">
        <f t="shared" si="27"/>
        <v>6033</v>
      </c>
      <c r="H126" s="25">
        <f t="shared" si="25"/>
        <v>4032</v>
      </c>
      <c r="I126" s="25"/>
      <c r="J126" s="20">
        <f t="shared" si="37"/>
        <v>1</v>
      </c>
      <c r="K126" s="20">
        <f t="shared" si="38"/>
        <v>2</v>
      </c>
      <c r="L126" s="20"/>
      <c r="M126" s="20" t="str">
        <f t="shared" si="28"/>
        <v>0</v>
      </c>
      <c r="N126" s="20" t="str">
        <f t="shared" si="41"/>
        <v>6</v>
      </c>
      <c r="O126" s="20" t="str">
        <f t="shared" si="42"/>
        <v>3</v>
      </c>
      <c r="P126" s="20" t="str">
        <f t="shared" si="29"/>
        <v>3</v>
      </c>
      <c r="Q126" s="20" t="str">
        <f t="shared" si="30"/>
        <v>3</v>
      </c>
      <c r="R126" s="20" t="str">
        <f t="shared" si="31"/>
        <v>6</v>
      </c>
      <c r="S126" s="20" t="str">
        <f t="shared" si="32"/>
        <v>0</v>
      </c>
      <c r="T126" s="20" t="str">
        <f t="shared" si="33"/>
        <v>4</v>
      </c>
      <c r="U126" s="20" t="str">
        <f t="shared" si="34"/>
        <v>0</v>
      </c>
      <c r="V126" s="20" t="str">
        <f t="shared" si="35"/>
        <v>3</v>
      </c>
      <c r="W126" s="20" t="str">
        <f t="shared" si="36"/>
        <v>2</v>
      </c>
      <c r="X126" s="20">
        <f t="shared" si="39"/>
        <v>21</v>
      </c>
      <c r="Y126" s="20">
        <f t="shared" si="40"/>
        <v>167.58333333333334</v>
      </c>
    </row>
    <row r="127" spans="1:25" hidden="1" x14ac:dyDescent="0.25">
      <c r="A127">
        <f t="shared" si="26"/>
        <v>113</v>
      </c>
      <c r="B127" s="20"/>
      <c r="C127" s="20">
        <f t="shared" si="43"/>
        <v>1017</v>
      </c>
      <c r="D127" s="20"/>
      <c r="E127" s="20"/>
      <c r="F127" s="25">
        <f t="shared" si="24"/>
        <v>3390</v>
      </c>
      <c r="G127" s="31" t="str">
        <f t="shared" si="27"/>
        <v>9033</v>
      </c>
      <c r="H127" s="25">
        <f t="shared" si="25"/>
        <v>4068</v>
      </c>
      <c r="I127" s="25"/>
      <c r="J127" s="20">
        <f t="shared" si="37"/>
        <v>1</v>
      </c>
      <c r="K127" s="20">
        <f t="shared" si="38"/>
        <v>2</v>
      </c>
      <c r="L127" s="20"/>
      <c r="M127" s="20" t="str">
        <f t="shared" si="28"/>
        <v>0</v>
      </c>
      <c r="N127" s="20" t="str">
        <f t="shared" si="41"/>
        <v>9</v>
      </c>
      <c r="O127" s="20" t="str">
        <f t="shared" si="42"/>
        <v>6</v>
      </c>
      <c r="P127" s="20" t="str">
        <f t="shared" si="29"/>
        <v>3</v>
      </c>
      <c r="Q127" s="20" t="str">
        <f t="shared" si="30"/>
        <v>3</v>
      </c>
      <c r="R127" s="20" t="str">
        <f t="shared" si="31"/>
        <v>9</v>
      </c>
      <c r="S127" s="20" t="str">
        <f t="shared" si="32"/>
        <v>0</v>
      </c>
      <c r="T127" s="20" t="str">
        <f t="shared" si="33"/>
        <v>4</v>
      </c>
      <c r="U127" s="20" t="str">
        <f t="shared" si="34"/>
        <v>0</v>
      </c>
      <c r="V127" s="20" t="str">
        <f t="shared" si="35"/>
        <v>6</v>
      </c>
      <c r="W127" s="20" t="str">
        <f t="shared" si="36"/>
        <v>8</v>
      </c>
      <c r="X127" s="20">
        <f t="shared" si="39"/>
        <v>33</v>
      </c>
      <c r="Y127" s="20">
        <f t="shared" si="40"/>
        <v>250.91666666666666</v>
      </c>
    </row>
    <row r="128" spans="1:25" hidden="1" x14ac:dyDescent="0.25">
      <c r="A128">
        <f t="shared" si="26"/>
        <v>114</v>
      </c>
      <c r="B128" s="20"/>
      <c r="C128" s="20">
        <f t="shared" si="43"/>
        <v>1026</v>
      </c>
      <c r="D128" s="20"/>
      <c r="E128" s="20"/>
      <c r="F128" s="25">
        <f t="shared" si="24"/>
        <v>3420</v>
      </c>
      <c r="G128" s="31" t="str">
        <f t="shared" si="27"/>
        <v>2034</v>
      </c>
      <c r="H128" s="25">
        <f t="shared" si="25"/>
        <v>4104</v>
      </c>
      <c r="I128" s="25"/>
      <c r="J128" s="20">
        <f t="shared" si="37"/>
        <v>2</v>
      </c>
      <c r="K128" s="20">
        <f t="shared" si="38"/>
        <v>1</v>
      </c>
      <c r="L128" s="20"/>
      <c r="M128" s="20" t="str">
        <f t="shared" si="28"/>
        <v>1</v>
      </c>
      <c r="N128" s="20" t="str">
        <f t="shared" si="41"/>
        <v>2</v>
      </c>
      <c r="O128" s="20" t="str">
        <f t="shared" si="42"/>
        <v>0</v>
      </c>
      <c r="P128" s="20" t="str">
        <f t="shared" si="29"/>
        <v>3</v>
      </c>
      <c r="Q128" s="20" t="str">
        <f t="shared" si="30"/>
        <v>4</v>
      </c>
      <c r="R128" s="20" t="str">
        <f t="shared" si="31"/>
        <v>2</v>
      </c>
      <c r="S128" s="20" t="str">
        <f t="shared" si="32"/>
        <v>0</v>
      </c>
      <c r="T128" s="20" t="str">
        <f t="shared" si="33"/>
        <v>4</v>
      </c>
      <c r="U128" s="20" t="str">
        <f t="shared" si="34"/>
        <v>1</v>
      </c>
      <c r="V128" s="20" t="str">
        <f t="shared" si="35"/>
        <v>0</v>
      </c>
      <c r="W128" s="20" t="str">
        <f t="shared" si="36"/>
        <v>4</v>
      </c>
      <c r="X128" s="20">
        <f t="shared" si="39"/>
        <v>18</v>
      </c>
      <c r="Y128" s="20">
        <f t="shared" si="40"/>
        <v>56.5</v>
      </c>
    </row>
    <row r="129" spans="1:25" hidden="1" x14ac:dyDescent="0.25">
      <c r="A129">
        <f t="shared" si="26"/>
        <v>115</v>
      </c>
      <c r="B129" s="20"/>
      <c r="C129" s="20">
        <f t="shared" si="43"/>
        <v>1035</v>
      </c>
      <c r="D129" s="20"/>
      <c r="E129" s="20"/>
      <c r="F129" s="25">
        <f t="shared" si="24"/>
        <v>3450</v>
      </c>
      <c r="G129" s="31" t="str">
        <f t="shared" si="27"/>
        <v>5034</v>
      </c>
      <c r="H129" s="25">
        <f t="shared" si="25"/>
        <v>4140</v>
      </c>
      <c r="I129" s="25"/>
      <c r="J129" s="20">
        <f t="shared" si="37"/>
        <v>1</v>
      </c>
      <c r="K129" s="20">
        <f t="shared" si="38"/>
        <v>2</v>
      </c>
      <c r="L129" s="20"/>
      <c r="M129" s="20" t="str">
        <f t="shared" si="28"/>
        <v>1</v>
      </c>
      <c r="N129" s="20" t="str">
        <f t="shared" si="41"/>
        <v>5</v>
      </c>
      <c r="O129" s="20" t="str">
        <f t="shared" si="42"/>
        <v>4</v>
      </c>
      <c r="P129" s="20" t="str">
        <f t="shared" si="29"/>
        <v>3</v>
      </c>
      <c r="Q129" s="20" t="str">
        <f t="shared" si="30"/>
        <v>4</v>
      </c>
      <c r="R129" s="20" t="str">
        <f t="shared" si="31"/>
        <v>5</v>
      </c>
      <c r="S129" s="20" t="str">
        <f t="shared" si="32"/>
        <v>0</v>
      </c>
      <c r="T129" s="20" t="str">
        <f t="shared" si="33"/>
        <v>4</v>
      </c>
      <c r="U129" s="20" t="str">
        <f t="shared" si="34"/>
        <v>1</v>
      </c>
      <c r="V129" s="20" t="str">
        <f t="shared" si="35"/>
        <v>4</v>
      </c>
      <c r="W129" s="20" t="str">
        <f t="shared" si="36"/>
        <v>0</v>
      </c>
      <c r="X129" s="20">
        <f t="shared" si="39"/>
        <v>30</v>
      </c>
      <c r="Y129" s="20">
        <f t="shared" si="40"/>
        <v>139.83333333333334</v>
      </c>
    </row>
    <row r="130" spans="1:25" hidden="1" x14ac:dyDescent="0.25">
      <c r="A130">
        <f t="shared" si="26"/>
        <v>116</v>
      </c>
      <c r="B130" s="20"/>
      <c r="C130" s="20">
        <f t="shared" si="43"/>
        <v>1044</v>
      </c>
      <c r="D130" s="20"/>
      <c r="E130" s="20"/>
      <c r="F130" s="25">
        <f t="shared" si="24"/>
        <v>3480</v>
      </c>
      <c r="G130" s="31" t="str">
        <f t="shared" si="27"/>
        <v>8034</v>
      </c>
      <c r="H130" s="25">
        <f t="shared" si="25"/>
        <v>4176</v>
      </c>
      <c r="I130" s="25"/>
      <c r="J130" s="20">
        <f t="shared" si="37"/>
        <v>1</v>
      </c>
      <c r="K130" s="20">
        <f t="shared" si="38"/>
        <v>1</v>
      </c>
      <c r="L130" s="20"/>
      <c r="M130" s="20" t="str">
        <f t="shared" si="28"/>
        <v>1</v>
      </c>
      <c r="N130" s="20" t="str">
        <f t="shared" si="41"/>
        <v>8</v>
      </c>
      <c r="O130" s="20" t="str">
        <f t="shared" si="42"/>
        <v>7</v>
      </c>
      <c r="P130" s="20" t="str">
        <f t="shared" si="29"/>
        <v>3</v>
      </c>
      <c r="Q130" s="20" t="str">
        <f t="shared" si="30"/>
        <v>4</v>
      </c>
      <c r="R130" s="20" t="str">
        <f t="shared" si="31"/>
        <v>8</v>
      </c>
      <c r="S130" s="20" t="str">
        <f t="shared" si="32"/>
        <v>0</v>
      </c>
      <c r="T130" s="20" t="str">
        <f t="shared" si="33"/>
        <v>4</v>
      </c>
      <c r="U130" s="20" t="str">
        <f t="shared" si="34"/>
        <v>1</v>
      </c>
      <c r="V130" s="20" t="str">
        <f t="shared" si="35"/>
        <v>7</v>
      </c>
      <c r="W130" s="20" t="str">
        <f t="shared" si="36"/>
        <v>6</v>
      </c>
      <c r="X130" s="20">
        <f t="shared" si="39"/>
        <v>6</v>
      </c>
      <c r="Y130" s="20">
        <f t="shared" si="40"/>
        <v>223.16666666666666</v>
      </c>
    </row>
    <row r="131" spans="1:25" hidden="1" x14ac:dyDescent="0.25">
      <c r="A131">
        <f t="shared" si="26"/>
        <v>117</v>
      </c>
      <c r="B131" s="20"/>
      <c r="C131" s="20">
        <f t="shared" si="43"/>
        <v>1053</v>
      </c>
      <c r="D131" s="20"/>
      <c r="E131" s="20"/>
      <c r="F131" s="25">
        <f t="shared" si="24"/>
        <v>3510</v>
      </c>
      <c r="G131" s="31" t="str">
        <f t="shared" si="27"/>
        <v>1035</v>
      </c>
      <c r="H131" s="25">
        <f t="shared" si="25"/>
        <v>4212</v>
      </c>
      <c r="I131" s="25"/>
      <c r="J131" s="20">
        <f t="shared" si="37"/>
        <v>1</v>
      </c>
      <c r="K131" s="20">
        <f t="shared" si="38"/>
        <v>1</v>
      </c>
      <c r="L131" s="20"/>
      <c r="M131" s="20" t="str">
        <f t="shared" si="28"/>
        <v>2</v>
      </c>
      <c r="N131" s="20" t="str">
        <f t="shared" si="41"/>
        <v>1</v>
      </c>
      <c r="O131" s="20" t="str">
        <f t="shared" si="42"/>
        <v>1</v>
      </c>
      <c r="P131" s="20" t="str">
        <f t="shared" si="29"/>
        <v>3</v>
      </c>
      <c r="Q131" s="20" t="str">
        <f t="shared" si="30"/>
        <v>5</v>
      </c>
      <c r="R131" s="20" t="str">
        <f t="shared" si="31"/>
        <v>1</v>
      </c>
      <c r="S131" s="20" t="str">
        <f t="shared" si="32"/>
        <v>0</v>
      </c>
      <c r="T131" s="20" t="str">
        <f t="shared" si="33"/>
        <v>4</v>
      </c>
      <c r="U131" s="20" t="str">
        <f t="shared" si="34"/>
        <v>2</v>
      </c>
      <c r="V131" s="20" t="str">
        <f t="shared" si="35"/>
        <v>1</v>
      </c>
      <c r="W131" s="20" t="str">
        <f t="shared" si="36"/>
        <v>2</v>
      </c>
      <c r="X131" s="20">
        <f t="shared" si="39"/>
        <v>27</v>
      </c>
      <c r="Y131" s="20">
        <f t="shared" si="40"/>
        <v>28.75</v>
      </c>
    </row>
    <row r="132" spans="1:25" hidden="1" x14ac:dyDescent="0.25">
      <c r="A132">
        <f t="shared" si="26"/>
        <v>118</v>
      </c>
      <c r="B132" s="20"/>
      <c r="C132" s="20">
        <f t="shared" si="43"/>
        <v>1062</v>
      </c>
      <c r="D132" s="20"/>
      <c r="E132" s="20"/>
      <c r="F132" s="25">
        <f t="shared" si="24"/>
        <v>3540</v>
      </c>
      <c r="G132" s="31" t="str">
        <f t="shared" si="27"/>
        <v>4035</v>
      </c>
      <c r="H132" s="25">
        <f t="shared" si="25"/>
        <v>4248</v>
      </c>
      <c r="I132" s="25"/>
      <c r="J132" s="20">
        <f t="shared" si="37"/>
        <v>1</v>
      </c>
      <c r="K132" s="20">
        <f t="shared" si="38"/>
        <v>1</v>
      </c>
      <c r="L132" s="20"/>
      <c r="M132" s="20" t="str">
        <f t="shared" si="28"/>
        <v>2</v>
      </c>
      <c r="N132" s="20" t="str">
        <f t="shared" si="41"/>
        <v>4</v>
      </c>
      <c r="O132" s="20" t="str">
        <f t="shared" si="42"/>
        <v>4</v>
      </c>
      <c r="P132" s="20" t="str">
        <f t="shared" si="29"/>
        <v>3</v>
      </c>
      <c r="Q132" s="20" t="str">
        <f t="shared" si="30"/>
        <v>5</v>
      </c>
      <c r="R132" s="20" t="str">
        <f t="shared" si="31"/>
        <v>4</v>
      </c>
      <c r="S132" s="20" t="str">
        <f t="shared" si="32"/>
        <v>0</v>
      </c>
      <c r="T132" s="20" t="str">
        <f t="shared" si="33"/>
        <v>4</v>
      </c>
      <c r="U132" s="20" t="str">
        <f t="shared" si="34"/>
        <v>2</v>
      </c>
      <c r="V132" s="20" t="str">
        <f t="shared" si="35"/>
        <v>4</v>
      </c>
      <c r="W132" s="20" t="str">
        <f t="shared" si="36"/>
        <v>8</v>
      </c>
      <c r="X132" s="20">
        <f t="shared" si="39"/>
        <v>3</v>
      </c>
      <c r="Y132" s="20">
        <f t="shared" si="40"/>
        <v>112.08333333333333</v>
      </c>
    </row>
    <row r="133" spans="1:25" hidden="1" x14ac:dyDescent="0.25">
      <c r="A133">
        <f t="shared" si="26"/>
        <v>119</v>
      </c>
      <c r="B133" s="20"/>
      <c r="C133" s="20">
        <f t="shared" si="43"/>
        <v>1071</v>
      </c>
      <c r="D133" s="20"/>
      <c r="E133" s="20"/>
      <c r="F133" s="25">
        <f t="shared" si="24"/>
        <v>3570</v>
      </c>
      <c r="G133" s="31" t="str">
        <f t="shared" si="27"/>
        <v>7035</v>
      </c>
      <c r="H133" s="25">
        <f t="shared" si="25"/>
        <v>4284</v>
      </c>
      <c r="I133" s="25"/>
      <c r="J133" s="20">
        <f t="shared" si="37"/>
        <v>1</v>
      </c>
      <c r="K133" s="20">
        <f t="shared" si="38"/>
        <v>1</v>
      </c>
      <c r="L133" s="20"/>
      <c r="M133" s="20" t="str">
        <f t="shared" si="28"/>
        <v>2</v>
      </c>
      <c r="N133" s="20" t="str">
        <f t="shared" si="41"/>
        <v>7</v>
      </c>
      <c r="O133" s="20" t="str">
        <f t="shared" si="42"/>
        <v>8</v>
      </c>
      <c r="P133" s="20" t="str">
        <f t="shared" si="29"/>
        <v>3</v>
      </c>
      <c r="Q133" s="20" t="str">
        <f t="shared" si="30"/>
        <v>5</v>
      </c>
      <c r="R133" s="20" t="str">
        <f t="shared" si="31"/>
        <v>7</v>
      </c>
      <c r="S133" s="20" t="str">
        <f t="shared" si="32"/>
        <v>0</v>
      </c>
      <c r="T133" s="20" t="str">
        <f t="shared" si="33"/>
        <v>4</v>
      </c>
      <c r="U133" s="20" t="str">
        <f t="shared" si="34"/>
        <v>2</v>
      </c>
      <c r="V133" s="20" t="str">
        <f t="shared" si="35"/>
        <v>8</v>
      </c>
      <c r="W133" s="20" t="str">
        <f t="shared" si="36"/>
        <v>4</v>
      </c>
      <c r="X133" s="20">
        <f t="shared" si="39"/>
        <v>15</v>
      </c>
      <c r="Y133" s="20">
        <f t="shared" si="40"/>
        <v>195.41666666666666</v>
      </c>
    </row>
    <row r="134" spans="1:25" hidden="1" x14ac:dyDescent="0.25">
      <c r="A134">
        <f t="shared" si="26"/>
        <v>120</v>
      </c>
      <c r="B134" s="20"/>
      <c r="C134" s="20">
        <f t="shared" si="43"/>
        <v>1080</v>
      </c>
      <c r="D134" s="20"/>
      <c r="E134" s="20"/>
      <c r="F134" s="25">
        <f t="shared" si="24"/>
        <v>3600</v>
      </c>
      <c r="G134" s="31" t="str">
        <f t="shared" si="27"/>
        <v>0036</v>
      </c>
      <c r="H134" s="25">
        <f t="shared" si="25"/>
        <v>4320</v>
      </c>
      <c r="I134" s="25"/>
      <c r="J134" s="20">
        <f t="shared" si="37"/>
        <v>2</v>
      </c>
      <c r="K134" s="20">
        <f t="shared" si="38"/>
        <v>2</v>
      </c>
      <c r="L134" s="20"/>
      <c r="M134" s="20" t="str">
        <f t="shared" si="28"/>
        <v>3</v>
      </c>
      <c r="N134" s="20" t="str">
        <f t="shared" si="41"/>
        <v>0</v>
      </c>
      <c r="O134" s="20" t="str">
        <f t="shared" si="42"/>
        <v>2</v>
      </c>
      <c r="P134" s="20" t="str">
        <f t="shared" si="29"/>
        <v>3</v>
      </c>
      <c r="Q134" s="20" t="str">
        <f t="shared" si="30"/>
        <v>6</v>
      </c>
      <c r="R134" s="20" t="str">
        <f t="shared" si="31"/>
        <v>0</v>
      </c>
      <c r="S134" s="20" t="str">
        <f t="shared" si="32"/>
        <v>0</v>
      </c>
      <c r="T134" s="20" t="str">
        <f t="shared" si="33"/>
        <v>4</v>
      </c>
      <c r="U134" s="20" t="str">
        <f t="shared" si="34"/>
        <v>3</v>
      </c>
      <c r="V134" s="20" t="str">
        <f t="shared" si="35"/>
        <v>2</v>
      </c>
      <c r="W134" s="20" t="str">
        <f t="shared" si="36"/>
        <v>0</v>
      </c>
      <c r="X134" s="20">
        <f t="shared" si="39"/>
        <v>0</v>
      </c>
      <c r="Y134" s="20">
        <f t="shared" si="40"/>
        <v>1</v>
      </c>
    </row>
    <row r="135" spans="1:25" hidden="1" x14ac:dyDescent="0.25">
      <c r="A135">
        <f t="shared" si="26"/>
        <v>121</v>
      </c>
      <c r="B135" s="20"/>
      <c r="C135" s="20">
        <f t="shared" si="43"/>
        <v>1089</v>
      </c>
      <c r="D135" s="20"/>
      <c r="E135" s="20"/>
      <c r="F135" s="25">
        <f t="shared" si="24"/>
        <v>3630</v>
      </c>
      <c r="G135" s="31" t="str">
        <f t="shared" si="27"/>
        <v>3036</v>
      </c>
      <c r="H135" s="25">
        <f t="shared" si="25"/>
        <v>4356</v>
      </c>
      <c r="I135" s="25"/>
      <c r="J135" s="20">
        <f t="shared" si="37"/>
        <v>1</v>
      </c>
      <c r="K135" s="20">
        <f t="shared" si="38"/>
        <v>1</v>
      </c>
      <c r="L135" s="20"/>
      <c r="M135" s="20" t="str">
        <f t="shared" si="28"/>
        <v>3</v>
      </c>
      <c r="N135" s="20" t="str">
        <f t="shared" si="41"/>
        <v>3</v>
      </c>
      <c r="O135" s="20" t="str">
        <f t="shared" si="42"/>
        <v>5</v>
      </c>
      <c r="P135" s="20" t="str">
        <f t="shared" si="29"/>
        <v>3</v>
      </c>
      <c r="Q135" s="20" t="str">
        <f t="shared" si="30"/>
        <v>6</v>
      </c>
      <c r="R135" s="20" t="str">
        <f t="shared" si="31"/>
        <v>3</v>
      </c>
      <c r="S135" s="20" t="str">
        <f t="shared" si="32"/>
        <v>0</v>
      </c>
      <c r="T135" s="20" t="str">
        <f t="shared" si="33"/>
        <v>4</v>
      </c>
      <c r="U135" s="20" t="str">
        <f t="shared" si="34"/>
        <v>3</v>
      </c>
      <c r="V135" s="20" t="str">
        <f t="shared" si="35"/>
        <v>5</v>
      </c>
      <c r="W135" s="20" t="str">
        <f t="shared" si="36"/>
        <v>6</v>
      </c>
      <c r="X135" s="20">
        <f t="shared" si="39"/>
        <v>12</v>
      </c>
      <c r="Y135" s="20">
        <f t="shared" si="40"/>
        <v>84.333333333333329</v>
      </c>
    </row>
    <row r="136" spans="1:25" hidden="1" x14ac:dyDescent="0.25">
      <c r="A136">
        <f t="shared" si="26"/>
        <v>122</v>
      </c>
      <c r="B136" s="20"/>
      <c r="C136" s="20">
        <f t="shared" si="43"/>
        <v>1098</v>
      </c>
      <c r="D136" s="20"/>
      <c r="E136" s="20"/>
      <c r="F136" s="25">
        <f t="shared" si="24"/>
        <v>3660</v>
      </c>
      <c r="G136" s="31" t="str">
        <f t="shared" si="27"/>
        <v>6036</v>
      </c>
      <c r="H136" s="25">
        <f t="shared" si="25"/>
        <v>4392</v>
      </c>
      <c r="I136" s="25"/>
      <c r="J136" s="20">
        <f t="shared" si="37"/>
        <v>1</v>
      </c>
      <c r="K136" s="20">
        <f t="shared" si="38"/>
        <v>1</v>
      </c>
      <c r="L136" s="20"/>
      <c r="M136" s="20" t="str">
        <f t="shared" si="28"/>
        <v>3</v>
      </c>
      <c r="N136" s="20" t="str">
        <f t="shared" si="41"/>
        <v>6</v>
      </c>
      <c r="O136" s="20" t="str">
        <f t="shared" si="42"/>
        <v>9</v>
      </c>
      <c r="P136" s="20" t="str">
        <f t="shared" si="29"/>
        <v>3</v>
      </c>
      <c r="Q136" s="20" t="str">
        <f t="shared" si="30"/>
        <v>6</v>
      </c>
      <c r="R136" s="20" t="str">
        <f t="shared" si="31"/>
        <v>6</v>
      </c>
      <c r="S136" s="20" t="str">
        <f t="shared" si="32"/>
        <v>0</v>
      </c>
      <c r="T136" s="20" t="str">
        <f t="shared" si="33"/>
        <v>4</v>
      </c>
      <c r="U136" s="20" t="str">
        <f t="shared" si="34"/>
        <v>3</v>
      </c>
      <c r="V136" s="20" t="str">
        <f t="shared" si="35"/>
        <v>9</v>
      </c>
      <c r="W136" s="20" t="str">
        <f t="shared" si="36"/>
        <v>2</v>
      </c>
      <c r="X136" s="20">
        <f t="shared" si="39"/>
        <v>24</v>
      </c>
      <c r="Y136" s="20">
        <f t="shared" si="40"/>
        <v>167.66666666666666</v>
      </c>
    </row>
    <row r="137" spans="1:25" x14ac:dyDescent="0.25">
      <c r="A137">
        <f t="shared" si="26"/>
        <v>123</v>
      </c>
      <c r="B137" s="20"/>
      <c r="C137" s="20">
        <f t="shared" si="43"/>
        <v>1107</v>
      </c>
      <c r="D137" s="20"/>
      <c r="E137" s="20"/>
      <c r="F137" s="25">
        <f t="shared" si="24"/>
        <v>3690</v>
      </c>
      <c r="G137" s="31" t="str">
        <f t="shared" si="27"/>
        <v>9036</v>
      </c>
      <c r="H137" s="25">
        <f t="shared" si="25"/>
        <v>4428</v>
      </c>
      <c r="I137" s="25"/>
      <c r="J137" s="20">
        <f t="shared" si="37"/>
        <v>1</v>
      </c>
      <c r="K137" s="20">
        <f t="shared" si="38"/>
        <v>1</v>
      </c>
      <c r="L137" s="20"/>
      <c r="M137" s="20" t="str">
        <f t="shared" si="28"/>
        <v>4</v>
      </c>
      <c r="N137" s="20" t="str">
        <f t="shared" si="41"/>
        <v>9</v>
      </c>
      <c r="O137" s="20" t="str">
        <f t="shared" si="42"/>
        <v>2</v>
      </c>
      <c r="P137" s="20" t="str">
        <f t="shared" si="29"/>
        <v>3</v>
      </c>
      <c r="Q137" s="20" t="str">
        <f t="shared" si="30"/>
        <v>6</v>
      </c>
      <c r="R137" s="20" t="str">
        <f t="shared" si="31"/>
        <v>9</v>
      </c>
      <c r="S137" s="20" t="str">
        <f t="shared" si="32"/>
        <v>0</v>
      </c>
      <c r="T137" s="20" t="str">
        <f t="shared" si="33"/>
        <v>4</v>
      </c>
      <c r="U137" s="20" t="str">
        <f t="shared" si="34"/>
        <v>4</v>
      </c>
      <c r="V137" s="20" t="str">
        <f t="shared" si="35"/>
        <v>2</v>
      </c>
      <c r="W137" s="20" t="str">
        <f t="shared" si="36"/>
        <v>8</v>
      </c>
      <c r="X137" s="20">
        <f t="shared" si="39"/>
        <v>0</v>
      </c>
      <c r="Y137" s="20">
        <f t="shared" si="40"/>
        <v>251</v>
      </c>
    </row>
    <row r="138" spans="1:25" hidden="1" x14ac:dyDescent="0.25">
      <c r="A138">
        <f t="shared" si="26"/>
        <v>124</v>
      </c>
      <c r="B138" s="20"/>
      <c r="C138" s="20">
        <f t="shared" si="43"/>
        <v>1116</v>
      </c>
      <c r="D138" s="20"/>
      <c r="E138" s="20"/>
      <c r="F138" s="25">
        <f t="shared" si="24"/>
        <v>3720</v>
      </c>
      <c r="G138" s="31" t="str">
        <f t="shared" si="27"/>
        <v>2037</v>
      </c>
      <c r="H138" s="25">
        <f t="shared" si="25"/>
        <v>4464</v>
      </c>
      <c r="I138" s="25"/>
      <c r="J138" s="20">
        <f t="shared" si="37"/>
        <v>1</v>
      </c>
      <c r="K138" s="20">
        <f t="shared" si="38"/>
        <v>1</v>
      </c>
      <c r="L138" s="20"/>
      <c r="M138" s="20" t="str">
        <f t="shared" si="28"/>
        <v>4</v>
      </c>
      <c r="N138" s="20" t="str">
        <f t="shared" si="41"/>
        <v>2</v>
      </c>
      <c r="O138" s="20" t="str">
        <f t="shared" si="42"/>
        <v>6</v>
      </c>
      <c r="P138" s="20" t="str">
        <f t="shared" si="29"/>
        <v>3</v>
      </c>
      <c r="Q138" s="20" t="str">
        <f t="shared" si="30"/>
        <v>7</v>
      </c>
      <c r="R138" s="20" t="str">
        <f t="shared" si="31"/>
        <v>2</v>
      </c>
      <c r="S138" s="20" t="str">
        <f t="shared" si="32"/>
        <v>0</v>
      </c>
      <c r="T138" s="20" t="str">
        <f t="shared" si="33"/>
        <v>4</v>
      </c>
      <c r="U138" s="20" t="str">
        <f t="shared" si="34"/>
        <v>4</v>
      </c>
      <c r="V138" s="20" t="str">
        <f t="shared" si="35"/>
        <v>6</v>
      </c>
      <c r="W138" s="20" t="str">
        <f t="shared" si="36"/>
        <v>4</v>
      </c>
      <c r="X138" s="20">
        <f t="shared" si="39"/>
        <v>21</v>
      </c>
      <c r="Y138" s="20">
        <f t="shared" si="40"/>
        <v>56.583333333333336</v>
      </c>
    </row>
    <row r="139" spans="1:25" hidden="1" x14ac:dyDescent="0.25">
      <c r="A139">
        <f t="shared" si="26"/>
        <v>125</v>
      </c>
      <c r="B139" s="20"/>
      <c r="C139" s="20">
        <f t="shared" si="43"/>
        <v>1125</v>
      </c>
      <c r="D139" s="20"/>
      <c r="E139" s="20"/>
      <c r="F139" s="25">
        <f t="shared" si="24"/>
        <v>3750</v>
      </c>
      <c r="G139" s="31" t="str">
        <f t="shared" si="27"/>
        <v>5037</v>
      </c>
      <c r="H139" s="25">
        <f t="shared" si="25"/>
        <v>4500</v>
      </c>
      <c r="I139" s="25"/>
      <c r="J139" s="20">
        <f t="shared" si="37"/>
        <v>1</v>
      </c>
      <c r="K139" s="20">
        <f t="shared" si="38"/>
        <v>2</v>
      </c>
      <c r="L139" s="20"/>
      <c r="M139" s="20" t="str">
        <f t="shared" si="28"/>
        <v>5</v>
      </c>
      <c r="N139" s="20" t="str">
        <f t="shared" si="41"/>
        <v>5</v>
      </c>
      <c r="O139" s="20" t="str">
        <f t="shared" si="42"/>
        <v>0</v>
      </c>
      <c r="P139" s="20" t="str">
        <f t="shared" si="29"/>
        <v>3</v>
      </c>
      <c r="Q139" s="20" t="str">
        <f t="shared" si="30"/>
        <v>7</v>
      </c>
      <c r="R139" s="20" t="str">
        <f t="shared" si="31"/>
        <v>5</v>
      </c>
      <c r="S139" s="20" t="str">
        <f t="shared" si="32"/>
        <v>0</v>
      </c>
      <c r="T139" s="20" t="str">
        <f t="shared" si="33"/>
        <v>4</v>
      </c>
      <c r="U139" s="20" t="str">
        <f t="shared" si="34"/>
        <v>5</v>
      </c>
      <c r="V139" s="20" t="str">
        <f t="shared" si="35"/>
        <v>0</v>
      </c>
      <c r="W139" s="20" t="str">
        <f t="shared" si="36"/>
        <v>0</v>
      </c>
      <c r="X139" s="20">
        <f t="shared" si="39"/>
        <v>33</v>
      </c>
      <c r="Y139" s="20">
        <f t="shared" si="40"/>
        <v>139.91666666666666</v>
      </c>
    </row>
    <row r="140" spans="1:25" hidden="1" x14ac:dyDescent="0.25">
      <c r="A140">
        <f t="shared" si="26"/>
        <v>126</v>
      </c>
      <c r="B140" s="20"/>
      <c r="C140" s="20">
        <f t="shared" si="43"/>
        <v>1134</v>
      </c>
      <c r="D140" s="20"/>
      <c r="E140" s="20"/>
      <c r="F140" s="25">
        <f t="shared" si="24"/>
        <v>3780</v>
      </c>
      <c r="G140" s="31" t="str">
        <f t="shared" si="27"/>
        <v>8037</v>
      </c>
      <c r="H140" s="25">
        <f t="shared" si="25"/>
        <v>4536</v>
      </c>
      <c r="I140" s="25"/>
      <c r="J140" s="20">
        <f t="shared" si="37"/>
        <v>2</v>
      </c>
      <c r="K140" s="20">
        <f t="shared" si="38"/>
        <v>1</v>
      </c>
      <c r="L140" s="20"/>
      <c r="M140" s="20" t="str">
        <f t="shared" si="28"/>
        <v>5</v>
      </c>
      <c r="N140" s="20" t="str">
        <f t="shared" si="41"/>
        <v>8</v>
      </c>
      <c r="O140" s="20" t="str">
        <f t="shared" si="42"/>
        <v>3</v>
      </c>
      <c r="P140" s="20" t="str">
        <f t="shared" si="29"/>
        <v>3</v>
      </c>
      <c r="Q140" s="20" t="str">
        <f t="shared" si="30"/>
        <v>7</v>
      </c>
      <c r="R140" s="20" t="str">
        <f t="shared" si="31"/>
        <v>8</v>
      </c>
      <c r="S140" s="20" t="str">
        <f t="shared" si="32"/>
        <v>0</v>
      </c>
      <c r="T140" s="20" t="str">
        <f t="shared" si="33"/>
        <v>4</v>
      </c>
      <c r="U140" s="20" t="str">
        <f t="shared" si="34"/>
        <v>5</v>
      </c>
      <c r="V140" s="20" t="str">
        <f t="shared" si="35"/>
        <v>3</v>
      </c>
      <c r="W140" s="20" t="str">
        <f t="shared" si="36"/>
        <v>6</v>
      </c>
      <c r="X140" s="20">
        <f t="shared" si="39"/>
        <v>9</v>
      </c>
      <c r="Y140" s="20">
        <f t="shared" si="40"/>
        <v>223.25</v>
      </c>
    </row>
    <row r="141" spans="1:25" hidden="1" x14ac:dyDescent="0.25">
      <c r="A141">
        <f t="shared" si="26"/>
        <v>127</v>
      </c>
      <c r="B141" s="20"/>
      <c r="C141" s="20">
        <f t="shared" si="43"/>
        <v>1143</v>
      </c>
      <c r="D141" s="20"/>
      <c r="E141" s="20"/>
      <c r="F141" s="25">
        <f t="shared" si="24"/>
        <v>3810</v>
      </c>
      <c r="G141" s="31" t="str">
        <f t="shared" si="27"/>
        <v>1038</v>
      </c>
      <c r="H141" s="25">
        <f t="shared" si="25"/>
        <v>4572</v>
      </c>
      <c r="I141" s="25"/>
      <c r="J141" s="20">
        <f t="shared" si="37"/>
        <v>1</v>
      </c>
      <c r="K141" s="20">
        <f t="shared" si="38"/>
        <v>1</v>
      </c>
      <c r="L141" s="20"/>
      <c r="M141" s="20" t="str">
        <f t="shared" si="28"/>
        <v>5</v>
      </c>
      <c r="N141" s="20" t="str">
        <f t="shared" si="41"/>
        <v>1</v>
      </c>
      <c r="O141" s="20" t="str">
        <f t="shared" si="42"/>
        <v>7</v>
      </c>
      <c r="P141" s="20" t="str">
        <f t="shared" si="29"/>
        <v>3</v>
      </c>
      <c r="Q141" s="20" t="str">
        <f t="shared" si="30"/>
        <v>8</v>
      </c>
      <c r="R141" s="20" t="str">
        <f t="shared" si="31"/>
        <v>1</v>
      </c>
      <c r="S141" s="20" t="str">
        <f t="shared" si="32"/>
        <v>0</v>
      </c>
      <c r="T141" s="20" t="str">
        <f t="shared" si="33"/>
        <v>4</v>
      </c>
      <c r="U141" s="20" t="str">
        <f t="shared" si="34"/>
        <v>5</v>
      </c>
      <c r="V141" s="20" t="str">
        <f t="shared" si="35"/>
        <v>7</v>
      </c>
      <c r="W141" s="20" t="str">
        <f t="shared" si="36"/>
        <v>2</v>
      </c>
      <c r="X141" s="20">
        <f t="shared" si="39"/>
        <v>30</v>
      </c>
      <c r="Y141" s="20">
        <f t="shared" si="40"/>
        <v>28.833333333333332</v>
      </c>
    </row>
    <row r="142" spans="1:25" hidden="1" x14ac:dyDescent="0.25">
      <c r="A142">
        <f t="shared" si="26"/>
        <v>128</v>
      </c>
      <c r="B142" s="20"/>
      <c r="C142" s="20">
        <f t="shared" si="43"/>
        <v>1152</v>
      </c>
      <c r="D142" s="20"/>
      <c r="E142" s="20"/>
      <c r="F142" s="25">
        <f t="shared" si="24"/>
        <v>3840</v>
      </c>
      <c r="G142" s="31" t="str">
        <f t="shared" si="27"/>
        <v>4038</v>
      </c>
      <c r="H142" s="25">
        <f t="shared" si="25"/>
        <v>4608</v>
      </c>
      <c r="I142" s="25"/>
      <c r="J142" s="20">
        <f t="shared" si="37"/>
        <v>1</v>
      </c>
      <c r="K142" s="20">
        <f t="shared" si="38"/>
        <v>1</v>
      </c>
      <c r="L142" s="20"/>
      <c r="M142" s="20" t="str">
        <f t="shared" si="28"/>
        <v>6</v>
      </c>
      <c r="N142" s="20" t="str">
        <f t="shared" si="41"/>
        <v>4</v>
      </c>
      <c r="O142" s="20" t="str">
        <f t="shared" si="42"/>
        <v>0</v>
      </c>
      <c r="P142" s="20" t="str">
        <f t="shared" si="29"/>
        <v>3</v>
      </c>
      <c r="Q142" s="20" t="str">
        <f t="shared" si="30"/>
        <v>8</v>
      </c>
      <c r="R142" s="20" t="str">
        <f t="shared" si="31"/>
        <v>4</v>
      </c>
      <c r="S142" s="20" t="str">
        <f t="shared" si="32"/>
        <v>0</v>
      </c>
      <c r="T142" s="20" t="str">
        <f t="shared" si="33"/>
        <v>4</v>
      </c>
      <c r="U142" s="20" t="str">
        <f t="shared" si="34"/>
        <v>6</v>
      </c>
      <c r="V142" s="20" t="str">
        <f t="shared" si="35"/>
        <v>0</v>
      </c>
      <c r="W142" s="20" t="str">
        <f t="shared" si="36"/>
        <v>8</v>
      </c>
      <c r="X142" s="20">
        <f t="shared" si="39"/>
        <v>6</v>
      </c>
      <c r="Y142" s="20">
        <f t="shared" si="40"/>
        <v>112.16666666666667</v>
      </c>
    </row>
    <row r="143" spans="1:25" hidden="1" x14ac:dyDescent="0.25">
      <c r="A143">
        <f t="shared" si="26"/>
        <v>129</v>
      </c>
      <c r="B143" s="20"/>
      <c r="C143" s="20">
        <f t="shared" si="43"/>
        <v>1161</v>
      </c>
      <c r="D143" s="20"/>
      <c r="E143" s="20"/>
      <c r="F143" s="25">
        <f t="shared" si="24"/>
        <v>3870</v>
      </c>
      <c r="G143" s="31" t="str">
        <f t="shared" si="27"/>
        <v>7038</v>
      </c>
      <c r="H143" s="25">
        <f t="shared" si="25"/>
        <v>4644</v>
      </c>
      <c r="I143" s="25"/>
      <c r="J143" s="20">
        <f t="shared" si="37"/>
        <v>1</v>
      </c>
      <c r="K143" s="20">
        <f t="shared" si="38"/>
        <v>1</v>
      </c>
      <c r="L143" s="20"/>
      <c r="M143" s="20" t="str">
        <f t="shared" si="28"/>
        <v>6</v>
      </c>
      <c r="N143" s="20" t="str">
        <f t="shared" si="41"/>
        <v>7</v>
      </c>
      <c r="O143" s="20" t="str">
        <f t="shared" si="42"/>
        <v>4</v>
      </c>
      <c r="P143" s="20" t="str">
        <f t="shared" si="29"/>
        <v>3</v>
      </c>
      <c r="Q143" s="20" t="str">
        <f t="shared" si="30"/>
        <v>8</v>
      </c>
      <c r="R143" s="20" t="str">
        <f t="shared" si="31"/>
        <v>7</v>
      </c>
      <c r="S143" s="20" t="str">
        <f t="shared" si="32"/>
        <v>0</v>
      </c>
      <c r="T143" s="20" t="str">
        <f t="shared" si="33"/>
        <v>4</v>
      </c>
      <c r="U143" s="20" t="str">
        <f t="shared" si="34"/>
        <v>6</v>
      </c>
      <c r="V143" s="20" t="str">
        <f t="shared" si="35"/>
        <v>4</v>
      </c>
      <c r="W143" s="20" t="str">
        <f t="shared" si="36"/>
        <v>4</v>
      </c>
      <c r="X143" s="20">
        <f t="shared" si="39"/>
        <v>18</v>
      </c>
      <c r="Y143" s="20">
        <f t="shared" si="40"/>
        <v>195.5</v>
      </c>
    </row>
    <row r="144" spans="1:25" hidden="1" x14ac:dyDescent="0.25">
      <c r="A144">
        <f t="shared" si="26"/>
        <v>130</v>
      </c>
      <c r="B144" s="20"/>
      <c r="C144" s="20">
        <f t="shared" si="43"/>
        <v>1170</v>
      </c>
      <c r="D144" s="20"/>
      <c r="E144" s="20"/>
      <c r="F144" s="25">
        <f t="shared" ref="F144:F208" si="44">A144*$F$14</f>
        <v>3900</v>
      </c>
      <c r="G144" s="31" t="str">
        <f t="shared" si="27"/>
        <v>0039</v>
      </c>
      <c r="H144" s="25">
        <f t="shared" ref="H144:H207" si="45">A144*$H$14</f>
        <v>4680</v>
      </c>
      <c r="I144" s="25"/>
      <c r="J144" s="20">
        <f t="shared" si="37"/>
        <v>1</v>
      </c>
      <c r="K144" s="20">
        <f t="shared" si="38"/>
        <v>2</v>
      </c>
      <c r="L144" s="20"/>
      <c r="M144" s="20" t="str">
        <f t="shared" si="28"/>
        <v>6</v>
      </c>
      <c r="N144" s="20" t="str">
        <f t="shared" si="41"/>
        <v>0</v>
      </c>
      <c r="O144" s="20" t="str">
        <f t="shared" si="42"/>
        <v>8</v>
      </c>
      <c r="P144" s="20" t="str">
        <f t="shared" si="29"/>
        <v>3</v>
      </c>
      <c r="Q144" s="20" t="str">
        <f t="shared" si="30"/>
        <v>9</v>
      </c>
      <c r="R144" s="20" t="str">
        <f t="shared" si="31"/>
        <v>0</v>
      </c>
      <c r="S144" s="20" t="str">
        <f t="shared" si="32"/>
        <v>0</v>
      </c>
      <c r="T144" s="20" t="str">
        <f t="shared" si="33"/>
        <v>4</v>
      </c>
      <c r="U144" s="20" t="str">
        <f t="shared" si="34"/>
        <v>6</v>
      </c>
      <c r="V144" s="20" t="str">
        <f t="shared" si="35"/>
        <v>8</v>
      </c>
      <c r="W144" s="20" t="str">
        <f t="shared" si="36"/>
        <v>0</v>
      </c>
      <c r="X144" s="20">
        <f t="shared" si="39"/>
        <v>3</v>
      </c>
      <c r="Y144" s="20">
        <f t="shared" si="40"/>
        <v>1.0833333333333333</v>
      </c>
    </row>
    <row r="145" spans="1:25" hidden="1" x14ac:dyDescent="0.25">
      <c r="A145">
        <f t="shared" si="26"/>
        <v>131</v>
      </c>
      <c r="B145" s="20"/>
      <c r="C145" s="20">
        <f t="shared" si="43"/>
        <v>1179</v>
      </c>
      <c r="D145" s="20"/>
      <c r="E145" s="20"/>
      <c r="F145" s="25">
        <f t="shared" si="44"/>
        <v>3930</v>
      </c>
      <c r="G145" s="31" t="str">
        <f t="shared" si="27"/>
        <v>3039</v>
      </c>
      <c r="H145" s="25">
        <f t="shared" si="45"/>
        <v>4716</v>
      </c>
      <c r="I145" s="25"/>
      <c r="J145" s="20">
        <f t="shared" si="37"/>
        <v>1</v>
      </c>
      <c r="K145" s="20">
        <f t="shared" si="38"/>
        <v>1</v>
      </c>
      <c r="L145" s="20"/>
      <c r="M145" s="20" t="str">
        <f t="shared" si="28"/>
        <v>7</v>
      </c>
      <c r="N145" s="20" t="str">
        <f t="shared" si="41"/>
        <v>3</v>
      </c>
      <c r="O145" s="20" t="str">
        <f t="shared" si="42"/>
        <v>1</v>
      </c>
      <c r="P145" s="20" t="str">
        <f t="shared" si="29"/>
        <v>3</v>
      </c>
      <c r="Q145" s="20" t="str">
        <f t="shared" si="30"/>
        <v>9</v>
      </c>
      <c r="R145" s="20" t="str">
        <f t="shared" si="31"/>
        <v>3</v>
      </c>
      <c r="S145" s="20" t="str">
        <f t="shared" si="32"/>
        <v>0</v>
      </c>
      <c r="T145" s="20" t="str">
        <f t="shared" si="33"/>
        <v>4</v>
      </c>
      <c r="U145" s="20" t="str">
        <f t="shared" si="34"/>
        <v>7</v>
      </c>
      <c r="V145" s="20" t="str">
        <f t="shared" si="35"/>
        <v>1</v>
      </c>
      <c r="W145" s="20" t="str">
        <f t="shared" si="36"/>
        <v>6</v>
      </c>
      <c r="X145" s="20">
        <f t="shared" si="39"/>
        <v>15</v>
      </c>
      <c r="Y145" s="20">
        <f t="shared" si="40"/>
        <v>84.416666666666671</v>
      </c>
    </row>
    <row r="146" spans="1:25" hidden="1" x14ac:dyDescent="0.25">
      <c r="A146">
        <f t="shared" si="26"/>
        <v>132</v>
      </c>
      <c r="B146" s="20"/>
      <c r="C146" s="20">
        <f t="shared" si="43"/>
        <v>1188</v>
      </c>
      <c r="D146" s="20"/>
      <c r="E146" s="20"/>
      <c r="F146" s="25">
        <f t="shared" si="44"/>
        <v>3960</v>
      </c>
      <c r="G146" s="31" t="str">
        <f t="shared" si="27"/>
        <v>6039</v>
      </c>
      <c r="H146" s="25">
        <f t="shared" si="45"/>
        <v>4752</v>
      </c>
      <c r="I146" s="25"/>
      <c r="J146" s="20">
        <f t="shared" si="37"/>
        <v>2</v>
      </c>
      <c r="K146" s="20">
        <f t="shared" si="38"/>
        <v>1</v>
      </c>
      <c r="L146" s="20"/>
      <c r="M146" s="20" t="str">
        <f t="shared" si="28"/>
        <v>7</v>
      </c>
      <c r="N146" s="20" t="str">
        <f t="shared" si="41"/>
        <v>6</v>
      </c>
      <c r="O146" s="20" t="str">
        <f t="shared" si="42"/>
        <v>5</v>
      </c>
      <c r="P146" s="20" t="str">
        <f t="shared" si="29"/>
        <v>3</v>
      </c>
      <c r="Q146" s="20" t="str">
        <f t="shared" si="30"/>
        <v>9</v>
      </c>
      <c r="R146" s="20" t="str">
        <f t="shared" si="31"/>
        <v>6</v>
      </c>
      <c r="S146" s="20" t="str">
        <f t="shared" si="32"/>
        <v>0</v>
      </c>
      <c r="T146" s="20" t="str">
        <f t="shared" si="33"/>
        <v>4</v>
      </c>
      <c r="U146" s="20" t="str">
        <f t="shared" si="34"/>
        <v>7</v>
      </c>
      <c r="V146" s="20" t="str">
        <f t="shared" si="35"/>
        <v>5</v>
      </c>
      <c r="W146" s="20" t="str">
        <f t="shared" si="36"/>
        <v>2</v>
      </c>
      <c r="X146" s="20">
        <f t="shared" si="39"/>
        <v>27</v>
      </c>
      <c r="Y146" s="20">
        <f t="shared" si="40"/>
        <v>167.75</v>
      </c>
    </row>
    <row r="147" spans="1:25" hidden="1" x14ac:dyDescent="0.25">
      <c r="A147">
        <f t="shared" si="26"/>
        <v>133</v>
      </c>
      <c r="B147" s="20"/>
      <c r="C147" s="20">
        <f t="shared" si="43"/>
        <v>1197</v>
      </c>
      <c r="D147" s="20"/>
      <c r="E147" s="20"/>
      <c r="F147" s="25">
        <f t="shared" si="44"/>
        <v>3990</v>
      </c>
      <c r="G147" s="31" t="str">
        <f t="shared" si="27"/>
        <v>9039</v>
      </c>
      <c r="H147" s="25">
        <f t="shared" si="45"/>
        <v>4788</v>
      </c>
      <c r="I147" s="25"/>
      <c r="J147" s="20">
        <f t="shared" si="37"/>
        <v>1</v>
      </c>
      <c r="K147" s="20">
        <f t="shared" si="38"/>
        <v>1</v>
      </c>
      <c r="L147" s="20"/>
      <c r="M147" s="20" t="str">
        <f t="shared" si="28"/>
        <v>7</v>
      </c>
      <c r="N147" s="20" t="str">
        <f t="shared" si="41"/>
        <v>9</v>
      </c>
      <c r="O147" s="20" t="str">
        <f t="shared" si="42"/>
        <v>8</v>
      </c>
      <c r="P147" s="20" t="str">
        <f t="shared" si="29"/>
        <v>3</v>
      </c>
      <c r="Q147" s="20" t="str">
        <f t="shared" si="30"/>
        <v>9</v>
      </c>
      <c r="R147" s="20" t="str">
        <f t="shared" si="31"/>
        <v>9</v>
      </c>
      <c r="S147" s="20" t="str">
        <f t="shared" si="32"/>
        <v>0</v>
      </c>
      <c r="T147" s="20" t="str">
        <f t="shared" si="33"/>
        <v>4</v>
      </c>
      <c r="U147" s="20" t="str">
        <f t="shared" si="34"/>
        <v>7</v>
      </c>
      <c r="V147" s="20" t="str">
        <f t="shared" si="35"/>
        <v>8</v>
      </c>
      <c r="W147" s="20" t="str">
        <f t="shared" si="36"/>
        <v>8</v>
      </c>
      <c r="X147" s="20">
        <f t="shared" si="39"/>
        <v>3</v>
      </c>
      <c r="Y147" s="20">
        <f t="shared" si="40"/>
        <v>251.08333333333334</v>
      </c>
    </row>
    <row r="148" spans="1:25" hidden="1" x14ac:dyDescent="0.25">
      <c r="A148">
        <f t="shared" ref="A148:A211" si="46">A147+1</f>
        <v>134</v>
      </c>
      <c r="B148" s="20"/>
      <c r="C148" s="20">
        <f t="shared" ref="C148:C211" si="47">A148*$C$14</f>
        <v>1206</v>
      </c>
      <c r="D148" s="20"/>
      <c r="E148" s="20"/>
      <c r="F148" s="25">
        <f t="shared" si="44"/>
        <v>4020</v>
      </c>
      <c r="G148" s="31" t="str">
        <f t="shared" si="27"/>
        <v>2040</v>
      </c>
      <c r="H148" s="25">
        <f t="shared" si="45"/>
        <v>4824</v>
      </c>
      <c r="I148" s="25"/>
      <c r="J148" s="20">
        <f t="shared" si="37"/>
        <v>2</v>
      </c>
      <c r="K148" s="20">
        <f t="shared" si="38"/>
        <v>1</v>
      </c>
      <c r="L148" s="20"/>
      <c r="M148" s="20" t="str">
        <f t="shared" si="28"/>
        <v>8</v>
      </c>
      <c r="N148" s="20" t="str">
        <f t="shared" si="41"/>
        <v>2</v>
      </c>
      <c r="O148" s="20" t="str">
        <f t="shared" si="42"/>
        <v>2</v>
      </c>
      <c r="P148" s="20" t="str">
        <f t="shared" si="29"/>
        <v>4</v>
      </c>
      <c r="Q148" s="20" t="str">
        <f t="shared" si="30"/>
        <v>0</v>
      </c>
      <c r="R148" s="20" t="str">
        <f t="shared" si="31"/>
        <v>2</v>
      </c>
      <c r="S148" s="20" t="str">
        <f t="shared" si="32"/>
        <v>0</v>
      </c>
      <c r="T148" s="20" t="str">
        <f t="shared" si="33"/>
        <v>4</v>
      </c>
      <c r="U148" s="20" t="str">
        <f t="shared" si="34"/>
        <v>8</v>
      </c>
      <c r="V148" s="20" t="str">
        <f t="shared" si="35"/>
        <v>2</v>
      </c>
      <c r="W148" s="20" t="str">
        <f t="shared" si="36"/>
        <v>4</v>
      </c>
      <c r="X148" s="20">
        <f t="shared" si="39"/>
        <v>24</v>
      </c>
      <c r="Y148" s="20">
        <f t="shared" si="40"/>
        <v>56.666666666666664</v>
      </c>
    </row>
    <row r="149" spans="1:25" x14ac:dyDescent="0.25">
      <c r="A149">
        <f t="shared" si="46"/>
        <v>135</v>
      </c>
      <c r="B149" s="20"/>
      <c r="C149" s="20">
        <f t="shared" si="47"/>
        <v>1215</v>
      </c>
      <c r="D149" s="20"/>
      <c r="E149" s="20"/>
      <c r="F149" s="25">
        <f t="shared" si="44"/>
        <v>4050</v>
      </c>
      <c r="G149" s="31" t="str">
        <f t="shared" si="27"/>
        <v>5040</v>
      </c>
      <c r="H149" s="25">
        <f t="shared" si="45"/>
        <v>4860</v>
      </c>
      <c r="I149" s="25"/>
      <c r="J149" s="20">
        <f t="shared" si="37"/>
        <v>2</v>
      </c>
      <c r="K149" s="20">
        <f t="shared" si="38"/>
        <v>2</v>
      </c>
      <c r="L149" s="20"/>
      <c r="M149" s="20" t="str">
        <f t="shared" si="28"/>
        <v>8</v>
      </c>
      <c r="N149" s="20" t="str">
        <f t="shared" si="41"/>
        <v>5</v>
      </c>
      <c r="O149" s="20" t="str">
        <f t="shared" si="42"/>
        <v>6</v>
      </c>
      <c r="P149" s="20" t="str">
        <f t="shared" si="29"/>
        <v>4</v>
      </c>
      <c r="Q149" s="20" t="str">
        <f t="shared" si="30"/>
        <v>0</v>
      </c>
      <c r="R149" s="20" t="str">
        <f t="shared" si="31"/>
        <v>5</v>
      </c>
      <c r="S149" s="20" t="str">
        <f t="shared" si="32"/>
        <v>0</v>
      </c>
      <c r="T149" s="20" t="str">
        <f t="shared" si="33"/>
        <v>4</v>
      </c>
      <c r="U149" s="20" t="str">
        <f t="shared" si="34"/>
        <v>8</v>
      </c>
      <c r="V149" s="20" t="str">
        <f t="shared" si="35"/>
        <v>6</v>
      </c>
      <c r="W149" s="20" t="str">
        <f t="shared" si="36"/>
        <v>0</v>
      </c>
      <c r="X149" s="20">
        <f t="shared" si="39"/>
        <v>0</v>
      </c>
      <c r="Y149" s="20">
        <f t="shared" si="40"/>
        <v>140</v>
      </c>
    </row>
    <row r="150" spans="1:25" hidden="1" x14ac:dyDescent="0.25">
      <c r="A150">
        <f t="shared" si="46"/>
        <v>136</v>
      </c>
      <c r="B150" s="20"/>
      <c r="C150" s="20">
        <f t="shared" si="47"/>
        <v>1224</v>
      </c>
      <c r="D150" s="20"/>
      <c r="E150" s="20"/>
      <c r="F150" s="25">
        <f t="shared" si="44"/>
        <v>4080</v>
      </c>
      <c r="G150" s="31" t="str">
        <f t="shared" si="27"/>
        <v>8040</v>
      </c>
      <c r="H150" s="25">
        <f t="shared" si="45"/>
        <v>4896</v>
      </c>
      <c r="I150" s="25"/>
      <c r="J150" s="20">
        <f t="shared" si="37"/>
        <v>2</v>
      </c>
      <c r="K150" s="20">
        <f t="shared" si="38"/>
        <v>1</v>
      </c>
      <c r="L150" s="20"/>
      <c r="M150" s="20" t="str">
        <f t="shared" si="28"/>
        <v>8</v>
      </c>
      <c r="N150" s="20" t="str">
        <f t="shared" si="41"/>
        <v>8</v>
      </c>
      <c r="O150" s="20" t="str">
        <f t="shared" si="42"/>
        <v>9</v>
      </c>
      <c r="P150" s="20" t="str">
        <f t="shared" si="29"/>
        <v>4</v>
      </c>
      <c r="Q150" s="20" t="str">
        <f t="shared" si="30"/>
        <v>0</v>
      </c>
      <c r="R150" s="20" t="str">
        <f t="shared" si="31"/>
        <v>8</v>
      </c>
      <c r="S150" s="20" t="str">
        <f t="shared" si="32"/>
        <v>0</v>
      </c>
      <c r="T150" s="20" t="str">
        <f t="shared" si="33"/>
        <v>4</v>
      </c>
      <c r="U150" s="20" t="str">
        <f t="shared" si="34"/>
        <v>8</v>
      </c>
      <c r="V150" s="20" t="str">
        <f t="shared" si="35"/>
        <v>9</v>
      </c>
      <c r="W150" s="20" t="str">
        <f t="shared" si="36"/>
        <v>6</v>
      </c>
      <c r="X150" s="20">
        <f t="shared" si="39"/>
        <v>12</v>
      </c>
      <c r="Y150" s="20">
        <f t="shared" si="40"/>
        <v>223.33333333333334</v>
      </c>
    </row>
    <row r="151" spans="1:25" hidden="1" x14ac:dyDescent="0.25">
      <c r="A151">
        <f t="shared" si="46"/>
        <v>137</v>
      </c>
      <c r="B151" s="20"/>
      <c r="C151" s="20">
        <f t="shared" si="47"/>
        <v>1233</v>
      </c>
      <c r="D151" s="20"/>
      <c r="E151" s="20"/>
      <c r="F151" s="25">
        <f t="shared" si="44"/>
        <v>4110</v>
      </c>
      <c r="G151" s="31" t="str">
        <f t="shared" si="27"/>
        <v>1041</v>
      </c>
      <c r="H151" s="25">
        <f t="shared" si="45"/>
        <v>4932</v>
      </c>
      <c r="I151" s="25"/>
      <c r="J151" s="20">
        <f t="shared" si="37"/>
        <v>1</v>
      </c>
      <c r="K151" s="20">
        <f t="shared" si="38"/>
        <v>1</v>
      </c>
      <c r="L151" s="20"/>
      <c r="M151" s="20" t="str">
        <f t="shared" si="28"/>
        <v>9</v>
      </c>
      <c r="N151" s="20" t="str">
        <f t="shared" si="41"/>
        <v>1</v>
      </c>
      <c r="O151" s="20" t="str">
        <f t="shared" si="42"/>
        <v>3</v>
      </c>
      <c r="P151" s="20" t="str">
        <f t="shared" si="29"/>
        <v>4</v>
      </c>
      <c r="Q151" s="20" t="str">
        <f t="shared" si="30"/>
        <v>1</v>
      </c>
      <c r="R151" s="20" t="str">
        <f t="shared" si="31"/>
        <v>1</v>
      </c>
      <c r="S151" s="20" t="str">
        <f t="shared" si="32"/>
        <v>0</v>
      </c>
      <c r="T151" s="20" t="str">
        <f t="shared" si="33"/>
        <v>4</v>
      </c>
      <c r="U151" s="20" t="str">
        <f t="shared" si="34"/>
        <v>9</v>
      </c>
      <c r="V151" s="20" t="str">
        <f t="shared" si="35"/>
        <v>3</v>
      </c>
      <c r="W151" s="20" t="str">
        <f t="shared" si="36"/>
        <v>2</v>
      </c>
      <c r="X151" s="20">
        <f t="shared" si="39"/>
        <v>33</v>
      </c>
      <c r="Y151" s="20">
        <f t="shared" si="40"/>
        <v>28.916666666666668</v>
      </c>
    </row>
    <row r="152" spans="1:25" hidden="1" x14ac:dyDescent="0.25">
      <c r="A152">
        <f t="shared" si="46"/>
        <v>138</v>
      </c>
      <c r="B152" s="20"/>
      <c r="C152" s="20">
        <f t="shared" si="47"/>
        <v>1242</v>
      </c>
      <c r="D152" s="20"/>
      <c r="E152" s="20"/>
      <c r="F152" s="25">
        <f t="shared" si="44"/>
        <v>4140</v>
      </c>
      <c r="G152" s="31" t="str">
        <f t="shared" si="27"/>
        <v>4041</v>
      </c>
      <c r="H152" s="25">
        <f t="shared" si="45"/>
        <v>4968</v>
      </c>
      <c r="I152" s="25"/>
      <c r="J152" s="20">
        <f t="shared" si="37"/>
        <v>2</v>
      </c>
      <c r="K152" s="20">
        <f t="shared" si="38"/>
        <v>1</v>
      </c>
      <c r="L152" s="20"/>
      <c r="M152" s="20" t="str">
        <f t="shared" si="28"/>
        <v>9</v>
      </c>
      <c r="N152" s="20" t="str">
        <f t="shared" si="41"/>
        <v>4</v>
      </c>
      <c r="O152" s="20" t="str">
        <f t="shared" si="42"/>
        <v>6</v>
      </c>
      <c r="P152" s="20" t="str">
        <f t="shared" si="29"/>
        <v>4</v>
      </c>
      <c r="Q152" s="20" t="str">
        <f t="shared" si="30"/>
        <v>1</v>
      </c>
      <c r="R152" s="20" t="str">
        <f t="shared" si="31"/>
        <v>4</v>
      </c>
      <c r="S152" s="20" t="str">
        <f t="shared" si="32"/>
        <v>0</v>
      </c>
      <c r="T152" s="20" t="str">
        <f t="shared" si="33"/>
        <v>4</v>
      </c>
      <c r="U152" s="20" t="str">
        <f t="shared" si="34"/>
        <v>9</v>
      </c>
      <c r="V152" s="20" t="str">
        <f t="shared" si="35"/>
        <v>6</v>
      </c>
      <c r="W152" s="20" t="str">
        <f t="shared" si="36"/>
        <v>8</v>
      </c>
      <c r="X152" s="20">
        <f t="shared" si="39"/>
        <v>9</v>
      </c>
      <c r="Y152" s="20">
        <f t="shared" si="40"/>
        <v>112.25</v>
      </c>
    </row>
    <row r="153" spans="1:25" hidden="1" x14ac:dyDescent="0.25">
      <c r="A153">
        <f t="shared" si="46"/>
        <v>139</v>
      </c>
      <c r="B153" s="20"/>
      <c r="C153" s="20">
        <f t="shared" si="47"/>
        <v>1251</v>
      </c>
      <c r="D153" s="20"/>
      <c r="E153" s="20"/>
      <c r="F153" s="25">
        <f t="shared" si="44"/>
        <v>4170</v>
      </c>
      <c r="G153" s="31" t="str">
        <f t="shared" si="27"/>
        <v>7041</v>
      </c>
      <c r="H153" s="25">
        <f t="shared" si="45"/>
        <v>5004</v>
      </c>
      <c r="I153" s="25"/>
      <c r="J153" s="20">
        <f t="shared" si="37"/>
        <v>1</v>
      </c>
      <c r="K153" s="20">
        <f t="shared" si="38"/>
        <v>1</v>
      </c>
      <c r="L153" s="20"/>
      <c r="M153" s="20" t="str">
        <f t="shared" si="28"/>
        <v>0</v>
      </c>
      <c r="N153" s="20" t="str">
        <f t="shared" si="41"/>
        <v>7</v>
      </c>
      <c r="O153" s="20" t="str">
        <f t="shared" si="42"/>
        <v>0</v>
      </c>
      <c r="P153" s="20" t="str">
        <f t="shared" si="29"/>
        <v>4</v>
      </c>
      <c r="Q153" s="20" t="str">
        <f t="shared" si="30"/>
        <v>1</v>
      </c>
      <c r="R153" s="20" t="str">
        <f t="shared" si="31"/>
        <v>7</v>
      </c>
      <c r="S153" s="20" t="str">
        <f t="shared" si="32"/>
        <v>0</v>
      </c>
      <c r="T153" s="20" t="str">
        <f t="shared" si="33"/>
        <v>5</v>
      </c>
      <c r="U153" s="20" t="str">
        <f t="shared" si="34"/>
        <v>0</v>
      </c>
      <c r="V153" s="20" t="str">
        <f t="shared" si="35"/>
        <v>0</v>
      </c>
      <c r="W153" s="20" t="str">
        <f t="shared" si="36"/>
        <v>4</v>
      </c>
      <c r="X153" s="20">
        <f t="shared" si="39"/>
        <v>21</v>
      </c>
      <c r="Y153" s="20">
        <f t="shared" si="40"/>
        <v>195.58333333333334</v>
      </c>
    </row>
    <row r="154" spans="1:25" hidden="1" x14ac:dyDescent="0.25">
      <c r="A154">
        <f t="shared" si="46"/>
        <v>140</v>
      </c>
      <c r="B154" s="20"/>
      <c r="C154" s="20">
        <f t="shared" si="47"/>
        <v>1260</v>
      </c>
      <c r="D154" s="20"/>
      <c r="E154" s="20"/>
      <c r="F154" s="25">
        <f t="shared" si="44"/>
        <v>4200</v>
      </c>
      <c r="G154" s="31" t="str">
        <f t="shared" si="27"/>
        <v>0042</v>
      </c>
      <c r="H154" s="25">
        <f t="shared" si="45"/>
        <v>5040</v>
      </c>
      <c r="I154" s="25"/>
      <c r="J154" s="20">
        <f t="shared" si="37"/>
        <v>1</v>
      </c>
      <c r="K154" s="20">
        <f t="shared" si="38"/>
        <v>3</v>
      </c>
      <c r="L154" s="20"/>
      <c r="M154" s="20" t="str">
        <f t="shared" si="28"/>
        <v>0</v>
      </c>
      <c r="N154" s="20" t="str">
        <f t="shared" si="41"/>
        <v>0</v>
      </c>
      <c r="O154" s="20" t="str">
        <f t="shared" si="42"/>
        <v>4</v>
      </c>
      <c r="P154" s="20" t="str">
        <f t="shared" si="29"/>
        <v>4</v>
      </c>
      <c r="Q154" s="20" t="str">
        <f t="shared" si="30"/>
        <v>2</v>
      </c>
      <c r="R154" s="20" t="str">
        <f t="shared" si="31"/>
        <v>0</v>
      </c>
      <c r="S154" s="20" t="str">
        <f t="shared" si="32"/>
        <v>0</v>
      </c>
      <c r="T154" s="20" t="str">
        <f t="shared" si="33"/>
        <v>5</v>
      </c>
      <c r="U154" s="20" t="str">
        <f t="shared" si="34"/>
        <v>0</v>
      </c>
      <c r="V154" s="20" t="str">
        <f t="shared" si="35"/>
        <v>4</v>
      </c>
      <c r="W154" s="20" t="str">
        <f t="shared" si="36"/>
        <v>0</v>
      </c>
      <c r="X154" s="20">
        <f t="shared" si="39"/>
        <v>6</v>
      </c>
      <c r="Y154" s="20">
        <f t="shared" si="40"/>
        <v>1.1666666666666667</v>
      </c>
    </row>
    <row r="155" spans="1:25" hidden="1" x14ac:dyDescent="0.25">
      <c r="A155">
        <f t="shared" si="46"/>
        <v>141</v>
      </c>
      <c r="B155" s="20"/>
      <c r="C155" s="20">
        <f t="shared" si="47"/>
        <v>1269</v>
      </c>
      <c r="D155" s="20"/>
      <c r="E155" s="20"/>
      <c r="F155" s="25">
        <f t="shared" si="44"/>
        <v>4230</v>
      </c>
      <c r="G155" s="31" t="str">
        <f t="shared" si="27"/>
        <v>3042</v>
      </c>
      <c r="H155" s="25">
        <f t="shared" si="45"/>
        <v>5076</v>
      </c>
      <c r="I155" s="25"/>
      <c r="J155" s="20">
        <f t="shared" si="37"/>
        <v>1</v>
      </c>
      <c r="K155" s="20">
        <f t="shared" si="38"/>
        <v>2</v>
      </c>
      <c r="L155" s="20"/>
      <c r="M155" s="20" t="str">
        <f t="shared" si="28"/>
        <v>0</v>
      </c>
      <c r="N155" s="20" t="str">
        <f t="shared" si="41"/>
        <v>3</v>
      </c>
      <c r="O155" s="20" t="str">
        <f t="shared" si="42"/>
        <v>7</v>
      </c>
      <c r="P155" s="20" t="str">
        <f t="shared" si="29"/>
        <v>4</v>
      </c>
      <c r="Q155" s="20" t="str">
        <f t="shared" si="30"/>
        <v>2</v>
      </c>
      <c r="R155" s="20" t="str">
        <f t="shared" si="31"/>
        <v>3</v>
      </c>
      <c r="S155" s="20" t="str">
        <f t="shared" si="32"/>
        <v>0</v>
      </c>
      <c r="T155" s="20" t="str">
        <f t="shared" si="33"/>
        <v>5</v>
      </c>
      <c r="U155" s="20" t="str">
        <f t="shared" si="34"/>
        <v>0</v>
      </c>
      <c r="V155" s="20" t="str">
        <f t="shared" si="35"/>
        <v>7</v>
      </c>
      <c r="W155" s="20" t="str">
        <f t="shared" si="36"/>
        <v>6</v>
      </c>
      <c r="X155" s="20">
        <f t="shared" si="39"/>
        <v>18</v>
      </c>
      <c r="Y155" s="20">
        <f t="shared" si="40"/>
        <v>84.5</v>
      </c>
    </row>
    <row r="156" spans="1:25" hidden="1" x14ac:dyDescent="0.25">
      <c r="A156">
        <f t="shared" si="46"/>
        <v>142</v>
      </c>
      <c r="B156" s="20"/>
      <c r="C156" s="20">
        <f t="shared" si="47"/>
        <v>1278</v>
      </c>
      <c r="D156" s="20"/>
      <c r="E156" s="20"/>
      <c r="F156" s="25">
        <f t="shared" si="44"/>
        <v>4260</v>
      </c>
      <c r="G156" s="31" t="str">
        <f t="shared" si="27"/>
        <v>6042</v>
      </c>
      <c r="H156" s="25">
        <f t="shared" si="45"/>
        <v>5112</v>
      </c>
      <c r="I156" s="25"/>
      <c r="J156" s="20">
        <f t="shared" si="37"/>
        <v>1</v>
      </c>
      <c r="K156" s="20">
        <f t="shared" si="38"/>
        <v>1</v>
      </c>
      <c r="L156" s="20"/>
      <c r="M156" s="20" t="str">
        <f t="shared" si="28"/>
        <v>1</v>
      </c>
      <c r="N156" s="20" t="str">
        <f t="shared" si="41"/>
        <v>6</v>
      </c>
      <c r="O156" s="20" t="str">
        <f t="shared" si="42"/>
        <v>1</v>
      </c>
      <c r="P156" s="20" t="str">
        <f t="shared" si="29"/>
        <v>4</v>
      </c>
      <c r="Q156" s="20" t="str">
        <f t="shared" si="30"/>
        <v>2</v>
      </c>
      <c r="R156" s="20" t="str">
        <f t="shared" si="31"/>
        <v>6</v>
      </c>
      <c r="S156" s="20" t="str">
        <f t="shared" si="32"/>
        <v>0</v>
      </c>
      <c r="T156" s="20" t="str">
        <f t="shared" si="33"/>
        <v>5</v>
      </c>
      <c r="U156" s="20" t="str">
        <f t="shared" si="34"/>
        <v>1</v>
      </c>
      <c r="V156" s="20" t="str">
        <f t="shared" si="35"/>
        <v>1</v>
      </c>
      <c r="W156" s="20" t="str">
        <f t="shared" si="36"/>
        <v>2</v>
      </c>
      <c r="X156" s="20">
        <f t="shared" si="39"/>
        <v>30</v>
      </c>
      <c r="Y156" s="20">
        <f t="shared" si="40"/>
        <v>167.83333333333334</v>
      </c>
    </row>
    <row r="157" spans="1:25" hidden="1" x14ac:dyDescent="0.25">
      <c r="A157">
        <f t="shared" si="46"/>
        <v>143</v>
      </c>
      <c r="B157" s="20"/>
      <c r="C157" s="20">
        <f t="shared" si="47"/>
        <v>1287</v>
      </c>
      <c r="D157" s="20"/>
      <c r="E157" s="20"/>
      <c r="F157" s="25">
        <f t="shared" si="44"/>
        <v>4290</v>
      </c>
      <c r="G157" s="31" t="str">
        <f t="shared" si="27"/>
        <v>9042</v>
      </c>
      <c r="H157" s="25">
        <f t="shared" si="45"/>
        <v>5148</v>
      </c>
      <c r="I157" s="25"/>
      <c r="J157" s="20">
        <f t="shared" si="37"/>
        <v>1</v>
      </c>
      <c r="K157" s="20">
        <f t="shared" si="38"/>
        <v>1</v>
      </c>
      <c r="L157" s="20"/>
      <c r="M157" s="20" t="str">
        <f t="shared" si="28"/>
        <v>1</v>
      </c>
      <c r="N157" s="20" t="str">
        <f t="shared" si="41"/>
        <v>9</v>
      </c>
      <c r="O157" s="20" t="str">
        <f t="shared" si="42"/>
        <v>4</v>
      </c>
      <c r="P157" s="20" t="str">
        <f t="shared" si="29"/>
        <v>4</v>
      </c>
      <c r="Q157" s="20" t="str">
        <f t="shared" si="30"/>
        <v>2</v>
      </c>
      <c r="R157" s="20" t="str">
        <f t="shared" si="31"/>
        <v>9</v>
      </c>
      <c r="S157" s="20" t="str">
        <f t="shared" si="32"/>
        <v>0</v>
      </c>
      <c r="T157" s="20" t="str">
        <f t="shared" si="33"/>
        <v>5</v>
      </c>
      <c r="U157" s="20" t="str">
        <f t="shared" si="34"/>
        <v>1</v>
      </c>
      <c r="V157" s="20" t="str">
        <f t="shared" si="35"/>
        <v>4</v>
      </c>
      <c r="W157" s="20" t="str">
        <f t="shared" si="36"/>
        <v>8</v>
      </c>
      <c r="X157" s="20">
        <f t="shared" si="39"/>
        <v>6</v>
      </c>
      <c r="Y157" s="20">
        <f t="shared" si="40"/>
        <v>251.16666666666666</v>
      </c>
    </row>
    <row r="158" spans="1:25" hidden="1" x14ac:dyDescent="0.25">
      <c r="A158">
        <f t="shared" si="46"/>
        <v>144</v>
      </c>
      <c r="B158" s="20"/>
      <c r="C158" s="20">
        <f t="shared" si="47"/>
        <v>1296</v>
      </c>
      <c r="D158" s="20"/>
      <c r="E158" s="20"/>
      <c r="F158" s="25">
        <f t="shared" si="44"/>
        <v>4320</v>
      </c>
      <c r="G158" s="31" t="str">
        <f t="shared" si="27"/>
        <v>2043</v>
      </c>
      <c r="H158" s="25">
        <f t="shared" si="45"/>
        <v>5184</v>
      </c>
      <c r="I158" s="25"/>
      <c r="J158" s="20">
        <f t="shared" si="37"/>
        <v>2</v>
      </c>
      <c r="K158" s="20">
        <f t="shared" si="38"/>
        <v>1</v>
      </c>
      <c r="L158" s="20"/>
      <c r="M158" s="20" t="str">
        <f t="shared" si="28"/>
        <v>1</v>
      </c>
      <c r="N158" s="20" t="str">
        <f t="shared" si="41"/>
        <v>2</v>
      </c>
      <c r="O158" s="20" t="str">
        <f t="shared" si="42"/>
        <v>8</v>
      </c>
      <c r="P158" s="20" t="str">
        <f t="shared" si="29"/>
        <v>4</v>
      </c>
      <c r="Q158" s="20" t="str">
        <f t="shared" si="30"/>
        <v>3</v>
      </c>
      <c r="R158" s="20" t="str">
        <f t="shared" si="31"/>
        <v>2</v>
      </c>
      <c r="S158" s="20" t="str">
        <f t="shared" si="32"/>
        <v>0</v>
      </c>
      <c r="T158" s="20" t="str">
        <f t="shared" si="33"/>
        <v>5</v>
      </c>
      <c r="U158" s="20" t="str">
        <f t="shared" si="34"/>
        <v>1</v>
      </c>
      <c r="V158" s="20" t="str">
        <f t="shared" si="35"/>
        <v>8</v>
      </c>
      <c r="W158" s="20" t="str">
        <f t="shared" si="36"/>
        <v>4</v>
      </c>
      <c r="X158" s="20">
        <f t="shared" si="39"/>
        <v>27</v>
      </c>
      <c r="Y158" s="20">
        <f t="shared" si="40"/>
        <v>56.75</v>
      </c>
    </row>
    <row r="159" spans="1:25" hidden="1" x14ac:dyDescent="0.25">
      <c r="A159">
        <f t="shared" si="46"/>
        <v>145</v>
      </c>
      <c r="B159" s="20"/>
      <c r="C159" s="20">
        <f t="shared" si="47"/>
        <v>1305</v>
      </c>
      <c r="D159" s="20"/>
      <c r="E159" s="20"/>
      <c r="F159" s="25">
        <f t="shared" si="44"/>
        <v>4350</v>
      </c>
      <c r="G159" s="31" t="str">
        <f t="shared" si="27"/>
        <v>5043</v>
      </c>
      <c r="H159" s="25">
        <f t="shared" si="45"/>
        <v>5220</v>
      </c>
      <c r="I159" s="25"/>
      <c r="J159" s="20">
        <f t="shared" si="37"/>
        <v>1</v>
      </c>
      <c r="K159" s="20">
        <f t="shared" si="38"/>
        <v>2</v>
      </c>
      <c r="L159" s="20"/>
      <c r="M159" s="20" t="str">
        <f t="shared" si="28"/>
        <v>2</v>
      </c>
      <c r="N159" s="20" t="str">
        <f t="shared" si="41"/>
        <v>5</v>
      </c>
      <c r="O159" s="20" t="str">
        <f t="shared" si="42"/>
        <v>2</v>
      </c>
      <c r="P159" s="20" t="str">
        <f t="shared" si="29"/>
        <v>4</v>
      </c>
      <c r="Q159" s="20" t="str">
        <f t="shared" si="30"/>
        <v>3</v>
      </c>
      <c r="R159" s="20" t="str">
        <f t="shared" si="31"/>
        <v>5</v>
      </c>
      <c r="S159" s="20" t="str">
        <f t="shared" si="32"/>
        <v>0</v>
      </c>
      <c r="T159" s="20" t="str">
        <f t="shared" si="33"/>
        <v>5</v>
      </c>
      <c r="U159" s="20" t="str">
        <f t="shared" si="34"/>
        <v>2</v>
      </c>
      <c r="V159" s="20" t="str">
        <f t="shared" si="35"/>
        <v>2</v>
      </c>
      <c r="W159" s="20" t="str">
        <f t="shared" si="36"/>
        <v>0</v>
      </c>
      <c r="X159" s="20">
        <f t="shared" si="39"/>
        <v>3</v>
      </c>
      <c r="Y159" s="20">
        <f t="shared" si="40"/>
        <v>140.08333333333334</v>
      </c>
    </row>
    <row r="160" spans="1:25" hidden="1" x14ac:dyDescent="0.25">
      <c r="A160">
        <f t="shared" si="46"/>
        <v>146</v>
      </c>
      <c r="B160" s="20"/>
      <c r="C160" s="20">
        <f t="shared" si="47"/>
        <v>1314</v>
      </c>
      <c r="D160" s="20"/>
      <c r="E160" s="20"/>
      <c r="F160" s="25">
        <f t="shared" si="44"/>
        <v>4380</v>
      </c>
      <c r="G160" s="31" t="str">
        <f t="shared" si="27"/>
        <v>8043</v>
      </c>
      <c r="H160" s="25">
        <f t="shared" si="45"/>
        <v>5256</v>
      </c>
      <c r="I160" s="25"/>
      <c r="J160" s="20">
        <f t="shared" si="37"/>
        <v>1</v>
      </c>
      <c r="K160" s="20">
        <f t="shared" si="38"/>
        <v>1</v>
      </c>
      <c r="L160" s="20"/>
      <c r="M160" s="20" t="str">
        <f t="shared" si="28"/>
        <v>2</v>
      </c>
      <c r="N160" s="20" t="str">
        <f t="shared" si="41"/>
        <v>8</v>
      </c>
      <c r="O160" s="20" t="str">
        <f t="shared" si="42"/>
        <v>5</v>
      </c>
      <c r="P160" s="20" t="str">
        <f t="shared" si="29"/>
        <v>4</v>
      </c>
      <c r="Q160" s="20" t="str">
        <f t="shared" si="30"/>
        <v>3</v>
      </c>
      <c r="R160" s="20" t="str">
        <f t="shared" si="31"/>
        <v>8</v>
      </c>
      <c r="S160" s="20" t="str">
        <f t="shared" si="32"/>
        <v>0</v>
      </c>
      <c r="T160" s="20" t="str">
        <f t="shared" si="33"/>
        <v>5</v>
      </c>
      <c r="U160" s="20" t="str">
        <f t="shared" si="34"/>
        <v>2</v>
      </c>
      <c r="V160" s="20" t="str">
        <f t="shared" si="35"/>
        <v>5</v>
      </c>
      <c r="W160" s="20" t="str">
        <f t="shared" si="36"/>
        <v>6</v>
      </c>
      <c r="X160" s="20">
        <f t="shared" si="39"/>
        <v>15</v>
      </c>
      <c r="Y160" s="20">
        <f t="shared" si="40"/>
        <v>223.41666666666666</v>
      </c>
    </row>
    <row r="161" spans="1:25" x14ac:dyDescent="0.25">
      <c r="A161">
        <f t="shared" si="46"/>
        <v>147</v>
      </c>
      <c r="B161" s="20"/>
      <c r="C161" s="20">
        <f t="shared" si="47"/>
        <v>1323</v>
      </c>
      <c r="D161" s="20"/>
      <c r="E161" s="20"/>
      <c r="F161" s="25">
        <f t="shared" si="44"/>
        <v>4410</v>
      </c>
      <c r="G161" s="31" t="str">
        <f t="shared" si="27"/>
        <v>1044</v>
      </c>
      <c r="H161" s="25">
        <f t="shared" si="45"/>
        <v>5292</v>
      </c>
      <c r="I161" s="25"/>
      <c r="J161" s="20">
        <f t="shared" si="37"/>
        <v>1</v>
      </c>
      <c r="K161" s="20">
        <f t="shared" si="38"/>
        <v>1</v>
      </c>
      <c r="L161" s="20"/>
      <c r="M161" s="20" t="str">
        <f t="shared" si="28"/>
        <v>2</v>
      </c>
      <c r="N161" s="20" t="str">
        <f t="shared" si="41"/>
        <v>1</v>
      </c>
      <c r="O161" s="20" t="str">
        <f t="shared" si="42"/>
        <v>9</v>
      </c>
      <c r="P161" s="20" t="str">
        <f t="shared" si="29"/>
        <v>4</v>
      </c>
      <c r="Q161" s="20" t="str">
        <f t="shared" si="30"/>
        <v>4</v>
      </c>
      <c r="R161" s="20" t="str">
        <f t="shared" si="31"/>
        <v>1</v>
      </c>
      <c r="S161" s="20" t="str">
        <f t="shared" si="32"/>
        <v>0</v>
      </c>
      <c r="T161" s="20" t="str">
        <f t="shared" si="33"/>
        <v>5</v>
      </c>
      <c r="U161" s="20" t="str">
        <f t="shared" si="34"/>
        <v>2</v>
      </c>
      <c r="V161" s="20" t="str">
        <f t="shared" si="35"/>
        <v>9</v>
      </c>
      <c r="W161" s="20" t="str">
        <f t="shared" si="36"/>
        <v>2</v>
      </c>
      <c r="X161" s="20">
        <f t="shared" si="39"/>
        <v>0</v>
      </c>
      <c r="Y161" s="20">
        <f t="shared" si="40"/>
        <v>29</v>
      </c>
    </row>
    <row r="162" spans="1:25" hidden="1" x14ac:dyDescent="0.25">
      <c r="A162">
        <f t="shared" si="46"/>
        <v>148</v>
      </c>
      <c r="B162" s="20"/>
      <c r="C162" s="20">
        <f t="shared" si="47"/>
        <v>1332</v>
      </c>
      <c r="D162" s="20"/>
      <c r="E162" s="20"/>
      <c r="F162" s="25">
        <f t="shared" si="44"/>
        <v>4440</v>
      </c>
      <c r="G162" s="31" t="str">
        <f t="shared" si="27"/>
        <v>4044</v>
      </c>
      <c r="H162" s="25">
        <f t="shared" si="45"/>
        <v>5328</v>
      </c>
      <c r="I162" s="25"/>
      <c r="J162" s="20">
        <f t="shared" si="37"/>
        <v>1</v>
      </c>
      <c r="K162" s="20">
        <f t="shared" si="38"/>
        <v>1</v>
      </c>
      <c r="L162" s="20"/>
      <c r="M162" s="20" t="str">
        <f t="shared" si="28"/>
        <v>3</v>
      </c>
      <c r="N162" s="20" t="str">
        <f t="shared" si="41"/>
        <v>4</v>
      </c>
      <c r="O162" s="20" t="str">
        <f t="shared" si="42"/>
        <v>2</v>
      </c>
      <c r="P162" s="20" t="str">
        <f t="shared" si="29"/>
        <v>4</v>
      </c>
      <c r="Q162" s="20" t="str">
        <f t="shared" si="30"/>
        <v>4</v>
      </c>
      <c r="R162" s="20" t="str">
        <f t="shared" si="31"/>
        <v>4</v>
      </c>
      <c r="S162" s="20" t="str">
        <f t="shared" si="32"/>
        <v>0</v>
      </c>
      <c r="T162" s="20" t="str">
        <f t="shared" si="33"/>
        <v>5</v>
      </c>
      <c r="U162" s="20" t="str">
        <f t="shared" si="34"/>
        <v>3</v>
      </c>
      <c r="V162" s="20" t="str">
        <f t="shared" si="35"/>
        <v>2</v>
      </c>
      <c r="W162" s="20" t="str">
        <f t="shared" si="36"/>
        <v>8</v>
      </c>
      <c r="X162" s="20">
        <f t="shared" si="39"/>
        <v>12</v>
      </c>
      <c r="Y162" s="20">
        <f t="shared" si="40"/>
        <v>112.33333333333333</v>
      </c>
    </row>
    <row r="163" spans="1:25" hidden="1" x14ac:dyDescent="0.25">
      <c r="A163">
        <f t="shared" si="46"/>
        <v>149</v>
      </c>
      <c r="B163" s="20"/>
      <c r="C163" s="20">
        <f t="shared" si="47"/>
        <v>1341</v>
      </c>
      <c r="D163" s="20"/>
      <c r="E163" s="20"/>
      <c r="F163" s="25">
        <f t="shared" si="44"/>
        <v>4470</v>
      </c>
      <c r="G163" s="31" t="str">
        <f t="shared" si="27"/>
        <v>7044</v>
      </c>
      <c r="H163" s="25">
        <f t="shared" si="45"/>
        <v>5364</v>
      </c>
      <c r="I163" s="25"/>
      <c r="J163" s="20">
        <f t="shared" si="37"/>
        <v>1</v>
      </c>
      <c r="K163" s="20">
        <f t="shared" si="38"/>
        <v>1</v>
      </c>
      <c r="L163" s="20"/>
      <c r="M163" s="20" t="str">
        <f t="shared" si="28"/>
        <v>3</v>
      </c>
      <c r="N163" s="20" t="str">
        <f t="shared" si="41"/>
        <v>7</v>
      </c>
      <c r="O163" s="20" t="str">
        <f t="shared" si="42"/>
        <v>6</v>
      </c>
      <c r="P163" s="20" t="str">
        <f t="shared" si="29"/>
        <v>4</v>
      </c>
      <c r="Q163" s="20" t="str">
        <f t="shared" si="30"/>
        <v>4</v>
      </c>
      <c r="R163" s="20" t="str">
        <f t="shared" si="31"/>
        <v>7</v>
      </c>
      <c r="S163" s="20" t="str">
        <f t="shared" si="32"/>
        <v>0</v>
      </c>
      <c r="T163" s="20" t="str">
        <f t="shared" si="33"/>
        <v>5</v>
      </c>
      <c r="U163" s="20" t="str">
        <f t="shared" si="34"/>
        <v>3</v>
      </c>
      <c r="V163" s="20" t="str">
        <f t="shared" si="35"/>
        <v>6</v>
      </c>
      <c r="W163" s="20" t="str">
        <f t="shared" si="36"/>
        <v>4</v>
      </c>
      <c r="X163" s="20">
        <f t="shared" si="39"/>
        <v>24</v>
      </c>
      <c r="Y163" s="20">
        <f t="shared" si="40"/>
        <v>195.66666666666666</v>
      </c>
    </row>
    <row r="164" spans="1:25" hidden="1" x14ac:dyDescent="0.25">
      <c r="A164">
        <f t="shared" si="46"/>
        <v>150</v>
      </c>
      <c r="B164" s="20"/>
      <c r="C164" s="20">
        <f t="shared" si="47"/>
        <v>1350</v>
      </c>
      <c r="D164" s="20"/>
      <c r="E164" s="20"/>
      <c r="F164" s="25">
        <f t="shared" si="44"/>
        <v>4500</v>
      </c>
      <c r="G164" s="31" t="str">
        <f t="shared" si="27"/>
        <v>0045</v>
      </c>
      <c r="H164" s="25">
        <f t="shared" si="45"/>
        <v>5400</v>
      </c>
      <c r="I164" s="25"/>
      <c r="J164" s="20">
        <f t="shared" si="37"/>
        <v>2</v>
      </c>
      <c r="K164" s="20">
        <f t="shared" si="38"/>
        <v>2</v>
      </c>
      <c r="L164" s="20"/>
      <c r="M164" s="20" t="str">
        <f t="shared" si="28"/>
        <v>4</v>
      </c>
      <c r="N164" s="20" t="str">
        <f t="shared" si="41"/>
        <v>0</v>
      </c>
      <c r="O164" s="20" t="str">
        <f t="shared" si="42"/>
        <v>0</v>
      </c>
      <c r="P164" s="20" t="str">
        <f t="shared" si="29"/>
        <v>4</v>
      </c>
      <c r="Q164" s="20" t="str">
        <f t="shared" si="30"/>
        <v>5</v>
      </c>
      <c r="R164" s="20" t="str">
        <f t="shared" si="31"/>
        <v>0</v>
      </c>
      <c r="S164" s="20" t="str">
        <f t="shared" si="32"/>
        <v>0</v>
      </c>
      <c r="T164" s="20" t="str">
        <f t="shared" si="33"/>
        <v>5</v>
      </c>
      <c r="U164" s="20" t="str">
        <f t="shared" si="34"/>
        <v>4</v>
      </c>
      <c r="V164" s="20" t="str">
        <f t="shared" si="35"/>
        <v>0</v>
      </c>
      <c r="W164" s="20" t="str">
        <f t="shared" si="36"/>
        <v>0</v>
      </c>
      <c r="X164" s="20">
        <f t="shared" si="39"/>
        <v>9</v>
      </c>
      <c r="Y164" s="20">
        <f t="shared" si="40"/>
        <v>1.25</v>
      </c>
    </row>
    <row r="165" spans="1:25" hidden="1" x14ac:dyDescent="0.25">
      <c r="A165">
        <f t="shared" si="46"/>
        <v>151</v>
      </c>
      <c r="B165" s="20"/>
      <c r="C165" s="20">
        <f t="shared" si="47"/>
        <v>1359</v>
      </c>
      <c r="D165" s="20"/>
      <c r="E165" s="20"/>
      <c r="F165" s="25">
        <f t="shared" si="44"/>
        <v>4530</v>
      </c>
      <c r="G165" s="31" t="str">
        <f t="shared" si="27"/>
        <v>3045</v>
      </c>
      <c r="H165" s="25">
        <f t="shared" si="45"/>
        <v>5436</v>
      </c>
      <c r="I165" s="25"/>
      <c r="J165" s="20">
        <f t="shared" si="37"/>
        <v>1</v>
      </c>
      <c r="K165" s="20">
        <f t="shared" si="38"/>
        <v>1</v>
      </c>
      <c r="L165" s="20"/>
      <c r="M165" s="20" t="str">
        <f t="shared" si="28"/>
        <v>4</v>
      </c>
      <c r="N165" s="20" t="str">
        <f t="shared" si="41"/>
        <v>3</v>
      </c>
      <c r="O165" s="20" t="str">
        <f t="shared" si="42"/>
        <v>3</v>
      </c>
      <c r="P165" s="20" t="str">
        <f t="shared" si="29"/>
        <v>4</v>
      </c>
      <c r="Q165" s="20" t="str">
        <f t="shared" si="30"/>
        <v>5</v>
      </c>
      <c r="R165" s="20" t="str">
        <f t="shared" si="31"/>
        <v>3</v>
      </c>
      <c r="S165" s="20" t="str">
        <f t="shared" si="32"/>
        <v>0</v>
      </c>
      <c r="T165" s="20" t="str">
        <f t="shared" si="33"/>
        <v>5</v>
      </c>
      <c r="U165" s="20" t="str">
        <f t="shared" si="34"/>
        <v>4</v>
      </c>
      <c r="V165" s="20" t="str">
        <f t="shared" si="35"/>
        <v>3</v>
      </c>
      <c r="W165" s="20" t="str">
        <f t="shared" si="36"/>
        <v>6</v>
      </c>
      <c r="X165" s="20">
        <f t="shared" si="39"/>
        <v>21</v>
      </c>
      <c r="Y165" s="20">
        <f t="shared" si="40"/>
        <v>84.583333333333329</v>
      </c>
    </row>
    <row r="166" spans="1:25" hidden="1" x14ac:dyDescent="0.25">
      <c r="A166">
        <f t="shared" si="46"/>
        <v>152</v>
      </c>
      <c r="B166" s="20"/>
      <c r="C166" s="20">
        <f t="shared" si="47"/>
        <v>1368</v>
      </c>
      <c r="D166" s="20"/>
      <c r="E166" s="20"/>
      <c r="F166" s="25">
        <f t="shared" si="44"/>
        <v>4560</v>
      </c>
      <c r="G166" s="31" t="str">
        <f t="shared" si="27"/>
        <v>6045</v>
      </c>
      <c r="H166" s="25">
        <f t="shared" si="45"/>
        <v>5472</v>
      </c>
      <c r="I166" s="25"/>
      <c r="J166" s="20">
        <f t="shared" si="37"/>
        <v>1</v>
      </c>
      <c r="K166" s="20">
        <f t="shared" si="38"/>
        <v>1</v>
      </c>
      <c r="L166" s="20"/>
      <c r="M166" s="20" t="str">
        <f t="shared" si="28"/>
        <v>4</v>
      </c>
      <c r="N166" s="20" t="str">
        <f t="shared" si="41"/>
        <v>6</v>
      </c>
      <c r="O166" s="20" t="str">
        <f t="shared" si="42"/>
        <v>7</v>
      </c>
      <c r="P166" s="20" t="str">
        <f t="shared" si="29"/>
        <v>4</v>
      </c>
      <c r="Q166" s="20" t="str">
        <f t="shared" si="30"/>
        <v>5</v>
      </c>
      <c r="R166" s="20" t="str">
        <f t="shared" si="31"/>
        <v>6</v>
      </c>
      <c r="S166" s="20" t="str">
        <f t="shared" si="32"/>
        <v>0</v>
      </c>
      <c r="T166" s="20" t="str">
        <f t="shared" si="33"/>
        <v>5</v>
      </c>
      <c r="U166" s="20" t="str">
        <f t="shared" si="34"/>
        <v>4</v>
      </c>
      <c r="V166" s="20" t="str">
        <f t="shared" si="35"/>
        <v>7</v>
      </c>
      <c r="W166" s="20" t="str">
        <f t="shared" si="36"/>
        <v>2</v>
      </c>
      <c r="X166" s="20">
        <f t="shared" si="39"/>
        <v>33</v>
      </c>
      <c r="Y166" s="20">
        <f t="shared" si="40"/>
        <v>167.91666666666666</v>
      </c>
    </row>
    <row r="167" spans="1:25" hidden="1" x14ac:dyDescent="0.25">
      <c r="A167">
        <f t="shared" si="46"/>
        <v>153</v>
      </c>
      <c r="B167" s="20"/>
      <c r="C167" s="20">
        <f t="shared" si="47"/>
        <v>1377</v>
      </c>
      <c r="D167" s="20"/>
      <c r="E167" s="20"/>
      <c r="F167" s="25">
        <f t="shared" si="44"/>
        <v>4590</v>
      </c>
      <c r="G167" s="31" t="str">
        <f t="shared" si="27"/>
        <v>9045</v>
      </c>
      <c r="H167" s="25">
        <f t="shared" si="45"/>
        <v>5508</v>
      </c>
      <c r="I167" s="25"/>
      <c r="J167" s="20">
        <f t="shared" si="37"/>
        <v>1</v>
      </c>
      <c r="K167" s="20">
        <f t="shared" si="38"/>
        <v>1</v>
      </c>
      <c r="L167" s="20"/>
      <c r="M167" s="20" t="str">
        <f t="shared" si="28"/>
        <v>5</v>
      </c>
      <c r="N167" s="20" t="str">
        <f t="shared" si="41"/>
        <v>9</v>
      </c>
      <c r="O167" s="20" t="str">
        <f t="shared" si="42"/>
        <v>0</v>
      </c>
      <c r="P167" s="20" t="str">
        <f t="shared" si="29"/>
        <v>4</v>
      </c>
      <c r="Q167" s="20" t="str">
        <f t="shared" si="30"/>
        <v>5</v>
      </c>
      <c r="R167" s="20" t="str">
        <f t="shared" si="31"/>
        <v>9</v>
      </c>
      <c r="S167" s="20" t="str">
        <f t="shared" si="32"/>
        <v>0</v>
      </c>
      <c r="T167" s="20" t="str">
        <f t="shared" si="33"/>
        <v>5</v>
      </c>
      <c r="U167" s="20" t="str">
        <f t="shared" si="34"/>
        <v>5</v>
      </c>
      <c r="V167" s="20" t="str">
        <f t="shared" si="35"/>
        <v>0</v>
      </c>
      <c r="W167" s="20" t="str">
        <f t="shared" si="36"/>
        <v>8</v>
      </c>
      <c r="X167" s="20">
        <f t="shared" si="39"/>
        <v>9</v>
      </c>
      <c r="Y167" s="20">
        <f t="shared" si="40"/>
        <v>251.25</v>
      </c>
    </row>
    <row r="168" spans="1:25" hidden="1" x14ac:dyDescent="0.25">
      <c r="A168">
        <f t="shared" si="46"/>
        <v>154</v>
      </c>
      <c r="B168" s="20"/>
      <c r="C168" s="20">
        <f t="shared" si="47"/>
        <v>1386</v>
      </c>
      <c r="D168" s="20"/>
      <c r="E168" s="20"/>
      <c r="F168" s="25">
        <f t="shared" si="44"/>
        <v>4620</v>
      </c>
      <c r="G168" s="31" t="str">
        <f t="shared" si="27"/>
        <v>2046</v>
      </c>
      <c r="H168" s="25">
        <f t="shared" si="45"/>
        <v>5544</v>
      </c>
      <c r="I168" s="25"/>
      <c r="J168" s="20">
        <f t="shared" si="37"/>
        <v>1</v>
      </c>
      <c r="K168" s="20">
        <f t="shared" si="38"/>
        <v>1</v>
      </c>
      <c r="L168" s="20"/>
      <c r="M168" s="20" t="str">
        <f t="shared" si="28"/>
        <v>5</v>
      </c>
      <c r="N168" s="20" t="str">
        <f t="shared" si="41"/>
        <v>2</v>
      </c>
      <c r="O168" s="20" t="str">
        <f t="shared" si="42"/>
        <v>4</v>
      </c>
      <c r="P168" s="20" t="str">
        <f t="shared" si="29"/>
        <v>4</v>
      </c>
      <c r="Q168" s="20" t="str">
        <f t="shared" si="30"/>
        <v>6</v>
      </c>
      <c r="R168" s="20" t="str">
        <f t="shared" si="31"/>
        <v>2</v>
      </c>
      <c r="S168" s="20" t="str">
        <f t="shared" si="32"/>
        <v>0</v>
      </c>
      <c r="T168" s="20" t="str">
        <f t="shared" si="33"/>
        <v>5</v>
      </c>
      <c r="U168" s="20" t="str">
        <f t="shared" si="34"/>
        <v>5</v>
      </c>
      <c r="V168" s="20" t="str">
        <f t="shared" si="35"/>
        <v>4</v>
      </c>
      <c r="W168" s="20" t="str">
        <f t="shared" si="36"/>
        <v>4</v>
      </c>
      <c r="X168" s="20">
        <f t="shared" si="39"/>
        <v>30</v>
      </c>
      <c r="Y168" s="20">
        <f t="shared" si="40"/>
        <v>56.833333333333336</v>
      </c>
    </row>
    <row r="169" spans="1:25" hidden="1" x14ac:dyDescent="0.25">
      <c r="A169">
        <f t="shared" si="46"/>
        <v>155</v>
      </c>
      <c r="B169" s="20"/>
      <c r="C169" s="20">
        <f t="shared" si="47"/>
        <v>1395</v>
      </c>
      <c r="D169" s="20"/>
      <c r="E169" s="20"/>
      <c r="F169" s="25">
        <f t="shared" si="44"/>
        <v>4650</v>
      </c>
      <c r="G169" s="31" t="str">
        <f t="shared" si="27"/>
        <v>5046</v>
      </c>
      <c r="H169" s="25">
        <f t="shared" si="45"/>
        <v>5580</v>
      </c>
      <c r="I169" s="25"/>
      <c r="J169" s="20">
        <f t="shared" si="37"/>
        <v>1</v>
      </c>
      <c r="K169" s="20">
        <f t="shared" si="38"/>
        <v>2</v>
      </c>
      <c r="L169" s="20"/>
      <c r="M169" s="20" t="str">
        <f t="shared" si="28"/>
        <v>5</v>
      </c>
      <c r="N169" s="20" t="str">
        <f t="shared" si="41"/>
        <v>5</v>
      </c>
      <c r="O169" s="20" t="str">
        <f t="shared" si="42"/>
        <v>8</v>
      </c>
      <c r="P169" s="20" t="str">
        <f t="shared" si="29"/>
        <v>4</v>
      </c>
      <c r="Q169" s="20" t="str">
        <f t="shared" si="30"/>
        <v>6</v>
      </c>
      <c r="R169" s="20" t="str">
        <f t="shared" si="31"/>
        <v>5</v>
      </c>
      <c r="S169" s="20" t="str">
        <f t="shared" si="32"/>
        <v>0</v>
      </c>
      <c r="T169" s="20" t="str">
        <f t="shared" si="33"/>
        <v>5</v>
      </c>
      <c r="U169" s="20" t="str">
        <f t="shared" si="34"/>
        <v>5</v>
      </c>
      <c r="V169" s="20" t="str">
        <f t="shared" si="35"/>
        <v>8</v>
      </c>
      <c r="W169" s="20" t="str">
        <f t="shared" si="36"/>
        <v>0</v>
      </c>
      <c r="X169" s="20">
        <f t="shared" si="39"/>
        <v>6</v>
      </c>
      <c r="Y169" s="20">
        <f t="shared" si="40"/>
        <v>140.16666666666666</v>
      </c>
    </row>
    <row r="170" spans="1:25" hidden="1" x14ac:dyDescent="0.25">
      <c r="A170">
        <f t="shared" si="46"/>
        <v>156</v>
      </c>
      <c r="B170" s="20"/>
      <c r="C170" s="20">
        <f t="shared" si="47"/>
        <v>1404</v>
      </c>
      <c r="D170" s="20"/>
      <c r="E170" s="20"/>
      <c r="F170" s="25">
        <f t="shared" si="44"/>
        <v>4680</v>
      </c>
      <c r="G170" s="31" t="str">
        <f t="shared" si="27"/>
        <v>8046</v>
      </c>
      <c r="H170" s="25">
        <f t="shared" si="45"/>
        <v>5616</v>
      </c>
      <c r="I170" s="25"/>
      <c r="J170" s="20">
        <f t="shared" si="37"/>
        <v>2</v>
      </c>
      <c r="K170" s="20">
        <f t="shared" si="38"/>
        <v>1</v>
      </c>
      <c r="L170" s="20"/>
      <c r="M170" s="20" t="str">
        <f t="shared" si="28"/>
        <v>6</v>
      </c>
      <c r="N170" s="20" t="str">
        <f t="shared" si="41"/>
        <v>8</v>
      </c>
      <c r="O170" s="20" t="str">
        <f t="shared" si="42"/>
        <v>1</v>
      </c>
      <c r="P170" s="20" t="str">
        <f t="shared" si="29"/>
        <v>4</v>
      </c>
      <c r="Q170" s="20" t="str">
        <f t="shared" si="30"/>
        <v>6</v>
      </c>
      <c r="R170" s="20" t="str">
        <f t="shared" si="31"/>
        <v>8</v>
      </c>
      <c r="S170" s="20" t="str">
        <f t="shared" si="32"/>
        <v>0</v>
      </c>
      <c r="T170" s="20" t="str">
        <f t="shared" si="33"/>
        <v>5</v>
      </c>
      <c r="U170" s="20" t="str">
        <f t="shared" si="34"/>
        <v>6</v>
      </c>
      <c r="V170" s="20" t="str">
        <f t="shared" si="35"/>
        <v>1</v>
      </c>
      <c r="W170" s="20" t="str">
        <f t="shared" si="36"/>
        <v>6</v>
      </c>
      <c r="X170" s="20">
        <f t="shared" si="39"/>
        <v>18</v>
      </c>
      <c r="Y170" s="20">
        <f t="shared" si="40"/>
        <v>223.5</v>
      </c>
    </row>
    <row r="171" spans="1:25" hidden="1" x14ac:dyDescent="0.25">
      <c r="A171">
        <f t="shared" si="46"/>
        <v>157</v>
      </c>
      <c r="B171" s="20"/>
      <c r="C171" s="20">
        <f t="shared" si="47"/>
        <v>1413</v>
      </c>
      <c r="D171" s="20"/>
      <c r="E171" s="20"/>
      <c r="F171" s="25">
        <f t="shared" si="44"/>
        <v>4710</v>
      </c>
      <c r="G171" s="31" t="str">
        <f t="shared" ref="G171:G234" si="48">CONCATENATE(R171,S171,P171,Q171)</f>
        <v>1047</v>
      </c>
      <c r="H171" s="25">
        <f t="shared" si="45"/>
        <v>5652</v>
      </c>
      <c r="I171" s="25"/>
      <c r="J171" s="20">
        <f t="shared" si="37"/>
        <v>1</v>
      </c>
      <c r="K171" s="20">
        <f t="shared" si="38"/>
        <v>1</v>
      </c>
      <c r="L171" s="20"/>
      <c r="M171" s="20" t="str">
        <f t="shared" ref="M171:M234" si="49">MID(H171,2,1)</f>
        <v>6</v>
      </c>
      <c r="N171" s="20" t="str">
        <f t="shared" si="41"/>
        <v>1</v>
      </c>
      <c r="O171" s="20" t="str">
        <f t="shared" si="42"/>
        <v>5</v>
      </c>
      <c r="P171" s="20" t="str">
        <f t="shared" ref="P171:P234" si="50">MID(F171,1,1)</f>
        <v>4</v>
      </c>
      <c r="Q171" s="20" t="str">
        <f t="shared" ref="Q171:Q234" si="51">MID(F171,2,1)</f>
        <v>7</v>
      </c>
      <c r="R171" s="20" t="str">
        <f t="shared" ref="R171:R234" si="52">MID(F171,3,1)</f>
        <v>1</v>
      </c>
      <c r="S171" s="20" t="str">
        <f t="shared" ref="S171:S234" si="53">MID(F171,4,1)</f>
        <v>0</v>
      </c>
      <c r="T171" s="20" t="str">
        <f t="shared" ref="T171:T234" si="54">MID(H171,1,1)</f>
        <v>5</v>
      </c>
      <c r="U171" s="20" t="str">
        <f t="shared" ref="U171:U234" si="55">MID(H171,2,1)</f>
        <v>6</v>
      </c>
      <c r="V171" s="20" t="str">
        <f t="shared" ref="V171:V234" si="56">MID(H171,3,1)</f>
        <v>5</v>
      </c>
      <c r="W171" s="20" t="str">
        <f t="shared" ref="W171:W234" si="57">MID(H171,4,1)</f>
        <v>2</v>
      </c>
      <c r="X171" s="20">
        <f t="shared" si="39"/>
        <v>3</v>
      </c>
      <c r="Y171" s="20">
        <f t="shared" si="40"/>
        <v>29.083333333333332</v>
      </c>
    </row>
    <row r="172" spans="1:25" hidden="1" x14ac:dyDescent="0.25">
      <c r="A172">
        <f t="shared" si="46"/>
        <v>158</v>
      </c>
      <c r="B172" s="20"/>
      <c r="C172" s="20">
        <f t="shared" si="47"/>
        <v>1422</v>
      </c>
      <c r="D172" s="20"/>
      <c r="E172" s="20"/>
      <c r="F172" s="25">
        <f t="shared" si="44"/>
        <v>4740</v>
      </c>
      <c r="G172" s="31" t="str">
        <f t="shared" si="48"/>
        <v>4047</v>
      </c>
      <c r="H172" s="25">
        <f t="shared" si="45"/>
        <v>5688</v>
      </c>
      <c r="I172" s="25"/>
      <c r="J172" s="20">
        <f t="shared" si="37"/>
        <v>1</v>
      </c>
      <c r="K172" s="20">
        <f t="shared" si="38"/>
        <v>1</v>
      </c>
      <c r="L172" s="20"/>
      <c r="M172" s="20" t="str">
        <f t="shared" si="49"/>
        <v>6</v>
      </c>
      <c r="N172" s="20" t="str">
        <f t="shared" si="41"/>
        <v>4</v>
      </c>
      <c r="O172" s="20" t="str">
        <f t="shared" si="42"/>
        <v>8</v>
      </c>
      <c r="P172" s="20" t="str">
        <f t="shared" si="50"/>
        <v>4</v>
      </c>
      <c r="Q172" s="20" t="str">
        <f t="shared" si="51"/>
        <v>7</v>
      </c>
      <c r="R172" s="20" t="str">
        <f t="shared" si="52"/>
        <v>4</v>
      </c>
      <c r="S172" s="20" t="str">
        <f t="shared" si="53"/>
        <v>0</v>
      </c>
      <c r="T172" s="20" t="str">
        <f t="shared" si="54"/>
        <v>5</v>
      </c>
      <c r="U172" s="20" t="str">
        <f t="shared" si="55"/>
        <v>6</v>
      </c>
      <c r="V172" s="20" t="str">
        <f t="shared" si="56"/>
        <v>8</v>
      </c>
      <c r="W172" s="20" t="str">
        <f t="shared" si="57"/>
        <v>8</v>
      </c>
      <c r="X172" s="20">
        <f t="shared" si="39"/>
        <v>15</v>
      </c>
      <c r="Y172" s="20">
        <f t="shared" si="40"/>
        <v>112.41666666666667</v>
      </c>
    </row>
    <row r="173" spans="1:25" hidden="1" x14ac:dyDescent="0.25">
      <c r="A173">
        <f t="shared" si="46"/>
        <v>159</v>
      </c>
      <c r="B173" s="20"/>
      <c r="C173" s="20">
        <f t="shared" si="47"/>
        <v>1431</v>
      </c>
      <c r="D173" s="20"/>
      <c r="E173" s="20"/>
      <c r="F173" s="25">
        <f t="shared" si="44"/>
        <v>4770</v>
      </c>
      <c r="G173" s="31" t="str">
        <f t="shared" si="48"/>
        <v>7047</v>
      </c>
      <c r="H173" s="25">
        <f t="shared" si="45"/>
        <v>5724</v>
      </c>
      <c r="I173" s="25"/>
      <c r="J173" s="20">
        <f t="shared" si="37"/>
        <v>1</v>
      </c>
      <c r="K173" s="20">
        <f t="shared" si="38"/>
        <v>1</v>
      </c>
      <c r="L173" s="20"/>
      <c r="M173" s="20" t="str">
        <f t="shared" si="49"/>
        <v>7</v>
      </c>
      <c r="N173" s="20" t="str">
        <f t="shared" si="41"/>
        <v>7</v>
      </c>
      <c r="O173" s="20" t="str">
        <f t="shared" si="42"/>
        <v>2</v>
      </c>
      <c r="P173" s="20" t="str">
        <f t="shared" si="50"/>
        <v>4</v>
      </c>
      <c r="Q173" s="20" t="str">
        <f t="shared" si="51"/>
        <v>7</v>
      </c>
      <c r="R173" s="20" t="str">
        <f t="shared" si="52"/>
        <v>7</v>
      </c>
      <c r="S173" s="20" t="str">
        <f t="shared" si="53"/>
        <v>0</v>
      </c>
      <c r="T173" s="20" t="str">
        <f t="shared" si="54"/>
        <v>5</v>
      </c>
      <c r="U173" s="20" t="str">
        <f t="shared" si="55"/>
        <v>7</v>
      </c>
      <c r="V173" s="20" t="str">
        <f t="shared" si="56"/>
        <v>2</v>
      </c>
      <c r="W173" s="20" t="str">
        <f t="shared" si="57"/>
        <v>4</v>
      </c>
      <c r="X173" s="20">
        <f t="shared" si="39"/>
        <v>27</v>
      </c>
      <c r="Y173" s="20">
        <f t="shared" si="40"/>
        <v>195.75</v>
      </c>
    </row>
    <row r="174" spans="1:25" hidden="1" x14ac:dyDescent="0.25">
      <c r="A174">
        <f t="shared" si="46"/>
        <v>160</v>
      </c>
      <c r="B174" s="20"/>
      <c r="C174" s="20">
        <f t="shared" si="47"/>
        <v>1440</v>
      </c>
      <c r="D174" s="20"/>
      <c r="E174" s="20"/>
      <c r="F174" s="25">
        <f t="shared" si="44"/>
        <v>4800</v>
      </c>
      <c r="G174" s="31" t="str">
        <f t="shared" si="48"/>
        <v>0048</v>
      </c>
      <c r="H174" s="25">
        <f t="shared" si="45"/>
        <v>5760</v>
      </c>
      <c r="I174" s="25"/>
      <c r="J174" s="20">
        <f t="shared" si="37"/>
        <v>1</v>
      </c>
      <c r="K174" s="20">
        <f t="shared" si="38"/>
        <v>2</v>
      </c>
      <c r="L174" s="20"/>
      <c r="M174" s="20" t="str">
        <f t="shared" si="49"/>
        <v>7</v>
      </c>
      <c r="N174" s="20" t="str">
        <f t="shared" si="41"/>
        <v>0</v>
      </c>
      <c r="O174" s="20" t="str">
        <f t="shared" si="42"/>
        <v>6</v>
      </c>
      <c r="P174" s="20" t="str">
        <f t="shared" si="50"/>
        <v>4</v>
      </c>
      <c r="Q174" s="20" t="str">
        <f t="shared" si="51"/>
        <v>8</v>
      </c>
      <c r="R174" s="20" t="str">
        <f t="shared" si="52"/>
        <v>0</v>
      </c>
      <c r="S174" s="20" t="str">
        <f t="shared" si="53"/>
        <v>0</v>
      </c>
      <c r="T174" s="20" t="str">
        <f t="shared" si="54"/>
        <v>5</v>
      </c>
      <c r="U174" s="20" t="str">
        <f t="shared" si="55"/>
        <v>7</v>
      </c>
      <c r="V174" s="20" t="str">
        <f t="shared" si="56"/>
        <v>6</v>
      </c>
      <c r="W174" s="20" t="str">
        <f t="shared" si="57"/>
        <v>0</v>
      </c>
      <c r="X174" s="20">
        <f t="shared" si="39"/>
        <v>12</v>
      </c>
      <c r="Y174" s="20">
        <f t="shared" si="40"/>
        <v>1.3333333333333333</v>
      </c>
    </row>
    <row r="175" spans="1:25" hidden="1" x14ac:dyDescent="0.25">
      <c r="A175">
        <f t="shared" si="46"/>
        <v>161</v>
      </c>
      <c r="B175" s="20"/>
      <c r="C175" s="20">
        <f t="shared" si="47"/>
        <v>1449</v>
      </c>
      <c r="D175" s="20"/>
      <c r="E175" s="20"/>
      <c r="F175" s="25">
        <f t="shared" si="44"/>
        <v>4830</v>
      </c>
      <c r="G175" s="31" t="str">
        <f t="shared" si="48"/>
        <v>3048</v>
      </c>
      <c r="H175" s="25">
        <f t="shared" si="45"/>
        <v>5796</v>
      </c>
      <c r="I175" s="25"/>
      <c r="J175" s="20">
        <f t="shared" si="37"/>
        <v>1</v>
      </c>
      <c r="K175" s="20">
        <f t="shared" si="38"/>
        <v>1</v>
      </c>
      <c r="L175" s="20"/>
      <c r="M175" s="20" t="str">
        <f t="shared" si="49"/>
        <v>7</v>
      </c>
      <c r="N175" s="20" t="str">
        <f t="shared" si="41"/>
        <v>3</v>
      </c>
      <c r="O175" s="20" t="str">
        <f t="shared" si="42"/>
        <v>9</v>
      </c>
      <c r="P175" s="20" t="str">
        <f t="shared" si="50"/>
        <v>4</v>
      </c>
      <c r="Q175" s="20" t="str">
        <f t="shared" si="51"/>
        <v>8</v>
      </c>
      <c r="R175" s="20" t="str">
        <f t="shared" si="52"/>
        <v>3</v>
      </c>
      <c r="S175" s="20" t="str">
        <f t="shared" si="53"/>
        <v>0</v>
      </c>
      <c r="T175" s="20" t="str">
        <f t="shared" si="54"/>
        <v>5</v>
      </c>
      <c r="U175" s="20" t="str">
        <f t="shared" si="55"/>
        <v>7</v>
      </c>
      <c r="V175" s="20" t="str">
        <f t="shared" si="56"/>
        <v>9</v>
      </c>
      <c r="W175" s="20" t="str">
        <f t="shared" si="57"/>
        <v>6</v>
      </c>
      <c r="X175" s="20">
        <f t="shared" si="39"/>
        <v>24</v>
      </c>
      <c r="Y175" s="20">
        <f t="shared" si="40"/>
        <v>84.666666666666671</v>
      </c>
    </row>
    <row r="176" spans="1:25" x14ac:dyDescent="0.25">
      <c r="A176">
        <f t="shared" si="46"/>
        <v>162</v>
      </c>
      <c r="B176" s="20"/>
      <c r="C176" s="20">
        <f t="shared" si="47"/>
        <v>1458</v>
      </c>
      <c r="D176" s="20"/>
      <c r="E176" s="20"/>
      <c r="F176" s="25">
        <f t="shared" si="44"/>
        <v>4860</v>
      </c>
      <c r="G176" s="31" t="str">
        <f t="shared" si="48"/>
        <v>6048</v>
      </c>
      <c r="H176" s="25">
        <f t="shared" si="45"/>
        <v>5832</v>
      </c>
      <c r="I176" s="25"/>
      <c r="J176" s="20">
        <f t="shared" si="37"/>
        <v>2</v>
      </c>
      <c r="K176" s="20">
        <f t="shared" si="38"/>
        <v>1</v>
      </c>
      <c r="L176" s="20"/>
      <c r="M176" s="20" t="str">
        <f t="shared" si="49"/>
        <v>8</v>
      </c>
      <c r="N176" s="20" t="str">
        <f t="shared" si="41"/>
        <v>6</v>
      </c>
      <c r="O176" s="20" t="str">
        <f t="shared" si="42"/>
        <v>3</v>
      </c>
      <c r="P176" s="20" t="str">
        <f t="shared" si="50"/>
        <v>4</v>
      </c>
      <c r="Q176" s="20" t="str">
        <f t="shared" si="51"/>
        <v>8</v>
      </c>
      <c r="R176" s="20" t="str">
        <f t="shared" si="52"/>
        <v>6</v>
      </c>
      <c r="S176" s="20" t="str">
        <f t="shared" si="53"/>
        <v>0</v>
      </c>
      <c r="T176" s="20" t="str">
        <f t="shared" si="54"/>
        <v>5</v>
      </c>
      <c r="U176" s="20" t="str">
        <f t="shared" si="55"/>
        <v>8</v>
      </c>
      <c r="V176" s="20" t="str">
        <f t="shared" si="56"/>
        <v>3</v>
      </c>
      <c r="W176" s="20" t="str">
        <f t="shared" si="57"/>
        <v>2</v>
      </c>
      <c r="X176" s="20">
        <f t="shared" si="39"/>
        <v>0</v>
      </c>
      <c r="Y176" s="20">
        <f t="shared" si="40"/>
        <v>168</v>
      </c>
    </row>
    <row r="177" spans="1:25" hidden="1" x14ac:dyDescent="0.25">
      <c r="A177">
        <f t="shared" si="46"/>
        <v>163</v>
      </c>
      <c r="B177" s="20"/>
      <c r="C177" s="20">
        <f t="shared" si="47"/>
        <v>1467</v>
      </c>
      <c r="D177" s="20"/>
      <c r="E177" s="20"/>
      <c r="F177" s="25">
        <f t="shared" si="44"/>
        <v>4890</v>
      </c>
      <c r="G177" s="31" t="str">
        <f t="shared" si="48"/>
        <v>9048</v>
      </c>
      <c r="H177" s="25">
        <f t="shared" si="45"/>
        <v>5868</v>
      </c>
      <c r="I177" s="25"/>
      <c r="J177" s="20">
        <f t="shared" ref="J177:J240" si="58">COUNTIF($F$42:$H$347,F177)</f>
        <v>1</v>
      </c>
      <c r="K177" s="20">
        <f t="shared" ref="K177:K240" si="59">COUNTIF($F$42:$H$347,H177)</f>
        <v>1</v>
      </c>
      <c r="L177" s="20"/>
      <c r="M177" s="20" t="str">
        <f t="shared" si="49"/>
        <v>8</v>
      </c>
      <c r="N177" s="20" t="str">
        <f t="shared" si="41"/>
        <v>9</v>
      </c>
      <c r="O177" s="20" t="str">
        <f t="shared" si="42"/>
        <v>6</v>
      </c>
      <c r="P177" s="20" t="str">
        <f t="shared" si="50"/>
        <v>4</v>
      </c>
      <c r="Q177" s="20" t="str">
        <f t="shared" si="51"/>
        <v>8</v>
      </c>
      <c r="R177" s="20" t="str">
        <f t="shared" si="52"/>
        <v>9</v>
      </c>
      <c r="S177" s="20" t="str">
        <f t="shared" si="53"/>
        <v>0</v>
      </c>
      <c r="T177" s="20" t="str">
        <f t="shared" si="54"/>
        <v>5</v>
      </c>
      <c r="U177" s="20" t="str">
        <f t="shared" si="55"/>
        <v>8</v>
      </c>
      <c r="V177" s="20" t="str">
        <f t="shared" si="56"/>
        <v>6</v>
      </c>
      <c r="W177" s="20" t="str">
        <f t="shared" si="57"/>
        <v>8</v>
      </c>
      <c r="X177" s="20">
        <f t="shared" ref="X177:X240" si="60">MOD(G177,36)</f>
        <v>12</v>
      </c>
      <c r="Y177" s="20">
        <f t="shared" ref="Y177:Y240" si="61">G177/36</f>
        <v>251.33333333333334</v>
      </c>
    </row>
    <row r="178" spans="1:25" hidden="1" x14ac:dyDescent="0.25">
      <c r="A178">
        <f t="shared" si="46"/>
        <v>164</v>
      </c>
      <c r="B178" s="20"/>
      <c r="C178" s="20">
        <f t="shared" si="47"/>
        <v>1476</v>
      </c>
      <c r="D178" s="20"/>
      <c r="E178" s="20"/>
      <c r="F178" s="25">
        <f t="shared" si="44"/>
        <v>4920</v>
      </c>
      <c r="G178" s="31" t="str">
        <f t="shared" si="48"/>
        <v>2049</v>
      </c>
      <c r="H178" s="25">
        <f t="shared" si="45"/>
        <v>5904</v>
      </c>
      <c r="I178" s="25"/>
      <c r="J178" s="20">
        <f t="shared" si="58"/>
        <v>1</v>
      </c>
      <c r="K178" s="20">
        <f t="shared" si="59"/>
        <v>1</v>
      </c>
      <c r="L178" s="20"/>
      <c r="M178" s="20" t="str">
        <f t="shared" si="49"/>
        <v>9</v>
      </c>
      <c r="N178" s="20" t="str">
        <f t="shared" ref="N178:N241" si="62">MID(F178,3,1)</f>
        <v>2</v>
      </c>
      <c r="O178" s="20" t="str">
        <f t="shared" ref="O178:O241" si="63">MID(H178,3,1)</f>
        <v>0</v>
      </c>
      <c r="P178" s="20" t="str">
        <f t="shared" si="50"/>
        <v>4</v>
      </c>
      <c r="Q178" s="20" t="str">
        <f t="shared" si="51"/>
        <v>9</v>
      </c>
      <c r="R178" s="20" t="str">
        <f t="shared" si="52"/>
        <v>2</v>
      </c>
      <c r="S178" s="20" t="str">
        <f t="shared" si="53"/>
        <v>0</v>
      </c>
      <c r="T178" s="20" t="str">
        <f t="shared" si="54"/>
        <v>5</v>
      </c>
      <c r="U178" s="20" t="str">
        <f t="shared" si="55"/>
        <v>9</v>
      </c>
      <c r="V178" s="20" t="str">
        <f t="shared" si="56"/>
        <v>0</v>
      </c>
      <c r="W178" s="20" t="str">
        <f t="shared" si="57"/>
        <v>4</v>
      </c>
      <c r="X178" s="20">
        <f t="shared" si="60"/>
        <v>33</v>
      </c>
      <c r="Y178" s="20">
        <f t="shared" si="61"/>
        <v>56.916666666666664</v>
      </c>
    </row>
    <row r="179" spans="1:25" hidden="1" x14ac:dyDescent="0.25">
      <c r="A179">
        <f t="shared" si="46"/>
        <v>165</v>
      </c>
      <c r="B179" s="20"/>
      <c r="C179" s="20">
        <f t="shared" si="47"/>
        <v>1485</v>
      </c>
      <c r="D179" s="20"/>
      <c r="E179" s="20"/>
      <c r="F179" s="25">
        <f t="shared" si="44"/>
        <v>4950</v>
      </c>
      <c r="G179" s="31" t="str">
        <f t="shared" si="48"/>
        <v>5049</v>
      </c>
      <c r="H179" s="25">
        <f t="shared" si="45"/>
        <v>5940</v>
      </c>
      <c r="I179" s="25"/>
      <c r="J179" s="20">
        <f t="shared" si="58"/>
        <v>1</v>
      </c>
      <c r="K179" s="20">
        <f t="shared" si="59"/>
        <v>2</v>
      </c>
      <c r="L179" s="20"/>
      <c r="M179" s="20" t="str">
        <f t="shared" si="49"/>
        <v>9</v>
      </c>
      <c r="N179" s="20" t="str">
        <f t="shared" si="62"/>
        <v>5</v>
      </c>
      <c r="O179" s="20" t="str">
        <f t="shared" si="63"/>
        <v>4</v>
      </c>
      <c r="P179" s="20" t="str">
        <f t="shared" si="50"/>
        <v>4</v>
      </c>
      <c r="Q179" s="20" t="str">
        <f t="shared" si="51"/>
        <v>9</v>
      </c>
      <c r="R179" s="20" t="str">
        <f t="shared" si="52"/>
        <v>5</v>
      </c>
      <c r="S179" s="20" t="str">
        <f t="shared" si="53"/>
        <v>0</v>
      </c>
      <c r="T179" s="20" t="str">
        <f t="shared" si="54"/>
        <v>5</v>
      </c>
      <c r="U179" s="20" t="str">
        <f t="shared" si="55"/>
        <v>9</v>
      </c>
      <c r="V179" s="20" t="str">
        <f t="shared" si="56"/>
        <v>4</v>
      </c>
      <c r="W179" s="20" t="str">
        <f t="shared" si="57"/>
        <v>0</v>
      </c>
      <c r="X179" s="20">
        <f t="shared" si="60"/>
        <v>9</v>
      </c>
      <c r="Y179" s="20">
        <f t="shared" si="61"/>
        <v>140.25</v>
      </c>
    </row>
    <row r="180" spans="1:25" hidden="1" x14ac:dyDescent="0.25">
      <c r="A180">
        <f t="shared" si="46"/>
        <v>166</v>
      </c>
      <c r="B180" s="20"/>
      <c r="C180" s="20">
        <f t="shared" si="47"/>
        <v>1494</v>
      </c>
      <c r="D180" s="20"/>
      <c r="E180" s="20"/>
      <c r="F180" s="25">
        <f t="shared" si="44"/>
        <v>4980</v>
      </c>
      <c r="G180" s="31" t="str">
        <f t="shared" si="48"/>
        <v>8049</v>
      </c>
      <c r="H180" s="25">
        <f t="shared" si="45"/>
        <v>5976</v>
      </c>
      <c r="I180" s="25"/>
      <c r="J180" s="20">
        <f t="shared" si="58"/>
        <v>1</v>
      </c>
      <c r="K180" s="20">
        <f t="shared" si="59"/>
        <v>1</v>
      </c>
      <c r="L180" s="20"/>
      <c r="M180" s="20" t="str">
        <f t="shared" si="49"/>
        <v>9</v>
      </c>
      <c r="N180" s="20" t="str">
        <f t="shared" si="62"/>
        <v>8</v>
      </c>
      <c r="O180" s="20" t="str">
        <f t="shared" si="63"/>
        <v>7</v>
      </c>
      <c r="P180" s="20" t="str">
        <f t="shared" si="50"/>
        <v>4</v>
      </c>
      <c r="Q180" s="20" t="str">
        <f t="shared" si="51"/>
        <v>9</v>
      </c>
      <c r="R180" s="20" t="str">
        <f t="shared" si="52"/>
        <v>8</v>
      </c>
      <c r="S180" s="20" t="str">
        <f t="shared" si="53"/>
        <v>0</v>
      </c>
      <c r="T180" s="20" t="str">
        <f t="shared" si="54"/>
        <v>5</v>
      </c>
      <c r="U180" s="20" t="str">
        <f t="shared" si="55"/>
        <v>9</v>
      </c>
      <c r="V180" s="20" t="str">
        <f t="shared" si="56"/>
        <v>7</v>
      </c>
      <c r="W180" s="20" t="str">
        <f t="shared" si="57"/>
        <v>6</v>
      </c>
      <c r="X180" s="20">
        <f t="shared" si="60"/>
        <v>21</v>
      </c>
      <c r="Y180" s="20">
        <f t="shared" si="61"/>
        <v>223.58333333333334</v>
      </c>
    </row>
    <row r="181" spans="1:25" hidden="1" x14ac:dyDescent="0.25">
      <c r="A181">
        <f t="shared" si="46"/>
        <v>167</v>
      </c>
      <c r="B181" s="20"/>
      <c r="C181" s="20">
        <f t="shared" si="47"/>
        <v>1503</v>
      </c>
      <c r="D181" s="20"/>
      <c r="E181" s="20">
        <f t="shared" ref="E181:E207" si="64">A181*$E$14</f>
        <v>1002</v>
      </c>
      <c r="F181" s="25">
        <f t="shared" si="44"/>
        <v>5010</v>
      </c>
      <c r="G181" s="31" t="str">
        <f t="shared" si="48"/>
        <v>1050</v>
      </c>
      <c r="H181" s="25">
        <f t="shared" si="45"/>
        <v>6012</v>
      </c>
      <c r="I181" s="25"/>
      <c r="J181" s="20">
        <f t="shared" si="58"/>
        <v>2</v>
      </c>
      <c r="K181" s="20">
        <f t="shared" si="59"/>
        <v>2</v>
      </c>
      <c r="L181" s="20"/>
      <c r="M181" s="20" t="str">
        <f t="shared" si="49"/>
        <v>0</v>
      </c>
      <c r="N181" s="20" t="str">
        <f t="shared" si="62"/>
        <v>1</v>
      </c>
      <c r="O181" s="20" t="str">
        <f t="shared" si="63"/>
        <v>1</v>
      </c>
      <c r="P181" s="20" t="str">
        <f t="shared" si="50"/>
        <v>5</v>
      </c>
      <c r="Q181" s="20" t="str">
        <f t="shared" si="51"/>
        <v>0</v>
      </c>
      <c r="R181" s="20" t="str">
        <f t="shared" si="52"/>
        <v>1</v>
      </c>
      <c r="S181" s="20" t="str">
        <f t="shared" si="53"/>
        <v>0</v>
      </c>
      <c r="T181" s="20" t="str">
        <f t="shared" si="54"/>
        <v>6</v>
      </c>
      <c r="U181" s="20" t="str">
        <f t="shared" si="55"/>
        <v>0</v>
      </c>
      <c r="V181" s="20" t="str">
        <f t="shared" si="56"/>
        <v>1</v>
      </c>
      <c r="W181" s="20" t="str">
        <f t="shared" si="57"/>
        <v>2</v>
      </c>
      <c r="X181" s="20">
        <f t="shared" si="60"/>
        <v>6</v>
      </c>
      <c r="Y181" s="20">
        <f t="shared" si="61"/>
        <v>29.166666666666668</v>
      </c>
    </row>
    <row r="182" spans="1:25" hidden="1" x14ac:dyDescent="0.25">
      <c r="A182">
        <f t="shared" si="46"/>
        <v>168</v>
      </c>
      <c r="B182" s="20"/>
      <c r="C182" s="20">
        <f t="shared" si="47"/>
        <v>1512</v>
      </c>
      <c r="D182" s="20"/>
      <c r="E182" s="20">
        <f t="shared" si="64"/>
        <v>1008</v>
      </c>
      <c r="F182" s="25">
        <f t="shared" si="44"/>
        <v>5040</v>
      </c>
      <c r="G182" s="31" t="str">
        <f t="shared" si="48"/>
        <v>4050</v>
      </c>
      <c r="H182" s="25">
        <f t="shared" si="45"/>
        <v>6048</v>
      </c>
      <c r="I182" s="25"/>
      <c r="J182" s="20">
        <f t="shared" si="58"/>
        <v>3</v>
      </c>
      <c r="K182" s="20">
        <f t="shared" si="59"/>
        <v>2</v>
      </c>
      <c r="L182" s="20"/>
      <c r="M182" s="20" t="str">
        <f t="shared" si="49"/>
        <v>0</v>
      </c>
      <c r="N182" s="20" t="str">
        <f t="shared" si="62"/>
        <v>4</v>
      </c>
      <c r="O182" s="20" t="str">
        <f t="shared" si="63"/>
        <v>4</v>
      </c>
      <c r="P182" s="20" t="str">
        <f t="shared" si="50"/>
        <v>5</v>
      </c>
      <c r="Q182" s="20" t="str">
        <f t="shared" si="51"/>
        <v>0</v>
      </c>
      <c r="R182" s="20" t="str">
        <f t="shared" si="52"/>
        <v>4</v>
      </c>
      <c r="S182" s="20" t="str">
        <f t="shared" si="53"/>
        <v>0</v>
      </c>
      <c r="T182" s="20" t="str">
        <f t="shared" si="54"/>
        <v>6</v>
      </c>
      <c r="U182" s="20" t="str">
        <f t="shared" si="55"/>
        <v>0</v>
      </c>
      <c r="V182" s="20" t="str">
        <f t="shared" si="56"/>
        <v>4</v>
      </c>
      <c r="W182" s="20" t="str">
        <f t="shared" si="57"/>
        <v>8</v>
      </c>
      <c r="X182" s="20">
        <f t="shared" si="60"/>
        <v>18</v>
      </c>
      <c r="Y182" s="20">
        <f t="shared" si="61"/>
        <v>112.5</v>
      </c>
    </row>
    <row r="183" spans="1:25" hidden="1" x14ac:dyDescent="0.25">
      <c r="A183">
        <f t="shared" si="46"/>
        <v>169</v>
      </c>
      <c r="B183" s="20"/>
      <c r="C183" s="20">
        <f t="shared" si="47"/>
        <v>1521</v>
      </c>
      <c r="D183" s="20"/>
      <c r="E183" s="20">
        <f t="shared" si="64"/>
        <v>1014</v>
      </c>
      <c r="F183" s="25">
        <f t="shared" si="44"/>
        <v>5070</v>
      </c>
      <c r="G183" s="31" t="str">
        <f t="shared" si="48"/>
        <v>7050</v>
      </c>
      <c r="H183" s="25">
        <f t="shared" si="45"/>
        <v>6084</v>
      </c>
      <c r="I183" s="25"/>
      <c r="J183" s="20">
        <f t="shared" si="58"/>
        <v>2</v>
      </c>
      <c r="K183" s="20">
        <f t="shared" si="59"/>
        <v>2</v>
      </c>
      <c r="L183" s="20"/>
      <c r="M183" s="20" t="str">
        <f t="shared" si="49"/>
        <v>0</v>
      </c>
      <c r="N183" s="20" t="str">
        <f t="shared" si="62"/>
        <v>7</v>
      </c>
      <c r="O183" s="20" t="str">
        <f t="shared" si="63"/>
        <v>8</v>
      </c>
      <c r="P183" s="20" t="str">
        <f t="shared" si="50"/>
        <v>5</v>
      </c>
      <c r="Q183" s="20" t="str">
        <f t="shared" si="51"/>
        <v>0</v>
      </c>
      <c r="R183" s="20" t="str">
        <f t="shared" si="52"/>
        <v>7</v>
      </c>
      <c r="S183" s="20" t="str">
        <f t="shared" si="53"/>
        <v>0</v>
      </c>
      <c r="T183" s="20" t="str">
        <f t="shared" si="54"/>
        <v>6</v>
      </c>
      <c r="U183" s="20" t="str">
        <f t="shared" si="55"/>
        <v>0</v>
      </c>
      <c r="V183" s="20" t="str">
        <f t="shared" si="56"/>
        <v>8</v>
      </c>
      <c r="W183" s="20" t="str">
        <f t="shared" si="57"/>
        <v>4</v>
      </c>
      <c r="X183" s="20">
        <f t="shared" si="60"/>
        <v>30</v>
      </c>
      <c r="Y183" s="20">
        <f t="shared" si="61"/>
        <v>195.83333333333334</v>
      </c>
    </row>
    <row r="184" spans="1:25" hidden="1" x14ac:dyDescent="0.25">
      <c r="A184">
        <f t="shared" si="46"/>
        <v>170</v>
      </c>
      <c r="B184" s="20"/>
      <c r="C184" s="20">
        <f t="shared" si="47"/>
        <v>1530</v>
      </c>
      <c r="D184" s="20"/>
      <c r="E184" s="20">
        <f t="shared" si="64"/>
        <v>1020</v>
      </c>
      <c r="F184" s="25">
        <f t="shared" si="44"/>
        <v>5100</v>
      </c>
      <c r="G184" s="31" t="str">
        <f t="shared" si="48"/>
        <v>0051</v>
      </c>
      <c r="H184" s="25">
        <f t="shared" si="45"/>
        <v>6120</v>
      </c>
      <c r="I184" s="25"/>
      <c r="J184" s="20">
        <f t="shared" si="58"/>
        <v>1</v>
      </c>
      <c r="K184" s="20">
        <f t="shared" si="59"/>
        <v>2</v>
      </c>
      <c r="L184" s="20"/>
      <c r="M184" s="20" t="str">
        <f t="shared" si="49"/>
        <v>1</v>
      </c>
      <c r="N184" s="20" t="str">
        <f t="shared" si="62"/>
        <v>0</v>
      </c>
      <c r="O184" s="20" t="str">
        <f t="shared" si="63"/>
        <v>2</v>
      </c>
      <c r="P184" s="20" t="str">
        <f t="shared" si="50"/>
        <v>5</v>
      </c>
      <c r="Q184" s="20" t="str">
        <f t="shared" si="51"/>
        <v>1</v>
      </c>
      <c r="R184" s="20" t="str">
        <f t="shared" si="52"/>
        <v>0</v>
      </c>
      <c r="S184" s="20" t="str">
        <f t="shared" si="53"/>
        <v>0</v>
      </c>
      <c r="T184" s="20" t="str">
        <f t="shared" si="54"/>
        <v>6</v>
      </c>
      <c r="U184" s="20" t="str">
        <f t="shared" si="55"/>
        <v>1</v>
      </c>
      <c r="V184" s="20" t="str">
        <f t="shared" si="56"/>
        <v>2</v>
      </c>
      <c r="W184" s="20" t="str">
        <f t="shared" si="57"/>
        <v>0</v>
      </c>
      <c r="X184" s="20">
        <f t="shared" si="60"/>
        <v>15</v>
      </c>
      <c r="Y184" s="20">
        <f t="shared" si="61"/>
        <v>1.4166666666666667</v>
      </c>
    </row>
    <row r="185" spans="1:25" hidden="1" x14ac:dyDescent="0.25">
      <c r="A185">
        <f t="shared" si="46"/>
        <v>171</v>
      </c>
      <c r="B185" s="20"/>
      <c r="C185" s="20">
        <f t="shared" si="47"/>
        <v>1539</v>
      </c>
      <c r="D185" s="20"/>
      <c r="E185" s="20">
        <f t="shared" si="64"/>
        <v>1026</v>
      </c>
      <c r="F185" s="25">
        <f t="shared" si="44"/>
        <v>5130</v>
      </c>
      <c r="G185" s="31" t="str">
        <f t="shared" si="48"/>
        <v>3051</v>
      </c>
      <c r="H185" s="25">
        <f t="shared" si="45"/>
        <v>6156</v>
      </c>
      <c r="I185" s="25"/>
      <c r="J185" s="20">
        <f t="shared" si="58"/>
        <v>1</v>
      </c>
      <c r="K185" s="20">
        <f t="shared" si="59"/>
        <v>1</v>
      </c>
      <c r="L185" s="20"/>
      <c r="M185" s="20" t="str">
        <f t="shared" si="49"/>
        <v>1</v>
      </c>
      <c r="N185" s="20" t="str">
        <f t="shared" si="62"/>
        <v>3</v>
      </c>
      <c r="O185" s="20" t="str">
        <f t="shared" si="63"/>
        <v>5</v>
      </c>
      <c r="P185" s="20" t="str">
        <f t="shared" si="50"/>
        <v>5</v>
      </c>
      <c r="Q185" s="20" t="str">
        <f t="shared" si="51"/>
        <v>1</v>
      </c>
      <c r="R185" s="20" t="str">
        <f t="shared" si="52"/>
        <v>3</v>
      </c>
      <c r="S185" s="20" t="str">
        <f t="shared" si="53"/>
        <v>0</v>
      </c>
      <c r="T185" s="20" t="str">
        <f t="shared" si="54"/>
        <v>6</v>
      </c>
      <c r="U185" s="20" t="str">
        <f t="shared" si="55"/>
        <v>1</v>
      </c>
      <c r="V185" s="20" t="str">
        <f t="shared" si="56"/>
        <v>5</v>
      </c>
      <c r="W185" s="20" t="str">
        <f t="shared" si="57"/>
        <v>6</v>
      </c>
      <c r="X185" s="20">
        <f t="shared" si="60"/>
        <v>27</v>
      </c>
      <c r="Y185" s="20">
        <f t="shared" si="61"/>
        <v>84.75</v>
      </c>
    </row>
    <row r="186" spans="1:25" hidden="1" x14ac:dyDescent="0.25">
      <c r="A186">
        <f t="shared" si="46"/>
        <v>172</v>
      </c>
      <c r="B186" s="20"/>
      <c r="C186" s="20">
        <f t="shared" si="47"/>
        <v>1548</v>
      </c>
      <c r="D186" s="20"/>
      <c r="E186" s="20">
        <f t="shared" si="64"/>
        <v>1032</v>
      </c>
      <c r="F186" s="25">
        <f t="shared" si="44"/>
        <v>5160</v>
      </c>
      <c r="G186" s="31" t="str">
        <f t="shared" si="48"/>
        <v>6051</v>
      </c>
      <c r="H186" s="25">
        <f t="shared" si="45"/>
        <v>6192</v>
      </c>
      <c r="I186" s="25"/>
      <c r="J186" s="20">
        <f t="shared" si="58"/>
        <v>1</v>
      </c>
      <c r="K186" s="20">
        <f t="shared" si="59"/>
        <v>1</v>
      </c>
      <c r="L186" s="20"/>
      <c r="M186" s="20" t="str">
        <f t="shared" si="49"/>
        <v>1</v>
      </c>
      <c r="N186" s="20" t="str">
        <f t="shared" si="62"/>
        <v>6</v>
      </c>
      <c r="O186" s="20" t="str">
        <f t="shared" si="63"/>
        <v>9</v>
      </c>
      <c r="P186" s="20" t="str">
        <f t="shared" si="50"/>
        <v>5</v>
      </c>
      <c r="Q186" s="20" t="str">
        <f t="shared" si="51"/>
        <v>1</v>
      </c>
      <c r="R186" s="20" t="str">
        <f t="shared" si="52"/>
        <v>6</v>
      </c>
      <c r="S186" s="20" t="str">
        <f t="shared" si="53"/>
        <v>0</v>
      </c>
      <c r="T186" s="20" t="str">
        <f t="shared" si="54"/>
        <v>6</v>
      </c>
      <c r="U186" s="20" t="str">
        <f t="shared" si="55"/>
        <v>1</v>
      </c>
      <c r="V186" s="20" t="str">
        <f t="shared" si="56"/>
        <v>9</v>
      </c>
      <c r="W186" s="20" t="str">
        <f t="shared" si="57"/>
        <v>2</v>
      </c>
      <c r="X186" s="20">
        <f t="shared" si="60"/>
        <v>3</v>
      </c>
      <c r="Y186" s="20">
        <f t="shared" si="61"/>
        <v>168.08333333333334</v>
      </c>
    </row>
    <row r="187" spans="1:25" hidden="1" x14ac:dyDescent="0.25">
      <c r="A187">
        <f t="shared" si="46"/>
        <v>173</v>
      </c>
      <c r="B187" s="20"/>
      <c r="C187" s="20">
        <f t="shared" si="47"/>
        <v>1557</v>
      </c>
      <c r="D187" s="20"/>
      <c r="E187" s="20">
        <f t="shared" si="64"/>
        <v>1038</v>
      </c>
      <c r="F187" s="25">
        <f t="shared" si="44"/>
        <v>5190</v>
      </c>
      <c r="G187" s="31" t="str">
        <f t="shared" si="48"/>
        <v>9051</v>
      </c>
      <c r="H187" s="25">
        <f t="shared" si="45"/>
        <v>6228</v>
      </c>
      <c r="I187" s="25"/>
      <c r="J187" s="20">
        <f t="shared" si="58"/>
        <v>1</v>
      </c>
      <c r="K187" s="20">
        <f t="shared" si="59"/>
        <v>1</v>
      </c>
      <c r="L187" s="20"/>
      <c r="M187" s="20" t="str">
        <f t="shared" si="49"/>
        <v>2</v>
      </c>
      <c r="N187" s="20" t="str">
        <f t="shared" si="62"/>
        <v>9</v>
      </c>
      <c r="O187" s="20" t="str">
        <f t="shared" si="63"/>
        <v>2</v>
      </c>
      <c r="P187" s="20" t="str">
        <f t="shared" si="50"/>
        <v>5</v>
      </c>
      <c r="Q187" s="20" t="str">
        <f t="shared" si="51"/>
        <v>1</v>
      </c>
      <c r="R187" s="20" t="str">
        <f t="shared" si="52"/>
        <v>9</v>
      </c>
      <c r="S187" s="20" t="str">
        <f t="shared" si="53"/>
        <v>0</v>
      </c>
      <c r="T187" s="20" t="str">
        <f t="shared" si="54"/>
        <v>6</v>
      </c>
      <c r="U187" s="20" t="str">
        <f t="shared" si="55"/>
        <v>2</v>
      </c>
      <c r="V187" s="20" t="str">
        <f t="shared" si="56"/>
        <v>2</v>
      </c>
      <c r="W187" s="20" t="str">
        <f t="shared" si="57"/>
        <v>8</v>
      </c>
      <c r="X187" s="20">
        <f t="shared" si="60"/>
        <v>15</v>
      </c>
      <c r="Y187" s="20">
        <f t="shared" si="61"/>
        <v>251.41666666666666</v>
      </c>
    </row>
    <row r="188" spans="1:25" x14ac:dyDescent="0.25">
      <c r="A188">
        <f t="shared" si="46"/>
        <v>174</v>
      </c>
      <c r="B188" s="20"/>
      <c r="C188" s="20">
        <f t="shared" si="47"/>
        <v>1566</v>
      </c>
      <c r="D188" s="20"/>
      <c r="E188" s="20">
        <f t="shared" si="64"/>
        <v>1044</v>
      </c>
      <c r="F188" s="25">
        <f t="shared" si="44"/>
        <v>5220</v>
      </c>
      <c r="G188" s="31" t="str">
        <f t="shared" si="48"/>
        <v>2052</v>
      </c>
      <c r="H188" s="25">
        <f t="shared" si="45"/>
        <v>6264</v>
      </c>
      <c r="I188" s="25"/>
      <c r="J188" s="20">
        <f t="shared" si="58"/>
        <v>2</v>
      </c>
      <c r="K188" s="20">
        <f t="shared" si="59"/>
        <v>1</v>
      </c>
      <c r="L188" s="20"/>
      <c r="M188" s="20" t="str">
        <f t="shared" si="49"/>
        <v>2</v>
      </c>
      <c r="N188" s="20" t="str">
        <f t="shared" si="62"/>
        <v>2</v>
      </c>
      <c r="O188" s="20" t="str">
        <f t="shared" si="63"/>
        <v>6</v>
      </c>
      <c r="P188" s="20" t="str">
        <f t="shared" si="50"/>
        <v>5</v>
      </c>
      <c r="Q188" s="20" t="str">
        <f t="shared" si="51"/>
        <v>2</v>
      </c>
      <c r="R188" s="20" t="str">
        <f t="shared" si="52"/>
        <v>2</v>
      </c>
      <c r="S188" s="20" t="str">
        <f t="shared" si="53"/>
        <v>0</v>
      </c>
      <c r="T188" s="20" t="str">
        <f t="shared" si="54"/>
        <v>6</v>
      </c>
      <c r="U188" s="20" t="str">
        <f t="shared" si="55"/>
        <v>2</v>
      </c>
      <c r="V188" s="20" t="str">
        <f t="shared" si="56"/>
        <v>6</v>
      </c>
      <c r="W188" s="20" t="str">
        <f t="shared" si="57"/>
        <v>4</v>
      </c>
      <c r="X188" s="20">
        <f t="shared" si="60"/>
        <v>0</v>
      </c>
      <c r="Y188" s="20">
        <f t="shared" si="61"/>
        <v>57</v>
      </c>
    </row>
    <row r="189" spans="1:25" hidden="1" x14ac:dyDescent="0.25">
      <c r="A189">
        <f t="shared" si="46"/>
        <v>175</v>
      </c>
      <c r="B189" s="20"/>
      <c r="C189" s="20">
        <f t="shared" si="47"/>
        <v>1575</v>
      </c>
      <c r="D189" s="20"/>
      <c r="E189" s="20">
        <f t="shared" si="64"/>
        <v>1050</v>
      </c>
      <c r="F189" s="25">
        <f t="shared" si="44"/>
        <v>5250</v>
      </c>
      <c r="G189" s="31" t="str">
        <f t="shared" si="48"/>
        <v>5052</v>
      </c>
      <c r="H189" s="25">
        <f t="shared" si="45"/>
        <v>6300</v>
      </c>
      <c r="I189" s="25"/>
      <c r="J189" s="20">
        <f t="shared" si="58"/>
        <v>1</v>
      </c>
      <c r="K189" s="20">
        <f t="shared" si="59"/>
        <v>2</v>
      </c>
      <c r="L189" s="20"/>
      <c r="M189" s="20" t="str">
        <f t="shared" si="49"/>
        <v>3</v>
      </c>
      <c r="N189" s="20" t="str">
        <f t="shared" si="62"/>
        <v>5</v>
      </c>
      <c r="O189" s="20" t="str">
        <f t="shared" si="63"/>
        <v>0</v>
      </c>
      <c r="P189" s="20" t="str">
        <f t="shared" si="50"/>
        <v>5</v>
      </c>
      <c r="Q189" s="20" t="str">
        <f t="shared" si="51"/>
        <v>2</v>
      </c>
      <c r="R189" s="20" t="str">
        <f t="shared" si="52"/>
        <v>5</v>
      </c>
      <c r="S189" s="20" t="str">
        <f t="shared" si="53"/>
        <v>0</v>
      </c>
      <c r="T189" s="20" t="str">
        <f t="shared" si="54"/>
        <v>6</v>
      </c>
      <c r="U189" s="20" t="str">
        <f t="shared" si="55"/>
        <v>3</v>
      </c>
      <c r="V189" s="20" t="str">
        <f t="shared" si="56"/>
        <v>0</v>
      </c>
      <c r="W189" s="20" t="str">
        <f t="shared" si="57"/>
        <v>0</v>
      </c>
      <c r="X189" s="20">
        <f t="shared" si="60"/>
        <v>12</v>
      </c>
      <c r="Y189" s="20">
        <f t="shared" si="61"/>
        <v>140.33333333333334</v>
      </c>
    </row>
    <row r="190" spans="1:25" hidden="1" x14ac:dyDescent="0.25">
      <c r="A190">
        <f t="shared" si="46"/>
        <v>176</v>
      </c>
      <c r="B190" s="20"/>
      <c r="C190" s="20">
        <f t="shared" si="47"/>
        <v>1584</v>
      </c>
      <c r="D190" s="20"/>
      <c r="E190" s="20">
        <f t="shared" si="64"/>
        <v>1056</v>
      </c>
      <c r="F190" s="25">
        <f t="shared" si="44"/>
        <v>5280</v>
      </c>
      <c r="G190" s="31" t="str">
        <f t="shared" si="48"/>
        <v>8052</v>
      </c>
      <c r="H190" s="25">
        <f t="shared" si="45"/>
        <v>6336</v>
      </c>
      <c r="I190" s="25"/>
      <c r="J190" s="20">
        <f t="shared" si="58"/>
        <v>1</v>
      </c>
      <c r="K190" s="20">
        <f t="shared" si="59"/>
        <v>1</v>
      </c>
      <c r="L190" s="20"/>
      <c r="M190" s="20" t="str">
        <f t="shared" si="49"/>
        <v>3</v>
      </c>
      <c r="N190" s="20" t="str">
        <f t="shared" si="62"/>
        <v>8</v>
      </c>
      <c r="O190" s="20" t="str">
        <f t="shared" si="63"/>
        <v>3</v>
      </c>
      <c r="P190" s="20" t="str">
        <f t="shared" si="50"/>
        <v>5</v>
      </c>
      <c r="Q190" s="20" t="str">
        <f t="shared" si="51"/>
        <v>2</v>
      </c>
      <c r="R190" s="20" t="str">
        <f t="shared" si="52"/>
        <v>8</v>
      </c>
      <c r="S190" s="20" t="str">
        <f t="shared" si="53"/>
        <v>0</v>
      </c>
      <c r="T190" s="20" t="str">
        <f t="shared" si="54"/>
        <v>6</v>
      </c>
      <c r="U190" s="20" t="str">
        <f t="shared" si="55"/>
        <v>3</v>
      </c>
      <c r="V190" s="20" t="str">
        <f t="shared" si="56"/>
        <v>3</v>
      </c>
      <c r="W190" s="20" t="str">
        <f t="shared" si="57"/>
        <v>6</v>
      </c>
      <c r="X190" s="20">
        <f t="shared" si="60"/>
        <v>24</v>
      </c>
      <c r="Y190" s="20">
        <f t="shared" si="61"/>
        <v>223.66666666666666</v>
      </c>
    </row>
    <row r="191" spans="1:25" hidden="1" x14ac:dyDescent="0.25">
      <c r="A191">
        <f t="shared" si="46"/>
        <v>177</v>
      </c>
      <c r="B191" s="20"/>
      <c r="C191" s="20">
        <f t="shared" si="47"/>
        <v>1593</v>
      </c>
      <c r="D191" s="20"/>
      <c r="E191" s="20">
        <f t="shared" si="64"/>
        <v>1062</v>
      </c>
      <c r="F191" s="25">
        <f t="shared" si="44"/>
        <v>5310</v>
      </c>
      <c r="G191" s="31" t="str">
        <f t="shared" si="48"/>
        <v>1053</v>
      </c>
      <c r="H191" s="25">
        <f t="shared" si="45"/>
        <v>6372</v>
      </c>
      <c r="I191" s="25"/>
      <c r="J191" s="20">
        <f t="shared" si="58"/>
        <v>1</v>
      </c>
      <c r="K191" s="20">
        <f t="shared" si="59"/>
        <v>1</v>
      </c>
      <c r="L191" s="20"/>
      <c r="M191" s="20" t="str">
        <f t="shared" si="49"/>
        <v>3</v>
      </c>
      <c r="N191" s="20" t="str">
        <f t="shared" si="62"/>
        <v>1</v>
      </c>
      <c r="O191" s="20" t="str">
        <f t="shared" si="63"/>
        <v>7</v>
      </c>
      <c r="P191" s="20" t="str">
        <f t="shared" si="50"/>
        <v>5</v>
      </c>
      <c r="Q191" s="20" t="str">
        <f t="shared" si="51"/>
        <v>3</v>
      </c>
      <c r="R191" s="20" t="str">
        <f t="shared" si="52"/>
        <v>1</v>
      </c>
      <c r="S191" s="20" t="str">
        <f t="shared" si="53"/>
        <v>0</v>
      </c>
      <c r="T191" s="20" t="str">
        <f t="shared" si="54"/>
        <v>6</v>
      </c>
      <c r="U191" s="20" t="str">
        <f t="shared" si="55"/>
        <v>3</v>
      </c>
      <c r="V191" s="20" t="str">
        <f t="shared" si="56"/>
        <v>7</v>
      </c>
      <c r="W191" s="20" t="str">
        <f t="shared" si="57"/>
        <v>2</v>
      </c>
      <c r="X191" s="20">
        <f t="shared" si="60"/>
        <v>9</v>
      </c>
      <c r="Y191" s="20">
        <f t="shared" si="61"/>
        <v>29.25</v>
      </c>
    </row>
    <row r="192" spans="1:25" hidden="1" x14ac:dyDescent="0.25">
      <c r="A192">
        <f t="shared" si="46"/>
        <v>178</v>
      </c>
      <c r="B192" s="20"/>
      <c r="C192" s="20">
        <f t="shared" si="47"/>
        <v>1602</v>
      </c>
      <c r="D192" s="20"/>
      <c r="E192" s="20">
        <f t="shared" si="64"/>
        <v>1068</v>
      </c>
      <c r="F192" s="25">
        <f t="shared" si="44"/>
        <v>5340</v>
      </c>
      <c r="G192" s="31" t="str">
        <f t="shared" si="48"/>
        <v>4053</v>
      </c>
      <c r="H192" s="25">
        <f t="shared" si="45"/>
        <v>6408</v>
      </c>
      <c r="I192" s="25"/>
      <c r="J192" s="20">
        <f t="shared" si="58"/>
        <v>1</v>
      </c>
      <c r="K192" s="20">
        <f t="shared" si="59"/>
        <v>1</v>
      </c>
      <c r="L192" s="20"/>
      <c r="M192" s="20" t="str">
        <f t="shared" si="49"/>
        <v>4</v>
      </c>
      <c r="N192" s="20" t="str">
        <f t="shared" si="62"/>
        <v>4</v>
      </c>
      <c r="O192" s="20" t="str">
        <f t="shared" si="63"/>
        <v>0</v>
      </c>
      <c r="P192" s="20" t="str">
        <f t="shared" si="50"/>
        <v>5</v>
      </c>
      <c r="Q192" s="20" t="str">
        <f t="shared" si="51"/>
        <v>3</v>
      </c>
      <c r="R192" s="20" t="str">
        <f t="shared" si="52"/>
        <v>4</v>
      </c>
      <c r="S192" s="20" t="str">
        <f t="shared" si="53"/>
        <v>0</v>
      </c>
      <c r="T192" s="20" t="str">
        <f t="shared" si="54"/>
        <v>6</v>
      </c>
      <c r="U192" s="20" t="str">
        <f t="shared" si="55"/>
        <v>4</v>
      </c>
      <c r="V192" s="20" t="str">
        <f t="shared" si="56"/>
        <v>0</v>
      </c>
      <c r="W192" s="20" t="str">
        <f t="shared" si="57"/>
        <v>8</v>
      </c>
      <c r="X192" s="20">
        <f t="shared" si="60"/>
        <v>21</v>
      </c>
      <c r="Y192" s="20">
        <f t="shared" si="61"/>
        <v>112.58333333333333</v>
      </c>
    </row>
    <row r="193" spans="1:25" hidden="1" x14ac:dyDescent="0.25">
      <c r="A193">
        <f t="shared" si="46"/>
        <v>179</v>
      </c>
      <c r="B193" s="20"/>
      <c r="C193" s="20">
        <f t="shared" si="47"/>
        <v>1611</v>
      </c>
      <c r="D193" s="20"/>
      <c r="E193" s="20">
        <f t="shared" si="64"/>
        <v>1074</v>
      </c>
      <c r="F193" s="25">
        <f t="shared" si="44"/>
        <v>5370</v>
      </c>
      <c r="G193" s="31" t="str">
        <f t="shared" si="48"/>
        <v>7053</v>
      </c>
      <c r="H193" s="25">
        <f t="shared" si="45"/>
        <v>6444</v>
      </c>
      <c r="I193" s="25"/>
      <c r="J193" s="20">
        <f t="shared" si="58"/>
        <v>1</v>
      </c>
      <c r="K193" s="20">
        <f t="shared" si="59"/>
        <v>1</v>
      </c>
      <c r="L193" s="20"/>
      <c r="M193" s="20" t="str">
        <f t="shared" si="49"/>
        <v>4</v>
      </c>
      <c r="N193" s="20" t="str">
        <f t="shared" si="62"/>
        <v>7</v>
      </c>
      <c r="O193" s="20" t="str">
        <f t="shared" si="63"/>
        <v>4</v>
      </c>
      <c r="P193" s="20" t="str">
        <f t="shared" si="50"/>
        <v>5</v>
      </c>
      <c r="Q193" s="20" t="str">
        <f t="shared" si="51"/>
        <v>3</v>
      </c>
      <c r="R193" s="20" t="str">
        <f t="shared" si="52"/>
        <v>7</v>
      </c>
      <c r="S193" s="20" t="str">
        <f t="shared" si="53"/>
        <v>0</v>
      </c>
      <c r="T193" s="20" t="str">
        <f t="shared" si="54"/>
        <v>6</v>
      </c>
      <c r="U193" s="20" t="str">
        <f t="shared" si="55"/>
        <v>4</v>
      </c>
      <c r="V193" s="20" t="str">
        <f t="shared" si="56"/>
        <v>4</v>
      </c>
      <c r="W193" s="20" t="str">
        <f t="shared" si="57"/>
        <v>4</v>
      </c>
      <c r="X193" s="20">
        <f t="shared" si="60"/>
        <v>33</v>
      </c>
      <c r="Y193" s="20">
        <f t="shared" si="61"/>
        <v>195.91666666666666</v>
      </c>
    </row>
    <row r="194" spans="1:25" hidden="1" x14ac:dyDescent="0.25">
      <c r="A194">
        <f t="shared" si="46"/>
        <v>180</v>
      </c>
      <c r="B194" s="20"/>
      <c r="C194" s="20">
        <f t="shared" si="47"/>
        <v>1620</v>
      </c>
      <c r="D194" s="20"/>
      <c r="E194" s="20">
        <f t="shared" si="64"/>
        <v>1080</v>
      </c>
      <c r="F194" s="25">
        <f t="shared" si="44"/>
        <v>5400</v>
      </c>
      <c r="G194" s="31" t="str">
        <f t="shared" si="48"/>
        <v>0054</v>
      </c>
      <c r="H194" s="25">
        <f t="shared" si="45"/>
        <v>6480</v>
      </c>
      <c r="I194" s="25"/>
      <c r="J194" s="20">
        <f t="shared" si="58"/>
        <v>2</v>
      </c>
      <c r="K194" s="20">
        <f t="shared" si="59"/>
        <v>2</v>
      </c>
      <c r="L194" s="20"/>
      <c r="M194" s="20" t="str">
        <f t="shared" si="49"/>
        <v>4</v>
      </c>
      <c r="N194" s="20" t="str">
        <f t="shared" si="62"/>
        <v>0</v>
      </c>
      <c r="O194" s="20" t="str">
        <f t="shared" si="63"/>
        <v>8</v>
      </c>
      <c r="P194" s="20" t="str">
        <f t="shared" si="50"/>
        <v>5</v>
      </c>
      <c r="Q194" s="20" t="str">
        <f t="shared" si="51"/>
        <v>4</v>
      </c>
      <c r="R194" s="20" t="str">
        <f t="shared" si="52"/>
        <v>0</v>
      </c>
      <c r="S194" s="20" t="str">
        <f t="shared" si="53"/>
        <v>0</v>
      </c>
      <c r="T194" s="20" t="str">
        <f t="shared" si="54"/>
        <v>6</v>
      </c>
      <c r="U194" s="20" t="str">
        <f t="shared" si="55"/>
        <v>4</v>
      </c>
      <c r="V194" s="20" t="str">
        <f t="shared" si="56"/>
        <v>8</v>
      </c>
      <c r="W194" s="20" t="str">
        <f t="shared" si="57"/>
        <v>0</v>
      </c>
      <c r="X194" s="20">
        <f t="shared" si="60"/>
        <v>18</v>
      </c>
      <c r="Y194" s="20">
        <f t="shared" si="61"/>
        <v>1.5</v>
      </c>
    </row>
    <row r="195" spans="1:25" hidden="1" x14ac:dyDescent="0.25">
      <c r="A195">
        <f t="shared" si="46"/>
        <v>181</v>
      </c>
      <c r="B195" s="20"/>
      <c r="C195" s="20">
        <f t="shared" si="47"/>
        <v>1629</v>
      </c>
      <c r="D195" s="20"/>
      <c r="E195" s="20">
        <f t="shared" si="64"/>
        <v>1086</v>
      </c>
      <c r="F195" s="25">
        <f t="shared" si="44"/>
        <v>5430</v>
      </c>
      <c r="G195" s="31" t="str">
        <f t="shared" si="48"/>
        <v>3054</v>
      </c>
      <c r="H195" s="25">
        <f t="shared" si="45"/>
        <v>6516</v>
      </c>
      <c r="I195" s="25"/>
      <c r="J195" s="20">
        <f t="shared" si="58"/>
        <v>1</v>
      </c>
      <c r="K195" s="20">
        <f t="shared" si="59"/>
        <v>1</v>
      </c>
      <c r="L195" s="20"/>
      <c r="M195" s="20" t="str">
        <f t="shared" si="49"/>
        <v>5</v>
      </c>
      <c r="N195" s="20" t="str">
        <f t="shared" si="62"/>
        <v>3</v>
      </c>
      <c r="O195" s="20" t="str">
        <f t="shared" si="63"/>
        <v>1</v>
      </c>
      <c r="P195" s="20" t="str">
        <f t="shared" si="50"/>
        <v>5</v>
      </c>
      <c r="Q195" s="20" t="str">
        <f t="shared" si="51"/>
        <v>4</v>
      </c>
      <c r="R195" s="20" t="str">
        <f t="shared" si="52"/>
        <v>3</v>
      </c>
      <c r="S195" s="20" t="str">
        <f t="shared" si="53"/>
        <v>0</v>
      </c>
      <c r="T195" s="20" t="str">
        <f t="shared" si="54"/>
        <v>6</v>
      </c>
      <c r="U195" s="20" t="str">
        <f t="shared" si="55"/>
        <v>5</v>
      </c>
      <c r="V195" s="20" t="str">
        <f t="shared" si="56"/>
        <v>1</v>
      </c>
      <c r="W195" s="20" t="str">
        <f t="shared" si="57"/>
        <v>6</v>
      </c>
      <c r="X195" s="20">
        <f t="shared" si="60"/>
        <v>30</v>
      </c>
      <c r="Y195" s="20">
        <f t="shared" si="61"/>
        <v>84.833333333333329</v>
      </c>
    </row>
    <row r="196" spans="1:25" hidden="1" x14ac:dyDescent="0.25">
      <c r="A196">
        <f t="shared" si="46"/>
        <v>182</v>
      </c>
      <c r="B196" s="20"/>
      <c r="C196" s="20">
        <f t="shared" si="47"/>
        <v>1638</v>
      </c>
      <c r="D196" s="20"/>
      <c r="E196" s="20">
        <f t="shared" si="64"/>
        <v>1092</v>
      </c>
      <c r="F196" s="25">
        <f t="shared" si="44"/>
        <v>5460</v>
      </c>
      <c r="G196" s="31" t="str">
        <f t="shared" si="48"/>
        <v>6054</v>
      </c>
      <c r="H196" s="25">
        <f t="shared" si="45"/>
        <v>6552</v>
      </c>
      <c r="I196" s="25"/>
      <c r="J196" s="20">
        <f t="shared" si="58"/>
        <v>1</v>
      </c>
      <c r="K196" s="20">
        <f t="shared" si="59"/>
        <v>1</v>
      </c>
      <c r="L196" s="20"/>
      <c r="M196" s="20" t="str">
        <f t="shared" si="49"/>
        <v>5</v>
      </c>
      <c r="N196" s="20" t="str">
        <f t="shared" si="62"/>
        <v>6</v>
      </c>
      <c r="O196" s="20" t="str">
        <f t="shared" si="63"/>
        <v>5</v>
      </c>
      <c r="P196" s="20" t="str">
        <f t="shared" si="50"/>
        <v>5</v>
      </c>
      <c r="Q196" s="20" t="str">
        <f t="shared" si="51"/>
        <v>4</v>
      </c>
      <c r="R196" s="20" t="str">
        <f t="shared" si="52"/>
        <v>6</v>
      </c>
      <c r="S196" s="20" t="str">
        <f t="shared" si="53"/>
        <v>0</v>
      </c>
      <c r="T196" s="20" t="str">
        <f t="shared" si="54"/>
        <v>6</v>
      </c>
      <c r="U196" s="20" t="str">
        <f t="shared" si="55"/>
        <v>5</v>
      </c>
      <c r="V196" s="20" t="str">
        <f t="shared" si="56"/>
        <v>5</v>
      </c>
      <c r="W196" s="20" t="str">
        <f t="shared" si="57"/>
        <v>2</v>
      </c>
      <c r="X196" s="20">
        <f t="shared" si="60"/>
        <v>6</v>
      </c>
      <c r="Y196" s="20">
        <f t="shared" si="61"/>
        <v>168.16666666666666</v>
      </c>
    </row>
    <row r="197" spans="1:25" hidden="1" x14ac:dyDescent="0.25">
      <c r="A197">
        <f t="shared" si="46"/>
        <v>183</v>
      </c>
      <c r="B197" s="20"/>
      <c r="C197" s="20">
        <f t="shared" si="47"/>
        <v>1647</v>
      </c>
      <c r="D197" s="20"/>
      <c r="E197" s="20">
        <f t="shared" si="64"/>
        <v>1098</v>
      </c>
      <c r="F197" s="25">
        <f t="shared" si="44"/>
        <v>5490</v>
      </c>
      <c r="G197" s="31" t="str">
        <f t="shared" si="48"/>
        <v>9054</v>
      </c>
      <c r="H197" s="25">
        <f t="shared" si="45"/>
        <v>6588</v>
      </c>
      <c r="I197" s="25"/>
      <c r="J197" s="20">
        <f t="shared" si="58"/>
        <v>1</v>
      </c>
      <c r="K197" s="20">
        <f t="shared" si="59"/>
        <v>1</v>
      </c>
      <c r="L197" s="20"/>
      <c r="M197" s="20" t="str">
        <f t="shared" si="49"/>
        <v>5</v>
      </c>
      <c r="N197" s="20" t="str">
        <f t="shared" si="62"/>
        <v>9</v>
      </c>
      <c r="O197" s="20" t="str">
        <f t="shared" si="63"/>
        <v>8</v>
      </c>
      <c r="P197" s="20" t="str">
        <f t="shared" si="50"/>
        <v>5</v>
      </c>
      <c r="Q197" s="20" t="str">
        <f t="shared" si="51"/>
        <v>4</v>
      </c>
      <c r="R197" s="20" t="str">
        <f t="shared" si="52"/>
        <v>9</v>
      </c>
      <c r="S197" s="20" t="str">
        <f t="shared" si="53"/>
        <v>0</v>
      </c>
      <c r="T197" s="20" t="str">
        <f t="shared" si="54"/>
        <v>6</v>
      </c>
      <c r="U197" s="20" t="str">
        <f t="shared" si="55"/>
        <v>5</v>
      </c>
      <c r="V197" s="20" t="str">
        <f t="shared" si="56"/>
        <v>8</v>
      </c>
      <c r="W197" s="20" t="str">
        <f t="shared" si="57"/>
        <v>8</v>
      </c>
      <c r="X197" s="20">
        <f t="shared" si="60"/>
        <v>18</v>
      </c>
      <c r="Y197" s="20">
        <f t="shared" si="61"/>
        <v>251.5</v>
      </c>
    </row>
    <row r="198" spans="1:25" hidden="1" x14ac:dyDescent="0.25">
      <c r="A198">
        <f t="shared" si="46"/>
        <v>184</v>
      </c>
      <c r="B198" s="20"/>
      <c r="C198" s="20">
        <f t="shared" si="47"/>
        <v>1656</v>
      </c>
      <c r="D198" s="20"/>
      <c r="E198" s="20">
        <f t="shared" si="64"/>
        <v>1104</v>
      </c>
      <c r="F198" s="25">
        <f t="shared" si="44"/>
        <v>5520</v>
      </c>
      <c r="G198" s="31" t="str">
        <f t="shared" si="48"/>
        <v>2055</v>
      </c>
      <c r="H198" s="25">
        <f t="shared" si="45"/>
        <v>6624</v>
      </c>
      <c r="I198" s="25"/>
      <c r="J198" s="20">
        <f t="shared" si="58"/>
        <v>1</v>
      </c>
      <c r="K198" s="20">
        <f t="shared" si="59"/>
        <v>1</v>
      </c>
      <c r="L198" s="20"/>
      <c r="M198" s="20" t="str">
        <f t="shared" si="49"/>
        <v>6</v>
      </c>
      <c r="N198" s="20" t="str">
        <f t="shared" si="62"/>
        <v>2</v>
      </c>
      <c r="O198" s="20" t="str">
        <f t="shared" si="63"/>
        <v>2</v>
      </c>
      <c r="P198" s="20" t="str">
        <f t="shared" si="50"/>
        <v>5</v>
      </c>
      <c r="Q198" s="20" t="str">
        <f t="shared" si="51"/>
        <v>5</v>
      </c>
      <c r="R198" s="20" t="str">
        <f t="shared" si="52"/>
        <v>2</v>
      </c>
      <c r="S198" s="20" t="str">
        <f t="shared" si="53"/>
        <v>0</v>
      </c>
      <c r="T198" s="20" t="str">
        <f t="shared" si="54"/>
        <v>6</v>
      </c>
      <c r="U198" s="20" t="str">
        <f t="shared" si="55"/>
        <v>6</v>
      </c>
      <c r="V198" s="20" t="str">
        <f t="shared" si="56"/>
        <v>2</v>
      </c>
      <c r="W198" s="20" t="str">
        <f t="shared" si="57"/>
        <v>4</v>
      </c>
      <c r="X198" s="20">
        <f t="shared" si="60"/>
        <v>3</v>
      </c>
      <c r="Y198" s="20">
        <f t="shared" si="61"/>
        <v>57.083333333333336</v>
      </c>
    </row>
    <row r="199" spans="1:25" hidden="1" x14ac:dyDescent="0.25">
      <c r="A199">
        <f t="shared" si="46"/>
        <v>185</v>
      </c>
      <c r="B199" s="20"/>
      <c r="C199" s="20">
        <f t="shared" si="47"/>
        <v>1665</v>
      </c>
      <c r="D199" s="20"/>
      <c r="E199" s="20">
        <f t="shared" si="64"/>
        <v>1110</v>
      </c>
      <c r="F199" s="25">
        <f t="shared" si="44"/>
        <v>5550</v>
      </c>
      <c r="G199" s="31" t="str">
        <f t="shared" si="48"/>
        <v>5055</v>
      </c>
      <c r="H199" s="25">
        <f t="shared" si="45"/>
        <v>6660</v>
      </c>
      <c r="I199" s="25"/>
      <c r="J199" s="20">
        <f t="shared" si="58"/>
        <v>1</v>
      </c>
      <c r="K199" s="20">
        <f t="shared" si="59"/>
        <v>2</v>
      </c>
      <c r="L199" s="20"/>
      <c r="M199" s="20" t="str">
        <f t="shared" si="49"/>
        <v>6</v>
      </c>
      <c r="N199" s="20" t="str">
        <f t="shared" si="62"/>
        <v>5</v>
      </c>
      <c r="O199" s="20" t="str">
        <f t="shared" si="63"/>
        <v>6</v>
      </c>
      <c r="P199" s="20" t="str">
        <f t="shared" si="50"/>
        <v>5</v>
      </c>
      <c r="Q199" s="20" t="str">
        <f t="shared" si="51"/>
        <v>5</v>
      </c>
      <c r="R199" s="20" t="str">
        <f t="shared" si="52"/>
        <v>5</v>
      </c>
      <c r="S199" s="20" t="str">
        <f t="shared" si="53"/>
        <v>0</v>
      </c>
      <c r="T199" s="20" t="str">
        <f t="shared" si="54"/>
        <v>6</v>
      </c>
      <c r="U199" s="20" t="str">
        <f t="shared" si="55"/>
        <v>6</v>
      </c>
      <c r="V199" s="20" t="str">
        <f t="shared" si="56"/>
        <v>6</v>
      </c>
      <c r="W199" s="20" t="str">
        <f t="shared" si="57"/>
        <v>0</v>
      </c>
      <c r="X199" s="20">
        <f t="shared" si="60"/>
        <v>15</v>
      </c>
      <c r="Y199" s="20">
        <f t="shared" si="61"/>
        <v>140.41666666666666</v>
      </c>
    </row>
    <row r="200" spans="1:25" hidden="1" x14ac:dyDescent="0.25">
      <c r="A200">
        <f t="shared" si="46"/>
        <v>186</v>
      </c>
      <c r="B200" s="20"/>
      <c r="C200" s="20">
        <f t="shared" si="47"/>
        <v>1674</v>
      </c>
      <c r="D200" s="20"/>
      <c r="E200" s="20">
        <f t="shared" si="64"/>
        <v>1116</v>
      </c>
      <c r="F200" s="25">
        <f t="shared" si="44"/>
        <v>5580</v>
      </c>
      <c r="G200" s="31" t="str">
        <f t="shared" si="48"/>
        <v>8055</v>
      </c>
      <c r="H200" s="25">
        <f t="shared" si="45"/>
        <v>6696</v>
      </c>
      <c r="I200" s="25"/>
      <c r="J200" s="20">
        <f t="shared" si="58"/>
        <v>2</v>
      </c>
      <c r="K200" s="20">
        <f t="shared" si="59"/>
        <v>1</v>
      </c>
      <c r="L200" s="20"/>
      <c r="M200" s="20" t="str">
        <f t="shared" si="49"/>
        <v>6</v>
      </c>
      <c r="N200" s="20" t="str">
        <f t="shared" si="62"/>
        <v>8</v>
      </c>
      <c r="O200" s="20" t="str">
        <f t="shared" si="63"/>
        <v>9</v>
      </c>
      <c r="P200" s="20" t="str">
        <f t="shared" si="50"/>
        <v>5</v>
      </c>
      <c r="Q200" s="20" t="str">
        <f t="shared" si="51"/>
        <v>5</v>
      </c>
      <c r="R200" s="20" t="str">
        <f t="shared" si="52"/>
        <v>8</v>
      </c>
      <c r="S200" s="20" t="str">
        <f t="shared" si="53"/>
        <v>0</v>
      </c>
      <c r="T200" s="20" t="str">
        <f t="shared" si="54"/>
        <v>6</v>
      </c>
      <c r="U200" s="20" t="str">
        <f t="shared" si="55"/>
        <v>6</v>
      </c>
      <c r="V200" s="20" t="str">
        <f t="shared" si="56"/>
        <v>9</v>
      </c>
      <c r="W200" s="20" t="str">
        <f t="shared" si="57"/>
        <v>6</v>
      </c>
      <c r="X200" s="20">
        <f t="shared" si="60"/>
        <v>27</v>
      </c>
      <c r="Y200" s="20">
        <f t="shared" si="61"/>
        <v>223.75</v>
      </c>
    </row>
    <row r="201" spans="1:25" hidden="1" x14ac:dyDescent="0.25">
      <c r="A201">
        <f t="shared" si="46"/>
        <v>187</v>
      </c>
      <c r="B201" s="20"/>
      <c r="C201" s="20">
        <f t="shared" si="47"/>
        <v>1683</v>
      </c>
      <c r="D201" s="20"/>
      <c r="E201" s="20">
        <f t="shared" si="64"/>
        <v>1122</v>
      </c>
      <c r="F201" s="25">
        <f t="shared" si="44"/>
        <v>5610</v>
      </c>
      <c r="G201" s="31" t="str">
        <f t="shared" si="48"/>
        <v>1056</v>
      </c>
      <c r="H201" s="25">
        <f t="shared" si="45"/>
        <v>6732</v>
      </c>
      <c r="I201" s="25"/>
      <c r="J201" s="20">
        <f t="shared" si="58"/>
        <v>1</v>
      </c>
      <c r="K201" s="20">
        <f t="shared" si="59"/>
        <v>1</v>
      </c>
      <c r="L201" s="20"/>
      <c r="M201" s="20" t="str">
        <f t="shared" si="49"/>
        <v>7</v>
      </c>
      <c r="N201" s="20" t="str">
        <f t="shared" si="62"/>
        <v>1</v>
      </c>
      <c r="O201" s="20" t="str">
        <f t="shared" si="63"/>
        <v>3</v>
      </c>
      <c r="P201" s="20" t="str">
        <f t="shared" si="50"/>
        <v>5</v>
      </c>
      <c r="Q201" s="20" t="str">
        <f t="shared" si="51"/>
        <v>6</v>
      </c>
      <c r="R201" s="20" t="str">
        <f t="shared" si="52"/>
        <v>1</v>
      </c>
      <c r="S201" s="20" t="str">
        <f t="shared" si="53"/>
        <v>0</v>
      </c>
      <c r="T201" s="20" t="str">
        <f t="shared" si="54"/>
        <v>6</v>
      </c>
      <c r="U201" s="20" t="str">
        <f t="shared" si="55"/>
        <v>7</v>
      </c>
      <c r="V201" s="20" t="str">
        <f t="shared" si="56"/>
        <v>3</v>
      </c>
      <c r="W201" s="20" t="str">
        <f t="shared" si="57"/>
        <v>2</v>
      </c>
      <c r="X201" s="20">
        <f t="shared" si="60"/>
        <v>12</v>
      </c>
      <c r="Y201" s="20">
        <f t="shared" si="61"/>
        <v>29.333333333333332</v>
      </c>
    </row>
    <row r="202" spans="1:25" hidden="1" x14ac:dyDescent="0.25">
      <c r="A202">
        <f t="shared" si="46"/>
        <v>188</v>
      </c>
      <c r="B202" s="20"/>
      <c r="C202" s="20">
        <f t="shared" si="47"/>
        <v>1692</v>
      </c>
      <c r="D202" s="20"/>
      <c r="E202" s="20">
        <f t="shared" si="64"/>
        <v>1128</v>
      </c>
      <c r="F202" s="25">
        <f t="shared" si="44"/>
        <v>5640</v>
      </c>
      <c r="G202" s="31" t="str">
        <f t="shared" si="48"/>
        <v>4056</v>
      </c>
      <c r="H202" s="25">
        <f t="shared" si="45"/>
        <v>6768</v>
      </c>
      <c r="I202" s="25"/>
      <c r="J202" s="20">
        <f t="shared" si="58"/>
        <v>1</v>
      </c>
      <c r="K202" s="20">
        <f t="shared" si="59"/>
        <v>1</v>
      </c>
      <c r="L202" s="20"/>
      <c r="M202" s="20" t="str">
        <f t="shared" si="49"/>
        <v>7</v>
      </c>
      <c r="N202" s="20" t="str">
        <f t="shared" si="62"/>
        <v>4</v>
      </c>
      <c r="O202" s="20" t="str">
        <f t="shared" si="63"/>
        <v>6</v>
      </c>
      <c r="P202" s="20" t="str">
        <f t="shared" si="50"/>
        <v>5</v>
      </c>
      <c r="Q202" s="20" t="str">
        <f t="shared" si="51"/>
        <v>6</v>
      </c>
      <c r="R202" s="20" t="str">
        <f t="shared" si="52"/>
        <v>4</v>
      </c>
      <c r="S202" s="20" t="str">
        <f t="shared" si="53"/>
        <v>0</v>
      </c>
      <c r="T202" s="20" t="str">
        <f t="shared" si="54"/>
        <v>6</v>
      </c>
      <c r="U202" s="20" t="str">
        <f t="shared" si="55"/>
        <v>7</v>
      </c>
      <c r="V202" s="20" t="str">
        <f t="shared" si="56"/>
        <v>6</v>
      </c>
      <c r="W202" s="20" t="str">
        <f t="shared" si="57"/>
        <v>8</v>
      </c>
      <c r="X202" s="20">
        <f t="shared" si="60"/>
        <v>24</v>
      </c>
      <c r="Y202" s="20">
        <f t="shared" si="61"/>
        <v>112.66666666666667</v>
      </c>
    </row>
    <row r="203" spans="1:25" x14ac:dyDescent="0.25">
      <c r="A203">
        <f t="shared" si="46"/>
        <v>189</v>
      </c>
      <c r="B203" s="20"/>
      <c r="C203" s="20">
        <f t="shared" si="47"/>
        <v>1701</v>
      </c>
      <c r="D203" s="20"/>
      <c r="E203" s="20">
        <f t="shared" si="64"/>
        <v>1134</v>
      </c>
      <c r="F203" s="25">
        <f t="shared" si="44"/>
        <v>5670</v>
      </c>
      <c r="G203" s="31" t="str">
        <f t="shared" si="48"/>
        <v>7056</v>
      </c>
      <c r="H203" s="25">
        <f t="shared" si="45"/>
        <v>6804</v>
      </c>
      <c r="I203" s="25"/>
      <c r="J203" s="20">
        <f t="shared" si="58"/>
        <v>1</v>
      </c>
      <c r="K203" s="20">
        <f t="shared" si="59"/>
        <v>1</v>
      </c>
      <c r="L203" s="20"/>
      <c r="M203" s="20" t="str">
        <f t="shared" si="49"/>
        <v>8</v>
      </c>
      <c r="N203" s="20" t="str">
        <f t="shared" si="62"/>
        <v>7</v>
      </c>
      <c r="O203" s="20" t="str">
        <f t="shared" si="63"/>
        <v>0</v>
      </c>
      <c r="P203" s="20" t="str">
        <f t="shared" si="50"/>
        <v>5</v>
      </c>
      <c r="Q203" s="20" t="str">
        <f t="shared" si="51"/>
        <v>6</v>
      </c>
      <c r="R203" s="20" t="str">
        <f t="shared" si="52"/>
        <v>7</v>
      </c>
      <c r="S203" s="20" t="str">
        <f t="shared" si="53"/>
        <v>0</v>
      </c>
      <c r="T203" s="20" t="str">
        <f t="shared" si="54"/>
        <v>6</v>
      </c>
      <c r="U203" s="20" t="str">
        <f t="shared" si="55"/>
        <v>8</v>
      </c>
      <c r="V203" s="20" t="str">
        <f t="shared" si="56"/>
        <v>0</v>
      </c>
      <c r="W203" s="20" t="str">
        <f t="shared" si="57"/>
        <v>4</v>
      </c>
      <c r="X203" s="20">
        <f t="shared" si="60"/>
        <v>0</v>
      </c>
      <c r="Y203" s="20">
        <f t="shared" si="61"/>
        <v>196</v>
      </c>
    </row>
    <row r="204" spans="1:25" hidden="1" x14ac:dyDescent="0.25">
      <c r="A204">
        <f t="shared" si="46"/>
        <v>190</v>
      </c>
      <c r="B204" s="20"/>
      <c r="C204" s="20">
        <f t="shared" si="47"/>
        <v>1710</v>
      </c>
      <c r="D204" s="20"/>
      <c r="E204" s="20">
        <f t="shared" si="64"/>
        <v>1140</v>
      </c>
      <c r="F204" s="25">
        <f t="shared" si="44"/>
        <v>5700</v>
      </c>
      <c r="G204" s="31" t="str">
        <f t="shared" si="48"/>
        <v>0057</v>
      </c>
      <c r="H204" s="25">
        <f t="shared" si="45"/>
        <v>6840</v>
      </c>
      <c r="I204" s="25"/>
      <c r="J204" s="20">
        <f t="shared" si="58"/>
        <v>1</v>
      </c>
      <c r="K204" s="20">
        <f t="shared" si="59"/>
        <v>2</v>
      </c>
      <c r="L204" s="20"/>
      <c r="M204" s="20" t="str">
        <f t="shared" si="49"/>
        <v>8</v>
      </c>
      <c r="N204" s="20" t="str">
        <f t="shared" si="62"/>
        <v>0</v>
      </c>
      <c r="O204" s="20" t="str">
        <f t="shared" si="63"/>
        <v>4</v>
      </c>
      <c r="P204" s="20" t="str">
        <f t="shared" si="50"/>
        <v>5</v>
      </c>
      <c r="Q204" s="20" t="str">
        <f t="shared" si="51"/>
        <v>7</v>
      </c>
      <c r="R204" s="20" t="str">
        <f t="shared" si="52"/>
        <v>0</v>
      </c>
      <c r="S204" s="20" t="str">
        <f t="shared" si="53"/>
        <v>0</v>
      </c>
      <c r="T204" s="20" t="str">
        <f t="shared" si="54"/>
        <v>6</v>
      </c>
      <c r="U204" s="20" t="str">
        <f t="shared" si="55"/>
        <v>8</v>
      </c>
      <c r="V204" s="20" t="str">
        <f t="shared" si="56"/>
        <v>4</v>
      </c>
      <c r="W204" s="20" t="str">
        <f t="shared" si="57"/>
        <v>0</v>
      </c>
      <c r="X204" s="20">
        <f t="shared" si="60"/>
        <v>21</v>
      </c>
      <c r="Y204" s="20">
        <f t="shared" si="61"/>
        <v>1.5833333333333333</v>
      </c>
    </row>
    <row r="205" spans="1:25" hidden="1" x14ac:dyDescent="0.25">
      <c r="A205">
        <f t="shared" si="46"/>
        <v>191</v>
      </c>
      <c r="B205" s="20"/>
      <c r="C205" s="20">
        <f t="shared" si="47"/>
        <v>1719</v>
      </c>
      <c r="D205" s="20"/>
      <c r="E205" s="20">
        <f t="shared" si="64"/>
        <v>1146</v>
      </c>
      <c r="F205" s="25">
        <f t="shared" si="44"/>
        <v>5730</v>
      </c>
      <c r="G205" s="31" t="str">
        <f t="shared" si="48"/>
        <v>3057</v>
      </c>
      <c r="H205" s="25">
        <f t="shared" si="45"/>
        <v>6876</v>
      </c>
      <c r="I205" s="25"/>
      <c r="J205" s="20">
        <f t="shared" si="58"/>
        <v>1</v>
      </c>
      <c r="K205" s="20">
        <f t="shared" si="59"/>
        <v>1</v>
      </c>
      <c r="L205" s="20"/>
      <c r="M205" s="20" t="str">
        <f t="shared" si="49"/>
        <v>8</v>
      </c>
      <c r="N205" s="20" t="str">
        <f t="shared" si="62"/>
        <v>3</v>
      </c>
      <c r="O205" s="20" t="str">
        <f t="shared" si="63"/>
        <v>7</v>
      </c>
      <c r="P205" s="20" t="str">
        <f t="shared" si="50"/>
        <v>5</v>
      </c>
      <c r="Q205" s="20" t="str">
        <f t="shared" si="51"/>
        <v>7</v>
      </c>
      <c r="R205" s="20" t="str">
        <f t="shared" si="52"/>
        <v>3</v>
      </c>
      <c r="S205" s="20" t="str">
        <f t="shared" si="53"/>
        <v>0</v>
      </c>
      <c r="T205" s="20" t="str">
        <f t="shared" si="54"/>
        <v>6</v>
      </c>
      <c r="U205" s="20" t="str">
        <f t="shared" si="55"/>
        <v>8</v>
      </c>
      <c r="V205" s="20" t="str">
        <f t="shared" si="56"/>
        <v>7</v>
      </c>
      <c r="W205" s="20" t="str">
        <f t="shared" si="57"/>
        <v>6</v>
      </c>
      <c r="X205" s="20">
        <f t="shared" si="60"/>
        <v>33</v>
      </c>
      <c r="Y205" s="20">
        <f t="shared" si="61"/>
        <v>84.916666666666671</v>
      </c>
    </row>
    <row r="206" spans="1:25" hidden="1" x14ac:dyDescent="0.25">
      <c r="A206">
        <f t="shared" si="46"/>
        <v>192</v>
      </c>
      <c r="B206" s="20"/>
      <c r="C206" s="20">
        <f t="shared" si="47"/>
        <v>1728</v>
      </c>
      <c r="D206" s="20"/>
      <c r="E206" s="20">
        <f t="shared" si="64"/>
        <v>1152</v>
      </c>
      <c r="F206" s="25">
        <f t="shared" si="44"/>
        <v>5760</v>
      </c>
      <c r="G206" s="31" t="str">
        <f t="shared" si="48"/>
        <v>6057</v>
      </c>
      <c r="H206" s="25">
        <f t="shared" si="45"/>
        <v>6912</v>
      </c>
      <c r="I206" s="25"/>
      <c r="J206" s="20">
        <f t="shared" si="58"/>
        <v>2</v>
      </c>
      <c r="K206" s="20">
        <f t="shared" si="59"/>
        <v>1</v>
      </c>
      <c r="L206" s="20"/>
      <c r="M206" s="20" t="str">
        <f t="shared" si="49"/>
        <v>9</v>
      </c>
      <c r="N206" s="20" t="str">
        <f t="shared" si="62"/>
        <v>6</v>
      </c>
      <c r="O206" s="20" t="str">
        <f t="shared" si="63"/>
        <v>1</v>
      </c>
      <c r="P206" s="20" t="str">
        <f t="shared" si="50"/>
        <v>5</v>
      </c>
      <c r="Q206" s="20" t="str">
        <f t="shared" si="51"/>
        <v>7</v>
      </c>
      <c r="R206" s="20" t="str">
        <f t="shared" si="52"/>
        <v>6</v>
      </c>
      <c r="S206" s="20" t="str">
        <f t="shared" si="53"/>
        <v>0</v>
      </c>
      <c r="T206" s="20" t="str">
        <f t="shared" si="54"/>
        <v>6</v>
      </c>
      <c r="U206" s="20" t="str">
        <f t="shared" si="55"/>
        <v>9</v>
      </c>
      <c r="V206" s="20" t="str">
        <f t="shared" si="56"/>
        <v>1</v>
      </c>
      <c r="W206" s="20" t="str">
        <f t="shared" si="57"/>
        <v>2</v>
      </c>
      <c r="X206" s="20">
        <f t="shared" si="60"/>
        <v>9</v>
      </c>
      <c r="Y206" s="20">
        <f t="shared" si="61"/>
        <v>168.25</v>
      </c>
    </row>
    <row r="207" spans="1:25" hidden="1" x14ac:dyDescent="0.25">
      <c r="A207">
        <f t="shared" si="46"/>
        <v>193</v>
      </c>
      <c r="B207" s="20"/>
      <c r="C207" s="20">
        <f t="shared" si="47"/>
        <v>1737</v>
      </c>
      <c r="D207" s="20"/>
      <c r="E207" s="20">
        <f t="shared" si="64"/>
        <v>1158</v>
      </c>
      <c r="F207" s="25">
        <f t="shared" si="44"/>
        <v>5790</v>
      </c>
      <c r="G207" s="31" t="str">
        <f t="shared" si="48"/>
        <v>9057</v>
      </c>
      <c r="H207" s="25">
        <f t="shared" si="45"/>
        <v>6948</v>
      </c>
      <c r="I207" s="25"/>
      <c r="J207" s="20">
        <f t="shared" si="58"/>
        <v>1</v>
      </c>
      <c r="K207" s="20">
        <f t="shared" si="59"/>
        <v>1</v>
      </c>
      <c r="L207" s="20"/>
      <c r="M207" s="20" t="str">
        <f t="shared" si="49"/>
        <v>9</v>
      </c>
      <c r="N207" s="20" t="str">
        <f t="shared" si="62"/>
        <v>9</v>
      </c>
      <c r="O207" s="20" t="str">
        <f t="shared" si="63"/>
        <v>4</v>
      </c>
      <c r="P207" s="20" t="str">
        <f t="shared" si="50"/>
        <v>5</v>
      </c>
      <c r="Q207" s="20" t="str">
        <f t="shared" si="51"/>
        <v>7</v>
      </c>
      <c r="R207" s="20" t="str">
        <f t="shared" si="52"/>
        <v>9</v>
      </c>
      <c r="S207" s="20" t="str">
        <f t="shared" si="53"/>
        <v>0</v>
      </c>
      <c r="T207" s="20" t="str">
        <f t="shared" si="54"/>
        <v>6</v>
      </c>
      <c r="U207" s="20" t="str">
        <f t="shared" si="55"/>
        <v>9</v>
      </c>
      <c r="V207" s="20" t="str">
        <f t="shared" si="56"/>
        <v>4</v>
      </c>
      <c r="W207" s="20" t="str">
        <f t="shared" si="57"/>
        <v>8</v>
      </c>
      <c r="X207" s="20">
        <f t="shared" si="60"/>
        <v>21</v>
      </c>
      <c r="Y207" s="20">
        <f t="shared" si="61"/>
        <v>251.58333333333334</v>
      </c>
    </row>
    <row r="208" spans="1:25" hidden="1" x14ac:dyDescent="0.25">
      <c r="A208">
        <f t="shared" si="46"/>
        <v>194</v>
      </c>
      <c r="B208" s="20"/>
      <c r="C208" s="20">
        <f t="shared" si="47"/>
        <v>1746</v>
      </c>
      <c r="D208" s="20"/>
      <c r="E208" s="20">
        <f t="shared" ref="E208:E271" si="65">A208*$E$14</f>
        <v>1164</v>
      </c>
      <c r="F208" s="25">
        <f t="shared" si="44"/>
        <v>5820</v>
      </c>
      <c r="G208" s="31" t="str">
        <f t="shared" si="48"/>
        <v>2058</v>
      </c>
      <c r="H208" s="25">
        <f t="shared" ref="H208:H271" si="66">A208*$H$14</f>
        <v>6984</v>
      </c>
      <c r="I208" s="25"/>
      <c r="J208" s="20">
        <f t="shared" si="58"/>
        <v>1</v>
      </c>
      <c r="K208" s="20">
        <f t="shared" si="59"/>
        <v>1</v>
      </c>
      <c r="L208" s="20"/>
      <c r="M208" s="20" t="str">
        <f t="shared" si="49"/>
        <v>9</v>
      </c>
      <c r="N208" s="20" t="str">
        <f t="shared" si="62"/>
        <v>2</v>
      </c>
      <c r="O208" s="20" t="str">
        <f t="shared" si="63"/>
        <v>8</v>
      </c>
      <c r="P208" s="20" t="str">
        <f t="shared" si="50"/>
        <v>5</v>
      </c>
      <c r="Q208" s="20" t="str">
        <f t="shared" si="51"/>
        <v>8</v>
      </c>
      <c r="R208" s="20" t="str">
        <f t="shared" si="52"/>
        <v>2</v>
      </c>
      <c r="S208" s="20" t="str">
        <f t="shared" si="53"/>
        <v>0</v>
      </c>
      <c r="T208" s="20" t="str">
        <f t="shared" si="54"/>
        <v>6</v>
      </c>
      <c r="U208" s="20" t="str">
        <f t="shared" si="55"/>
        <v>9</v>
      </c>
      <c r="V208" s="20" t="str">
        <f t="shared" si="56"/>
        <v>8</v>
      </c>
      <c r="W208" s="20" t="str">
        <f t="shared" si="57"/>
        <v>4</v>
      </c>
      <c r="X208" s="20">
        <f t="shared" si="60"/>
        <v>6</v>
      </c>
      <c r="Y208" s="20">
        <f t="shared" si="61"/>
        <v>57.166666666666664</v>
      </c>
    </row>
    <row r="209" spans="1:25" hidden="1" x14ac:dyDescent="0.25">
      <c r="A209">
        <f t="shared" si="46"/>
        <v>195</v>
      </c>
      <c r="B209" s="20"/>
      <c r="C209" s="20">
        <f t="shared" si="47"/>
        <v>1755</v>
      </c>
      <c r="D209" s="20"/>
      <c r="E209" s="20">
        <f t="shared" si="65"/>
        <v>1170</v>
      </c>
      <c r="F209" s="25">
        <f t="shared" ref="F209:F272" si="67">A209*$F$14</f>
        <v>5850</v>
      </c>
      <c r="G209" s="31" t="str">
        <f t="shared" si="48"/>
        <v>5058</v>
      </c>
      <c r="H209" s="25">
        <f t="shared" si="66"/>
        <v>7020</v>
      </c>
      <c r="I209" s="25"/>
      <c r="J209" s="20">
        <f t="shared" si="58"/>
        <v>1</v>
      </c>
      <c r="K209" s="20">
        <f t="shared" si="59"/>
        <v>3</v>
      </c>
      <c r="L209" s="20"/>
      <c r="M209" s="20" t="str">
        <f t="shared" si="49"/>
        <v>0</v>
      </c>
      <c r="N209" s="20" t="str">
        <f t="shared" si="62"/>
        <v>5</v>
      </c>
      <c r="O209" s="20" t="str">
        <f t="shared" si="63"/>
        <v>2</v>
      </c>
      <c r="P209" s="20" t="str">
        <f t="shared" si="50"/>
        <v>5</v>
      </c>
      <c r="Q209" s="20" t="str">
        <f t="shared" si="51"/>
        <v>8</v>
      </c>
      <c r="R209" s="20" t="str">
        <f t="shared" si="52"/>
        <v>5</v>
      </c>
      <c r="S209" s="20" t="str">
        <f t="shared" si="53"/>
        <v>0</v>
      </c>
      <c r="T209" s="20" t="str">
        <f t="shared" si="54"/>
        <v>7</v>
      </c>
      <c r="U209" s="20" t="str">
        <f t="shared" si="55"/>
        <v>0</v>
      </c>
      <c r="V209" s="20" t="str">
        <f t="shared" si="56"/>
        <v>2</v>
      </c>
      <c r="W209" s="20" t="str">
        <f t="shared" si="57"/>
        <v>0</v>
      </c>
      <c r="X209" s="20">
        <f t="shared" si="60"/>
        <v>18</v>
      </c>
      <c r="Y209" s="20">
        <f t="shared" si="61"/>
        <v>140.5</v>
      </c>
    </row>
    <row r="210" spans="1:25" hidden="1" x14ac:dyDescent="0.25">
      <c r="A210">
        <f t="shared" si="46"/>
        <v>196</v>
      </c>
      <c r="B210" s="20"/>
      <c r="C210" s="20">
        <f t="shared" si="47"/>
        <v>1764</v>
      </c>
      <c r="D210" s="20"/>
      <c r="E210" s="20">
        <f t="shared" si="65"/>
        <v>1176</v>
      </c>
      <c r="F210" s="25">
        <f t="shared" si="67"/>
        <v>5880</v>
      </c>
      <c r="G210" s="31" t="str">
        <f t="shared" si="48"/>
        <v>8058</v>
      </c>
      <c r="H210" s="25">
        <f t="shared" si="66"/>
        <v>7056</v>
      </c>
      <c r="I210" s="25"/>
      <c r="J210" s="20">
        <f t="shared" si="58"/>
        <v>1</v>
      </c>
      <c r="K210" s="20">
        <f t="shared" si="59"/>
        <v>2</v>
      </c>
      <c r="L210" s="20"/>
      <c r="M210" s="20" t="str">
        <f t="shared" si="49"/>
        <v>0</v>
      </c>
      <c r="N210" s="20" t="str">
        <f t="shared" si="62"/>
        <v>8</v>
      </c>
      <c r="O210" s="20" t="str">
        <f t="shared" si="63"/>
        <v>5</v>
      </c>
      <c r="P210" s="20" t="str">
        <f t="shared" si="50"/>
        <v>5</v>
      </c>
      <c r="Q210" s="20" t="str">
        <f t="shared" si="51"/>
        <v>8</v>
      </c>
      <c r="R210" s="20" t="str">
        <f t="shared" si="52"/>
        <v>8</v>
      </c>
      <c r="S210" s="20" t="str">
        <f t="shared" si="53"/>
        <v>0</v>
      </c>
      <c r="T210" s="20" t="str">
        <f t="shared" si="54"/>
        <v>7</v>
      </c>
      <c r="U210" s="20" t="str">
        <f t="shared" si="55"/>
        <v>0</v>
      </c>
      <c r="V210" s="20" t="str">
        <f t="shared" si="56"/>
        <v>5</v>
      </c>
      <c r="W210" s="20" t="str">
        <f t="shared" si="57"/>
        <v>6</v>
      </c>
      <c r="X210" s="20">
        <f t="shared" si="60"/>
        <v>30</v>
      </c>
      <c r="Y210" s="20">
        <f t="shared" si="61"/>
        <v>223.83333333333334</v>
      </c>
    </row>
    <row r="211" spans="1:25" hidden="1" x14ac:dyDescent="0.25">
      <c r="A211">
        <f t="shared" si="46"/>
        <v>197</v>
      </c>
      <c r="B211" s="20"/>
      <c r="C211" s="20">
        <f t="shared" si="47"/>
        <v>1773</v>
      </c>
      <c r="D211" s="20"/>
      <c r="E211" s="20">
        <f t="shared" si="65"/>
        <v>1182</v>
      </c>
      <c r="F211" s="25">
        <f t="shared" si="67"/>
        <v>5910</v>
      </c>
      <c r="G211" s="31" t="str">
        <f t="shared" si="48"/>
        <v>1059</v>
      </c>
      <c r="H211" s="25">
        <f t="shared" si="66"/>
        <v>7092</v>
      </c>
      <c r="I211" s="25"/>
      <c r="J211" s="20">
        <f t="shared" si="58"/>
        <v>1</v>
      </c>
      <c r="K211" s="20">
        <f t="shared" si="59"/>
        <v>2</v>
      </c>
      <c r="L211" s="20"/>
      <c r="M211" s="20" t="str">
        <f t="shared" si="49"/>
        <v>0</v>
      </c>
      <c r="N211" s="20" t="str">
        <f t="shared" si="62"/>
        <v>1</v>
      </c>
      <c r="O211" s="20" t="str">
        <f t="shared" si="63"/>
        <v>9</v>
      </c>
      <c r="P211" s="20" t="str">
        <f t="shared" si="50"/>
        <v>5</v>
      </c>
      <c r="Q211" s="20" t="str">
        <f t="shared" si="51"/>
        <v>9</v>
      </c>
      <c r="R211" s="20" t="str">
        <f t="shared" si="52"/>
        <v>1</v>
      </c>
      <c r="S211" s="20" t="str">
        <f t="shared" si="53"/>
        <v>0</v>
      </c>
      <c r="T211" s="20" t="str">
        <f t="shared" si="54"/>
        <v>7</v>
      </c>
      <c r="U211" s="20" t="str">
        <f t="shared" si="55"/>
        <v>0</v>
      </c>
      <c r="V211" s="20" t="str">
        <f t="shared" si="56"/>
        <v>9</v>
      </c>
      <c r="W211" s="20" t="str">
        <f t="shared" si="57"/>
        <v>2</v>
      </c>
      <c r="X211" s="20">
        <f t="shared" si="60"/>
        <v>15</v>
      </c>
      <c r="Y211" s="20">
        <f t="shared" si="61"/>
        <v>29.416666666666668</v>
      </c>
    </row>
    <row r="212" spans="1:25" hidden="1" x14ac:dyDescent="0.25">
      <c r="A212">
        <f t="shared" ref="A212:A275" si="68">A211+1</f>
        <v>198</v>
      </c>
      <c r="B212" s="20"/>
      <c r="C212" s="20">
        <f t="shared" ref="C212:C275" si="69">A212*$C$14</f>
        <v>1782</v>
      </c>
      <c r="D212" s="20"/>
      <c r="E212" s="20">
        <f t="shared" si="65"/>
        <v>1188</v>
      </c>
      <c r="F212" s="25">
        <f t="shared" si="67"/>
        <v>5940</v>
      </c>
      <c r="G212" s="31" t="str">
        <f t="shared" si="48"/>
        <v>4059</v>
      </c>
      <c r="H212" s="25">
        <f t="shared" si="66"/>
        <v>7128</v>
      </c>
      <c r="I212" s="25"/>
      <c r="J212" s="20">
        <f t="shared" si="58"/>
        <v>2</v>
      </c>
      <c r="K212" s="20">
        <f t="shared" si="59"/>
        <v>1</v>
      </c>
      <c r="L212" s="20"/>
      <c r="M212" s="20" t="str">
        <f t="shared" si="49"/>
        <v>1</v>
      </c>
      <c r="N212" s="20" t="str">
        <f t="shared" si="62"/>
        <v>4</v>
      </c>
      <c r="O212" s="20" t="str">
        <f t="shared" si="63"/>
        <v>2</v>
      </c>
      <c r="P212" s="20" t="str">
        <f t="shared" si="50"/>
        <v>5</v>
      </c>
      <c r="Q212" s="20" t="str">
        <f t="shared" si="51"/>
        <v>9</v>
      </c>
      <c r="R212" s="20" t="str">
        <f t="shared" si="52"/>
        <v>4</v>
      </c>
      <c r="S212" s="20" t="str">
        <f t="shared" si="53"/>
        <v>0</v>
      </c>
      <c r="T212" s="20" t="str">
        <f t="shared" si="54"/>
        <v>7</v>
      </c>
      <c r="U212" s="20" t="str">
        <f t="shared" si="55"/>
        <v>1</v>
      </c>
      <c r="V212" s="20" t="str">
        <f t="shared" si="56"/>
        <v>2</v>
      </c>
      <c r="W212" s="20" t="str">
        <f t="shared" si="57"/>
        <v>8</v>
      </c>
      <c r="X212" s="20">
        <f t="shared" si="60"/>
        <v>27</v>
      </c>
      <c r="Y212" s="20">
        <f t="shared" si="61"/>
        <v>112.75</v>
      </c>
    </row>
    <row r="213" spans="1:25" hidden="1" x14ac:dyDescent="0.25">
      <c r="A213">
        <f t="shared" si="68"/>
        <v>199</v>
      </c>
      <c r="B213" s="20"/>
      <c r="C213" s="20">
        <f t="shared" si="69"/>
        <v>1791</v>
      </c>
      <c r="D213" s="20"/>
      <c r="E213" s="20">
        <f t="shared" si="65"/>
        <v>1194</v>
      </c>
      <c r="F213" s="25">
        <f t="shared" si="67"/>
        <v>5970</v>
      </c>
      <c r="G213" s="31" t="str">
        <f t="shared" si="48"/>
        <v>7059</v>
      </c>
      <c r="H213" s="25">
        <f t="shared" si="66"/>
        <v>7164</v>
      </c>
      <c r="I213" s="25"/>
      <c r="J213" s="20">
        <f t="shared" si="58"/>
        <v>1</v>
      </c>
      <c r="K213" s="20">
        <f t="shared" si="59"/>
        <v>1</v>
      </c>
      <c r="L213" s="20"/>
      <c r="M213" s="20" t="str">
        <f t="shared" si="49"/>
        <v>1</v>
      </c>
      <c r="N213" s="20" t="str">
        <f t="shared" si="62"/>
        <v>7</v>
      </c>
      <c r="O213" s="20" t="str">
        <f t="shared" si="63"/>
        <v>6</v>
      </c>
      <c r="P213" s="20" t="str">
        <f t="shared" si="50"/>
        <v>5</v>
      </c>
      <c r="Q213" s="20" t="str">
        <f t="shared" si="51"/>
        <v>9</v>
      </c>
      <c r="R213" s="20" t="str">
        <f t="shared" si="52"/>
        <v>7</v>
      </c>
      <c r="S213" s="20" t="str">
        <f t="shared" si="53"/>
        <v>0</v>
      </c>
      <c r="T213" s="20" t="str">
        <f t="shared" si="54"/>
        <v>7</v>
      </c>
      <c r="U213" s="20" t="str">
        <f t="shared" si="55"/>
        <v>1</v>
      </c>
      <c r="V213" s="20" t="str">
        <f t="shared" si="56"/>
        <v>6</v>
      </c>
      <c r="W213" s="20" t="str">
        <f t="shared" si="57"/>
        <v>4</v>
      </c>
      <c r="X213" s="20">
        <f t="shared" si="60"/>
        <v>3</v>
      </c>
      <c r="Y213" s="20">
        <f t="shared" si="61"/>
        <v>196.08333333333334</v>
      </c>
    </row>
    <row r="214" spans="1:25" hidden="1" x14ac:dyDescent="0.25">
      <c r="A214">
        <f t="shared" si="68"/>
        <v>200</v>
      </c>
      <c r="B214" s="20"/>
      <c r="C214" s="20">
        <f t="shared" si="69"/>
        <v>1800</v>
      </c>
      <c r="D214" s="20">
        <f t="shared" ref="D214:D271" si="70">A214*$D$14</f>
        <v>1000</v>
      </c>
      <c r="E214" s="20">
        <f t="shared" si="65"/>
        <v>1200</v>
      </c>
      <c r="F214" s="25">
        <f t="shared" si="67"/>
        <v>6000</v>
      </c>
      <c r="G214" s="31" t="str">
        <f t="shared" si="48"/>
        <v>0060</v>
      </c>
      <c r="H214" s="25">
        <f t="shared" si="66"/>
        <v>7200</v>
      </c>
      <c r="I214" s="25"/>
      <c r="J214" s="20">
        <f t="shared" si="58"/>
        <v>1</v>
      </c>
      <c r="K214" s="20">
        <f t="shared" si="59"/>
        <v>2</v>
      </c>
      <c r="L214" s="20"/>
      <c r="M214" s="20" t="str">
        <f t="shared" si="49"/>
        <v>2</v>
      </c>
      <c r="N214" s="20" t="str">
        <f t="shared" si="62"/>
        <v>0</v>
      </c>
      <c r="O214" s="20" t="str">
        <f t="shared" si="63"/>
        <v>0</v>
      </c>
      <c r="P214" s="20" t="str">
        <f t="shared" si="50"/>
        <v>6</v>
      </c>
      <c r="Q214" s="20" t="str">
        <f t="shared" si="51"/>
        <v>0</v>
      </c>
      <c r="R214" s="20" t="str">
        <f t="shared" si="52"/>
        <v>0</v>
      </c>
      <c r="S214" s="20" t="str">
        <f t="shared" si="53"/>
        <v>0</v>
      </c>
      <c r="T214" s="20" t="str">
        <f t="shared" si="54"/>
        <v>7</v>
      </c>
      <c r="U214" s="20" t="str">
        <f t="shared" si="55"/>
        <v>2</v>
      </c>
      <c r="V214" s="20" t="str">
        <f t="shared" si="56"/>
        <v>0</v>
      </c>
      <c r="W214" s="20" t="str">
        <f t="shared" si="57"/>
        <v>0</v>
      </c>
      <c r="X214" s="20">
        <f t="shared" si="60"/>
        <v>24</v>
      </c>
      <c r="Y214" s="20">
        <f t="shared" si="61"/>
        <v>1.6666666666666667</v>
      </c>
    </row>
    <row r="215" spans="1:25" x14ac:dyDescent="0.25">
      <c r="A215">
        <f t="shared" si="68"/>
        <v>201</v>
      </c>
      <c r="B215" s="20"/>
      <c r="C215" s="20">
        <f t="shared" si="69"/>
        <v>1809</v>
      </c>
      <c r="D215" s="20">
        <f t="shared" si="70"/>
        <v>1005</v>
      </c>
      <c r="E215" s="20">
        <f t="shared" si="65"/>
        <v>1206</v>
      </c>
      <c r="F215" s="25">
        <f t="shared" si="67"/>
        <v>6030</v>
      </c>
      <c r="G215" s="31" t="str">
        <f t="shared" si="48"/>
        <v>3060</v>
      </c>
      <c r="H215" s="25">
        <f t="shared" si="66"/>
        <v>7236</v>
      </c>
      <c r="I215" s="25"/>
      <c r="J215" s="20">
        <f t="shared" si="58"/>
        <v>2</v>
      </c>
      <c r="K215" s="20">
        <f t="shared" si="59"/>
        <v>1</v>
      </c>
      <c r="L215" s="20"/>
      <c r="M215" s="20" t="str">
        <f t="shared" si="49"/>
        <v>2</v>
      </c>
      <c r="N215" s="20" t="str">
        <f t="shared" si="62"/>
        <v>3</v>
      </c>
      <c r="O215" s="20" t="str">
        <f t="shared" si="63"/>
        <v>3</v>
      </c>
      <c r="P215" s="20" t="str">
        <f t="shared" si="50"/>
        <v>6</v>
      </c>
      <c r="Q215" s="20" t="str">
        <f t="shared" si="51"/>
        <v>0</v>
      </c>
      <c r="R215" s="20" t="str">
        <f t="shared" si="52"/>
        <v>3</v>
      </c>
      <c r="S215" s="20" t="str">
        <f t="shared" si="53"/>
        <v>0</v>
      </c>
      <c r="T215" s="20" t="str">
        <f t="shared" si="54"/>
        <v>7</v>
      </c>
      <c r="U215" s="20" t="str">
        <f t="shared" si="55"/>
        <v>2</v>
      </c>
      <c r="V215" s="20" t="str">
        <f t="shared" si="56"/>
        <v>3</v>
      </c>
      <c r="W215" s="20" t="str">
        <f t="shared" si="57"/>
        <v>6</v>
      </c>
      <c r="X215" s="20">
        <f t="shared" si="60"/>
        <v>0</v>
      </c>
      <c r="Y215" s="20">
        <f t="shared" si="61"/>
        <v>85</v>
      </c>
    </row>
    <row r="216" spans="1:25" hidden="1" x14ac:dyDescent="0.25">
      <c r="A216">
        <f t="shared" si="68"/>
        <v>202</v>
      </c>
      <c r="B216" s="20"/>
      <c r="C216" s="20">
        <f t="shared" si="69"/>
        <v>1818</v>
      </c>
      <c r="D216" s="20">
        <f t="shared" si="70"/>
        <v>1010</v>
      </c>
      <c r="E216" s="20">
        <f t="shared" si="65"/>
        <v>1212</v>
      </c>
      <c r="F216" s="25">
        <f t="shared" si="67"/>
        <v>6060</v>
      </c>
      <c r="G216" s="31" t="str">
        <f t="shared" si="48"/>
        <v>6060</v>
      </c>
      <c r="H216" s="25">
        <f t="shared" si="66"/>
        <v>7272</v>
      </c>
      <c r="I216" s="25"/>
      <c r="J216" s="20">
        <f t="shared" si="58"/>
        <v>2</v>
      </c>
      <c r="K216" s="20">
        <f t="shared" si="59"/>
        <v>1</v>
      </c>
      <c r="L216" s="20"/>
      <c r="M216" s="20" t="str">
        <f t="shared" si="49"/>
        <v>2</v>
      </c>
      <c r="N216" s="20" t="str">
        <f t="shared" si="62"/>
        <v>6</v>
      </c>
      <c r="O216" s="20" t="str">
        <f t="shared" si="63"/>
        <v>7</v>
      </c>
      <c r="P216" s="20" t="str">
        <f t="shared" si="50"/>
        <v>6</v>
      </c>
      <c r="Q216" s="20" t="str">
        <f t="shared" si="51"/>
        <v>0</v>
      </c>
      <c r="R216" s="20" t="str">
        <f t="shared" si="52"/>
        <v>6</v>
      </c>
      <c r="S216" s="20" t="str">
        <f t="shared" si="53"/>
        <v>0</v>
      </c>
      <c r="T216" s="20" t="str">
        <f t="shared" si="54"/>
        <v>7</v>
      </c>
      <c r="U216" s="20" t="str">
        <f t="shared" si="55"/>
        <v>2</v>
      </c>
      <c r="V216" s="20" t="str">
        <f t="shared" si="56"/>
        <v>7</v>
      </c>
      <c r="W216" s="20" t="str">
        <f t="shared" si="57"/>
        <v>2</v>
      </c>
      <c r="X216" s="20">
        <f t="shared" si="60"/>
        <v>12</v>
      </c>
      <c r="Y216" s="20">
        <f t="shared" si="61"/>
        <v>168.33333333333334</v>
      </c>
    </row>
    <row r="217" spans="1:25" hidden="1" x14ac:dyDescent="0.25">
      <c r="A217">
        <f t="shared" si="68"/>
        <v>203</v>
      </c>
      <c r="B217" s="20"/>
      <c r="C217" s="20">
        <f t="shared" si="69"/>
        <v>1827</v>
      </c>
      <c r="D217" s="20">
        <f t="shared" si="70"/>
        <v>1015</v>
      </c>
      <c r="E217" s="20">
        <f t="shared" si="65"/>
        <v>1218</v>
      </c>
      <c r="F217" s="25">
        <f t="shared" si="67"/>
        <v>6090</v>
      </c>
      <c r="G217" s="31" t="str">
        <f t="shared" si="48"/>
        <v>9060</v>
      </c>
      <c r="H217" s="25">
        <f t="shared" si="66"/>
        <v>7308</v>
      </c>
      <c r="I217" s="25"/>
      <c r="J217" s="20">
        <f t="shared" si="58"/>
        <v>2</v>
      </c>
      <c r="K217" s="20">
        <f t="shared" si="59"/>
        <v>1</v>
      </c>
      <c r="L217" s="20"/>
      <c r="M217" s="20" t="str">
        <f t="shared" si="49"/>
        <v>3</v>
      </c>
      <c r="N217" s="20" t="str">
        <f t="shared" si="62"/>
        <v>9</v>
      </c>
      <c r="O217" s="20" t="str">
        <f t="shared" si="63"/>
        <v>0</v>
      </c>
      <c r="P217" s="20" t="str">
        <f t="shared" si="50"/>
        <v>6</v>
      </c>
      <c r="Q217" s="20" t="str">
        <f t="shared" si="51"/>
        <v>0</v>
      </c>
      <c r="R217" s="20" t="str">
        <f t="shared" si="52"/>
        <v>9</v>
      </c>
      <c r="S217" s="20" t="str">
        <f t="shared" si="53"/>
        <v>0</v>
      </c>
      <c r="T217" s="20" t="str">
        <f t="shared" si="54"/>
        <v>7</v>
      </c>
      <c r="U217" s="20" t="str">
        <f t="shared" si="55"/>
        <v>3</v>
      </c>
      <c r="V217" s="20" t="str">
        <f t="shared" si="56"/>
        <v>0</v>
      </c>
      <c r="W217" s="20" t="str">
        <f t="shared" si="57"/>
        <v>8</v>
      </c>
      <c r="X217" s="20">
        <f t="shared" si="60"/>
        <v>24</v>
      </c>
      <c r="Y217" s="20">
        <f t="shared" si="61"/>
        <v>251.66666666666666</v>
      </c>
    </row>
    <row r="218" spans="1:25" hidden="1" x14ac:dyDescent="0.25">
      <c r="A218">
        <f t="shared" si="68"/>
        <v>204</v>
      </c>
      <c r="B218" s="20"/>
      <c r="C218" s="20">
        <f t="shared" si="69"/>
        <v>1836</v>
      </c>
      <c r="D218" s="20">
        <f t="shared" si="70"/>
        <v>1020</v>
      </c>
      <c r="E218" s="20">
        <f t="shared" si="65"/>
        <v>1224</v>
      </c>
      <c r="F218" s="25">
        <f t="shared" si="67"/>
        <v>6120</v>
      </c>
      <c r="G218" s="31" t="str">
        <f t="shared" si="48"/>
        <v>2061</v>
      </c>
      <c r="H218" s="25">
        <f t="shared" si="66"/>
        <v>7344</v>
      </c>
      <c r="I218" s="25"/>
      <c r="J218" s="20">
        <f t="shared" si="58"/>
        <v>2</v>
      </c>
      <c r="K218" s="20">
        <f t="shared" si="59"/>
        <v>1</v>
      </c>
      <c r="L218" s="20"/>
      <c r="M218" s="20" t="str">
        <f t="shared" si="49"/>
        <v>3</v>
      </c>
      <c r="N218" s="20" t="str">
        <f t="shared" si="62"/>
        <v>2</v>
      </c>
      <c r="O218" s="20" t="str">
        <f t="shared" si="63"/>
        <v>4</v>
      </c>
      <c r="P218" s="20" t="str">
        <f t="shared" si="50"/>
        <v>6</v>
      </c>
      <c r="Q218" s="20" t="str">
        <f t="shared" si="51"/>
        <v>1</v>
      </c>
      <c r="R218" s="20" t="str">
        <f t="shared" si="52"/>
        <v>2</v>
      </c>
      <c r="S218" s="20" t="str">
        <f t="shared" si="53"/>
        <v>0</v>
      </c>
      <c r="T218" s="20" t="str">
        <f t="shared" si="54"/>
        <v>7</v>
      </c>
      <c r="U218" s="20" t="str">
        <f t="shared" si="55"/>
        <v>3</v>
      </c>
      <c r="V218" s="20" t="str">
        <f t="shared" si="56"/>
        <v>4</v>
      </c>
      <c r="W218" s="20" t="str">
        <f t="shared" si="57"/>
        <v>4</v>
      </c>
      <c r="X218" s="20">
        <f t="shared" si="60"/>
        <v>9</v>
      </c>
      <c r="Y218" s="20">
        <f t="shared" si="61"/>
        <v>57.25</v>
      </c>
    </row>
    <row r="219" spans="1:25" hidden="1" x14ac:dyDescent="0.25">
      <c r="A219">
        <f t="shared" si="68"/>
        <v>205</v>
      </c>
      <c r="B219" s="20"/>
      <c r="C219" s="20">
        <f t="shared" si="69"/>
        <v>1845</v>
      </c>
      <c r="D219" s="20">
        <f t="shared" si="70"/>
        <v>1025</v>
      </c>
      <c r="E219" s="20">
        <f t="shared" si="65"/>
        <v>1230</v>
      </c>
      <c r="F219" s="25">
        <f t="shared" si="67"/>
        <v>6150</v>
      </c>
      <c r="G219" s="31" t="str">
        <f t="shared" si="48"/>
        <v>5061</v>
      </c>
      <c r="H219" s="25">
        <f t="shared" si="66"/>
        <v>7380</v>
      </c>
      <c r="I219" s="25"/>
      <c r="J219" s="20">
        <f t="shared" si="58"/>
        <v>1</v>
      </c>
      <c r="K219" s="20">
        <f t="shared" si="59"/>
        <v>2</v>
      </c>
      <c r="L219" s="20"/>
      <c r="M219" s="20" t="str">
        <f t="shared" si="49"/>
        <v>3</v>
      </c>
      <c r="N219" s="20" t="str">
        <f t="shared" si="62"/>
        <v>5</v>
      </c>
      <c r="O219" s="20" t="str">
        <f t="shared" si="63"/>
        <v>8</v>
      </c>
      <c r="P219" s="20" t="str">
        <f t="shared" si="50"/>
        <v>6</v>
      </c>
      <c r="Q219" s="20" t="str">
        <f t="shared" si="51"/>
        <v>1</v>
      </c>
      <c r="R219" s="20" t="str">
        <f t="shared" si="52"/>
        <v>5</v>
      </c>
      <c r="S219" s="20" t="str">
        <f t="shared" si="53"/>
        <v>0</v>
      </c>
      <c r="T219" s="20" t="str">
        <f t="shared" si="54"/>
        <v>7</v>
      </c>
      <c r="U219" s="20" t="str">
        <f t="shared" si="55"/>
        <v>3</v>
      </c>
      <c r="V219" s="20" t="str">
        <f t="shared" si="56"/>
        <v>8</v>
      </c>
      <c r="W219" s="20" t="str">
        <f t="shared" si="57"/>
        <v>0</v>
      </c>
      <c r="X219" s="20">
        <f t="shared" si="60"/>
        <v>21</v>
      </c>
      <c r="Y219" s="20">
        <f t="shared" si="61"/>
        <v>140.58333333333334</v>
      </c>
    </row>
    <row r="220" spans="1:25" hidden="1" x14ac:dyDescent="0.25">
      <c r="A220">
        <f t="shared" si="68"/>
        <v>206</v>
      </c>
      <c r="B220" s="20"/>
      <c r="C220" s="20">
        <f t="shared" si="69"/>
        <v>1854</v>
      </c>
      <c r="D220" s="20">
        <f t="shared" si="70"/>
        <v>1030</v>
      </c>
      <c r="E220" s="20">
        <f t="shared" si="65"/>
        <v>1236</v>
      </c>
      <c r="F220" s="25">
        <f t="shared" si="67"/>
        <v>6180</v>
      </c>
      <c r="G220" s="31" t="str">
        <f t="shared" si="48"/>
        <v>8061</v>
      </c>
      <c r="H220" s="25">
        <f t="shared" si="66"/>
        <v>7416</v>
      </c>
      <c r="I220" s="25"/>
      <c r="J220" s="20">
        <f t="shared" si="58"/>
        <v>1</v>
      </c>
      <c r="K220" s="20">
        <f t="shared" si="59"/>
        <v>1</v>
      </c>
      <c r="L220" s="20"/>
      <c r="M220" s="20" t="str">
        <f t="shared" si="49"/>
        <v>4</v>
      </c>
      <c r="N220" s="20" t="str">
        <f t="shared" si="62"/>
        <v>8</v>
      </c>
      <c r="O220" s="20" t="str">
        <f t="shared" si="63"/>
        <v>1</v>
      </c>
      <c r="P220" s="20" t="str">
        <f t="shared" si="50"/>
        <v>6</v>
      </c>
      <c r="Q220" s="20" t="str">
        <f t="shared" si="51"/>
        <v>1</v>
      </c>
      <c r="R220" s="20" t="str">
        <f t="shared" si="52"/>
        <v>8</v>
      </c>
      <c r="S220" s="20" t="str">
        <f t="shared" si="53"/>
        <v>0</v>
      </c>
      <c r="T220" s="20" t="str">
        <f t="shared" si="54"/>
        <v>7</v>
      </c>
      <c r="U220" s="20" t="str">
        <f t="shared" si="55"/>
        <v>4</v>
      </c>
      <c r="V220" s="20" t="str">
        <f t="shared" si="56"/>
        <v>1</v>
      </c>
      <c r="W220" s="20" t="str">
        <f t="shared" si="57"/>
        <v>6</v>
      </c>
      <c r="X220" s="20">
        <f t="shared" si="60"/>
        <v>33</v>
      </c>
      <c r="Y220" s="20">
        <f t="shared" si="61"/>
        <v>223.91666666666666</v>
      </c>
    </row>
    <row r="221" spans="1:25" hidden="1" x14ac:dyDescent="0.25">
      <c r="A221">
        <f t="shared" si="68"/>
        <v>207</v>
      </c>
      <c r="B221" s="20"/>
      <c r="C221" s="20">
        <f t="shared" si="69"/>
        <v>1863</v>
      </c>
      <c r="D221" s="20">
        <f t="shared" si="70"/>
        <v>1035</v>
      </c>
      <c r="E221" s="20">
        <f t="shared" si="65"/>
        <v>1242</v>
      </c>
      <c r="F221" s="25">
        <f t="shared" si="67"/>
        <v>6210</v>
      </c>
      <c r="G221" s="31" t="str">
        <f t="shared" si="48"/>
        <v>1062</v>
      </c>
      <c r="H221" s="25">
        <f t="shared" si="66"/>
        <v>7452</v>
      </c>
      <c r="I221" s="25"/>
      <c r="J221" s="20">
        <f t="shared" si="58"/>
        <v>1</v>
      </c>
      <c r="K221" s="20">
        <f t="shared" si="59"/>
        <v>1</v>
      </c>
      <c r="L221" s="20"/>
      <c r="M221" s="20" t="str">
        <f t="shared" si="49"/>
        <v>4</v>
      </c>
      <c r="N221" s="20" t="str">
        <f t="shared" si="62"/>
        <v>1</v>
      </c>
      <c r="O221" s="20" t="str">
        <f t="shared" si="63"/>
        <v>5</v>
      </c>
      <c r="P221" s="20" t="str">
        <f t="shared" si="50"/>
        <v>6</v>
      </c>
      <c r="Q221" s="20" t="str">
        <f t="shared" si="51"/>
        <v>2</v>
      </c>
      <c r="R221" s="20" t="str">
        <f t="shared" si="52"/>
        <v>1</v>
      </c>
      <c r="S221" s="20" t="str">
        <f t="shared" si="53"/>
        <v>0</v>
      </c>
      <c r="T221" s="20" t="str">
        <f t="shared" si="54"/>
        <v>7</v>
      </c>
      <c r="U221" s="20" t="str">
        <f t="shared" si="55"/>
        <v>4</v>
      </c>
      <c r="V221" s="20" t="str">
        <f t="shared" si="56"/>
        <v>5</v>
      </c>
      <c r="W221" s="20" t="str">
        <f t="shared" si="57"/>
        <v>2</v>
      </c>
      <c r="X221" s="20">
        <f t="shared" si="60"/>
        <v>18</v>
      </c>
      <c r="Y221" s="20">
        <f t="shared" si="61"/>
        <v>29.5</v>
      </c>
    </row>
    <row r="222" spans="1:25" hidden="1" x14ac:dyDescent="0.25">
      <c r="A222">
        <f t="shared" si="68"/>
        <v>208</v>
      </c>
      <c r="B222" s="20"/>
      <c r="C222" s="20">
        <f t="shared" si="69"/>
        <v>1872</v>
      </c>
      <c r="D222" s="20">
        <f t="shared" si="70"/>
        <v>1040</v>
      </c>
      <c r="E222" s="20">
        <f t="shared" si="65"/>
        <v>1248</v>
      </c>
      <c r="F222" s="25">
        <f t="shared" si="67"/>
        <v>6240</v>
      </c>
      <c r="G222" s="31" t="str">
        <f t="shared" si="48"/>
        <v>4062</v>
      </c>
      <c r="H222" s="25">
        <f t="shared" si="66"/>
        <v>7488</v>
      </c>
      <c r="I222" s="25"/>
      <c r="J222" s="20">
        <f t="shared" si="58"/>
        <v>1</v>
      </c>
      <c r="K222" s="20">
        <f t="shared" si="59"/>
        <v>1</v>
      </c>
      <c r="L222" s="20"/>
      <c r="M222" s="20" t="str">
        <f t="shared" si="49"/>
        <v>4</v>
      </c>
      <c r="N222" s="20" t="str">
        <f t="shared" si="62"/>
        <v>4</v>
      </c>
      <c r="O222" s="20" t="str">
        <f t="shared" si="63"/>
        <v>8</v>
      </c>
      <c r="P222" s="20" t="str">
        <f t="shared" si="50"/>
        <v>6</v>
      </c>
      <c r="Q222" s="20" t="str">
        <f t="shared" si="51"/>
        <v>2</v>
      </c>
      <c r="R222" s="20" t="str">
        <f t="shared" si="52"/>
        <v>4</v>
      </c>
      <c r="S222" s="20" t="str">
        <f t="shared" si="53"/>
        <v>0</v>
      </c>
      <c r="T222" s="20" t="str">
        <f t="shared" si="54"/>
        <v>7</v>
      </c>
      <c r="U222" s="20" t="str">
        <f t="shared" si="55"/>
        <v>4</v>
      </c>
      <c r="V222" s="20" t="str">
        <f t="shared" si="56"/>
        <v>8</v>
      </c>
      <c r="W222" s="20" t="str">
        <f t="shared" si="57"/>
        <v>8</v>
      </c>
      <c r="X222" s="20">
        <f t="shared" si="60"/>
        <v>30</v>
      </c>
      <c r="Y222" s="20">
        <f t="shared" si="61"/>
        <v>112.83333333333333</v>
      </c>
    </row>
    <row r="223" spans="1:25" hidden="1" x14ac:dyDescent="0.25">
      <c r="A223">
        <f t="shared" si="68"/>
        <v>209</v>
      </c>
      <c r="B223" s="20"/>
      <c r="C223" s="20">
        <f t="shared" si="69"/>
        <v>1881</v>
      </c>
      <c r="D223" s="20">
        <f t="shared" si="70"/>
        <v>1045</v>
      </c>
      <c r="E223" s="20">
        <f t="shared" si="65"/>
        <v>1254</v>
      </c>
      <c r="F223" s="25">
        <f t="shared" si="67"/>
        <v>6270</v>
      </c>
      <c r="G223" s="31" t="str">
        <f t="shared" si="48"/>
        <v>7062</v>
      </c>
      <c r="H223" s="25">
        <f t="shared" si="66"/>
        <v>7524</v>
      </c>
      <c r="I223" s="25"/>
      <c r="J223" s="20">
        <f t="shared" si="58"/>
        <v>1</v>
      </c>
      <c r="K223" s="20">
        <f t="shared" si="59"/>
        <v>1</v>
      </c>
      <c r="L223" s="20"/>
      <c r="M223" s="20" t="str">
        <f t="shared" si="49"/>
        <v>5</v>
      </c>
      <c r="N223" s="20" t="str">
        <f t="shared" si="62"/>
        <v>7</v>
      </c>
      <c r="O223" s="20" t="str">
        <f t="shared" si="63"/>
        <v>2</v>
      </c>
      <c r="P223" s="20" t="str">
        <f t="shared" si="50"/>
        <v>6</v>
      </c>
      <c r="Q223" s="20" t="str">
        <f t="shared" si="51"/>
        <v>2</v>
      </c>
      <c r="R223" s="20" t="str">
        <f t="shared" si="52"/>
        <v>7</v>
      </c>
      <c r="S223" s="20" t="str">
        <f t="shared" si="53"/>
        <v>0</v>
      </c>
      <c r="T223" s="20" t="str">
        <f t="shared" si="54"/>
        <v>7</v>
      </c>
      <c r="U223" s="20" t="str">
        <f t="shared" si="55"/>
        <v>5</v>
      </c>
      <c r="V223" s="20" t="str">
        <f t="shared" si="56"/>
        <v>2</v>
      </c>
      <c r="W223" s="20" t="str">
        <f t="shared" si="57"/>
        <v>4</v>
      </c>
      <c r="X223" s="20">
        <f t="shared" si="60"/>
        <v>6</v>
      </c>
      <c r="Y223" s="20">
        <f t="shared" si="61"/>
        <v>196.16666666666666</v>
      </c>
    </row>
    <row r="224" spans="1:25" hidden="1" x14ac:dyDescent="0.25">
      <c r="A224">
        <f t="shared" si="68"/>
        <v>210</v>
      </c>
      <c r="B224" s="20"/>
      <c r="C224" s="20">
        <f t="shared" si="69"/>
        <v>1890</v>
      </c>
      <c r="D224" s="20">
        <f t="shared" si="70"/>
        <v>1050</v>
      </c>
      <c r="E224" s="20">
        <f t="shared" si="65"/>
        <v>1260</v>
      </c>
      <c r="F224" s="25">
        <f t="shared" si="67"/>
        <v>6300</v>
      </c>
      <c r="G224" s="31" t="str">
        <f t="shared" si="48"/>
        <v>0063</v>
      </c>
      <c r="H224" s="25">
        <f t="shared" si="66"/>
        <v>7560</v>
      </c>
      <c r="I224" s="25"/>
      <c r="J224" s="20">
        <f t="shared" si="58"/>
        <v>2</v>
      </c>
      <c r="K224" s="20">
        <f t="shared" si="59"/>
        <v>2</v>
      </c>
      <c r="L224" s="20"/>
      <c r="M224" s="20" t="str">
        <f t="shared" si="49"/>
        <v>5</v>
      </c>
      <c r="N224" s="20" t="str">
        <f t="shared" si="62"/>
        <v>0</v>
      </c>
      <c r="O224" s="20" t="str">
        <f t="shared" si="63"/>
        <v>6</v>
      </c>
      <c r="P224" s="20" t="str">
        <f t="shared" si="50"/>
        <v>6</v>
      </c>
      <c r="Q224" s="20" t="str">
        <f t="shared" si="51"/>
        <v>3</v>
      </c>
      <c r="R224" s="20" t="str">
        <f t="shared" si="52"/>
        <v>0</v>
      </c>
      <c r="S224" s="20" t="str">
        <f t="shared" si="53"/>
        <v>0</v>
      </c>
      <c r="T224" s="20" t="str">
        <f t="shared" si="54"/>
        <v>7</v>
      </c>
      <c r="U224" s="20" t="str">
        <f t="shared" si="55"/>
        <v>5</v>
      </c>
      <c r="V224" s="20" t="str">
        <f t="shared" si="56"/>
        <v>6</v>
      </c>
      <c r="W224" s="20" t="str">
        <f t="shared" si="57"/>
        <v>0</v>
      </c>
      <c r="X224" s="20">
        <f t="shared" si="60"/>
        <v>27</v>
      </c>
      <c r="Y224" s="20">
        <f t="shared" si="61"/>
        <v>1.75</v>
      </c>
    </row>
    <row r="225" spans="1:25" hidden="1" x14ac:dyDescent="0.25">
      <c r="A225">
        <f t="shared" si="68"/>
        <v>211</v>
      </c>
      <c r="B225" s="20"/>
      <c r="C225" s="20">
        <f t="shared" si="69"/>
        <v>1899</v>
      </c>
      <c r="D225" s="20">
        <f t="shared" si="70"/>
        <v>1055</v>
      </c>
      <c r="E225" s="20">
        <f t="shared" si="65"/>
        <v>1266</v>
      </c>
      <c r="F225" s="25">
        <f t="shared" si="67"/>
        <v>6330</v>
      </c>
      <c r="G225" s="31" t="str">
        <f t="shared" si="48"/>
        <v>3063</v>
      </c>
      <c r="H225" s="25">
        <f t="shared" si="66"/>
        <v>7596</v>
      </c>
      <c r="I225" s="25"/>
      <c r="J225" s="20">
        <f t="shared" si="58"/>
        <v>1</v>
      </c>
      <c r="K225" s="20">
        <f t="shared" si="59"/>
        <v>1</v>
      </c>
      <c r="L225" s="20"/>
      <c r="M225" s="20" t="str">
        <f t="shared" si="49"/>
        <v>5</v>
      </c>
      <c r="N225" s="20" t="str">
        <f t="shared" si="62"/>
        <v>3</v>
      </c>
      <c r="O225" s="20" t="str">
        <f t="shared" si="63"/>
        <v>9</v>
      </c>
      <c r="P225" s="20" t="str">
        <f t="shared" si="50"/>
        <v>6</v>
      </c>
      <c r="Q225" s="20" t="str">
        <f t="shared" si="51"/>
        <v>3</v>
      </c>
      <c r="R225" s="20" t="str">
        <f t="shared" si="52"/>
        <v>3</v>
      </c>
      <c r="S225" s="20" t="str">
        <f t="shared" si="53"/>
        <v>0</v>
      </c>
      <c r="T225" s="20" t="str">
        <f t="shared" si="54"/>
        <v>7</v>
      </c>
      <c r="U225" s="20" t="str">
        <f t="shared" si="55"/>
        <v>5</v>
      </c>
      <c r="V225" s="20" t="str">
        <f t="shared" si="56"/>
        <v>9</v>
      </c>
      <c r="W225" s="20" t="str">
        <f t="shared" si="57"/>
        <v>6</v>
      </c>
      <c r="X225" s="20">
        <f t="shared" si="60"/>
        <v>3</v>
      </c>
      <c r="Y225" s="20">
        <f t="shared" si="61"/>
        <v>85.083333333333329</v>
      </c>
    </row>
    <row r="226" spans="1:25" hidden="1" x14ac:dyDescent="0.25">
      <c r="A226">
        <f t="shared" si="68"/>
        <v>212</v>
      </c>
      <c r="B226" s="20"/>
      <c r="C226" s="20">
        <f t="shared" si="69"/>
        <v>1908</v>
      </c>
      <c r="D226" s="20">
        <f t="shared" si="70"/>
        <v>1060</v>
      </c>
      <c r="E226" s="20">
        <f t="shared" si="65"/>
        <v>1272</v>
      </c>
      <c r="F226" s="25">
        <f t="shared" si="67"/>
        <v>6360</v>
      </c>
      <c r="G226" s="31" t="str">
        <f t="shared" si="48"/>
        <v>6063</v>
      </c>
      <c r="H226" s="25">
        <f t="shared" si="66"/>
        <v>7632</v>
      </c>
      <c r="I226" s="25"/>
      <c r="J226" s="20">
        <f t="shared" si="58"/>
        <v>1</v>
      </c>
      <c r="K226" s="20">
        <f t="shared" si="59"/>
        <v>1</v>
      </c>
      <c r="L226" s="20"/>
      <c r="M226" s="20" t="str">
        <f t="shared" si="49"/>
        <v>6</v>
      </c>
      <c r="N226" s="20" t="str">
        <f t="shared" si="62"/>
        <v>6</v>
      </c>
      <c r="O226" s="20" t="str">
        <f t="shared" si="63"/>
        <v>3</v>
      </c>
      <c r="P226" s="20" t="str">
        <f t="shared" si="50"/>
        <v>6</v>
      </c>
      <c r="Q226" s="20" t="str">
        <f t="shared" si="51"/>
        <v>3</v>
      </c>
      <c r="R226" s="20" t="str">
        <f t="shared" si="52"/>
        <v>6</v>
      </c>
      <c r="S226" s="20" t="str">
        <f t="shared" si="53"/>
        <v>0</v>
      </c>
      <c r="T226" s="20" t="str">
        <f t="shared" si="54"/>
        <v>7</v>
      </c>
      <c r="U226" s="20" t="str">
        <f t="shared" si="55"/>
        <v>6</v>
      </c>
      <c r="V226" s="20" t="str">
        <f t="shared" si="56"/>
        <v>3</v>
      </c>
      <c r="W226" s="20" t="str">
        <f t="shared" si="57"/>
        <v>2</v>
      </c>
      <c r="X226" s="20">
        <f t="shared" si="60"/>
        <v>15</v>
      </c>
      <c r="Y226" s="20">
        <f t="shared" si="61"/>
        <v>168.41666666666666</v>
      </c>
    </row>
    <row r="227" spans="1:25" hidden="1" x14ac:dyDescent="0.25">
      <c r="A227">
        <f t="shared" si="68"/>
        <v>213</v>
      </c>
      <c r="B227" s="20"/>
      <c r="C227" s="20">
        <f t="shared" si="69"/>
        <v>1917</v>
      </c>
      <c r="D227" s="20">
        <f t="shared" si="70"/>
        <v>1065</v>
      </c>
      <c r="E227" s="20">
        <f t="shared" si="65"/>
        <v>1278</v>
      </c>
      <c r="F227" s="25">
        <f t="shared" si="67"/>
        <v>6390</v>
      </c>
      <c r="G227" s="31" t="str">
        <f t="shared" si="48"/>
        <v>9063</v>
      </c>
      <c r="H227" s="25">
        <f t="shared" si="66"/>
        <v>7668</v>
      </c>
      <c r="I227" s="25"/>
      <c r="J227" s="20">
        <f t="shared" si="58"/>
        <v>1</v>
      </c>
      <c r="K227" s="20">
        <f t="shared" si="59"/>
        <v>1</v>
      </c>
      <c r="L227" s="20"/>
      <c r="M227" s="20" t="str">
        <f t="shared" si="49"/>
        <v>6</v>
      </c>
      <c r="N227" s="20" t="str">
        <f t="shared" si="62"/>
        <v>9</v>
      </c>
      <c r="O227" s="20" t="str">
        <f t="shared" si="63"/>
        <v>6</v>
      </c>
      <c r="P227" s="20" t="str">
        <f t="shared" si="50"/>
        <v>6</v>
      </c>
      <c r="Q227" s="20" t="str">
        <f t="shared" si="51"/>
        <v>3</v>
      </c>
      <c r="R227" s="20" t="str">
        <f t="shared" si="52"/>
        <v>9</v>
      </c>
      <c r="S227" s="20" t="str">
        <f t="shared" si="53"/>
        <v>0</v>
      </c>
      <c r="T227" s="20" t="str">
        <f t="shared" si="54"/>
        <v>7</v>
      </c>
      <c r="U227" s="20" t="str">
        <f t="shared" si="55"/>
        <v>6</v>
      </c>
      <c r="V227" s="20" t="str">
        <f t="shared" si="56"/>
        <v>6</v>
      </c>
      <c r="W227" s="20" t="str">
        <f t="shared" si="57"/>
        <v>8</v>
      </c>
      <c r="X227" s="20">
        <f t="shared" si="60"/>
        <v>27</v>
      </c>
      <c r="Y227" s="20">
        <f t="shared" si="61"/>
        <v>251.75</v>
      </c>
    </row>
    <row r="228" spans="1:25" hidden="1" x14ac:dyDescent="0.25">
      <c r="A228">
        <f t="shared" si="68"/>
        <v>214</v>
      </c>
      <c r="B228" s="20"/>
      <c r="C228" s="20">
        <f t="shared" si="69"/>
        <v>1926</v>
      </c>
      <c r="D228" s="20">
        <f t="shared" si="70"/>
        <v>1070</v>
      </c>
      <c r="E228" s="20">
        <f t="shared" si="65"/>
        <v>1284</v>
      </c>
      <c r="F228" s="25">
        <f t="shared" si="67"/>
        <v>6420</v>
      </c>
      <c r="G228" s="31" t="str">
        <f t="shared" si="48"/>
        <v>2064</v>
      </c>
      <c r="H228" s="25">
        <f t="shared" si="66"/>
        <v>7704</v>
      </c>
      <c r="I228" s="25"/>
      <c r="J228" s="20">
        <f t="shared" si="58"/>
        <v>1</v>
      </c>
      <c r="K228" s="20">
        <f t="shared" si="59"/>
        <v>1</v>
      </c>
      <c r="L228" s="20"/>
      <c r="M228" s="20" t="str">
        <f t="shared" si="49"/>
        <v>7</v>
      </c>
      <c r="N228" s="20" t="str">
        <f t="shared" si="62"/>
        <v>2</v>
      </c>
      <c r="O228" s="20" t="str">
        <f t="shared" si="63"/>
        <v>0</v>
      </c>
      <c r="P228" s="20" t="str">
        <f t="shared" si="50"/>
        <v>6</v>
      </c>
      <c r="Q228" s="20" t="str">
        <f t="shared" si="51"/>
        <v>4</v>
      </c>
      <c r="R228" s="20" t="str">
        <f t="shared" si="52"/>
        <v>2</v>
      </c>
      <c r="S228" s="20" t="str">
        <f t="shared" si="53"/>
        <v>0</v>
      </c>
      <c r="T228" s="20" t="str">
        <f t="shared" si="54"/>
        <v>7</v>
      </c>
      <c r="U228" s="20" t="str">
        <f t="shared" si="55"/>
        <v>7</v>
      </c>
      <c r="V228" s="20" t="str">
        <f t="shared" si="56"/>
        <v>0</v>
      </c>
      <c r="W228" s="20" t="str">
        <f t="shared" si="57"/>
        <v>4</v>
      </c>
      <c r="X228" s="20">
        <f t="shared" si="60"/>
        <v>12</v>
      </c>
      <c r="Y228" s="20">
        <f t="shared" si="61"/>
        <v>57.333333333333336</v>
      </c>
    </row>
    <row r="229" spans="1:25" hidden="1" x14ac:dyDescent="0.25">
      <c r="A229">
        <f t="shared" si="68"/>
        <v>215</v>
      </c>
      <c r="B229" s="20"/>
      <c r="C229" s="20">
        <f t="shared" si="69"/>
        <v>1935</v>
      </c>
      <c r="D229" s="20">
        <f t="shared" si="70"/>
        <v>1075</v>
      </c>
      <c r="E229" s="20">
        <f t="shared" si="65"/>
        <v>1290</v>
      </c>
      <c r="F229" s="25">
        <f t="shared" si="67"/>
        <v>6450</v>
      </c>
      <c r="G229" s="31" t="str">
        <f t="shared" si="48"/>
        <v>5064</v>
      </c>
      <c r="H229" s="25">
        <f t="shared" si="66"/>
        <v>7740</v>
      </c>
      <c r="I229" s="25"/>
      <c r="J229" s="20">
        <f t="shared" si="58"/>
        <v>1</v>
      </c>
      <c r="K229" s="20">
        <f t="shared" si="59"/>
        <v>2</v>
      </c>
      <c r="L229" s="20"/>
      <c r="M229" s="20" t="str">
        <f t="shared" si="49"/>
        <v>7</v>
      </c>
      <c r="N229" s="20" t="str">
        <f t="shared" si="62"/>
        <v>5</v>
      </c>
      <c r="O229" s="20" t="str">
        <f t="shared" si="63"/>
        <v>4</v>
      </c>
      <c r="P229" s="20" t="str">
        <f t="shared" si="50"/>
        <v>6</v>
      </c>
      <c r="Q229" s="20" t="str">
        <f t="shared" si="51"/>
        <v>4</v>
      </c>
      <c r="R229" s="20" t="str">
        <f t="shared" si="52"/>
        <v>5</v>
      </c>
      <c r="S229" s="20" t="str">
        <f t="shared" si="53"/>
        <v>0</v>
      </c>
      <c r="T229" s="20" t="str">
        <f t="shared" si="54"/>
        <v>7</v>
      </c>
      <c r="U229" s="20" t="str">
        <f t="shared" si="55"/>
        <v>7</v>
      </c>
      <c r="V229" s="20" t="str">
        <f t="shared" si="56"/>
        <v>4</v>
      </c>
      <c r="W229" s="20" t="str">
        <f t="shared" si="57"/>
        <v>0</v>
      </c>
      <c r="X229" s="20">
        <f t="shared" si="60"/>
        <v>24</v>
      </c>
      <c r="Y229" s="20">
        <f t="shared" si="61"/>
        <v>140.66666666666666</v>
      </c>
    </row>
    <row r="230" spans="1:25" x14ac:dyDescent="0.25">
      <c r="A230">
        <f t="shared" si="68"/>
        <v>216</v>
      </c>
      <c r="B230" s="20"/>
      <c r="C230" s="20">
        <f t="shared" si="69"/>
        <v>1944</v>
      </c>
      <c r="D230" s="20">
        <f t="shared" si="70"/>
        <v>1080</v>
      </c>
      <c r="E230" s="20">
        <f t="shared" si="65"/>
        <v>1296</v>
      </c>
      <c r="F230" s="25">
        <f t="shared" si="67"/>
        <v>6480</v>
      </c>
      <c r="G230" s="31" t="str">
        <f t="shared" si="48"/>
        <v>8064</v>
      </c>
      <c r="H230" s="25">
        <f t="shared" si="66"/>
        <v>7776</v>
      </c>
      <c r="I230" s="25"/>
      <c r="J230" s="20">
        <f t="shared" si="58"/>
        <v>2</v>
      </c>
      <c r="K230" s="20">
        <f t="shared" si="59"/>
        <v>1</v>
      </c>
      <c r="L230" s="20"/>
      <c r="M230" s="20" t="str">
        <f t="shared" si="49"/>
        <v>7</v>
      </c>
      <c r="N230" s="20" t="str">
        <f t="shared" si="62"/>
        <v>8</v>
      </c>
      <c r="O230" s="20" t="str">
        <f t="shared" si="63"/>
        <v>7</v>
      </c>
      <c r="P230" s="20" t="str">
        <f t="shared" si="50"/>
        <v>6</v>
      </c>
      <c r="Q230" s="20" t="str">
        <f t="shared" si="51"/>
        <v>4</v>
      </c>
      <c r="R230" s="20" t="str">
        <f t="shared" si="52"/>
        <v>8</v>
      </c>
      <c r="S230" s="20" t="str">
        <f t="shared" si="53"/>
        <v>0</v>
      </c>
      <c r="T230" s="20" t="str">
        <f t="shared" si="54"/>
        <v>7</v>
      </c>
      <c r="U230" s="20" t="str">
        <f t="shared" si="55"/>
        <v>7</v>
      </c>
      <c r="V230" s="20" t="str">
        <f t="shared" si="56"/>
        <v>7</v>
      </c>
      <c r="W230" s="20" t="str">
        <f t="shared" si="57"/>
        <v>6</v>
      </c>
      <c r="X230" s="20">
        <f t="shared" si="60"/>
        <v>0</v>
      </c>
      <c r="Y230" s="20">
        <f t="shared" si="61"/>
        <v>224</v>
      </c>
    </row>
    <row r="231" spans="1:25" hidden="1" x14ac:dyDescent="0.25">
      <c r="A231">
        <f t="shared" si="68"/>
        <v>217</v>
      </c>
      <c r="B231" s="20"/>
      <c r="C231" s="20">
        <f t="shared" si="69"/>
        <v>1953</v>
      </c>
      <c r="D231" s="20">
        <f t="shared" si="70"/>
        <v>1085</v>
      </c>
      <c r="E231" s="20">
        <f t="shared" si="65"/>
        <v>1302</v>
      </c>
      <c r="F231" s="25">
        <f t="shared" si="67"/>
        <v>6510</v>
      </c>
      <c r="G231" s="31" t="str">
        <f t="shared" si="48"/>
        <v>1065</v>
      </c>
      <c r="H231" s="25">
        <f t="shared" si="66"/>
        <v>7812</v>
      </c>
      <c r="I231" s="25"/>
      <c r="J231" s="20">
        <f t="shared" si="58"/>
        <v>1</v>
      </c>
      <c r="K231" s="20">
        <f t="shared" si="59"/>
        <v>1</v>
      </c>
      <c r="L231" s="20"/>
      <c r="M231" s="20" t="str">
        <f t="shared" si="49"/>
        <v>8</v>
      </c>
      <c r="N231" s="20" t="str">
        <f t="shared" si="62"/>
        <v>1</v>
      </c>
      <c r="O231" s="20" t="str">
        <f t="shared" si="63"/>
        <v>1</v>
      </c>
      <c r="P231" s="20" t="str">
        <f t="shared" si="50"/>
        <v>6</v>
      </c>
      <c r="Q231" s="20" t="str">
        <f t="shared" si="51"/>
        <v>5</v>
      </c>
      <c r="R231" s="20" t="str">
        <f t="shared" si="52"/>
        <v>1</v>
      </c>
      <c r="S231" s="20" t="str">
        <f t="shared" si="53"/>
        <v>0</v>
      </c>
      <c r="T231" s="20" t="str">
        <f t="shared" si="54"/>
        <v>7</v>
      </c>
      <c r="U231" s="20" t="str">
        <f t="shared" si="55"/>
        <v>8</v>
      </c>
      <c r="V231" s="20" t="str">
        <f t="shared" si="56"/>
        <v>1</v>
      </c>
      <c r="W231" s="20" t="str">
        <f t="shared" si="57"/>
        <v>2</v>
      </c>
      <c r="X231" s="20">
        <f t="shared" si="60"/>
        <v>21</v>
      </c>
      <c r="Y231" s="20">
        <f t="shared" si="61"/>
        <v>29.583333333333332</v>
      </c>
    </row>
    <row r="232" spans="1:25" hidden="1" x14ac:dyDescent="0.25">
      <c r="A232">
        <f t="shared" si="68"/>
        <v>218</v>
      </c>
      <c r="B232" s="20"/>
      <c r="C232" s="20">
        <f t="shared" si="69"/>
        <v>1962</v>
      </c>
      <c r="D232" s="20">
        <f t="shared" si="70"/>
        <v>1090</v>
      </c>
      <c r="E232" s="20">
        <f t="shared" si="65"/>
        <v>1308</v>
      </c>
      <c r="F232" s="25">
        <f t="shared" si="67"/>
        <v>6540</v>
      </c>
      <c r="G232" s="31" t="str">
        <f t="shared" si="48"/>
        <v>4065</v>
      </c>
      <c r="H232" s="25">
        <f t="shared" si="66"/>
        <v>7848</v>
      </c>
      <c r="I232" s="25"/>
      <c r="J232" s="20">
        <f t="shared" si="58"/>
        <v>1</v>
      </c>
      <c r="K232" s="20">
        <f t="shared" si="59"/>
        <v>1</v>
      </c>
      <c r="L232" s="20"/>
      <c r="M232" s="20" t="str">
        <f t="shared" si="49"/>
        <v>8</v>
      </c>
      <c r="N232" s="20" t="str">
        <f t="shared" si="62"/>
        <v>4</v>
      </c>
      <c r="O232" s="20" t="str">
        <f t="shared" si="63"/>
        <v>4</v>
      </c>
      <c r="P232" s="20" t="str">
        <f t="shared" si="50"/>
        <v>6</v>
      </c>
      <c r="Q232" s="20" t="str">
        <f t="shared" si="51"/>
        <v>5</v>
      </c>
      <c r="R232" s="20" t="str">
        <f t="shared" si="52"/>
        <v>4</v>
      </c>
      <c r="S232" s="20" t="str">
        <f t="shared" si="53"/>
        <v>0</v>
      </c>
      <c r="T232" s="20" t="str">
        <f t="shared" si="54"/>
        <v>7</v>
      </c>
      <c r="U232" s="20" t="str">
        <f t="shared" si="55"/>
        <v>8</v>
      </c>
      <c r="V232" s="20" t="str">
        <f t="shared" si="56"/>
        <v>4</v>
      </c>
      <c r="W232" s="20" t="str">
        <f t="shared" si="57"/>
        <v>8</v>
      </c>
      <c r="X232" s="20">
        <f t="shared" si="60"/>
        <v>33</v>
      </c>
      <c r="Y232" s="20">
        <f t="shared" si="61"/>
        <v>112.91666666666667</v>
      </c>
    </row>
    <row r="233" spans="1:25" hidden="1" x14ac:dyDescent="0.25">
      <c r="A233">
        <f t="shared" si="68"/>
        <v>219</v>
      </c>
      <c r="B233" s="20"/>
      <c r="C233" s="20">
        <f t="shared" si="69"/>
        <v>1971</v>
      </c>
      <c r="D233" s="20">
        <f t="shared" si="70"/>
        <v>1095</v>
      </c>
      <c r="E233" s="20">
        <f t="shared" si="65"/>
        <v>1314</v>
      </c>
      <c r="F233" s="25">
        <f t="shared" si="67"/>
        <v>6570</v>
      </c>
      <c r="G233" s="31" t="str">
        <f t="shared" si="48"/>
        <v>7065</v>
      </c>
      <c r="H233" s="25">
        <f t="shared" si="66"/>
        <v>7884</v>
      </c>
      <c r="I233" s="25"/>
      <c r="J233" s="20">
        <f t="shared" si="58"/>
        <v>1</v>
      </c>
      <c r="K233" s="20">
        <f t="shared" si="59"/>
        <v>1</v>
      </c>
      <c r="L233" s="20"/>
      <c r="M233" s="20" t="str">
        <f t="shared" si="49"/>
        <v>8</v>
      </c>
      <c r="N233" s="20" t="str">
        <f t="shared" si="62"/>
        <v>7</v>
      </c>
      <c r="O233" s="20" t="str">
        <f t="shared" si="63"/>
        <v>8</v>
      </c>
      <c r="P233" s="20" t="str">
        <f t="shared" si="50"/>
        <v>6</v>
      </c>
      <c r="Q233" s="20" t="str">
        <f t="shared" si="51"/>
        <v>5</v>
      </c>
      <c r="R233" s="20" t="str">
        <f t="shared" si="52"/>
        <v>7</v>
      </c>
      <c r="S233" s="20" t="str">
        <f t="shared" si="53"/>
        <v>0</v>
      </c>
      <c r="T233" s="20" t="str">
        <f t="shared" si="54"/>
        <v>7</v>
      </c>
      <c r="U233" s="20" t="str">
        <f t="shared" si="55"/>
        <v>8</v>
      </c>
      <c r="V233" s="20" t="str">
        <f t="shared" si="56"/>
        <v>8</v>
      </c>
      <c r="W233" s="20" t="str">
        <f t="shared" si="57"/>
        <v>4</v>
      </c>
      <c r="X233" s="20">
        <f t="shared" si="60"/>
        <v>9</v>
      </c>
      <c r="Y233" s="20">
        <f t="shared" si="61"/>
        <v>196.25</v>
      </c>
    </row>
    <row r="234" spans="1:25" hidden="1" x14ac:dyDescent="0.25">
      <c r="A234">
        <f t="shared" si="68"/>
        <v>220</v>
      </c>
      <c r="B234" s="20"/>
      <c r="C234" s="20">
        <f t="shared" si="69"/>
        <v>1980</v>
      </c>
      <c r="D234" s="20">
        <f t="shared" si="70"/>
        <v>1100</v>
      </c>
      <c r="E234" s="20">
        <f t="shared" si="65"/>
        <v>1320</v>
      </c>
      <c r="F234" s="25">
        <f t="shared" si="67"/>
        <v>6600</v>
      </c>
      <c r="G234" s="31" t="str">
        <f t="shared" si="48"/>
        <v>0066</v>
      </c>
      <c r="H234" s="25">
        <f t="shared" si="66"/>
        <v>7920</v>
      </c>
      <c r="I234" s="25"/>
      <c r="J234" s="20">
        <f t="shared" si="58"/>
        <v>1</v>
      </c>
      <c r="K234" s="20">
        <f t="shared" si="59"/>
        <v>2</v>
      </c>
      <c r="L234" s="20"/>
      <c r="M234" s="20" t="str">
        <f t="shared" si="49"/>
        <v>9</v>
      </c>
      <c r="N234" s="20" t="str">
        <f t="shared" si="62"/>
        <v>0</v>
      </c>
      <c r="O234" s="20" t="str">
        <f t="shared" si="63"/>
        <v>2</v>
      </c>
      <c r="P234" s="20" t="str">
        <f t="shared" si="50"/>
        <v>6</v>
      </c>
      <c r="Q234" s="20" t="str">
        <f t="shared" si="51"/>
        <v>6</v>
      </c>
      <c r="R234" s="20" t="str">
        <f t="shared" si="52"/>
        <v>0</v>
      </c>
      <c r="S234" s="20" t="str">
        <f t="shared" si="53"/>
        <v>0</v>
      </c>
      <c r="T234" s="20" t="str">
        <f t="shared" si="54"/>
        <v>7</v>
      </c>
      <c r="U234" s="20" t="str">
        <f t="shared" si="55"/>
        <v>9</v>
      </c>
      <c r="V234" s="20" t="str">
        <f t="shared" si="56"/>
        <v>2</v>
      </c>
      <c r="W234" s="20" t="str">
        <f t="shared" si="57"/>
        <v>0</v>
      </c>
      <c r="X234" s="20">
        <f t="shared" si="60"/>
        <v>30</v>
      </c>
      <c r="Y234" s="20">
        <f t="shared" si="61"/>
        <v>1.8333333333333333</v>
      </c>
    </row>
    <row r="235" spans="1:25" hidden="1" x14ac:dyDescent="0.25">
      <c r="A235">
        <f t="shared" si="68"/>
        <v>221</v>
      </c>
      <c r="B235" s="20"/>
      <c r="C235" s="20">
        <f t="shared" si="69"/>
        <v>1989</v>
      </c>
      <c r="D235" s="20">
        <f t="shared" si="70"/>
        <v>1105</v>
      </c>
      <c r="E235" s="20">
        <f t="shared" si="65"/>
        <v>1326</v>
      </c>
      <c r="F235" s="25">
        <f t="shared" si="67"/>
        <v>6630</v>
      </c>
      <c r="G235" s="31" t="str">
        <f t="shared" ref="G235:G298" si="71">CONCATENATE(R235,S235,P235,Q235)</f>
        <v>3066</v>
      </c>
      <c r="H235" s="25">
        <f t="shared" si="66"/>
        <v>7956</v>
      </c>
      <c r="I235" s="25"/>
      <c r="J235" s="20">
        <f t="shared" si="58"/>
        <v>1</v>
      </c>
      <c r="K235" s="20">
        <f t="shared" si="59"/>
        <v>1</v>
      </c>
      <c r="L235" s="20"/>
      <c r="M235" s="20" t="str">
        <f t="shared" ref="M235:M298" si="72">MID(H235,2,1)</f>
        <v>9</v>
      </c>
      <c r="N235" s="20" t="str">
        <f t="shared" si="62"/>
        <v>3</v>
      </c>
      <c r="O235" s="20" t="str">
        <f t="shared" si="63"/>
        <v>5</v>
      </c>
      <c r="P235" s="20" t="str">
        <f t="shared" ref="P235:P298" si="73">MID(F235,1,1)</f>
        <v>6</v>
      </c>
      <c r="Q235" s="20" t="str">
        <f t="shared" ref="Q235:Q298" si="74">MID(F235,2,1)</f>
        <v>6</v>
      </c>
      <c r="R235" s="20" t="str">
        <f t="shared" ref="R235:R298" si="75">MID(F235,3,1)</f>
        <v>3</v>
      </c>
      <c r="S235" s="20" t="str">
        <f t="shared" ref="S235:S298" si="76">MID(F235,4,1)</f>
        <v>0</v>
      </c>
      <c r="T235" s="20" t="str">
        <f t="shared" ref="T235:T298" si="77">MID(H235,1,1)</f>
        <v>7</v>
      </c>
      <c r="U235" s="20" t="str">
        <f t="shared" ref="U235:U298" si="78">MID(H235,2,1)</f>
        <v>9</v>
      </c>
      <c r="V235" s="20" t="str">
        <f t="shared" ref="V235:V298" si="79">MID(H235,3,1)</f>
        <v>5</v>
      </c>
      <c r="W235" s="20" t="str">
        <f t="shared" ref="W235:W298" si="80">MID(H235,4,1)</f>
        <v>6</v>
      </c>
      <c r="X235" s="20">
        <f t="shared" si="60"/>
        <v>6</v>
      </c>
      <c r="Y235" s="20">
        <f t="shared" si="61"/>
        <v>85.166666666666671</v>
      </c>
    </row>
    <row r="236" spans="1:25" hidden="1" x14ac:dyDescent="0.25">
      <c r="A236">
        <f t="shared" si="68"/>
        <v>222</v>
      </c>
      <c r="B236" s="20"/>
      <c r="C236" s="20">
        <f t="shared" si="69"/>
        <v>1998</v>
      </c>
      <c r="D236" s="20">
        <f t="shared" si="70"/>
        <v>1110</v>
      </c>
      <c r="E236" s="20">
        <f t="shared" si="65"/>
        <v>1332</v>
      </c>
      <c r="F236" s="25">
        <f t="shared" si="67"/>
        <v>6660</v>
      </c>
      <c r="G236" s="31" t="str">
        <f t="shared" si="71"/>
        <v>6066</v>
      </c>
      <c r="H236" s="25">
        <f t="shared" si="66"/>
        <v>7992</v>
      </c>
      <c r="I236" s="25"/>
      <c r="J236" s="20">
        <f t="shared" si="58"/>
        <v>2</v>
      </c>
      <c r="K236" s="20">
        <f t="shared" si="59"/>
        <v>1</v>
      </c>
      <c r="L236" s="20"/>
      <c r="M236" s="20" t="str">
        <f t="shared" si="72"/>
        <v>9</v>
      </c>
      <c r="N236" s="20" t="str">
        <f t="shared" si="62"/>
        <v>6</v>
      </c>
      <c r="O236" s="20" t="str">
        <f t="shared" si="63"/>
        <v>9</v>
      </c>
      <c r="P236" s="20" t="str">
        <f t="shared" si="73"/>
        <v>6</v>
      </c>
      <c r="Q236" s="20" t="str">
        <f t="shared" si="74"/>
        <v>6</v>
      </c>
      <c r="R236" s="20" t="str">
        <f t="shared" si="75"/>
        <v>6</v>
      </c>
      <c r="S236" s="20" t="str">
        <f t="shared" si="76"/>
        <v>0</v>
      </c>
      <c r="T236" s="20" t="str">
        <f t="shared" si="77"/>
        <v>7</v>
      </c>
      <c r="U236" s="20" t="str">
        <f t="shared" si="78"/>
        <v>9</v>
      </c>
      <c r="V236" s="20" t="str">
        <f t="shared" si="79"/>
        <v>9</v>
      </c>
      <c r="W236" s="20" t="str">
        <f t="shared" si="80"/>
        <v>2</v>
      </c>
      <c r="X236" s="20">
        <f t="shared" si="60"/>
        <v>18</v>
      </c>
      <c r="Y236" s="20">
        <f t="shared" si="61"/>
        <v>168.5</v>
      </c>
    </row>
    <row r="237" spans="1:25" hidden="1" x14ac:dyDescent="0.25">
      <c r="A237">
        <f t="shared" si="68"/>
        <v>223</v>
      </c>
      <c r="B237" s="20"/>
      <c r="C237" s="20">
        <f t="shared" si="69"/>
        <v>2007</v>
      </c>
      <c r="D237" s="20">
        <f t="shared" si="70"/>
        <v>1115</v>
      </c>
      <c r="E237" s="20">
        <f t="shared" si="65"/>
        <v>1338</v>
      </c>
      <c r="F237" s="25">
        <f t="shared" si="67"/>
        <v>6690</v>
      </c>
      <c r="G237" s="31" t="str">
        <f t="shared" si="71"/>
        <v>9066</v>
      </c>
      <c r="H237" s="25">
        <f t="shared" si="66"/>
        <v>8028</v>
      </c>
      <c r="I237" s="25"/>
      <c r="J237" s="20">
        <f t="shared" si="58"/>
        <v>1</v>
      </c>
      <c r="K237" s="20">
        <f t="shared" si="59"/>
        <v>2</v>
      </c>
      <c r="L237" s="20"/>
      <c r="M237" s="20" t="str">
        <f t="shared" si="72"/>
        <v>0</v>
      </c>
      <c r="N237" s="20" t="str">
        <f t="shared" si="62"/>
        <v>9</v>
      </c>
      <c r="O237" s="20" t="str">
        <f t="shared" si="63"/>
        <v>2</v>
      </c>
      <c r="P237" s="20" t="str">
        <f t="shared" si="73"/>
        <v>6</v>
      </c>
      <c r="Q237" s="20" t="str">
        <f t="shared" si="74"/>
        <v>6</v>
      </c>
      <c r="R237" s="20" t="str">
        <f t="shared" si="75"/>
        <v>9</v>
      </c>
      <c r="S237" s="20" t="str">
        <f t="shared" si="76"/>
        <v>0</v>
      </c>
      <c r="T237" s="20" t="str">
        <f t="shared" si="77"/>
        <v>8</v>
      </c>
      <c r="U237" s="20" t="str">
        <f t="shared" si="78"/>
        <v>0</v>
      </c>
      <c r="V237" s="20" t="str">
        <f t="shared" si="79"/>
        <v>2</v>
      </c>
      <c r="W237" s="20" t="str">
        <f t="shared" si="80"/>
        <v>8</v>
      </c>
      <c r="X237" s="20">
        <f t="shared" si="60"/>
        <v>30</v>
      </c>
      <c r="Y237" s="20">
        <f t="shared" si="61"/>
        <v>251.83333333333334</v>
      </c>
    </row>
    <row r="238" spans="1:25" hidden="1" x14ac:dyDescent="0.25">
      <c r="A238">
        <f t="shared" si="68"/>
        <v>224</v>
      </c>
      <c r="B238" s="20"/>
      <c r="C238" s="20">
        <f t="shared" si="69"/>
        <v>2016</v>
      </c>
      <c r="D238" s="20">
        <f t="shared" si="70"/>
        <v>1120</v>
      </c>
      <c r="E238" s="20">
        <f t="shared" si="65"/>
        <v>1344</v>
      </c>
      <c r="F238" s="25">
        <f t="shared" si="67"/>
        <v>6720</v>
      </c>
      <c r="G238" s="31" t="str">
        <f t="shared" si="71"/>
        <v>2067</v>
      </c>
      <c r="H238" s="25">
        <f t="shared" si="66"/>
        <v>8064</v>
      </c>
      <c r="I238" s="25"/>
      <c r="J238" s="20">
        <f t="shared" si="58"/>
        <v>1</v>
      </c>
      <c r="K238" s="20">
        <f t="shared" si="59"/>
        <v>2</v>
      </c>
      <c r="L238" s="20"/>
      <c r="M238" s="20" t="str">
        <f t="shared" si="72"/>
        <v>0</v>
      </c>
      <c r="N238" s="20" t="str">
        <f t="shared" si="62"/>
        <v>2</v>
      </c>
      <c r="O238" s="20" t="str">
        <f t="shared" si="63"/>
        <v>6</v>
      </c>
      <c r="P238" s="20" t="str">
        <f t="shared" si="73"/>
        <v>6</v>
      </c>
      <c r="Q238" s="20" t="str">
        <f t="shared" si="74"/>
        <v>7</v>
      </c>
      <c r="R238" s="20" t="str">
        <f t="shared" si="75"/>
        <v>2</v>
      </c>
      <c r="S238" s="20" t="str">
        <f t="shared" si="76"/>
        <v>0</v>
      </c>
      <c r="T238" s="20" t="str">
        <f t="shared" si="77"/>
        <v>8</v>
      </c>
      <c r="U238" s="20" t="str">
        <f t="shared" si="78"/>
        <v>0</v>
      </c>
      <c r="V238" s="20" t="str">
        <f t="shared" si="79"/>
        <v>6</v>
      </c>
      <c r="W238" s="20" t="str">
        <f t="shared" si="80"/>
        <v>4</v>
      </c>
      <c r="X238" s="20">
        <f t="shared" si="60"/>
        <v>15</v>
      </c>
      <c r="Y238" s="20">
        <f t="shared" si="61"/>
        <v>57.416666666666664</v>
      </c>
    </row>
    <row r="239" spans="1:25" hidden="1" x14ac:dyDescent="0.25">
      <c r="A239">
        <f t="shared" si="68"/>
        <v>225</v>
      </c>
      <c r="B239" s="20"/>
      <c r="C239" s="20">
        <f t="shared" si="69"/>
        <v>2025</v>
      </c>
      <c r="D239" s="20">
        <f t="shared" si="70"/>
        <v>1125</v>
      </c>
      <c r="E239" s="20">
        <f t="shared" si="65"/>
        <v>1350</v>
      </c>
      <c r="F239" s="25">
        <f t="shared" si="67"/>
        <v>6750</v>
      </c>
      <c r="G239" s="31" t="str">
        <f t="shared" si="71"/>
        <v>5067</v>
      </c>
      <c r="H239" s="25">
        <f t="shared" si="66"/>
        <v>8100</v>
      </c>
      <c r="I239" s="25"/>
      <c r="J239" s="20">
        <f t="shared" si="58"/>
        <v>1</v>
      </c>
      <c r="K239" s="20">
        <f t="shared" si="59"/>
        <v>2</v>
      </c>
      <c r="L239" s="20"/>
      <c r="M239" s="20" t="str">
        <f t="shared" si="72"/>
        <v>1</v>
      </c>
      <c r="N239" s="20" t="str">
        <f t="shared" si="62"/>
        <v>5</v>
      </c>
      <c r="O239" s="20" t="str">
        <f t="shared" si="63"/>
        <v>0</v>
      </c>
      <c r="P239" s="20" t="str">
        <f t="shared" si="73"/>
        <v>6</v>
      </c>
      <c r="Q239" s="20" t="str">
        <f t="shared" si="74"/>
        <v>7</v>
      </c>
      <c r="R239" s="20" t="str">
        <f t="shared" si="75"/>
        <v>5</v>
      </c>
      <c r="S239" s="20" t="str">
        <f t="shared" si="76"/>
        <v>0</v>
      </c>
      <c r="T239" s="20" t="str">
        <f t="shared" si="77"/>
        <v>8</v>
      </c>
      <c r="U239" s="20" t="str">
        <f t="shared" si="78"/>
        <v>1</v>
      </c>
      <c r="V239" s="20" t="str">
        <f t="shared" si="79"/>
        <v>0</v>
      </c>
      <c r="W239" s="20" t="str">
        <f t="shared" si="80"/>
        <v>0</v>
      </c>
      <c r="X239" s="20">
        <f t="shared" si="60"/>
        <v>27</v>
      </c>
      <c r="Y239" s="20">
        <f t="shared" si="61"/>
        <v>140.75</v>
      </c>
    </row>
    <row r="240" spans="1:25" hidden="1" x14ac:dyDescent="0.25">
      <c r="A240">
        <f t="shared" si="68"/>
        <v>226</v>
      </c>
      <c r="B240" s="20"/>
      <c r="C240" s="20">
        <f t="shared" si="69"/>
        <v>2034</v>
      </c>
      <c r="D240" s="20">
        <f t="shared" si="70"/>
        <v>1130</v>
      </c>
      <c r="E240" s="20">
        <f t="shared" si="65"/>
        <v>1356</v>
      </c>
      <c r="F240" s="25">
        <f t="shared" si="67"/>
        <v>6780</v>
      </c>
      <c r="G240" s="31" t="str">
        <f t="shared" si="71"/>
        <v>8067</v>
      </c>
      <c r="H240" s="25">
        <f t="shared" si="66"/>
        <v>8136</v>
      </c>
      <c r="I240" s="25"/>
      <c r="J240" s="20">
        <f t="shared" si="58"/>
        <v>1</v>
      </c>
      <c r="K240" s="20">
        <f t="shared" si="59"/>
        <v>1</v>
      </c>
      <c r="L240" s="20"/>
      <c r="M240" s="20" t="str">
        <f t="shared" si="72"/>
        <v>1</v>
      </c>
      <c r="N240" s="20" t="str">
        <f t="shared" si="62"/>
        <v>8</v>
      </c>
      <c r="O240" s="20" t="str">
        <f t="shared" si="63"/>
        <v>3</v>
      </c>
      <c r="P240" s="20" t="str">
        <f t="shared" si="73"/>
        <v>6</v>
      </c>
      <c r="Q240" s="20" t="str">
        <f t="shared" si="74"/>
        <v>7</v>
      </c>
      <c r="R240" s="20" t="str">
        <f t="shared" si="75"/>
        <v>8</v>
      </c>
      <c r="S240" s="20" t="str">
        <f t="shared" si="76"/>
        <v>0</v>
      </c>
      <c r="T240" s="20" t="str">
        <f t="shared" si="77"/>
        <v>8</v>
      </c>
      <c r="U240" s="20" t="str">
        <f t="shared" si="78"/>
        <v>1</v>
      </c>
      <c r="V240" s="20" t="str">
        <f t="shared" si="79"/>
        <v>3</v>
      </c>
      <c r="W240" s="20" t="str">
        <f t="shared" si="80"/>
        <v>6</v>
      </c>
      <c r="X240" s="20">
        <f t="shared" si="60"/>
        <v>3</v>
      </c>
      <c r="Y240" s="20">
        <f t="shared" si="61"/>
        <v>224.08333333333334</v>
      </c>
    </row>
    <row r="241" spans="1:25" hidden="1" x14ac:dyDescent="0.25">
      <c r="A241">
        <f t="shared" si="68"/>
        <v>227</v>
      </c>
      <c r="B241" s="20"/>
      <c r="C241" s="20">
        <f t="shared" si="69"/>
        <v>2043</v>
      </c>
      <c r="D241" s="20">
        <f t="shared" si="70"/>
        <v>1135</v>
      </c>
      <c r="E241" s="20">
        <f t="shared" si="65"/>
        <v>1362</v>
      </c>
      <c r="F241" s="25">
        <f t="shared" si="67"/>
        <v>6810</v>
      </c>
      <c r="G241" s="31" t="str">
        <f t="shared" si="71"/>
        <v>1068</v>
      </c>
      <c r="H241" s="25">
        <f t="shared" si="66"/>
        <v>8172</v>
      </c>
      <c r="I241" s="25"/>
      <c r="J241" s="20">
        <f t="shared" ref="J241:J304" si="81">COUNTIF($F$42:$H$347,F241)</f>
        <v>1</v>
      </c>
      <c r="K241" s="20">
        <f t="shared" ref="K241:K304" si="82">COUNTIF($F$42:$H$347,H241)</f>
        <v>1</v>
      </c>
      <c r="L241" s="20"/>
      <c r="M241" s="20" t="str">
        <f t="shared" si="72"/>
        <v>1</v>
      </c>
      <c r="N241" s="20" t="str">
        <f t="shared" si="62"/>
        <v>1</v>
      </c>
      <c r="O241" s="20" t="str">
        <f t="shared" si="63"/>
        <v>7</v>
      </c>
      <c r="P241" s="20" t="str">
        <f t="shared" si="73"/>
        <v>6</v>
      </c>
      <c r="Q241" s="20" t="str">
        <f t="shared" si="74"/>
        <v>8</v>
      </c>
      <c r="R241" s="20" t="str">
        <f t="shared" si="75"/>
        <v>1</v>
      </c>
      <c r="S241" s="20" t="str">
        <f t="shared" si="76"/>
        <v>0</v>
      </c>
      <c r="T241" s="20" t="str">
        <f t="shared" si="77"/>
        <v>8</v>
      </c>
      <c r="U241" s="20" t="str">
        <f t="shared" si="78"/>
        <v>1</v>
      </c>
      <c r="V241" s="20" t="str">
        <f t="shared" si="79"/>
        <v>7</v>
      </c>
      <c r="W241" s="20" t="str">
        <f t="shared" si="80"/>
        <v>2</v>
      </c>
      <c r="X241" s="20">
        <f t="shared" ref="X241:X304" si="83">MOD(G241,36)</f>
        <v>24</v>
      </c>
      <c r="Y241" s="20">
        <f t="shared" ref="Y241:Y304" si="84">G241/36</f>
        <v>29.666666666666668</v>
      </c>
    </row>
    <row r="242" spans="1:25" x14ac:dyDescent="0.25">
      <c r="A242">
        <f t="shared" si="68"/>
        <v>228</v>
      </c>
      <c r="B242" s="20"/>
      <c r="C242" s="20">
        <f t="shared" si="69"/>
        <v>2052</v>
      </c>
      <c r="D242" s="20">
        <f t="shared" si="70"/>
        <v>1140</v>
      </c>
      <c r="E242" s="20">
        <f t="shared" si="65"/>
        <v>1368</v>
      </c>
      <c r="F242" s="25">
        <f t="shared" si="67"/>
        <v>6840</v>
      </c>
      <c r="G242" s="31" t="str">
        <f t="shared" si="71"/>
        <v>4068</v>
      </c>
      <c r="H242" s="25">
        <f t="shared" si="66"/>
        <v>8208</v>
      </c>
      <c r="I242" s="25"/>
      <c r="J242" s="20">
        <f t="shared" si="81"/>
        <v>2</v>
      </c>
      <c r="K242" s="20">
        <f t="shared" si="82"/>
        <v>1</v>
      </c>
      <c r="L242" s="20"/>
      <c r="M242" s="20" t="str">
        <f t="shared" si="72"/>
        <v>2</v>
      </c>
      <c r="N242" s="20" t="str">
        <f t="shared" ref="N242:N305" si="85">MID(F242,3,1)</f>
        <v>4</v>
      </c>
      <c r="O242" s="20" t="str">
        <f t="shared" ref="O242:O305" si="86">MID(H242,3,1)</f>
        <v>0</v>
      </c>
      <c r="P242" s="20" t="str">
        <f t="shared" si="73"/>
        <v>6</v>
      </c>
      <c r="Q242" s="20" t="str">
        <f t="shared" si="74"/>
        <v>8</v>
      </c>
      <c r="R242" s="20" t="str">
        <f t="shared" si="75"/>
        <v>4</v>
      </c>
      <c r="S242" s="20" t="str">
        <f t="shared" si="76"/>
        <v>0</v>
      </c>
      <c r="T242" s="20" t="str">
        <f t="shared" si="77"/>
        <v>8</v>
      </c>
      <c r="U242" s="20" t="str">
        <f t="shared" si="78"/>
        <v>2</v>
      </c>
      <c r="V242" s="20" t="str">
        <f t="shared" si="79"/>
        <v>0</v>
      </c>
      <c r="W242" s="20" t="str">
        <f t="shared" si="80"/>
        <v>8</v>
      </c>
      <c r="X242" s="20">
        <f t="shared" si="83"/>
        <v>0</v>
      </c>
      <c r="Y242" s="20">
        <f t="shared" si="84"/>
        <v>113</v>
      </c>
    </row>
    <row r="243" spans="1:25" hidden="1" x14ac:dyDescent="0.25">
      <c r="A243">
        <f t="shared" si="68"/>
        <v>229</v>
      </c>
      <c r="B243" s="20"/>
      <c r="C243" s="20">
        <f t="shared" si="69"/>
        <v>2061</v>
      </c>
      <c r="D243" s="20">
        <f t="shared" si="70"/>
        <v>1145</v>
      </c>
      <c r="E243" s="20">
        <f t="shared" si="65"/>
        <v>1374</v>
      </c>
      <c r="F243" s="25">
        <f t="shared" si="67"/>
        <v>6870</v>
      </c>
      <c r="G243" s="31" t="str">
        <f t="shared" si="71"/>
        <v>7068</v>
      </c>
      <c r="H243" s="25">
        <f t="shared" si="66"/>
        <v>8244</v>
      </c>
      <c r="I243" s="25"/>
      <c r="J243" s="20">
        <f t="shared" si="81"/>
        <v>1</v>
      </c>
      <c r="K243" s="20">
        <f t="shared" si="82"/>
        <v>1</v>
      </c>
      <c r="L243" s="20"/>
      <c r="M243" s="20" t="str">
        <f t="shared" si="72"/>
        <v>2</v>
      </c>
      <c r="N243" s="20" t="str">
        <f t="shared" si="85"/>
        <v>7</v>
      </c>
      <c r="O243" s="20" t="str">
        <f t="shared" si="86"/>
        <v>4</v>
      </c>
      <c r="P243" s="20" t="str">
        <f t="shared" si="73"/>
        <v>6</v>
      </c>
      <c r="Q243" s="20" t="str">
        <f t="shared" si="74"/>
        <v>8</v>
      </c>
      <c r="R243" s="20" t="str">
        <f t="shared" si="75"/>
        <v>7</v>
      </c>
      <c r="S243" s="20" t="str">
        <f t="shared" si="76"/>
        <v>0</v>
      </c>
      <c r="T243" s="20" t="str">
        <f t="shared" si="77"/>
        <v>8</v>
      </c>
      <c r="U243" s="20" t="str">
        <f t="shared" si="78"/>
        <v>2</v>
      </c>
      <c r="V243" s="20" t="str">
        <f t="shared" si="79"/>
        <v>4</v>
      </c>
      <c r="W243" s="20" t="str">
        <f t="shared" si="80"/>
        <v>4</v>
      </c>
      <c r="X243" s="20">
        <f t="shared" si="83"/>
        <v>12</v>
      </c>
      <c r="Y243" s="20">
        <f t="shared" si="84"/>
        <v>196.33333333333334</v>
      </c>
    </row>
    <row r="244" spans="1:25" hidden="1" x14ac:dyDescent="0.25">
      <c r="A244">
        <f t="shared" si="68"/>
        <v>230</v>
      </c>
      <c r="B244" s="20"/>
      <c r="C244" s="20">
        <f t="shared" si="69"/>
        <v>2070</v>
      </c>
      <c r="D244" s="20">
        <f t="shared" si="70"/>
        <v>1150</v>
      </c>
      <c r="E244" s="20">
        <f t="shared" si="65"/>
        <v>1380</v>
      </c>
      <c r="F244" s="25">
        <f t="shared" si="67"/>
        <v>6900</v>
      </c>
      <c r="G244" s="31" t="str">
        <f t="shared" si="71"/>
        <v>0069</v>
      </c>
      <c r="H244" s="25">
        <f t="shared" si="66"/>
        <v>8280</v>
      </c>
      <c r="I244" s="25"/>
      <c r="J244" s="20">
        <f t="shared" si="81"/>
        <v>1</v>
      </c>
      <c r="K244" s="20">
        <f t="shared" si="82"/>
        <v>2</v>
      </c>
      <c r="L244" s="20"/>
      <c r="M244" s="20" t="str">
        <f t="shared" si="72"/>
        <v>2</v>
      </c>
      <c r="N244" s="20" t="str">
        <f t="shared" si="85"/>
        <v>0</v>
      </c>
      <c r="O244" s="20" t="str">
        <f t="shared" si="86"/>
        <v>8</v>
      </c>
      <c r="P244" s="20" t="str">
        <f t="shared" si="73"/>
        <v>6</v>
      </c>
      <c r="Q244" s="20" t="str">
        <f t="shared" si="74"/>
        <v>9</v>
      </c>
      <c r="R244" s="20" t="str">
        <f t="shared" si="75"/>
        <v>0</v>
      </c>
      <c r="S244" s="20" t="str">
        <f t="shared" si="76"/>
        <v>0</v>
      </c>
      <c r="T244" s="20" t="str">
        <f t="shared" si="77"/>
        <v>8</v>
      </c>
      <c r="U244" s="20" t="str">
        <f t="shared" si="78"/>
        <v>2</v>
      </c>
      <c r="V244" s="20" t="str">
        <f t="shared" si="79"/>
        <v>8</v>
      </c>
      <c r="W244" s="20" t="str">
        <f t="shared" si="80"/>
        <v>0</v>
      </c>
      <c r="X244" s="20">
        <f t="shared" si="83"/>
        <v>33</v>
      </c>
      <c r="Y244" s="20">
        <f t="shared" si="84"/>
        <v>1.9166666666666667</v>
      </c>
    </row>
    <row r="245" spans="1:25" hidden="1" x14ac:dyDescent="0.25">
      <c r="A245">
        <f t="shared" si="68"/>
        <v>231</v>
      </c>
      <c r="B245" s="20"/>
      <c r="C245" s="20">
        <f t="shared" si="69"/>
        <v>2079</v>
      </c>
      <c r="D245" s="20">
        <f t="shared" si="70"/>
        <v>1155</v>
      </c>
      <c r="E245" s="20">
        <f t="shared" si="65"/>
        <v>1386</v>
      </c>
      <c r="F245" s="25">
        <f t="shared" si="67"/>
        <v>6930</v>
      </c>
      <c r="G245" s="31" t="str">
        <f t="shared" si="71"/>
        <v>3069</v>
      </c>
      <c r="H245" s="25">
        <f t="shared" si="66"/>
        <v>8316</v>
      </c>
      <c r="I245" s="25"/>
      <c r="J245" s="20">
        <f t="shared" si="81"/>
        <v>1</v>
      </c>
      <c r="K245" s="20">
        <f t="shared" si="82"/>
        <v>1</v>
      </c>
      <c r="L245" s="20"/>
      <c r="M245" s="20" t="str">
        <f t="shared" si="72"/>
        <v>3</v>
      </c>
      <c r="N245" s="20" t="str">
        <f t="shared" si="85"/>
        <v>3</v>
      </c>
      <c r="O245" s="20" t="str">
        <f t="shared" si="86"/>
        <v>1</v>
      </c>
      <c r="P245" s="20" t="str">
        <f t="shared" si="73"/>
        <v>6</v>
      </c>
      <c r="Q245" s="20" t="str">
        <f t="shared" si="74"/>
        <v>9</v>
      </c>
      <c r="R245" s="20" t="str">
        <f t="shared" si="75"/>
        <v>3</v>
      </c>
      <c r="S245" s="20" t="str">
        <f t="shared" si="76"/>
        <v>0</v>
      </c>
      <c r="T245" s="20" t="str">
        <f t="shared" si="77"/>
        <v>8</v>
      </c>
      <c r="U245" s="20" t="str">
        <f t="shared" si="78"/>
        <v>3</v>
      </c>
      <c r="V245" s="20" t="str">
        <f t="shared" si="79"/>
        <v>1</v>
      </c>
      <c r="W245" s="20" t="str">
        <f t="shared" si="80"/>
        <v>6</v>
      </c>
      <c r="X245" s="20">
        <f t="shared" si="83"/>
        <v>9</v>
      </c>
      <c r="Y245" s="20">
        <f t="shared" si="84"/>
        <v>85.25</v>
      </c>
    </row>
    <row r="246" spans="1:25" hidden="1" x14ac:dyDescent="0.25">
      <c r="A246">
        <f t="shared" si="68"/>
        <v>232</v>
      </c>
      <c r="B246" s="20"/>
      <c r="C246" s="20">
        <f t="shared" si="69"/>
        <v>2088</v>
      </c>
      <c r="D246" s="20">
        <f t="shared" si="70"/>
        <v>1160</v>
      </c>
      <c r="E246" s="20">
        <f t="shared" si="65"/>
        <v>1392</v>
      </c>
      <c r="F246" s="25">
        <f t="shared" si="67"/>
        <v>6960</v>
      </c>
      <c r="G246" s="31" t="str">
        <f t="shared" si="71"/>
        <v>6069</v>
      </c>
      <c r="H246" s="25">
        <f t="shared" si="66"/>
        <v>8352</v>
      </c>
      <c r="I246" s="25"/>
      <c r="J246" s="20">
        <f t="shared" si="81"/>
        <v>1</v>
      </c>
      <c r="K246" s="20">
        <f t="shared" si="82"/>
        <v>1</v>
      </c>
      <c r="L246" s="20"/>
      <c r="M246" s="20" t="str">
        <f t="shared" si="72"/>
        <v>3</v>
      </c>
      <c r="N246" s="20" t="str">
        <f t="shared" si="85"/>
        <v>6</v>
      </c>
      <c r="O246" s="20" t="str">
        <f t="shared" si="86"/>
        <v>5</v>
      </c>
      <c r="P246" s="20" t="str">
        <f t="shared" si="73"/>
        <v>6</v>
      </c>
      <c r="Q246" s="20" t="str">
        <f t="shared" si="74"/>
        <v>9</v>
      </c>
      <c r="R246" s="20" t="str">
        <f t="shared" si="75"/>
        <v>6</v>
      </c>
      <c r="S246" s="20" t="str">
        <f t="shared" si="76"/>
        <v>0</v>
      </c>
      <c r="T246" s="20" t="str">
        <f t="shared" si="77"/>
        <v>8</v>
      </c>
      <c r="U246" s="20" t="str">
        <f t="shared" si="78"/>
        <v>3</v>
      </c>
      <c r="V246" s="20" t="str">
        <f t="shared" si="79"/>
        <v>5</v>
      </c>
      <c r="W246" s="20" t="str">
        <f t="shared" si="80"/>
        <v>2</v>
      </c>
      <c r="X246" s="20">
        <f t="shared" si="83"/>
        <v>21</v>
      </c>
      <c r="Y246" s="20">
        <f t="shared" si="84"/>
        <v>168.58333333333334</v>
      </c>
    </row>
    <row r="247" spans="1:25" hidden="1" x14ac:dyDescent="0.25">
      <c r="A247">
        <f t="shared" si="68"/>
        <v>233</v>
      </c>
      <c r="B247" s="20"/>
      <c r="C247" s="20">
        <f t="shared" si="69"/>
        <v>2097</v>
      </c>
      <c r="D247" s="20">
        <f t="shared" si="70"/>
        <v>1165</v>
      </c>
      <c r="E247" s="20">
        <f t="shared" si="65"/>
        <v>1398</v>
      </c>
      <c r="F247" s="25">
        <f t="shared" si="67"/>
        <v>6990</v>
      </c>
      <c r="G247" s="31" t="str">
        <f t="shared" si="71"/>
        <v>9069</v>
      </c>
      <c r="H247" s="25">
        <f t="shared" si="66"/>
        <v>8388</v>
      </c>
      <c r="I247" s="25"/>
      <c r="J247" s="20">
        <f t="shared" si="81"/>
        <v>1</v>
      </c>
      <c r="K247" s="20">
        <f t="shared" si="82"/>
        <v>1</v>
      </c>
      <c r="L247" s="20"/>
      <c r="M247" s="20" t="str">
        <f t="shared" si="72"/>
        <v>3</v>
      </c>
      <c r="N247" s="20" t="str">
        <f t="shared" si="85"/>
        <v>9</v>
      </c>
      <c r="O247" s="20" t="str">
        <f t="shared" si="86"/>
        <v>8</v>
      </c>
      <c r="P247" s="20" t="str">
        <f t="shared" si="73"/>
        <v>6</v>
      </c>
      <c r="Q247" s="20" t="str">
        <f t="shared" si="74"/>
        <v>9</v>
      </c>
      <c r="R247" s="20" t="str">
        <f t="shared" si="75"/>
        <v>9</v>
      </c>
      <c r="S247" s="20" t="str">
        <f t="shared" si="76"/>
        <v>0</v>
      </c>
      <c r="T247" s="20" t="str">
        <f t="shared" si="77"/>
        <v>8</v>
      </c>
      <c r="U247" s="20" t="str">
        <f t="shared" si="78"/>
        <v>3</v>
      </c>
      <c r="V247" s="20" t="str">
        <f t="shared" si="79"/>
        <v>8</v>
      </c>
      <c r="W247" s="20" t="str">
        <f t="shared" si="80"/>
        <v>8</v>
      </c>
      <c r="X247" s="20">
        <f t="shared" si="83"/>
        <v>33</v>
      </c>
      <c r="Y247" s="20">
        <f t="shared" si="84"/>
        <v>251.91666666666666</v>
      </c>
    </row>
    <row r="248" spans="1:25" hidden="1" x14ac:dyDescent="0.25">
      <c r="A248">
        <f t="shared" si="68"/>
        <v>234</v>
      </c>
      <c r="B248" s="20"/>
      <c r="C248" s="20">
        <f t="shared" si="69"/>
        <v>2106</v>
      </c>
      <c r="D248" s="20">
        <f t="shared" si="70"/>
        <v>1170</v>
      </c>
      <c r="E248" s="20">
        <f t="shared" si="65"/>
        <v>1404</v>
      </c>
      <c r="F248" s="25">
        <f t="shared" si="67"/>
        <v>7020</v>
      </c>
      <c r="G248" s="31" t="str">
        <f t="shared" si="71"/>
        <v>2070</v>
      </c>
      <c r="H248" s="25">
        <f t="shared" si="66"/>
        <v>8424</v>
      </c>
      <c r="I248" s="25"/>
      <c r="J248" s="20">
        <f t="shared" si="81"/>
        <v>3</v>
      </c>
      <c r="K248" s="20">
        <f t="shared" si="82"/>
        <v>1</v>
      </c>
      <c r="L248" s="20"/>
      <c r="M248" s="20" t="str">
        <f t="shared" si="72"/>
        <v>4</v>
      </c>
      <c r="N248" s="20" t="str">
        <f t="shared" si="85"/>
        <v>2</v>
      </c>
      <c r="O248" s="20" t="str">
        <f t="shared" si="86"/>
        <v>2</v>
      </c>
      <c r="P248" s="20" t="str">
        <f t="shared" si="73"/>
        <v>7</v>
      </c>
      <c r="Q248" s="20" t="str">
        <f t="shared" si="74"/>
        <v>0</v>
      </c>
      <c r="R248" s="20" t="str">
        <f t="shared" si="75"/>
        <v>2</v>
      </c>
      <c r="S248" s="20" t="str">
        <f t="shared" si="76"/>
        <v>0</v>
      </c>
      <c r="T248" s="20" t="str">
        <f t="shared" si="77"/>
        <v>8</v>
      </c>
      <c r="U248" s="20" t="str">
        <f t="shared" si="78"/>
        <v>4</v>
      </c>
      <c r="V248" s="20" t="str">
        <f t="shared" si="79"/>
        <v>2</v>
      </c>
      <c r="W248" s="20" t="str">
        <f t="shared" si="80"/>
        <v>4</v>
      </c>
      <c r="X248" s="20">
        <f t="shared" si="83"/>
        <v>18</v>
      </c>
      <c r="Y248" s="20">
        <f t="shared" si="84"/>
        <v>57.5</v>
      </c>
    </row>
    <row r="249" spans="1:25" hidden="1" x14ac:dyDescent="0.25">
      <c r="A249">
        <f t="shared" si="68"/>
        <v>235</v>
      </c>
      <c r="B249" s="20"/>
      <c r="C249" s="20">
        <f t="shared" si="69"/>
        <v>2115</v>
      </c>
      <c r="D249" s="20">
        <f t="shared" si="70"/>
        <v>1175</v>
      </c>
      <c r="E249" s="20">
        <f t="shared" si="65"/>
        <v>1410</v>
      </c>
      <c r="F249" s="25">
        <f t="shared" si="67"/>
        <v>7050</v>
      </c>
      <c r="G249" s="31" t="str">
        <f t="shared" si="71"/>
        <v>5070</v>
      </c>
      <c r="H249" s="25">
        <f t="shared" si="66"/>
        <v>8460</v>
      </c>
      <c r="I249" s="25"/>
      <c r="J249" s="20">
        <f t="shared" si="81"/>
        <v>2</v>
      </c>
      <c r="K249" s="20">
        <f t="shared" si="82"/>
        <v>2</v>
      </c>
      <c r="L249" s="20"/>
      <c r="M249" s="20" t="str">
        <f t="shared" si="72"/>
        <v>4</v>
      </c>
      <c r="N249" s="20" t="str">
        <f t="shared" si="85"/>
        <v>5</v>
      </c>
      <c r="O249" s="20" t="str">
        <f t="shared" si="86"/>
        <v>6</v>
      </c>
      <c r="P249" s="20" t="str">
        <f t="shared" si="73"/>
        <v>7</v>
      </c>
      <c r="Q249" s="20" t="str">
        <f t="shared" si="74"/>
        <v>0</v>
      </c>
      <c r="R249" s="20" t="str">
        <f t="shared" si="75"/>
        <v>5</v>
      </c>
      <c r="S249" s="20" t="str">
        <f t="shared" si="76"/>
        <v>0</v>
      </c>
      <c r="T249" s="20" t="str">
        <f t="shared" si="77"/>
        <v>8</v>
      </c>
      <c r="U249" s="20" t="str">
        <f t="shared" si="78"/>
        <v>4</v>
      </c>
      <c r="V249" s="20" t="str">
        <f t="shared" si="79"/>
        <v>6</v>
      </c>
      <c r="W249" s="20" t="str">
        <f t="shared" si="80"/>
        <v>0</v>
      </c>
      <c r="X249" s="20">
        <f t="shared" si="83"/>
        <v>30</v>
      </c>
      <c r="Y249" s="20">
        <f t="shared" si="84"/>
        <v>140.83333333333334</v>
      </c>
    </row>
    <row r="250" spans="1:25" hidden="1" x14ac:dyDescent="0.25">
      <c r="A250">
        <f t="shared" si="68"/>
        <v>236</v>
      </c>
      <c r="B250" s="20"/>
      <c r="C250" s="20">
        <f t="shared" si="69"/>
        <v>2124</v>
      </c>
      <c r="D250" s="20">
        <f t="shared" si="70"/>
        <v>1180</v>
      </c>
      <c r="E250" s="20">
        <f t="shared" si="65"/>
        <v>1416</v>
      </c>
      <c r="F250" s="25">
        <f t="shared" si="67"/>
        <v>7080</v>
      </c>
      <c r="G250" s="31" t="str">
        <f t="shared" si="71"/>
        <v>8070</v>
      </c>
      <c r="H250" s="25">
        <f t="shared" si="66"/>
        <v>8496</v>
      </c>
      <c r="I250" s="25"/>
      <c r="J250" s="20">
        <f t="shared" si="81"/>
        <v>2</v>
      </c>
      <c r="K250" s="20">
        <f t="shared" si="82"/>
        <v>1</v>
      </c>
      <c r="L250" s="20"/>
      <c r="M250" s="20" t="str">
        <f t="shared" si="72"/>
        <v>4</v>
      </c>
      <c r="N250" s="20" t="str">
        <f t="shared" si="85"/>
        <v>8</v>
      </c>
      <c r="O250" s="20" t="str">
        <f t="shared" si="86"/>
        <v>9</v>
      </c>
      <c r="P250" s="20" t="str">
        <f t="shared" si="73"/>
        <v>7</v>
      </c>
      <c r="Q250" s="20" t="str">
        <f t="shared" si="74"/>
        <v>0</v>
      </c>
      <c r="R250" s="20" t="str">
        <f t="shared" si="75"/>
        <v>8</v>
      </c>
      <c r="S250" s="20" t="str">
        <f t="shared" si="76"/>
        <v>0</v>
      </c>
      <c r="T250" s="20" t="str">
        <f t="shared" si="77"/>
        <v>8</v>
      </c>
      <c r="U250" s="20" t="str">
        <f t="shared" si="78"/>
        <v>4</v>
      </c>
      <c r="V250" s="20" t="str">
        <f t="shared" si="79"/>
        <v>9</v>
      </c>
      <c r="W250" s="20" t="str">
        <f t="shared" si="80"/>
        <v>6</v>
      </c>
      <c r="X250" s="20">
        <f t="shared" si="83"/>
        <v>6</v>
      </c>
      <c r="Y250" s="20">
        <f t="shared" si="84"/>
        <v>224.16666666666666</v>
      </c>
    </row>
    <row r="251" spans="1:25" hidden="1" x14ac:dyDescent="0.25">
      <c r="A251">
        <f t="shared" si="68"/>
        <v>237</v>
      </c>
      <c r="B251" s="20"/>
      <c r="C251" s="20">
        <f t="shared" si="69"/>
        <v>2133</v>
      </c>
      <c r="D251" s="20">
        <f t="shared" si="70"/>
        <v>1185</v>
      </c>
      <c r="E251" s="20">
        <f t="shared" si="65"/>
        <v>1422</v>
      </c>
      <c r="F251" s="25">
        <f t="shared" si="67"/>
        <v>7110</v>
      </c>
      <c r="G251" s="31" t="str">
        <f t="shared" si="71"/>
        <v>1071</v>
      </c>
      <c r="H251" s="25">
        <f t="shared" si="66"/>
        <v>8532</v>
      </c>
      <c r="I251" s="25"/>
      <c r="J251" s="20">
        <f t="shared" si="81"/>
        <v>1</v>
      </c>
      <c r="K251" s="20">
        <f t="shared" si="82"/>
        <v>1</v>
      </c>
      <c r="L251" s="20"/>
      <c r="M251" s="20" t="str">
        <f t="shared" si="72"/>
        <v>5</v>
      </c>
      <c r="N251" s="20" t="str">
        <f t="shared" si="85"/>
        <v>1</v>
      </c>
      <c r="O251" s="20" t="str">
        <f t="shared" si="86"/>
        <v>3</v>
      </c>
      <c r="P251" s="20" t="str">
        <f t="shared" si="73"/>
        <v>7</v>
      </c>
      <c r="Q251" s="20" t="str">
        <f t="shared" si="74"/>
        <v>1</v>
      </c>
      <c r="R251" s="20" t="str">
        <f t="shared" si="75"/>
        <v>1</v>
      </c>
      <c r="S251" s="20" t="str">
        <f t="shared" si="76"/>
        <v>0</v>
      </c>
      <c r="T251" s="20" t="str">
        <f t="shared" si="77"/>
        <v>8</v>
      </c>
      <c r="U251" s="20" t="str">
        <f t="shared" si="78"/>
        <v>5</v>
      </c>
      <c r="V251" s="20" t="str">
        <f t="shared" si="79"/>
        <v>3</v>
      </c>
      <c r="W251" s="20" t="str">
        <f t="shared" si="80"/>
        <v>2</v>
      </c>
      <c r="X251" s="20">
        <f t="shared" si="83"/>
        <v>27</v>
      </c>
      <c r="Y251" s="20">
        <f t="shared" si="84"/>
        <v>29.75</v>
      </c>
    </row>
    <row r="252" spans="1:25" hidden="1" x14ac:dyDescent="0.25">
      <c r="A252">
        <f t="shared" si="68"/>
        <v>238</v>
      </c>
      <c r="B252" s="20"/>
      <c r="C252" s="20">
        <f t="shared" si="69"/>
        <v>2142</v>
      </c>
      <c r="D252" s="20">
        <f t="shared" si="70"/>
        <v>1190</v>
      </c>
      <c r="E252" s="20">
        <f t="shared" si="65"/>
        <v>1428</v>
      </c>
      <c r="F252" s="25">
        <f t="shared" si="67"/>
        <v>7140</v>
      </c>
      <c r="G252" s="31" t="str">
        <f t="shared" si="71"/>
        <v>4071</v>
      </c>
      <c r="H252" s="25">
        <f t="shared" si="66"/>
        <v>8568</v>
      </c>
      <c r="I252" s="25"/>
      <c r="J252" s="20">
        <f t="shared" si="81"/>
        <v>1</v>
      </c>
      <c r="K252" s="20">
        <f t="shared" si="82"/>
        <v>1</v>
      </c>
      <c r="L252" s="20"/>
      <c r="M252" s="20" t="str">
        <f t="shared" si="72"/>
        <v>5</v>
      </c>
      <c r="N252" s="20" t="str">
        <f t="shared" si="85"/>
        <v>4</v>
      </c>
      <c r="O252" s="20" t="str">
        <f t="shared" si="86"/>
        <v>6</v>
      </c>
      <c r="P252" s="20" t="str">
        <f t="shared" si="73"/>
        <v>7</v>
      </c>
      <c r="Q252" s="20" t="str">
        <f t="shared" si="74"/>
        <v>1</v>
      </c>
      <c r="R252" s="20" t="str">
        <f t="shared" si="75"/>
        <v>4</v>
      </c>
      <c r="S252" s="20" t="str">
        <f t="shared" si="76"/>
        <v>0</v>
      </c>
      <c r="T252" s="20" t="str">
        <f t="shared" si="77"/>
        <v>8</v>
      </c>
      <c r="U252" s="20" t="str">
        <f t="shared" si="78"/>
        <v>5</v>
      </c>
      <c r="V252" s="20" t="str">
        <f t="shared" si="79"/>
        <v>6</v>
      </c>
      <c r="W252" s="20" t="str">
        <f t="shared" si="80"/>
        <v>8</v>
      </c>
      <c r="X252" s="20">
        <f t="shared" si="83"/>
        <v>3</v>
      </c>
      <c r="Y252" s="20">
        <f t="shared" si="84"/>
        <v>113.08333333333333</v>
      </c>
    </row>
    <row r="253" spans="1:25" hidden="1" x14ac:dyDescent="0.25">
      <c r="A253">
        <f t="shared" si="68"/>
        <v>239</v>
      </c>
      <c r="B253" s="20"/>
      <c r="C253" s="20">
        <f t="shared" si="69"/>
        <v>2151</v>
      </c>
      <c r="D253" s="20">
        <f t="shared" si="70"/>
        <v>1195</v>
      </c>
      <c r="E253" s="20">
        <f t="shared" si="65"/>
        <v>1434</v>
      </c>
      <c r="F253" s="25">
        <f t="shared" si="67"/>
        <v>7170</v>
      </c>
      <c r="G253" s="31" t="str">
        <f t="shared" si="71"/>
        <v>7071</v>
      </c>
      <c r="H253" s="25">
        <f t="shared" si="66"/>
        <v>8604</v>
      </c>
      <c r="I253" s="25"/>
      <c r="J253" s="20">
        <f t="shared" si="81"/>
        <v>1</v>
      </c>
      <c r="K253" s="20">
        <f t="shared" si="82"/>
        <v>1</v>
      </c>
      <c r="L253" s="20"/>
      <c r="M253" s="20" t="str">
        <f t="shared" si="72"/>
        <v>6</v>
      </c>
      <c r="N253" s="20" t="str">
        <f t="shared" si="85"/>
        <v>7</v>
      </c>
      <c r="O253" s="20" t="str">
        <f t="shared" si="86"/>
        <v>0</v>
      </c>
      <c r="P253" s="20" t="str">
        <f t="shared" si="73"/>
        <v>7</v>
      </c>
      <c r="Q253" s="20" t="str">
        <f t="shared" si="74"/>
        <v>1</v>
      </c>
      <c r="R253" s="20" t="str">
        <f t="shared" si="75"/>
        <v>7</v>
      </c>
      <c r="S253" s="20" t="str">
        <f t="shared" si="76"/>
        <v>0</v>
      </c>
      <c r="T253" s="20" t="str">
        <f t="shared" si="77"/>
        <v>8</v>
      </c>
      <c r="U253" s="20" t="str">
        <f t="shared" si="78"/>
        <v>6</v>
      </c>
      <c r="V253" s="20" t="str">
        <f t="shared" si="79"/>
        <v>0</v>
      </c>
      <c r="W253" s="20" t="str">
        <f t="shared" si="80"/>
        <v>4</v>
      </c>
      <c r="X253" s="20">
        <f t="shared" si="83"/>
        <v>15</v>
      </c>
      <c r="Y253" s="20">
        <f t="shared" si="84"/>
        <v>196.41666666666666</v>
      </c>
    </row>
    <row r="254" spans="1:25" hidden="1" x14ac:dyDescent="0.25">
      <c r="A254">
        <f t="shared" si="68"/>
        <v>240</v>
      </c>
      <c r="B254" s="20"/>
      <c r="C254" s="20">
        <f t="shared" si="69"/>
        <v>2160</v>
      </c>
      <c r="D254" s="20">
        <f t="shared" si="70"/>
        <v>1200</v>
      </c>
      <c r="E254" s="20">
        <f t="shared" si="65"/>
        <v>1440</v>
      </c>
      <c r="F254" s="25">
        <f t="shared" si="67"/>
        <v>7200</v>
      </c>
      <c r="G254" s="31" t="str">
        <f t="shared" si="71"/>
        <v>0072</v>
      </c>
      <c r="H254" s="25">
        <f t="shared" si="66"/>
        <v>8640</v>
      </c>
      <c r="I254" s="25"/>
      <c r="J254" s="20">
        <f t="shared" si="81"/>
        <v>2</v>
      </c>
      <c r="K254" s="20">
        <f t="shared" si="82"/>
        <v>2</v>
      </c>
      <c r="L254" s="20"/>
      <c r="M254" s="20" t="str">
        <f t="shared" si="72"/>
        <v>6</v>
      </c>
      <c r="N254" s="20" t="str">
        <f t="shared" si="85"/>
        <v>0</v>
      </c>
      <c r="O254" s="20" t="str">
        <f t="shared" si="86"/>
        <v>4</v>
      </c>
      <c r="P254" s="20" t="str">
        <f t="shared" si="73"/>
        <v>7</v>
      </c>
      <c r="Q254" s="20" t="str">
        <f t="shared" si="74"/>
        <v>2</v>
      </c>
      <c r="R254" s="20" t="str">
        <f t="shared" si="75"/>
        <v>0</v>
      </c>
      <c r="S254" s="20" t="str">
        <f t="shared" si="76"/>
        <v>0</v>
      </c>
      <c r="T254" s="20" t="str">
        <f t="shared" si="77"/>
        <v>8</v>
      </c>
      <c r="U254" s="20" t="str">
        <f t="shared" si="78"/>
        <v>6</v>
      </c>
      <c r="V254" s="20" t="str">
        <f t="shared" si="79"/>
        <v>4</v>
      </c>
      <c r="W254" s="20" t="str">
        <f t="shared" si="80"/>
        <v>0</v>
      </c>
      <c r="X254" s="20">
        <f t="shared" si="83"/>
        <v>0</v>
      </c>
      <c r="Y254" s="20">
        <f t="shared" si="84"/>
        <v>2</v>
      </c>
    </row>
    <row r="255" spans="1:25" hidden="1" x14ac:dyDescent="0.25">
      <c r="A255">
        <f t="shared" si="68"/>
        <v>241</v>
      </c>
      <c r="B255" s="20"/>
      <c r="C255" s="20">
        <f t="shared" si="69"/>
        <v>2169</v>
      </c>
      <c r="D255" s="20">
        <f t="shared" si="70"/>
        <v>1205</v>
      </c>
      <c r="E255" s="20">
        <f t="shared" si="65"/>
        <v>1446</v>
      </c>
      <c r="F255" s="25">
        <f t="shared" si="67"/>
        <v>7230</v>
      </c>
      <c r="G255" s="31" t="str">
        <f t="shared" si="71"/>
        <v>3072</v>
      </c>
      <c r="H255" s="25">
        <f t="shared" si="66"/>
        <v>8676</v>
      </c>
      <c r="I255" s="25"/>
      <c r="J255" s="20">
        <f t="shared" si="81"/>
        <v>1</v>
      </c>
      <c r="K255" s="20">
        <f t="shared" si="82"/>
        <v>1</v>
      </c>
      <c r="L255" s="20"/>
      <c r="M255" s="20" t="str">
        <f t="shared" si="72"/>
        <v>6</v>
      </c>
      <c r="N255" s="20" t="str">
        <f t="shared" si="85"/>
        <v>3</v>
      </c>
      <c r="O255" s="20" t="str">
        <f t="shared" si="86"/>
        <v>7</v>
      </c>
      <c r="P255" s="20" t="str">
        <f t="shared" si="73"/>
        <v>7</v>
      </c>
      <c r="Q255" s="20" t="str">
        <f t="shared" si="74"/>
        <v>2</v>
      </c>
      <c r="R255" s="20" t="str">
        <f t="shared" si="75"/>
        <v>3</v>
      </c>
      <c r="S255" s="20" t="str">
        <f t="shared" si="76"/>
        <v>0</v>
      </c>
      <c r="T255" s="20" t="str">
        <f t="shared" si="77"/>
        <v>8</v>
      </c>
      <c r="U255" s="20" t="str">
        <f t="shared" si="78"/>
        <v>6</v>
      </c>
      <c r="V255" s="20" t="str">
        <f t="shared" si="79"/>
        <v>7</v>
      </c>
      <c r="W255" s="20" t="str">
        <f t="shared" si="80"/>
        <v>6</v>
      </c>
      <c r="X255" s="20">
        <f t="shared" si="83"/>
        <v>12</v>
      </c>
      <c r="Y255" s="20">
        <f t="shared" si="84"/>
        <v>85.333333333333329</v>
      </c>
    </row>
    <row r="256" spans="1:25" hidden="1" x14ac:dyDescent="0.25">
      <c r="A256">
        <f t="shared" si="68"/>
        <v>242</v>
      </c>
      <c r="B256" s="20"/>
      <c r="C256" s="20">
        <f t="shared" si="69"/>
        <v>2178</v>
      </c>
      <c r="D256" s="20">
        <f t="shared" si="70"/>
        <v>1210</v>
      </c>
      <c r="E256" s="20">
        <f t="shared" si="65"/>
        <v>1452</v>
      </c>
      <c r="F256" s="25">
        <f t="shared" si="67"/>
        <v>7260</v>
      </c>
      <c r="G256" s="31" t="str">
        <f t="shared" si="71"/>
        <v>6072</v>
      </c>
      <c r="H256" s="25">
        <f t="shared" si="66"/>
        <v>8712</v>
      </c>
      <c r="I256" s="25"/>
      <c r="J256" s="20">
        <f t="shared" si="81"/>
        <v>1</v>
      </c>
      <c r="K256" s="20">
        <f t="shared" si="82"/>
        <v>1</v>
      </c>
      <c r="L256" s="20"/>
      <c r="M256" s="20" t="str">
        <f t="shared" si="72"/>
        <v>7</v>
      </c>
      <c r="N256" s="20" t="str">
        <f t="shared" si="85"/>
        <v>6</v>
      </c>
      <c r="O256" s="20" t="str">
        <f t="shared" si="86"/>
        <v>1</v>
      </c>
      <c r="P256" s="20" t="str">
        <f t="shared" si="73"/>
        <v>7</v>
      </c>
      <c r="Q256" s="20" t="str">
        <f t="shared" si="74"/>
        <v>2</v>
      </c>
      <c r="R256" s="20" t="str">
        <f t="shared" si="75"/>
        <v>6</v>
      </c>
      <c r="S256" s="20" t="str">
        <f t="shared" si="76"/>
        <v>0</v>
      </c>
      <c r="T256" s="20" t="str">
        <f t="shared" si="77"/>
        <v>8</v>
      </c>
      <c r="U256" s="20" t="str">
        <f t="shared" si="78"/>
        <v>7</v>
      </c>
      <c r="V256" s="20" t="str">
        <f t="shared" si="79"/>
        <v>1</v>
      </c>
      <c r="W256" s="20" t="str">
        <f t="shared" si="80"/>
        <v>2</v>
      </c>
      <c r="X256" s="20">
        <f t="shared" si="83"/>
        <v>24</v>
      </c>
      <c r="Y256" s="20">
        <f t="shared" si="84"/>
        <v>168.66666666666666</v>
      </c>
    </row>
    <row r="257" spans="1:25" x14ac:dyDescent="0.25">
      <c r="A257">
        <f t="shared" si="68"/>
        <v>243</v>
      </c>
      <c r="B257" s="20"/>
      <c r="C257" s="20">
        <f t="shared" si="69"/>
        <v>2187</v>
      </c>
      <c r="D257" s="20">
        <f t="shared" si="70"/>
        <v>1215</v>
      </c>
      <c r="E257" s="20">
        <f t="shared" si="65"/>
        <v>1458</v>
      </c>
      <c r="F257" s="25">
        <f t="shared" si="67"/>
        <v>7290</v>
      </c>
      <c r="G257" s="31" t="str">
        <f t="shared" si="71"/>
        <v>9072</v>
      </c>
      <c r="H257" s="25">
        <f t="shared" si="66"/>
        <v>8748</v>
      </c>
      <c r="I257" s="25"/>
      <c r="J257" s="20">
        <f t="shared" si="81"/>
        <v>1</v>
      </c>
      <c r="K257" s="20">
        <f t="shared" si="82"/>
        <v>1</v>
      </c>
      <c r="L257" s="20"/>
      <c r="M257" s="20" t="str">
        <f t="shared" si="72"/>
        <v>7</v>
      </c>
      <c r="N257" s="20" t="str">
        <f t="shared" si="85"/>
        <v>9</v>
      </c>
      <c r="O257" s="20" t="str">
        <f t="shared" si="86"/>
        <v>4</v>
      </c>
      <c r="P257" s="20" t="str">
        <f t="shared" si="73"/>
        <v>7</v>
      </c>
      <c r="Q257" s="20" t="str">
        <f t="shared" si="74"/>
        <v>2</v>
      </c>
      <c r="R257" s="20" t="str">
        <f t="shared" si="75"/>
        <v>9</v>
      </c>
      <c r="S257" s="20" t="str">
        <f t="shared" si="76"/>
        <v>0</v>
      </c>
      <c r="T257" s="20" t="str">
        <f t="shared" si="77"/>
        <v>8</v>
      </c>
      <c r="U257" s="20" t="str">
        <f t="shared" si="78"/>
        <v>7</v>
      </c>
      <c r="V257" s="20" t="str">
        <f t="shared" si="79"/>
        <v>4</v>
      </c>
      <c r="W257" s="20" t="str">
        <f t="shared" si="80"/>
        <v>8</v>
      </c>
      <c r="X257" s="20">
        <f t="shared" si="83"/>
        <v>0</v>
      </c>
      <c r="Y257" s="20">
        <f t="shared" si="84"/>
        <v>252</v>
      </c>
    </row>
    <row r="258" spans="1:25" hidden="1" x14ac:dyDescent="0.25">
      <c r="A258">
        <f t="shared" si="68"/>
        <v>244</v>
      </c>
      <c r="B258" s="20"/>
      <c r="C258" s="20">
        <f t="shared" si="69"/>
        <v>2196</v>
      </c>
      <c r="D258" s="20">
        <f t="shared" si="70"/>
        <v>1220</v>
      </c>
      <c r="E258" s="20">
        <f t="shared" si="65"/>
        <v>1464</v>
      </c>
      <c r="F258" s="25">
        <f t="shared" si="67"/>
        <v>7320</v>
      </c>
      <c r="G258" s="31" t="str">
        <f t="shared" si="71"/>
        <v>2073</v>
      </c>
      <c r="H258" s="25">
        <f t="shared" si="66"/>
        <v>8784</v>
      </c>
      <c r="I258" s="25"/>
      <c r="J258" s="20">
        <f t="shared" si="81"/>
        <v>1</v>
      </c>
      <c r="K258" s="20">
        <f t="shared" si="82"/>
        <v>1</v>
      </c>
      <c r="L258" s="20"/>
      <c r="M258" s="20" t="str">
        <f t="shared" si="72"/>
        <v>7</v>
      </c>
      <c r="N258" s="20" t="str">
        <f t="shared" si="85"/>
        <v>2</v>
      </c>
      <c r="O258" s="20" t="str">
        <f t="shared" si="86"/>
        <v>8</v>
      </c>
      <c r="P258" s="20" t="str">
        <f t="shared" si="73"/>
        <v>7</v>
      </c>
      <c r="Q258" s="20" t="str">
        <f t="shared" si="74"/>
        <v>3</v>
      </c>
      <c r="R258" s="20" t="str">
        <f t="shared" si="75"/>
        <v>2</v>
      </c>
      <c r="S258" s="20" t="str">
        <f t="shared" si="76"/>
        <v>0</v>
      </c>
      <c r="T258" s="20" t="str">
        <f t="shared" si="77"/>
        <v>8</v>
      </c>
      <c r="U258" s="20" t="str">
        <f t="shared" si="78"/>
        <v>7</v>
      </c>
      <c r="V258" s="20" t="str">
        <f t="shared" si="79"/>
        <v>8</v>
      </c>
      <c r="W258" s="20" t="str">
        <f t="shared" si="80"/>
        <v>4</v>
      </c>
      <c r="X258" s="20">
        <f t="shared" si="83"/>
        <v>21</v>
      </c>
      <c r="Y258" s="20">
        <f t="shared" si="84"/>
        <v>57.583333333333336</v>
      </c>
    </row>
    <row r="259" spans="1:25" hidden="1" x14ac:dyDescent="0.25">
      <c r="A259">
        <f t="shared" si="68"/>
        <v>245</v>
      </c>
      <c r="B259" s="20"/>
      <c r="C259" s="20">
        <f t="shared" si="69"/>
        <v>2205</v>
      </c>
      <c r="D259" s="20">
        <f t="shared" si="70"/>
        <v>1225</v>
      </c>
      <c r="E259" s="20">
        <f t="shared" si="65"/>
        <v>1470</v>
      </c>
      <c r="F259" s="25">
        <f t="shared" si="67"/>
        <v>7350</v>
      </c>
      <c r="G259" s="31" t="str">
        <f t="shared" si="71"/>
        <v>5073</v>
      </c>
      <c r="H259" s="25">
        <f t="shared" si="66"/>
        <v>8820</v>
      </c>
      <c r="I259" s="25"/>
      <c r="J259" s="20">
        <f t="shared" si="81"/>
        <v>1</v>
      </c>
      <c r="K259" s="20">
        <f t="shared" si="82"/>
        <v>2</v>
      </c>
      <c r="L259" s="20"/>
      <c r="M259" s="20" t="str">
        <f t="shared" si="72"/>
        <v>8</v>
      </c>
      <c r="N259" s="20" t="str">
        <f t="shared" si="85"/>
        <v>5</v>
      </c>
      <c r="O259" s="20" t="str">
        <f t="shared" si="86"/>
        <v>2</v>
      </c>
      <c r="P259" s="20" t="str">
        <f t="shared" si="73"/>
        <v>7</v>
      </c>
      <c r="Q259" s="20" t="str">
        <f t="shared" si="74"/>
        <v>3</v>
      </c>
      <c r="R259" s="20" t="str">
        <f t="shared" si="75"/>
        <v>5</v>
      </c>
      <c r="S259" s="20" t="str">
        <f t="shared" si="76"/>
        <v>0</v>
      </c>
      <c r="T259" s="20" t="str">
        <f t="shared" si="77"/>
        <v>8</v>
      </c>
      <c r="U259" s="20" t="str">
        <f t="shared" si="78"/>
        <v>8</v>
      </c>
      <c r="V259" s="20" t="str">
        <f t="shared" si="79"/>
        <v>2</v>
      </c>
      <c r="W259" s="20" t="str">
        <f t="shared" si="80"/>
        <v>0</v>
      </c>
      <c r="X259" s="20">
        <f t="shared" si="83"/>
        <v>33</v>
      </c>
      <c r="Y259" s="20">
        <f t="shared" si="84"/>
        <v>140.91666666666666</v>
      </c>
    </row>
    <row r="260" spans="1:25" hidden="1" x14ac:dyDescent="0.25">
      <c r="A260">
        <f t="shared" si="68"/>
        <v>246</v>
      </c>
      <c r="B260" s="20"/>
      <c r="C260" s="20">
        <f t="shared" si="69"/>
        <v>2214</v>
      </c>
      <c r="D260" s="20">
        <f t="shared" si="70"/>
        <v>1230</v>
      </c>
      <c r="E260" s="20">
        <f t="shared" si="65"/>
        <v>1476</v>
      </c>
      <c r="F260" s="25">
        <f t="shared" si="67"/>
        <v>7380</v>
      </c>
      <c r="G260" s="31" t="str">
        <f t="shared" si="71"/>
        <v>8073</v>
      </c>
      <c r="H260" s="25">
        <f t="shared" si="66"/>
        <v>8856</v>
      </c>
      <c r="I260" s="25"/>
      <c r="J260" s="20">
        <f t="shared" si="81"/>
        <v>2</v>
      </c>
      <c r="K260" s="20">
        <f t="shared" si="82"/>
        <v>1</v>
      </c>
      <c r="L260" s="20"/>
      <c r="M260" s="20" t="str">
        <f t="shared" si="72"/>
        <v>8</v>
      </c>
      <c r="N260" s="20" t="str">
        <f t="shared" si="85"/>
        <v>8</v>
      </c>
      <c r="O260" s="20" t="str">
        <f t="shared" si="86"/>
        <v>5</v>
      </c>
      <c r="P260" s="20" t="str">
        <f t="shared" si="73"/>
        <v>7</v>
      </c>
      <c r="Q260" s="20" t="str">
        <f t="shared" si="74"/>
        <v>3</v>
      </c>
      <c r="R260" s="20" t="str">
        <f t="shared" si="75"/>
        <v>8</v>
      </c>
      <c r="S260" s="20" t="str">
        <f t="shared" si="76"/>
        <v>0</v>
      </c>
      <c r="T260" s="20" t="str">
        <f t="shared" si="77"/>
        <v>8</v>
      </c>
      <c r="U260" s="20" t="str">
        <f t="shared" si="78"/>
        <v>8</v>
      </c>
      <c r="V260" s="20" t="str">
        <f t="shared" si="79"/>
        <v>5</v>
      </c>
      <c r="W260" s="20" t="str">
        <f t="shared" si="80"/>
        <v>6</v>
      </c>
      <c r="X260" s="20">
        <f t="shared" si="83"/>
        <v>9</v>
      </c>
      <c r="Y260" s="20">
        <f t="shared" si="84"/>
        <v>224.25</v>
      </c>
    </row>
    <row r="261" spans="1:25" hidden="1" x14ac:dyDescent="0.25">
      <c r="A261">
        <f t="shared" si="68"/>
        <v>247</v>
      </c>
      <c r="B261" s="20"/>
      <c r="C261" s="20">
        <f t="shared" si="69"/>
        <v>2223</v>
      </c>
      <c r="D261" s="20">
        <f t="shared" si="70"/>
        <v>1235</v>
      </c>
      <c r="E261" s="20">
        <f t="shared" si="65"/>
        <v>1482</v>
      </c>
      <c r="F261" s="25">
        <f t="shared" si="67"/>
        <v>7410</v>
      </c>
      <c r="G261" s="31" t="str">
        <f t="shared" si="71"/>
        <v>1074</v>
      </c>
      <c r="H261" s="25">
        <f t="shared" si="66"/>
        <v>8892</v>
      </c>
      <c r="I261" s="25"/>
      <c r="J261" s="20">
        <f t="shared" si="81"/>
        <v>1</v>
      </c>
      <c r="K261" s="20">
        <f t="shared" si="82"/>
        <v>1</v>
      </c>
      <c r="L261" s="20"/>
      <c r="M261" s="20" t="str">
        <f t="shared" si="72"/>
        <v>8</v>
      </c>
      <c r="N261" s="20" t="str">
        <f t="shared" si="85"/>
        <v>1</v>
      </c>
      <c r="O261" s="20" t="str">
        <f t="shared" si="86"/>
        <v>9</v>
      </c>
      <c r="P261" s="20" t="str">
        <f t="shared" si="73"/>
        <v>7</v>
      </c>
      <c r="Q261" s="20" t="str">
        <f t="shared" si="74"/>
        <v>4</v>
      </c>
      <c r="R261" s="20" t="str">
        <f t="shared" si="75"/>
        <v>1</v>
      </c>
      <c r="S261" s="20" t="str">
        <f t="shared" si="76"/>
        <v>0</v>
      </c>
      <c r="T261" s="20" t="str">
        <f t="shared" si="77"/>
        <v>8</v>
      </c>
      <c r="U261" s="20" t="str">
        <f t="shared" si="78"/>
        <v>8</v>
      </c>
      <c r="V261" s="20" t="str">
        <f t="shared" si="79"/>
        <v>9</v>
      </c>
      <c r="W261" s="20" t="str">
        <f t="shared" si="80"/>
        <v>2</v>
      </c>
      <c r="X261" s="20">
        <f t="shared" si="83"/>
        <v>30</v>
      </c>
      <c r="Y261" s="20">
        <f t="shared" si="84"/>
        <v>29.833333333333332</v>
      </c>
    </row>
    <row r="262" spans="1:25" hidden="1" x14ac:dyDescent="0.25">
      <c r="A262">
        <f t="shared" si="68"/>
        <v>248</v>
      </c>
      <c r="B262" s="20"/>
      <c r="C262" s="20">
        <f t="shared" si="69"/>
        <v>2232</v>
      </c>
      <c r="D262" s="20">
        <f t="shared" si="70"/>
        <v>1240</v>
      </c>
      <c r="E262" s="20">
        <f t="shared" si="65"/>
        <v>1488</v>
      </c>
      <c r="F262" s="25">
        <f t="shared" si="67"/>
        <v>7440</v>
      </c>
      <c r="G262" s="31" t="str">
        <f t="shared" si="71"/>
        <v>4074</v>
      </c>
      <c r="H262" s="25">
        <f t="shared" si="66"/>
        <v>8928</v>
      </c>
      <c r="I262" s="25"/>
      <c r="J262" s="20">
        <f t="shared" si="81"/>
        <v>1</v>
      </c>
      <c r="K262" s="20">
        <f t="shared" si="82"/>
        <v>1</v>
      </c>
      <c r="L262" s="20"/>
      <c r="M262" s="20" t="str">
        <f t="shared" si="72"/>
        <v>9</v>
      </c>
      <c r="N262" s="20" t="str">
        <f t="shared" si="85"/>
        <v>4</v>
      </c>
      <c r="O262" s="20" t="str">
        <f t="shared" si="86"/>
        <v>2</v>
      </c>
      <c r="P262" s="20" t="str">
        <f t="shared" si="73"/>
        <v>7</v>
      </c>
      <c r="Q262" s="20" t="str">
        <f t="shared" si="74"/>
        <v>4</v>
      </c>
      <c r="R262" s="20" t="str">
        <f t="shared" si="75"/>
        <v>4</v>
      </c>
      <c r="S262" s="20" t="str">
        <f t="shared" si="76"/>
        <v>0</v>
      </c>
      <c r="T262" s="20" t="str">
        <f t="shared" si="77"/>
        <v>8</v>
      </c>
      <c r="U262" s="20" t="str">
        <f t="shared" si="78"/>
        <v>9</v>
      </c>
      <c r="V262" s="20" t="str">
        <f t="shared" si="79"/>
        <v>2</v>
      </c>
      <c r="W262" s="20" t="str">
        <f t="shared" si="80"/>
        <v>8</v>
      </c>
      <c r="X262" s="20">
        <f t="shared" si="83"/>
        <v>6</v>
      </c>
      <c r="Y262" s="20">
        <f t="shared" si="84"/>
        <v>113.16666666666667</v>
      </c>
    </row>
    <row r="263" spans="1:25" hidden="1" x14ac:dyDescent="0.25">
      <c r="A263">
        <f t="shared" si="68"/>
        <v>249</v>
      </c>
      <c r="B263" s="20"/>
      <c r="C263" s="20">
        <f t="shared" si="69"/>
        <v>2241</v>
      </c>
      <c r="D263" s="20">
        <f t="shared" si="70"/>
        <v>1245</v>
      </c>
      <c r="E263" s="20">
        <f t="shared" si="65"/>
        <v>1494</v>
      </c>
      <c r="F263" s="25">
        <f t="shared" si="67"/>
        <v>7470</v>
      </c>
      <c r="G263" s="31" t="str">
        <f t="shared" si="71"/>
        <v>7074</v>
      </c>
      <c r="H263" s="25">
        <f t="shared" si="66"/>
        <v>8964</v>
      </c>
      <c r="I263" s="25"/>
      <c r="J263" s="20">
        <f t="shared" si="81"/>
        <v>1</v>
      </c>
      <c r="K263" s="20">
        <f t="shared" si="82"/>
        <v>1</v>
      </c>
      <c r="L263" s="20"/>
      <c r="M263" s="20" t="str">
        <f t="shared" si="72"/>
        <v>9</v>
      </c>
      <c r="N263" s="20" t="str">
        <f t="shared" si="85"/>
        <v>7</v>
      </c>
      <c r="O263" s="20" t="str">
        <f t="shared" si="86"/>
        <v>6</v>
      </c>
      <c r="P263" s="20" t="str">
        <f t="shared" si="73"/>
        <v>7</v>
      </c>
      <c r="Q263" s="20" t="str">
        <f t="shared" si="74"/>
        <v>4</v>
      </c>
      <c r="R263" s="20" t="str">
        <f t="shared" si="75"/>
        <v>7</v>
      </c>
      <c r="S263" s="20" t="str">
        <f t="shared" si="76"/>
        <v>0</v>
      </c>
      <c r="T263" s="20" t="str">
        <f t="shared" si="77"/>
        <v>8</v>
      </c>
      <c r="U263" s="20" t="str">
        <f t="shared" si="78"/>
        <v>9</v>
      </c>
      <c r="V263" s="20" t="str">
        <f t="shared" si="79"/>
        <v>6</v>
      </c>
      <c r="W263" s="20" t="str">
        <f t="shared" si="80"/>
        <v>4</v>
      </c>
      <c r="X263" s="20">
        <f t="shared" si="83"/>
        <v>18</v>
      </c>
      <c r="Y263" s="20">
        <f t="shared" si="84"/>
        <v>196.5</v>
      </c>
    </row>
    <row r="264" spans="1:25" hidden="1" x14ac:dyDescent="0.25">
      <c r="A264">
        <f t="shared" si="68"/>
        <v>250</v>
      </c>
      <c r="B264" s="20">
        <f t="shared" ref="B264:B272" si="87">A264*$B$14</f>
        <v>1000</v>
      </c>
      <c r="C264" s="20">
        <f t="shared" si="69"/>
        <v>2250</v>
      </c>
      <c r="D264" s="20">
        <f t="shared" si="70"/>
        <v>1250</v>
      </c>
      <c r="E264" s="20">
        <f t="shared" si="65"/>
        <v>1500</v>
      </c>
      <c r="F264" s="25">
        <f t="shared" si="67"/>
        <v>7500</v>
      </c>
      <c r="G264" s="31" t="str">
        <f t="shared" si="71"/>
        <v>0075</v>
      </c>
      <c r="H264" s="25">
        <f t="shared" si="66"/>
        <v>9000</v>
      </c>
      <c r="I264" s="25"/>
      <c r="J264" s="20">
        <f t="shared" si="81"/>
        <v>1</v>
      </c>
      <c r="K264" s="20">
        <f t="shared" si="82"/>
        <v>2</v>
      </c>
      <c r="L264" s="20"/>
      <c r="M264" s="20" t="str">
        <f t="shared" si="72"/>
        <v>0</v>
      </c>
      <c r="N264" s="20" t="str">
        <f t="shared" si="85"/>
        <v>0</v>
      </c>
      <c r="O264" s="20" t="str">
        <f t="shared" si="86"/>
        <v>0</v>
      </c>
      <c r="P264" s="20" t="str">
        <f t="shared" si="73"/>
        <v>7</v>
      </c>
      <c r="Q264" s="20" t="str">
        <f t="shared" si="74"/>
        <v>5</v>
      </c>
      <c r="R264" s="20" t="str">
        <f t="shared" si="75"/>
        <v>0</v>
      </c>
      <c r="S264" s="20" t="str">
        <f t="shared" si="76"/>
        <v>0</v>
      </c>
      <c r="T264" s="20" t="str">
        <f t="shared" si="77"/>
        <v>9</v>
      </c>
      <c r="U264" s="20" t="str">
        <f t="shared" si="78"/>
        <v>0</v>
      </c>
      <c r="V264" s="20" t="str">
        <f t="shared" si="79"/>
        <v>0</v>
      </c>
      <c r="W264" s="20" t="str">
        <f t="shared" si="80"/>
        <v>0</v>
      </c>
      <c r="X264" s="20">
        <f t="shared" si="83"/>
        <v>3</v>
      </c>
      <c r="Y264" s="20">
        <f t="shared" si="84"/>
        <v>2.0833333333333335</v>
      </c>
    </row>
    <row r="265" spans="1:25" hidden="1" x14ac:dyDescent="0.25">
      <c r="A265">
        <f t="shared" si="68"/>
        <v>251</v>
      </c>
      <c r="B265" s="20">
        <f t="shared" si="87"/>
        <v>1004</v>
      </c>
      <c r="C265" s="20">
        <f t="shared" si="69"/>
        <v>2259</v>
      </c>
      <c r="D265" s="20">
        <f t="shared" si="70"/>
        <v>1255</v>
      </c>
      <c r="E265" s="20">
        <f t="shared" si="65"/>
        <v>1506</v>
      </c>
      <c r="F265" s="25">
        <f t="shared" si="67"/>
        <v>7530</v>
      </c>
      <c r="G265" s="31" t="str">
        <f t="shared" si="71"/>
        <v>3075</v>
      </c>
      <c r="H265" s="25">
        <f t="shared" si="66"/>
        <v>9036</v>
      </c>
      <c r="I265" s="25"/>
      <c r="J265" s="20">
        <f t="shared" si="81"/>
        <v>1</v>
      </c>
      <c r="K265" s="20">
        <f t="shared" si="82"/>
        <v>2</v>
      </c>
      <c r="L265" s="20"/>
      <c r="M265" s="20" t="str">
        <f t="shared" si="72"/>
        <v>0</v>
      </c>
      <c r="N265" s="20" t="str">
        <f t="shared" si="85"/>
        <v>3</v>
      </c>
      <c r="O265" s="20" t="str">
        <f t="shared" si="86"/>
        <v>3</v>
      </c>
      <c r="P265" s="20" t="str">
        <f t="shared" si="73"/>
        <v>7</v>
      </c>
      <c r="Q265" s="20" t="str">
        <f t="shared" si="74"/>
        <v>5</v>
      </c>
      <c r="R265" s="20" t="str">
        <f t="shared" si="75"/>
        <v>3</v>
      </c>
      <c r="S265" s="20" t="str">
        <f t="shared" si="76"/>
        <v>0</v>
      </c>
      <c r="T265" s="20" t="str">
        <f t="shared" si="77"/>
        <v>9</v>
      </c>
      <c r="U265" s="20" t="str">
        <f t="shared" si="78"/>
        <v>0</v>
      </c>
      <c r="V265" s="20" t="str">
        <f t="shared" si="79"/>
        <v>3</v>
      </c>
      <c r="W265" s="20" t="str">
        <f t="shared" si="80"/>
        <v>6</v>
      </c>
      <c r="X265" s="20">
        <f t="shared" si="83"/>
        <v>15</v>
      </c>
      <c r="Y265" s="20">
        <f t="shared" si="84"/>
        <v>85.416666666666671</v>
      </c>
    </row>
    <row r="266" spans="1:25" hidden="1" x14ac:dyDescent="0.25">
      <c r="A266">
        <f t="shared" si="68"/>
        <v>252</v>
      </c>
      <c r="B266" s="20">
        <f t="shared" si="87"/>
        <v>1008</v>
      </c>
      <c r="C266" s="20">
        <f t="shared" si="69"/>
        <v>2268</v>
      </c>
      <c r="D266" s="20">
        <f t="shared" si="70"/>
        <v>1260</v>
      </c>
      <c r="E266" s="20">
        <f t="shared" si="65"/>
        <v>1512</v>
      </c>
      <c r="F266" s="25">
        <f t="shared" si="67"/>
        <v>7560</v>
      </c>
      <c r="G266" s="31" t="str">
        <f t="shared" si="71"/>
        <v>6075</v>
      </c>
      <c r="H266" s="25">
        <f t="shared" si="66"/>
        <v>9072</v>
      </c>
      <c r="I266" s="25"/>
      <c r="J266" s="20">
        <f t="shared" si="81"/>
        <v>2</v>
      </c>
      <c r="K266" s="20">
        <f t="shared" si="82"/>
        <v>2</v>
      </c>
      <c r="L266" s="20"/>
      <c r="M266" s="20" t="str">
        <f t="shared" si="72"/>
        <v>0</v>
      </c>
      <c r="N266" s="20" t="str">
        <f t="shared" si="85"/>
        <v>6</v>
      </c>
      <c r="O266" s="20" t="str">
        <f t="shared" si="86"/>
        <v>7</v>
      </c>
      <c r="P266" s="20" t="str">
        <f t="shared" si="73"/>
        <v>7</v>
      </c>
      <c r="Q266" s="20" t="str">
        <f t="shared" si="74"/>
        <v>5</v>
      </c>
      <c r="R266" s="20" t="str">
        <f t="shared" si="75"/>
        <v>6</v>
      </c>
      <c r="S266" s="20" t="str">
        <f t="shared" si="76"/>
        <v>0</v>
      </c>
      <c r="T266" s="20" t="str">
        <f t="shared" si="77"/>
        <v>9</v>
      </c>
      <c r="U266" s="20" t="str">
        <f t="shared" si="78"/>
        <v>0</v>
      </c>
      <c r="V266" s="20" t="str">
        <f t="shared" si="79"/>
        <v>7</v>
      </c>
      <c r="W266" s="20" t="str">
        <f t="shared" si="80"/>
        <v>2</v>
      </c>
      <c r="X266" s="20">
        <f t="shared" si="83"/>
        <v>27</v>
      </c>
      <c r="Y266" s="20">
        <f t="shared" si="84"/>
        <v>168.75</v>
      </c>
    </row>
    <row r="267" spans="1:25" hidden="1" x14ac:dyDescent="0.25">
      <c r="A267">
        <f t="shared" si="68"/>
        <v>253</v>
      </c>
      <c r="B267" s="20">
        <f t="shared" si="87"/>
        <v>1012</v>
      </c>
      <c r="C267" s="20">
        <f t="shared" si="69"/>
        <v>2277</v>
      </c>
      <c r="D267" s="20">
        <f t="shared" si="70"/>
        <v>1265</v>
      </c>
      <c r="E267" s="20">
        <f t="shared" si="65"/>
        <v>1518</v>
      </c>
      <c r="F267" s="25">
        <f t="shared" si="67"/>
        <v>7590</v>
      </c>
      <c r="G267" s="31" t="str">
        <f t="shared" si="71"/>
        <v>9075</v>
      </c>
      <c r="H267" s="25">
        <f t="shared" si="66"/>
        <v>9108</v>
      </c>
      <c r="I267" s="25"/>
      <c r="J267" s="20">
        <f t="shared" si="81"/>
        <v>1</v>
      </c>
      <c r="K267" s="20">
        <f t="shared" si="82"/>
        <v>1</v>
      </c>
      <c r="L267" s="20"/>
      <c r="M267" s="20" t="str">
        <f t="shared" si="72"/>
        <v>1</v>
      </c>
      <c r="N267" s="20" t="str">
        <f t="shared" si="85"/>
        <v>9</v>
      </c>
      <c r="O267" s="20" t="str">
        <f t="shared" si="86"/>
        <v>0</v>
      </c>
      <c r="P267" s="20" t="str">
        <f t="shared" si="73"/>
        <v>7</v>
      </c>
      <c r="Q267" s="20" t="str">
        <f t="shared" si="74"/>
        <v>5</v>
      </c>
      <c r="R267" s="20" t="str">
        <f t="shared" si="75"/>
        <v>9</v>
      </c>
      <c r="S267" s="20" t="str">
        <f t="shared" si="76"/>
        <v>0</v>
      </c>
      <c r="T267" s="20" t="str">
        <f t="shared" si="77"/>
        <v>9</v>
      </c>
      <c r="U267" s="20" t="str">
        <f t="shared" si="78"/>
        <v>1</v>
      </c>
      <c r="V267" s="20" t="str">
        <f t="shared" si="79"/>
        <v>0</v>
      </c>
      <c r="W267" s="20" t="str">
        <f t="shared" si="80"/>
        <v>8</v>
      </c>
      <c r="X267" s="20">
        <f t="shared" si="83"/>
        <v>3</v>
      </c>
      <c r="Y267" s="20">
        <f t="shared" si="84"/>
        <v>252.08333333333334</v>
      </c>
    </row>
    <row r="268" spans="1:25" hidden="1" x14ac:dyDescent="0.25">
      <c r="A268">
        <f t="shared" si="68"/>
        <v>254</v>
      </c>
      <c r="B268" s="20">
        <f t="shared" si="87"/>
        <v>1016</v>
      </c>
      <c r="C268" s="20">
        <f t="shared" si="69"/>
        <v>2286</v>
      </c>
      <c r="D268" s="20">
        <f t="shared" si="70"/>
        <v>1270</v>
      </c>
      <c r="E268" s="20">
        <f t="shared" si="65"/>
        <v>1524</v>
      </c>
      <c r="F268" s="25">
        <f t="shared" si="67"/>
        <v>7620</v>
      </c>
      <c r="G268" s="31" t="str">
        <f t="shared" si="71"/>
        <v>2076</v>
      </c>
      <c r="H268" s="25">
        <f t="shared" si="66"/>
        <v>9144</v>
      </c>
      <c r="I268" s="25"/>
      <c r="J268" s="20">
        <f t="shared" si="81"/>
        <v>1</v>
      </c>
      <c r="K268" s="20">
        <f t="shared" si="82"/>
        <v>1</v>
      </c>
      <c r="L268" s="20"/>
      <c r="M268" s="20" t="str">
        <f t="shared" si="72"/>
        <v>1</v>
      </c>
      <c r="N268" s="20" t="str">
        <f t="shared" si="85"/>
        <v>2</v>
      </c>
      <c r="O268" s="20" t="str">
        <f t="shared" si="86"/>
        <v>4</v>
      </c>
      <c r="P268" s="20" t="str">
        <f t="shared" si="73"/>
        <v>7</v>
      </c>
      <c r="Q268" s="20" t="str">
        <f t="shared" si="74"/>
        <v>6</v>
      </c>
      <c r="R268" s="20" t="str">
        <f t="shared" si="75"/>
        <v>2</v>
      </c>
      <c r="S268" s="20" t="str">
        <f t="shared" si="76"/>
        <v>0</v>
      </c>
      <c r="T268" s="20" t="str">
        <f t="shared" si="77"/>
        <v>9</v>
      </c>
      <c r="U268" s="20" t="str">
        <f t="shared" si="78"/>
        <v>1</v>
      </c>
      <c r="V268" s="20" t="str">
        <f t="shared" si="79"/>
        <v>4</v>
      </c>
      <c r="W268" s="20" t="str">
        <f t="shared" si="80"/>
        <v>4</v>
      </c>
      <c r="X268" s="20">
        <f t="shared" si="83"/>
        <v>24</v>
      </c>
      <c r="Y268" s="20">
        <f t="shared" si="84"/>
        <v>57.666666666666664</v>
      </c>
    </row>
    <row r="269" spans="1:25" x14ac:dyDescent="0.25">
      <c r="A269">
        <f t="shared" si="68"/>
        <v>255</v>
      </c>
      <c r="B269" s="20">
        <f t="shared" si="87"/>
        <v>1020</v>
      </c>
      <c r="C269" s="20">
        <f t="shared" si="69"/>
        <v>2295</v>
      </c>
      <c r="D269" s="20">
        <f t="shared" si="70"/>
        <v>1275</v>
      </c>
      <c r="E269" s="20">
        <f t="shared" si="65"/>
        <v>1530</v>
      </c>
      <c r="F269" s="25">
        <f t="shared" si="67"/>
        <v>7650</v>
      </c>
      <c r="G269" s="31" t="str">
        <f t="shared" si="71"/>
        <v>5076</v>
      </c>
      <c r="H269" s="25">
        <f t="shared" si="66"/>
        <v>9180</v>
      </c>
      <c r="I269" s="25"/>
      <c r="J269" s="20">
        <f t="shared" si="81"/>
        <v>1</v>
      </c>
      <c r="K269" s="20">
        <f t="shared" si="82"/>
        <v>2</v>
      </c>
      <c r="L269" s="20"/>
      <c r="M269" s="20" t="str">
        <f t="shared" si="72"/>
        <v>1</v>
      </c>
      <c r="N269" s="20" t="str">
        <f t="shared" si="85"/>
        <v>5</v>
      </c>
      <c r="O269" s="20" t="str">
        <f t="shared" si="86"/>
        <v>8</v>
      </c>
      <c r="P269" s="20" t="str">
        <f t="shared" si="73"/>
        <v>7</v>
      </c>
      <c r="Q269" s="20" t="str">
        <f t="shared" si="74"/>
        <v>6</v>
      </c>
      <c r="R269" s="20" t="str">
        <f t="shared" si="75"/>
        <v>5</v>
      </c>
      <c r="S269" s="20" t="str">
        <f t="shared" si="76"/>
        <v>0</v>
      </c>
      <c r="T269" s="20" t="str">
        <f t="shared" si="77"/>
        <v>9</v>
      </c>
      <c r="U269" s="20" t="str">
        <f t="shared" si="78"/>
        <v>1</v>
      </c>
      <c r="V269" s="20" t="str">
        <f t="shared" si="79"/>
        <v>8</v>
      </c>
      <c r="W269" s="20" t="str">
        <f t="shared" si="80"/>
        <v>0</v>
      </c>
      <c r="X269" s="20">
        <f t="shared" si="83"/>
        <v>0</v>
      </c>
      <c r="Y269" s="20">
        <f t="shared" si="84"/>
        <v>141</v>
      </c>
    </row>
    <row r="270" spans="1:25" hidden="1" x14ac:dyDescent="0.25">
      <c r="A270">
        <f t="shared" si="68"/>
        <v>256</v>
      </c>
      <c r="B270" s="20">
        <f t="shared" si="87"/>
        <v>1024</v>
      </c>
      <c r="C270" s="20">
        <f t="shared" si="69"/>
        <v>2304</v>
      </c>
      <c r="D270" s="20">
        <f t="shared" si="70"/>
        <v>1280</v>
      </c>
      <c r="E270" s="20">
        <f t="shared" si="65"/>
        <v>1536</v>
      </c>
      <c r="F270" s="25">
        <f t="shared" si="67"/>
        <v>7680</v>
      </c>
      <c r="G270" s="31" t="str">
        <f t="shared" si="71"/>
        <v>8076</v>
      </c>
      <c r="H270" s="25">
        <f t="shared" si="66"/>
        <v>9216</v>
      </c>
      <c r="I270" s="25"/>
      <c r="J270" s="20">
        <f t="shared" si="81"/>
        <v>1</v>
      </c>
      <c r="K270" s="20">
        <f t="shared" si="82"/>
        <v>1</v>
      </c>
      <c r="L270" s="20"/>
      <c r="M270" s="20" t="str">
        <f t="shared" si="72"/>
        <v>2</v>
      </c>
      <c r="N270" s="20" t="str">
        <f t="shared" si="85"/>
        <v>8</v>
      </c>
      <c r="O270" s="20" t="str">
        <f t="shared" si="86"/>
        <v>1</v>
      </c>
      <c r="P270" s="20" t="str">
        <f t="shared" si="73"/>
        <v>7</v>
      </c>
      <c r="Q270" s="20" t="str">
        <f t="shared" si="74"/>
        <v>6</v>
      </c>
      <c r="R270" s="20" t="str">
        <f t="shared" si="75"/>
        <v>8</v>
      </c>
      <c r="S270" s="20" t="str">
        <f t="shared" si="76"/>
        <v>0</v>
      </c>
      <c r="T270" s="20" t="str">
        <f t="shared" si="77"/>
        <v>9</v>
      </c>
      <c r="U270" s="20" t="str">
        <f t="shared" si="78"/>
        <v>2</v>
      </c>
      <c r="V270" s="20" t="str">
        <f t="shared" si="79"/>
        <v>1</v>
      </c>
      <c r="W270" s="20" t="str">
        <f t="shared" si="80"/>
        <v>6</v>
      </c>
      <c r="X270" s="20">
        <f t="shared" si="83"/>
        <v>12</v>
      </c>
      <c r="Y270" s="20">
        <f t="shared" si="84"/>
        <v>224.33333333333334</v>
      </c>
    </row>
    <row r="271" spans="1:25" hidden="1" x14ac:dyDescent="0.25">
      <c r="A271">
        <f t="shared" si="68"/>
        <v>257</v>
      </c>
      <c r="B271" s="20">
        <f t="shared" si="87"/>
        <v>1028</v>
      </c>
      <c r="C271" s="20">
        <f t="shared" si="69"/>
        <v>2313</v>
      </c>
      <c r="D271" s="20">
        <f t="shared" si="70"/>
        <v>1285</v>
      </c>
      <c r="E271" s="20">
        <f t="shared" si="65"/>
        <v>1542</v>
      </c>
      <c r="F271" s="25">
        <f t="shared" si="67"/>
        <v>7710</v>
      </c>
      <c r="G271" s="31" t="str">
        <f t="shared" si="71"/>
        <v>1077</v>
      </c>
      <c r="H271" s="25">
        <f t="shared" si="66"/>
        <v>9252</v>
      </c>
      <c r="I271" s="25"/>
      <c r="J271" s="20">
        <f t="shared" si="81"/>
        <v>1</v>
      </c>
      <c r="K271" s="20">
        <f t="shared" si="82"/>
        <v>1</v>
      </c>
      <c r="L271" s="20"/>
      <c r="M271" s="20" t="str">
        <f t="shared" si="72"/>
        <v>2</v>
      </c>
      <c r="N271" s="20" t="str">
        <f t="shared" si="85"/>
        <v>1</v>
      </c>
      <c r="O271" s="20" t="str">
        <f t="shared" si="86"/>
        <v>5</v>
      </c>
      <c r="P271" s="20" t="str">
        <f t="shared" si="73"/>
        <v>7</v>
      </c>
      <c r="Q271" s="20" t="str">
        <f t="shared" si="74"/>
        <v>7</v>
      </c>
      <c r="R271" s="20" t="str">
        <f t="shared" si="75"/>
        <v>1</v>
      </c>
      <c r="S271" s="20" t="str">
        <f t="shared" si="76"/>
        <v>0</v>
      </c>
      <c r="T271" s="20" t="str">
        <f t="shared" si="77"/>
        <v>9</v>
      </c>
      <c r="U271" s="20" t="str">
        <f t="shared" si="78"/>
        <v>2</v>
      </c>
      <c r="V271" s="20" t="str">
        <f t="shared" si="79"/>
        <v>5</v>
      </c>
      <c r="W271" s="20" t="str">
        <f t="shared" si="80"/>
        <v>2</v>
      </c>
      <c r="X271" s="20">
        <f t="shared" si="83"/>
        <v>33</v>
      </c>
      <c r="Y271" s="20">
        <f t="shared" si="84"/>
        <v>29.916666666666668</v>
      </c>
    </row>
    <row r="272" spans="1:25" hidden="1" x14ac:dyDescent="0.25">
      <c r="A272">
        <f t="shared" si="68"/>
        <v>258</v>
      </c>
      <c r="B272" s="20">
        <f t="shared" si="87"/>
        <v>1032</v>
      </c>
      <c r="C272" s="20">
        <f t="shared" si="69"/>
        <v>2322</v>
      </c>
      <c r="D272" s="20">
        <f t="shared" ref="D272:D335" si="88">A272*$D$14</f>
        <v>1290</v>
      </c>
      <c r="E272" s="20">
        <f t="shared" ref="E272:E335" si="89">A272*$E$14</f>
        <v>1548</v>
      </c>
      <c r="F272" s="25">
        <f t="shared" si="67"/>
        <v>7740</v>
      </c>
      <c r="G272" s="31" t="str">
        <f t="shared" si="71"/>
        <v>4077</v>
      </c>
      <c r="H272" s="25">
        <f t="shared" ref="H272:H291" si="90">A272*$H$14</f>
        <v>9288</v>
      </c>
      <c r="I272" s="25"/>
      <c r="J272" s="20">
        <f t="shared" si="81"/>
        <v>2</v>
      </c>
      <c r="K272" s="20">
        <f t="shared" si="82"/>
        <v>1</v>
      </c>
      <c r="L272" s="20"/>
      <c r="M272" s="20" t="str">
        <f t="shared" si="72"/>
        <v>2</v>
      </c>
      <c r="N272" s="20" t="str">
        <f t="shared" si="85"/>
        <v>4</v>
      </c>
      <c r="O272" s="20" t="str">
        <f t="shared" si="86"/>
        <v>8</v>
      </c>
      <c r="P272" s="20" t="str">
        <f t="shared" si="73"/>
        <v>7</v>
      </c>
      <c r="Q272" s="20" t="str">
        <f t="shared" si="74"/>
        <v>7</v>
      </c>
      <c r="R272" s="20" t="str">
        <f t="shared" si="75"/>
        <v>4</v>
      </c>
      <c r="S272" s="20" t="str">
        <f t="shared" si="76"/>
        <v>0</v>
      </c>
      <c r="T272" s="20" t="str">
        <f t="shared" si="77"/>
        <v>9</v>
      </c>
      <c r="U272" s="20" t="str">
        <f t="shared" si="78"/>
        <v>2</v>
      </c>
      <c r="V272" s="20" t="str">
        <f t="shared" si="79"/>
        <v>8</v>
      </c>
      <c r="W272" s="20" t="str">
        <f t="shared" si="80"/>
        <v>8</v>
      </c>
      <c r="X272" s="20">
        <f t="shared" si="83"/>
        <v>9</v>
      </c>
      <c r="Y272" s="20">
        <f t="shared" si="84"/>
        <v>113.25</v>
      </c>
    </row>
    <row r="273" spans="1:25" hidden="1" x14ac:dyDescent="0.25">
      <c r="A273">
        <f t="shared" si="68"/>
        <v>259</v>
      </c>
      <c r="B273" s="20">
        <f t="shared" ref="B273:B305" si="91">A273*$B$14</f>
        <v>1036</v>
      </c>
      <c r="C273" s="20">
        <f t="shared" si="69"/>
        <v>2331</v>
      </c>
      <c r="D273" s="20">
        <f t="shared" si="88"/>
        <v>1295</v>
      </c>
      <c r="E273" s="20">
        <f t="shared" si="89"/>
        <v>1554</v>
      </c>
      <c r="F273" s="25">
        <f t="shared" ref="F273:F336" si="92">A273*$F$14</f>
        <v>7770</v>
      </c>
      <c r="G273" s="31" t="str">
        <f t="shared" si="71"/>
        <v>7077</v>
      </c>
      <c r="H273" s="25">
        <f t="shared" si="90"/>
        <v>9324</v>
      </c>
      <c r="I273" s="25"/>
      <c r="J273" s="20">
        <f t="shared" si="81"/>
        <v>1</v>
      </c>
      <c r="K273" s="20">
        <f t="shared" si="82"/>
        <v>1</v>
      </c>
      <c r="L273" s="20"/>
      <c r="M273" s="20" t="str">
        <f t="shared" si="72"/>
        <v>3</v>
      </c>
      <c r="N273" s="20" t="str">
        <f t="shared" si="85"/>
        <v>7</v>
      </c>
      <c r="O273" s="20" t="str">
        <f t="shared" si="86"/>
        <v>2</v>
      </c>
      <c r="P273" s="20" t="str">
        <f t="shared" si="73"/>
        <v>7</v>
      </c>
      <c r="Q273" s="20" t="str">
        <f t="shared" si="74"/>
        <v>7</v>
      </c>
      <c r="R273" s="20" t="str">
        <f t="shared" si="75"/>
        <v>7</v>
      </c>
      <c r="S273" s="20" t="str">
        <f t="shared" si="76"/>
        <v>0</v>
      </c>
      <c r="T273" s="20" t="str">
        <f t="shared" si="77"/>
        <v>9</v>
      </c>
      <c r="U273" s="20" t="str">
        <f t="shared" si="78"/>
        <v>3</v>
      </c>
      <c r="V273" s="20" t="str">
        <f t="shared" si="79"/>
        <v>2</v>
      </c>
      <c r="W273" s="20" t="str">
        <f t="shared" si="80"/>
        <v>4</v>
      </c>
      <c r="X273" s="20">
        <f t="shared" si="83"/>
        <v>21</v>
      </c>
      <c r="Y273" s="20">
        <f t="shared" si="84"/>
        <v>196.58333333333334</v>
      </c>
    </row>
    <row r="274" spans="1:25" hidden="1" x14ac:dyDescent="0.25">
      <c r="A274">
        <f t="shared" si="68"/>
        <v>260</v>
      </c>
      <c r="B274" s="20">
        <f t="shared" si="91"/>
        <v>1040</v>
      </c>
      <c r="C274" s="20">
        <f t="shared" si="69"/>
        <v>2340</v>
      </c>
      <c r="D274" s="20">
        <f t="shared" si="88"/>
        <v>1300</v>
      </c>
      <c r="E274" s="20">
        <f t="shared" si="89"/>
        <v>1560</v>
      </c>
      <c r="F274" s="25">
        <f t="shared" si="92"/>
        <v>7800</v>
      </c>
      <c r="G274" s="31" t="str">
        <f t="shared" si="71"/>
        <v>0078</v>
      </c>
      <c r="H274" s="25">
        <f t="shared" si="90"/>
        <v>9360</v>
      </c>
      <c r="I274" s="25"/>
      <c r="J274" s="20">
        <f t="shared" si="81"/>
        <v>1</v>
      </c>
      <c r="K274" s="20">
        <f t="shared" si="82"/>
        <v>2</v>
      </c>
      <c r="L274" s="20"/>
      <c r="M274" s="20" t="str">
        <f t="shared" si="72"/>
        <v>3</v>
      </c>
      <c r="N274" s="20" t="str">
        <f t="shared" si="85"/>
        <v>0</v>
      </c>
      <c r="O274" s="20" t="str">
        <f t="shared" si="86"/>
        <v>6</v>
      </c>
      <c r="P274" s="20" t="str">
        <f t="shared" si="73"/>
        <v>7</v>
      </c>
      <c r="Q274" s="20" t="str">
        <f t="shared" si="74"/>
        <v>8</v>
      </c>
      <c r="R274" s="20" t="str">
        <f t="shared" si="75"/>
        <v>0</v>
      </c>
      <c r="S274" s="20" t="str">
        <f t="shared" si="76"/>
        <v>0</v>
      </c>
      <c r="T274" s="20" t="str">
        <f t="shared" si="77"/>
        <v>9</v>
      </c>
      <c r="U274" s="20" t="str">
        <f t="shared" si="78"/>
        <v>3</v>
      </c>
      <c r="V274" s="20" t="str">
        <f t="shared" si="79"/>
        <v>6</v>
      </c>
      <c r="W274" s="20" t="str">
        <f t="shared" si="80"/>
        <v>0</v>
      </c>
      <c r="X274" s="20">
        <f t="shared" si="83"/>
        <v>6</v>
      </c>
      <c r="Y274" s="20">
        <f t="shared" si="84"/>
        <v>2.1666666666666665</v>
      </c>
    </row>
    <row r="275" spans="1:25" hidden="1" x14ac:dyDescent="0.25">
      <c r="A275">
        <f t="shared" si="68"/>
        <v>261</v>
      </c>
      <c r="B275" s="20">
        <f t="shared" si="91"/>
        <v>1044</v>
      </c>
      <c r="C275" s="20">
        <f t="shared" si="69"/>
        <v>2349</v>
      </c>
      <c r="D275" s="20">
        <f t="shared" si="88"/>
        <v>1305</v>
      </c>
      <c r="E275" s="20">
        <f t="shared" si="89"/>
        <v>1566</v>
      </c>
      <c r="F275" s="25">
        <f t="shared" si="92"/>
        <v>7830</v>
      </c>
      <c r="G275" s="31" t="str">
        <f t="shared" si="71"/>
        <v>3078</v>
      </c>
      <c r="H275" s="25">
        <f t="shared" si="90"/>
        <v>9396</v>
      </c>
      <c r="I275" s="25"/>
      <c r="J275" s="20">
        <f t="shared" si="81"/>
        <v>1</v>
      </c>
      <c r="K275" s="20">
        <f t="shared" si="82"/>
        <v>1</v>
      </c>
      <c r="L275" s="20"/>
      <c r="M275" s="20" t="str">
        <f t="shared" si="72"/>
        <v>3</v>
      </c>
      <c r="N275" s="20" t="str">
        <f t="shared" si="85"/>
        <v>3</v>
      </c>
      <c r="O275" s="20" t="str">
        <f t="shared" si="86"/>
        <v>9</v>
      </c>
      <c r="P275" s="20" t="str">
        <f t="shared" si="73"/>
        <v>7</v>
      </c>
      <c r="Q275" s="20" t="str">
        <f t="shared" si="74"/>
        <v>8</v>
      </c>
      <c r="R275" s="20" t="str">
        <f t="shared" si="75"/>
        <v>3</v>
      </c>
      <c r="S275" s="20" t="str">
        <f t="shared" si="76"/>
        <v>0</v>
      </c>
      <c r="T275" s="20" t="str">
        <f t="shared" si="77"/>
        <v>9</v>
      </c>
      <c r="U275" s="20" t="str">
        <f t="shared" si="78"/>
        <v>3</v>
      </c>
      <c r="V275" s="20" t="str">
        <f t="shared" si="79"/>
        <v>9</v>
      </c>
      <c r="W275" s="20" t="str">
        <f t="shared" si="80"/>
        <v>6</v>
      </c>
      <c r="X275" s="20">
        <f t="shared" si="83"/>
        <v>18</v>
      </c>
      <c r="Y275" s="20">
        <f t="shared" si="84"/>
        <v>85.5</v>
      </c>
    </row>
    <row r="276" spans="1:25" hidden="1" x14ac:dyDescent="0.25">
      <c r="A276">
        <f t="shared" ref="A276:A305" si="93">A275+1</f>
        <v>262</v>
      </c>
      <c r="B276" s="20">
        <f t="shared" si="91"/>
        <v>1048</v>
      </c>
      <c r="C276" s="20">
        <f t="shared" ref="C276:C305" si="94">A276*$C$14</f>
        <v>2358</v>
      </c>
      <c r="D276" s="20">
        <f t="shared" si="88"/>
        <v>1310</v>
      </c>
      <c r="E276" s="20">
        <f t="shared" si="89"/>
        <v>1572</v>
      </c>
      <c r="F276" s="25">
        <f t="shared" si="92"/>
        <v>7860</v>
      </c>
      <c r="G276" s="31" t="str">
        <f t="shared" si="71"/>
        <v>6078</v>
      </c>
      <c r="H276" s="25">
        <f t="shared" si="90"/>
        <v>9432</v>
      </c>
      <c r="I276" s="25"/>
      <c r="J276" s="20">
        <f t="shared" si="81"/>
        <v>1</v>
      </c>
      <c r="K276" s="20">
        <f t="shared" si="82"/>
        <v>1</v>
      </c>
      <c r="L276" s="20"/>
      <c r="M276" s="20" t="str">
        <f t="shared" si="72"/>
        <v>4</v>
      </c>
      <c r="N276" s="20" t="str">
        <f t="shared" si="85"/>
        <v>6</v>
      </c>
      <c r="O276" s="20" t="str">
        <f t="shared" si="86"/>
        <v>3</v>
      </c>
      <c r="P276" s="20" t="str">
        <f t="shared" si="73"/>
        <v>7</v>
      </c>
      <c r="Q276" s="20" t="str">
        <f t="shared" si="74"/>
        <v>8</v>
      </c>
      <c r="R276" s="20" t="str">
        <f t="shared" si="75"/>
        <v>6</v>
      </c>
      <c r="S276" s="20" t="str">
        <f t="shared" si="76"/>
        <v>0</v>
      </c>
      <c r="T276" s="20" t="str">
        <f t="shared" si="77"/>
        <v>9</v>
      </c>
      <c r="U276" s="20" t="str">
        <f t="shared" si="78"/>
        <v>4</v>
      </c>
      <c r="V276" s="20" t="str">
        <f t="shared" si="79"/>
        <v>3</v>
      </c>
      <c r="W276" s="20" t="str">
        <f t="shared" si="80"/>
        <v>2</v>
      </c>
      <c r="X276" s="20">
        <f t="shared" si="83"/>
        <v>30</v>
      </c>
      <c r="Y276" s="20">
        <f t="shared" si="84"/>
        <v>168.83333333333334</v>
      </c>
    </row>
    <row r="277" spans="1:25" hidden="1" x14ac:dyDescent="0.25">
      <c r="A277">
        <f t="shared" si="93"/>
        <v>263</v>
      </c>
      <c r="B277" s="20">
        <f t="shared" si="91"/>
        <v>1052</v>
      </c>
      <c r="C277" s="20">
        <f t="shared" si="94"/>
        <v>2367</v>
      </c>
      <c r="D277" s="20">
        <f t="shared" si="88"/>
        <v>1315</v>
      </c>
      <c r="E277" s="20">
        <f t="shared" si="89"/>
        <v>1578</v>
      </c>
      <c r="F277" s="25">
        <f t="shared" si="92"/>
        <v>7890</v>
      </c>
      <c r="G277" s="31" t="str">
        <f t="shared" si="71"/>
        <v>9078</v>
      </c>
      <c r="H277" s="25">
        <f t="shared" si="90"/>
        <v>9468</v>
      </c>
      <c r="I277" s="25"/>
      <c r="J277" s="20">
        <f t="shared" si="81"/>
        <v>1</v>
      </c>
      <c r="K277" s="20">
        <f t="shared" si="82"/>
        <v>1</v>
      </c>
      <c r="L277" s="20"/>
      <c r="M277" s="20" t="str">
        <f t="shared" si="72"/>
        <v>4</v>
      </c>
      <c r="N277" s="20" t="str">
        <f t="shared" si="85"/>
        <v>9</v>
      </c>
      <c r="O277" s="20" t="str">
        <f t="shared" si="86"/>
        <v>6</v>
      </c>
      <c r="P277" s="20" t="str">
        <f t="shared" si="73"/>
        <v>7</v>
      </c>
      <c r="Q277" s="20" t="str">
        <f t="shared" si="74"/>
        <v>8</v>
      </c>
      <c r="R277" s="20" t="str">
        <f t="shared" si="75"/>
        <v>9</v>
      </c>
      <c r="S277" s="20" t="str">
        <f t="shared" si="76"/>
        <v>0</v>
      </c>
      <c r="T277" s="20" t="str">
        <f t="shared" si="77"/>
        <v>9</v>
      </c>
      <c r="U277" s="20" t="str">
        <f t="shared" si="78"/>
        <v>4</v>
      </c>
      <c r="V277" s="20" t="str">
        <f t="shared" si="79"/>
        <v>6</v>
      </c>
      <c r="W277" s="20" t="str">
        <f t="shared" si="80"/>
        <v>8</v>
      </c>
      <c r="X277" s="20">
        <f t="shared" si="83"/>
        <v>6</v>
      </c>
      <c r="Y277" s="20">
        <f t="shared" si="84"/>
        <v>252.16666666666666</v>
      </c>
    </row>
    <row r="278" spans="1:25" hidden="1" x14ac:dyDescent="0.25">
      <c r="A278">
        <f t="shared" si="93"/>
        <v>264</v>
      </c>
      <c r="B278" s="20">
        <f t="shared" si="91"/>
        <v>1056</v>
      </c>
      <c r="C278" s="20">
        <f t="shared" si="94"/>
        <v>2376</v>
      </c>
      <c r="D278" s="20">
        <f t="shared" si="88"/>
        <v>1320</v>
      </c>
      <c r="E278" s="20">
        <f t="shared" si="89"/>
        <v>1584</v>
      </c>
      <c r="F278" s="25">
        <f t="shared" si="92"/>
        <v>7920</v>
      </c>
      <c r="G278" s="31" t="str">
        <f t="shared" si="71"/>
        <v>2079</v>
      </c>
      <c r="H278" s="25">
        <f t="shared" si="90"/>
        <v>9504</v>
      </c>
      <c r="I278" s="25"/>
      <c r="J278" s="20">
        <f t="shared" si="81"/>
        <v>2</v>
      </c>
      <c r="K278" s="20">
        <f t="shared" si="82"/>
        <v>1</v>
      </c>
      <c r="L278" s="20"/>
      <c r="M278" s="20" t="str">
        <f t="shared" si="72"/>
        <v>5</v>
      </c>
      <c r="N278" s="20" t="str">
        <f t="shared" si="85"/>
        <v>2</v>
      </c>
      <c r="O278" s="20" t="str">
        <f t="shared" si="86"/>
        <v>0</v>
      </c>
      <c r="P278" s="20" t="str">
        <f t="shared" si="73"/>
        <v>7</v>
      </c>
      <c r="Q278" s="20" t="str">
        <f t="shared" si="74"/>
        <v>9</v>
      </c>
      <c r="R278" s="20" t="str">
        <f t="shared" si="75"/>
        <v>2</v>
      </c>
      <c r="S278" s="20" t="str">
        <f t="shared" si="76"/>
        <v>0</v>
      </c>
      <c r="T278" s="20" t="str">
        <f t="shared" si="77"/>
        <v>9</v>
      </c>
      <c r="U278" s="20" t="str">
        <f t="shared" si="78"/>
        <v>5</v>
      </c>
      <c r="V278" s="20" t="str">
        <f t="shared" si="79"/>
        <v>0</v>
      </c>
      <c r="W278" s="20" t="str">
        <f t="shared" si="80"/>
        <v>4</v>
      </c>
      <c r="X278" s="20">
        <f t="shared" si="83"/>
        <v>27</v>
      </c>
      <c r="Y278" s="20">
        <f t="shared" si="84"/>
        <v>57.75</v>
      </c>
    </row>
    <row r="279" spans="1:25" hidden="1" x14ac:dyDescent="0.25">
      <c r="A279">
        <f t="shared" si="93"/>
        <v>265</v>
      </c>
      <c r="B279" s="20">
        <f t="shared" si="91"/>
        <v>1060</v>
      </c>
      <c r="C279" s="20">
        <f t="shared" si="94"/>
        <v>2385</v>
      </c>
      <c r="D279" s="20">
        <f t="shared" si="88"/>
        <v>1325</v>
      </c>
      <c r="E279" s="20">
        <f t="shared" si="89"/>
        <v>1590</v>
      </c>
      <c r="F279" s="25">
        <f t="shared" si="92"/>
        <v>7950</v>
      </c>
      <c r="G279" s="31" t="str">
        <f t="shared" si="71"/>
        <v>5079</v>
      </c>
      <c r="H279" s="25">
        <f t="shared" si="90"/>
        <v>9540</v>
      </c>
      <c r="I279" s="25"/>
      <c r="J279" s="20">
        <f t="shared" si="81"/>
        <v>1</v>
      </c>
      <c r="K279" s="20">
        <f t="shared" si="82"/>
        <v>2</v>
      </c>
      <c r="L279" s="20"/>
      <c r="M279" s="20" t="str">
        <f t="shared" si="72"/>
        <v>5</v>
      </c>
      <c r="N279" s="20" t="str">
        <f t="shared" si="85"/>
        <v>5</v>
      </c>
      <c r="O279" s="20" t="str">
        <f t="shared" si="86"/>
        <v>4</v>
      </c>
      <c r="P279" s="20" t="str">
        <f t="shared" si="73"/>
        <v>7</v>
      </c>
      <c r="Q279" s="20" t="str">
        <f t="shared" si="74"/>
        <v>9</v>
      </c>
      <c r="R279" s="20" t="str">
        <f t="shared" si="75"/>
        <v>5</v>
      </c>
      <c r="S279" s="20" t="str">
        <f t="shared" si="76"/>
        <v>0</v>
      </c>
      <c r="T279" s="20" t="str">
        <f t="shared" si="77"/>
        <v>9</v>
      </c>
      <c r="U279" s="20" t="str">
        <f t="shared" si="78"/>
        <v>5</v>
      </c>
      <c r="V279" s="20" t="str">
        <f t="shared" si="79"/>
        <v>4</v>
      </c>
      <c r="W279" s="20" t="str">
        <f t="shared" si="80"/>
        <v>0</v>
      </c>
      <c r="X279" s="20">
        <f t="shared" si="83"/>
        <v>3</v>
      </c>
      <c r="Y279" s="20">
        <f t="shared" si="84"/>
        <v>141.08333333333334</v>
      </c>
    </row>
    <row r="280" spans="1:25" hidden="1" x14ac:dyDescent="0.25">
      <c r="A280">
        <f t="shared" si="93"/>
        <v>266</v>
      </c>
      <c r="B280" s="20">
        <f t="shared" si="91"/>
        <v>1064</v>
      </c>
      <c r="C280" s="20">
        <f t="shared" si="94"/>
        <v>2394</v>
      </c>
      <c r="D280" s="20">
        <f t="shared" si="88"/>
        <v>1330</v>
      </c>
      <c r="E280" s="20">
        <f t="shared" si="89"/>
        <v>1596</v>
      </c>
      <c r="F280" s="25">
        <f t="shared" si="92"/>
        <v>7980</v>
      </c>
      <c r="G280" s="31" t="str">
        <f t="shared" si="71"/>
        <v>8079</v>
      </c>
      <c r="H280" s="25">
        <f t="shared" si="90"/>
        <v>9576</v>
      </c>
      <c r="I280" s="25"/>
      <c r="J280" s="20">
        <f t="shared" si="81"/>
        <v>1</v>
      </c>
      <c r="K280" s="20">
        <f t="shared" si="82"/>
        <v>1</v>
      </c>
      <c r="L280" s="20"/>
      <c r="M280" s="20" t="str">
        <f t="shared" si="72"/>
        <v>5</v>
      </c>
      <c r="N280" s="20" t="str">
        <f t="shared" si="85"/>
        <v>8</v>
      </c>
      <c r="O280" s="20" t="str">
        <f t="shared" si="86"/>
        <v>7</v>
      </c>
      <c r="P280" s="20" t="str">
        <f t="shared" si="73"/>
        <v>7</v>
      </c>
      <c r="Q280" s="20" t="str">
        <f t="shared" si="74"/>
        <v>9</v>
      </c>
      <c r="R280" s="20" t="str">
        <f t="shared" si="75"/>
        <v>8</v>
      </c>
      <c r="S280" s="20" t="str">
        <f t="shared" si="76"/>
        <v>0</v>
      </c>
      <c r="T280" s="20" t="str">
        <f t="shared" si="77"/>
        <v>9</v>
      </c>
      <c r="U280" s="20" t="str">
        <f t="shared" si="78"/>
        <v>5</v>
      </c>
      <c r="V280" s="20" t="str">
        <f t="shared" si="79"/>
        <v>7</v>
      </c>
      <c r="W280" s="20" t="str">
        <f t="shared" si="80"/>
        <v>6</v>
      </c>
      <c r="X280" s="20">
        <f t="shared" si="83"/>
        <v>15</v>
      </c>
      <c r="Y280" s="20">
        <f t="shared" si="84"/>
        <v>224.41666666666666</v>
      </c>
    </row>
    <row r="281" spans="1:25" x14ac:dyDescent="0.25">
      <c r="A281">
        <f t="shared" si="93"/>
        <v>267</v>
      </c>
      <c r="B281" s="20">
        <f t="shared" si="91"/>
        <v>1068</v>
      </c>
      <c r="C281" s="20">
        <f t="shared" si="94"/>
        <v>2403</v>
      </c>
      <c r="D281" s="20">
        <f t="shared" si="88"/>
        <v>1335</v>
      </c>
      <c r="E281" s="20">
        <f t="shared" si="89"/>
        <v>1602</v>
      </c>
      <c r="F281" s="25">
        <f t="shared" si="92"/>
        <v>8010</v>
      </c>
      <c r="G281" s="31" t="str">
        <f t="shared" si="71"/>
        <v>1080</v>
      </c>
      <c r="H281" s="25">
        <f t="shared" si="90"/>
        <v>9612</v>
      </c>
      <c r="I281" s="25"/>
      <c r="J281" s="20">
        <f t="shared" si="81"/>
        <v>2</v>
      </c>
      <c r="K281" s="20">
        <f t="shared" si="82"/>
        <v>1</v>
      </c>
      <c r="L281" s="20"/>
      <c r="M281" s="20" t="str">
        <f t="shared" si="72"/>
        <v>6</v>
      </c>
      <c r="N281" s="20" t="str">
        <f t="shared" si="85"/>
        <v>1</v>
      </c>
      <c r="O281" s="20" t="str">
        <f t="shared" si="86"/>
        <v>1</v>
      </c>
      <c r="P281" s="20" t="str">
        <f t="shared" si="73"/>
        <v>8</v>
      </c>
      <c r="Q281" s="20" t="str">
        <f t="shared" si="74"/>
        <v>0</v>
      </c>
      <c r="R281" s="20" t="str">
        <f t="shared" si="75"/>
        <v>1</v>
      </c>
      <c r="S281" s="20" t="str">
        <f t="shared" si="76"/>
        <v>0</v>
      </c>
      <c r="T281" s="20" t="str">
        <f t="shared" si="77"/>
        <v>9</v>
      </c>
      <c r="U281" s="20" t="str">
        <f t="shared" si="78"/>
        <v>6</v>
      </c>
      <c r="V281" s="20" t="str">
        <f t="shared" si="79"/>
        <v>1</v>
      </c>
      <c r="W281" s="20" t="str">
        <f t="shared" si="80"/>
        <v>2</v>
      </c>
      <c r="X281" s="20">
        <f t="shared" si="83"/>
        <v>0</v>
      </c>
      <c r="Y281" s="20">
        <f t="shared" si="84"/>
        <v>30</v>
      </c>
    </row>
    <row r="282" spans="1:25" hidden="1" x14ac:dyDescent="0.25">
      <c r="A282">
        <f t="shared" si="93"/>
        <v>268</v>
      </c>
      <c r="B282" s="20">
        <f t="shared" si="91"/>
        <v>1072</v>
      </c>
      <c r="C282" s="20">
        <f t="shared" si="94"/>
        <v>2412</v>
      </c>
      <c r="D282" s="20">
        <f t="shared" si="88"/>
        <v>1340</v>
      </c>
      <c r="E282" s="20">
        <f t="shared" si="89"/>
        <v>1608</v>
      </c>
      <c r="F282" s="25">
        <f t="shared" si="92"/>
        <v>8040</v>
      </c>
      <c r="G282" s="31" t="str">
        <f t="shared" si="71"/>
        <v>4080</v>
      </c>
      <c r="H282" s="25">
        <f t="shared" si="90"/>
        <v>9648</v>
      </c>
      <c r="I282" s="25"/>
      <c r="J282" s="20">
        <f t="shared" si="81"/>
        <v>2</v>
      </c>
      <c r="K282" s="20">
        <f t="shared" si="82"/>
        <v>1</v>
      </c>
      <c r="L282" s="20"/>
      <c r="M282" s="20" t="str">
        <f t="shared" si="72"/>
        <v>6</v>
      </c>
      <c r="N282" s="20" t="str">
        <f t="shared" si="85"/>
        <v>4</v>
      </c>
      <c r="O282" s="20" t="str">
        <f t="shared" si="86"/>
        <v>4</v>
      </c>
      <c r="P282" s="20" t="str">
        <f t="shared" si="73"/>
        <v>8</v>
      </c>
      <c r="Q282" s="20" t="str">
        <f t="shared" si="74"/>
        <v>0</v>
      </c>
      <c r="R282" s="20" t="str">
        <f t="shared" si="75"/>
        <v>4</v>
      </c>
      <c r="S282" s="20" t="str">
        <f t="shared" si="76"/>
        <v>0</v>
      </c>
      <c r="T282" s="20" t="str">
        <f t="shared" si="77"/>
        <v>9</v>
      </c>
      <c r="U282" s="20" t="str">
        <f t="shared" si="78"/>
        <v>6</v>
      </c>
      <c r="V282" s="20" t="str">
        <f t="shared" si="79"/>
        <v>4</v>
      </c>
      <c r="W282" s="20" t="str">
        <f t="shared" si="80"/>
        <v>8</v>
      </c>
      <c r="X282" s="20">
        <f t="shared" si="83"/>
        <v>12</v>
      </c>
      <c r="Y282" s="20">
        <f t="shared" si="84"/>
        <v>113.33333333333333</v>
      </c>
    </row>
    <row r="283" spans="1:25" hidden="1" x14ac:dyDescent="0.25">
      <c r="A283">
        <f t="shared" si="93"/>
        <v>269</v>
      </c>
      <c r="B283" s="20">
        <f t="shared" si="91"/>
        <v>1076</v>
      </c>
      <c r="C283" s="20">
        <f t="shared" si="94"/>
        <v>2421</v>
      </c>
      <c r="D283" s="20">
        <f t="shared" si="88"/>
        <v>1345</v>
      </c>
      <c r="E283" s="20">
        <f t="shared" si="89"/>
        <v>1614</v>
      </c>
      <c r="F283" s="25">
        <f t="shared" si="92"/>
        <v>8070</v>
      </c>
      <c r="G283" s="31" t="str">
        <f t="shared" si="71"/>
        <v>7080</v>
      </c>
      <c r="H283" s="25">
        <f t="shared" si="90"/>
        <v>9684</v>
      </c>
      <c r="I283" s="25"/>
      <c r="J283" s="20">
        <f t="shared" si="81"/>
        <v>2</v>
      </c>
      <c r="K283" s="20">
        <f t="shared" si="82"/>
        <v>1</v>
      </c>
      <c r="L283" s="20"/>
      <c r="M283" s="20" t="str">
        <f t="shared" si="72"/>
        <v>6</v>
      </c>
      <c r="N283" s="20" t="str">
        <f t="shared" si="85"/>
        <v>7</v>
      </c>
      <c r="O283" s="20" t="str">
        <f t="shared" si="86"/>
        <v>8</v>
      </c>
      <c r="P283" s="20" t="str">
        <f t="shared" si="73"/>
        <v>8</v>
      </c>
      <c r="Q283" s="20" t="str">
        <f t="shared" si="74"/>
        <v>0</v>
      </c>
      <c r="R283" s="20" t="str">
        <f t="shared" si="75"/>
        <v>7</v>
      </c>
      <c r="S283" s="20" t="str">
        <f t="shared" si="76"/>
        <v>0</v>
      </c>
      <c r="T283" s="20" t="str">
        <f t="shared" si="77"/>
        <v>9</v>
      </c>
      <c r="U283" s="20" t="str">
        <f t="shared" si="78"/>
        <v>6</v>
      </c>
      <c r="V283" s="20" t="str">
        <f t="shared" si="79"/>
        <v>8</v>
      </c>
      <c r="W283" s="20" t="str">
        <f t="shared" si="80"/>
        <v>4</v>
      </c>
      <c r="X283" s="20">
        <f t="shared" si="83"/>
        <v>24</v>
      </c>
      <c r="Y283" s="20">
        <f t="shared" si="84"/>
        <v>196.66666666666666</v>
      </c>
    </row>
    <row r="284" spans="1:25" hidden="1" x14ac:dyDescent="0.25">
      <c r="A284">
        <f t="shared" si="93"/>
        <v>270</v>
      </c>
      <c r="B284" s="20">
        <f t="shared" si="91"/>
        <v>1080</v>
      </c>
      <c r="C284" s="20">
        <f t="shared" si="94"/>
        <v>2430</v>
      </c>
      <c r="D284" s="20">
        <f t="shared" si="88"/>
        <v>1350</v>
      </c>
      <c r="E284" s="20">
        <f t="shared" si="89"/>
        <v>1620</v>
      </c>
      <c r="F284" s="25">
        <f t="shared" si="92"/>
        <v>8100</v>
      </c>
      <c r="G284" s="31" t="str">
        <f t="shared" si="71"/>
        <v>0081</v>
      </c>
      <c r="H284" s="25">
        <f t="shared" si="90"/>
        <v>9720</v>
      </c>
      <c r="I284" s="25"/>
      <c r="J284" s="20">
        <f t="shared" si="81"/>
        <v>2</v>
      </c>
      <c r="K284" s="20">
        <f t="shared" si="82"/>
        <v>2</v>
      </c>
      <c r="L284" s="20"/>
      <c r="M284" s="20" t="str">
        <f t="shared" si="72"/>
        <v>7</v>
      </c>
      <c r="N284" s="20" t="str">
        <f t="shared" si="85"/>
        <v>0</v>
      </c>
      <c r="O284" s="20" t="str">
        <f t="shared" si="86"/>
        <v>2</v>
      </c>
      <c r="P284" s="20" t="str">
        <f t="shared" si="73"/>
        <v>8</v>
      </c>
      <c r="Q284" s="20" t="str">
        <f t="shared" si="74"/>
        <v>1</v>
      </c>
      <c r="R284" s="20" t="str">
        <f t="shared" si="75"/>
        <v>0</v>
      </c>
      <c r="S284" s="20" t="str">
        <f t="shared" si="76"/>
        <v>0</v>
      </c>
      <c r="T284" s="20" t="str">
        <f t="shared" si="77"/>
        <v>9</v>
      </c>
      <c r="U284" s="20" t="str">
        <f t="shared" si="78"/>
        <v>7</v>
      </c>
      <c r="V284" s="20" t="str">
        <f t="shared" si="79"/>
        <v>2</v>
      </c>
      <c r="W284" s="20" t="str">
        <f t="shared" si="80"/>
        <v>0</v>
      </c>
      <c r="X284" s="20">
        <f t="shared" si="83"/>
        <v>9</v>
      </c>
      <c r="Y284" s="20">
        <f t="shared" si="84"/>
        <v>2.25</v>
      </c>
    </row>
    <row r="285" spans="1:25" hidden="1" x14ac:dyDescent="0.25">
      <c r="A285">
        <f t="shared" si="93"/>
        <v>271</v>
      </c>
      <c r="B285" s="20">
        <f t="shared" si="91"/>
        <v>1084</v>
      </c>
      <c r="C285" s="20">
        <f t="shared" si="94"/>
        <v>2439</v>
      </c>
      <c r="D285" s="20">
        <f t="shared" si="88"/>
        <v>1355</v>
      </c>
      <c r="E285" s="20">
        <f t="shared" si="89"/>
        <v>1626</v>
      </c>
      <c r="F285" s="25">
        <f t="shared" si="92"/>
        <v>8130</v>
      </c>
      <c r="G285" s="31" t="str">
        <f t="shared" si="71"/>
        <v>3081</v>
      </c>
      <c r="H285" s="25">
        <f t="shared" si="90"/>
        <v>9756</v>
      </c>
      <c r="I285" s="25"/>
      <c r="J285" s="20">
        <f t="shared" si="81"/>
        <v>1</v>
      </c>
      <c r="K285" s="20">
        <f t="shared" si="82"/>
        <v>1</v>
      </c>
      <c r="L285" s="20"/>
      <c r="M285" s="20" t="str">
        <f t="shared" si="72"/>
        <v>7</v>
      </c>
      <c r="N285" s="20" t="str">
        <f t="shared" si="85"/>
        <v>3</v>
      </c>
      <c r="O285" s="20" t="str">
        <f t="shared" si="86"/>
        <v>5</v>
      </c>
      <c r="P285" s="20" t="str">
        <f t="shared" si="73"/>
        <v>8</v>
      </c>
      <c r="Q285" s="20" t="str">
        <f t="shared" si="74"/>
        <v>1</v>
      </c>
      <c r="R285" s="20" t="str">
        <f t="shared" si="75"/>
        <v>3</v>
      </c>
      <c r="S285" s="20" t="str">
        <f t="shared" si="76"/>
        <v>0</v>
      </c>
      <c r="T285" s="20" t="str">
        <f t="shared" si="77"/>
        <v>9</v>
      </c>
      <c r="U285" s="20" t="str">
        <f t="shared" si="78"/>
        <v>7</v>
      </c>
      <c r="V285" s="20" t="str">
        <f t="shared" si="79"/>
        <v>5</v>
      </c>
      <c r="W285" s="20" t="str">
        <f t="shared" si="80"/>
        <v>6</v>
      </c>
      <c r="X285" s="20">
        <f t="shared" si="83"/>
        <v>21</v>
      </c>
      <c r="Y285" s="20">
        <f t="shared" si="84"/>
        <v>85.583333333333329</v>
      </c>
    </row>
    <row r="286" spans="1:25" hidden="1" x14ac:dyDescent="0.25">
      <c r="A286">
        <f t="shared" si="93"/>
        <v>272</v>
      </c>
      <c r="B286" s="20">
        <f t="shared" si="91"/>
        <v>1088</v>
      </c>
      <c r="C286" s="20">
        <f t="shared" si="94"/>
        <v>2448</v>
      </c>
      <c r="D286" s="20">
        <f t="shared" si="88"/>
        <v>1360</v>
      </c>
      <c r="E286" s="20">
        <f t="shared" si="89"/>
        <v>1632</v>
      </c>
      <c r="F286" s="25">
        <f t="shared" si="92"/>
        <v>8160</v>
      </c>
      <c r="G286" s="31" t="str">
        <f t="shared" si="71"/>
        <v>6081</v>
      </c>
      <c r="H286" s="25">
        <f t="shared" si="90"/>
        <v>9792</v>
      </c>
      <c r="I286" s="25"/>
      <c r="J286" s="20">
        <f t="shared" si="81"/>
        <v>1</v>
      </c>
      <c r="K286" s="20">
        <f t="shared" si="82"/>
        <v>1</v>
      </c>
      <c r="L286" s="20"/>
      <c r="M286" s="20" t="str">
        <f t="shared" si="72"/>
        <v>7</v>
      </c>
      <c r="N286" s="20" t="str">
        <f t="shared" si="85"/>
        <v>6</v>
      </c>
      <c r="O286" s="20" t="str">
        <f t="shared" si="86"/>
        <v>9</v>
      </c>
      <c r="P286" s="20" t="str">
        <f t="shared" si="73"/>
        <v>8</v>
      </c>
      <c r="Q286" s="20" t="str">
        <f t="shared" si="74"/>
        <v>1</v>
      </c>
      <c r="R286" s="20" t="str">
        <f t="shared" si="75"/>
        <v>6</v>
      </c>
      <c r="S286" s="20" t="str">
        <f t="shared" si="76"/>
        <v>0</v>
      </c>
      <c r="T286" s="20" t="str">
        <f t="shared" si="77"/>
        <v>9</v>
      </c>
      <c r="U286" s="20" t="str">
        <f t="shared" si="78"/>
        <v>7</v>
      </c>
      <c r="V286" s="20" t="str">
        <f t="shared" si="79"/>
        <v>9</v>
      </c>
      <c r="W286" s="20" t="str">
        <f t="shared" si="80"/>
        <v>2</v>
      </c>
      <c r="X286" s="20">
        <f t="shared" si="83"/>
        <v>33</v>
      </c>
      <c r="Y286" s="20">
        <f t="shared" si="84"/>
        <v>168.91666666666666</v>
      </c>
    </row>
    <row r="287" spans="1:25" hidden="1" x14ac:dyDescent="0.25">
      <c r="A287">
        <f t="shared" si="93"/>
        <v>273</v>
      </c>
      <c r="B287" s="20">
        <f t="shared" si="91"/>
        <v>1092</v>
      </c>
      <c r="C287" s="20">
        <f t="shared" si="94"/>
        <v>2457</v>
      </c>
      <c r="D287" s="20">
        <f t="shared" si="88"/>
        <v>1365</v>
      </c>
      <c r="E287" s="20">
        <f t="shared" si="89"/>
        <v>1638</v>
      </c>
      <c r="F287" s="25">
        <f t="shared" si="92"/>
        <v>8190</v>
      </c>
      <c r="G287" s="31" t="str">
        <f t="shared" si="71"/>
        <v>9081</v>
      </c>
      <c r="H287" s="25">
        <f t="shared" si="90"/>
        <v>9828</v>
      </c>
      <c r="I287" s="25"/>
      <c r="J287" s="20">
        <f t="shared" si="81"/>
        <v>1</v>
      </c>
      <c r="K287" s="20">
        <f t="shared" si="82"/>
        <v>1</v>
      </c>
      <c r="L287" s="20"/>
      <c r="M287" s="20" t="str">
        <f t="shared" si="72"/>
        <v>8</v>
      </c>
      <c r="N287" s="20" t="str">
        <f t="shared" si="85"/>
        <v>9</v>
      </c>
      <c r="O287" s="20" t="str">
        <f t="shared" si="86"/>
        <v>2</v>
      </c>
      <c r="P287" s="20" t="str">
        <f t="shared" si="73"/>
        <v>8</v>
      </c>
      <c r="Q287" s="20" t="str">
        <f t="shared" si="74"/>
        <v>1</v>
      </c>
      <c r="R287" s="20" t="str">
        <f t="shared" si="75"/>
        <v>9</v>
      </c>
      <c r="S287" s="20" t="str">
        <f t="shared" si="76"/>
        <v>0</v>
      </c>
      <c r="T287" s="20" t="str">
        <f t="shared" si="77"/>
        <v>9</v>
      </c>
      <c r="U287" s="20" t="str">
        <f t="shared" si="78"/>
        <v>8</v>
      </c>
      <c r="V287" s="20" t="str">
        <f t="shared" si="79"/>
        <v>2</v>
      </c>
      <c r="W287" s="20" t="str">
        <f t="shared" si="80"/>
        <v>8</v>
      </c>
      <c r="X287" s="20">
        <f t="shared" si="83"/>
        <v>9</v>
      </c>
      <c r="Y287" s="20">
        <f t="shared" si="84"/>
        <v>252.25</v>
      </c>
    </row>
    <row r="288" spans="1:25" hidden="1" x14ac:dyDescent="0.25">
      <c r="A288">
        <f t="shared" si="93"/>
        <v>274</v>
      </c>
      <c r="B288" s="20">
        <f t="shared" si="91"/>
        <v>1096</v>
      </c>
      <c r="C288" s="20">
        <f t="shared" si="94"/>
        <v>2466</v>
      </c>
      <c r="D288" s="20">
        <f t="shared" si="88"/>
        <v>1370</v>
      </c>
      <c r="E288" s="20">
        <f t="shared" si="89"/>
        <v>1644</v>
      </c>
      <c r="F288" s="25">
        <f t="shared" si="92"/>
        <v>8220</v>
      </c>
      <c r="G288" s="31" t="str">
        <f t="shared" si="71"/>
        <v>2082</v>
      </c>
      <c r="H288" s="25">
        <f t="shared" si="90"/>
        <v>9864</v>
      </c>
      <c r="I288" s="25"/>
      <c r="J288" s="20">
        <f t="shared" si="81"/>
        <v>1</v>
      </c>
      <c r="K288" s="20">
        <f t="shared" si="82"/>
        <v>1</v>
      </c>
      <c r="L288" s="20"/>
      <c r="M288" s="20" t="str">
        <f t="shared" si="72"/>
        <v>8</v>
      </c>
      <c r="N288" s="20" t="str">
        <f t="shared" si="85"/>
        <v>2</v>
      </c>
      <c r="O288" s="20" t="str">
        <f t="shared" si="86"/>
        <v>6</v>
      </c>
      <c r="P288" s="20" t="str">
        <f t="shared" si="73"/>
        <v>8</v>
      </c>
      <c r="Q288" s="20" t="str">
        <f t="shared" si="74"/>
        <v>2</v>
      </c>
      <c r="R288" s="20" t="str">
        <f t="shared" si="75"/>
        <v>2</v>
      </c>
      <c r="S288" s="20" t="str">
        <f t="shared" si="76"/>
        <v>0</v>
      </c>
      <c r="T288" s="20" t="str">
        <f t="shared" si="77"/>
        <v>9</v>
      </c>
      <c r="U288" s="20" t="str">
        <f t="shared" si="78"/>
        <v>8</v>
      </c>
      <c r="V288" s="20" t="str">
        <f t="shared" si="79"/>
        <v>6</v>
      </c>
      <c r="W288" s="20" t="str">
        <f t="shared" si="80"/>
        <v>4</v>
      </c>
      <c r="X288" s="20">
        <f t="shared" si="83"/>
        <v>30</v>
      </c>
      <c r="Y288" s="20">
        <f t="shared" si="84"/>
        <v>57.833333333333336</v>
      </c>
    </row>
    <row r="289" spans="1:25" hidden="1" x14ac:dyDescent="0.25">
      <c r="A289">
        <f t="shared" si="93"/>
        <v>275</v>
      </c>
      <c r="B289" s="20">
        <f t="shared" si="91"/>
        <v>1100</v>
      </c>
      <c r="C289" s="20">
        <f t="shared" si="94"/>
        <v>2475</v>
      </c>
      <c r="D289" s="20">
        <f t="shared" si="88"/>
        <v>1375</v>
      </c>
      <c r="E289" s="20">
        <f t="shared" si="89"/>
        <v>1650</v>
      </c>
      <c r="F289" s="25">
        <f t="shared" si="92"/>
        <v>8250</v>
      </c>
      <c r="G289" s="31" t="str">
        <f t="shared" si="71"/>
        <v>5082</v>
      </c>
      <c r="H289" s="25">
        <f t="shared" si="90"/>
        <v>9900</v>
      </c>
      <c r="I289" s="25"/>
      <c r="J289" s="20">
        <f t="shared" si="81"/>
        <v>1</v>
      </c>
      <c r="K289" s="20">
        <f t="shared" si="82"/>
        <v>2</v>
      </c>
      <c r="L289" s="20"/>
      <c r="M289" s="20" t="str">
        <f t="shared" si="72"/>
        <v>9</v>
      </c>
      <c r="N289" s="20" t="str">
        <f t="shared" si="85"/>
        <v>5</v>
      </c>
      <c r="O289" s="20" t="str">
        <f t="shared" si="86"/>
        <v>0</v>
      </c>
      <c r="P289" s="20" t="str">
        <f t="shared" si="73"/>
        <v>8</v>
      </c>
      <c r="Q289" s="20" t="str">
        <f t="shared" si="74"/>
        <v>2</v>
      </c>
      <c r="R289" s="20" t="str">
        <f t="shared" si="75"/>
        <v>5</v>
      </c>
      <c r="S289" s="20" t="str">
        <f t="shared" si="76"/>
        <v>0</v>
      </c>
      <c r="T289" s="20" t="str">
        <f t="shared" si="77"/>
        <v>9</v>
      </c>
      <c r="U289" s="20" t="str">
        <f t="shared" si="78"/>
        <v>9</v>
      </c>
      <c r="V289" s="20" t="str">
        <f t="shared" si="79"/>
        <v>0</v>
      </c>
      <c r="W289" s="20" t="str">
        <f t="shared" si="80"/>
        <v>0</v>
      </c>
      <c r="X289" s="20">
        <f t="shared" si="83"/>
        <v>6</v>
      </c>
      <c r="Y289" s="20">
        <f t="shared" si="84"/>
        <v>141.16666666666666</v>
      </c>
    </row>
    <row r="290" spans="1:25" hidden="1" x14ac:dyDescent="0.25">
      <c r="A290">
        <f t="shared" si="93"/>
        <v>276</v>
      </c>
      <c r="B290" s="20">
        <f t="shared" si="91"/>
        <v>1104</v>
      </c>
      <c r="C290" s="20">
        <f t="shared" si="94"/>
        <v>2484</v>
      </c>
      <c r="D290" s="20">
        <f t="shared" si="88"/>
        <v>1380</v>
      </c>
      <c r="E290" s="20">
        <f t="shared" si="89"/>
        <v>1656</v>
      </c>
      <c r="F290" s="25">
        <f t="shared" si="92"/>
        <v>8280</v>
      </c>
      <c r="G290" s="31" t="str">
        <f t="shared" si="71"/>
        <v>8082</v>
      </c>
      <c r="H290" s="25">
        <f t="shared" si="90"/>
        <v>9936</v>
      </c>
      <c r="I290" s="25"/>
      <c r="J290" s="20">
        <f t="shared" si="81"/>
        <v>2</v>
      </c>
      <c r="K290" s="20">
        <f t="shared" si="82"/>
        <v>1</v>
      </c>
      <c r="L290" s="20"/>
      <c r="M290" s="20" t="str">
        <f t="shared" si="72"/>
        <v>9</v>
      </c>
      <c r="N290" s="20" t="str">
        <f t="shared" si="85"/>
        <v>8</v>
      </c>
      <c r="O290" s="20" t="str">
        <f t="shared" si="86"/>
        <v>3</v>
      </c>
      <c r="P290" s="20" t="str">
        <f t="shared" si="73"/>
        <v>8</v>
      </c>
      <c r="Q290" s="20" t="str">
        <f t="shared" si="74"/>
        <v>2</v>
      </c>
      <c r="R290" s="20" t="str">
        <f t="shared" si="75"/>
        <v>8</v>
      </c>
      <c r="S290" s="20" t="str">
        <f t="shared" si="76"/>
        <v>0</v>
      </c>
      <c r="T290" s="20" t="str">
        <f t="shared" si="77"/>
        <v>9</v>
      </c>
      <c r="U290" s="20" t="str">
        <f t="shared" si="78"/>
        <v>9</v>
      </c>
      <c r="V290" s="20" t="str">
        <f t="shared" si="79"/>
        <v>3</v>
      </c>
      <c r="W290" s="20" t="str">
        <f t="shared" si="80"/>
        <v>6</v>
      </c>
      <c r="X290" s="20">
        <f t="shared" si="83"/>
        <v>18</v>
      </c>
      <c r="Y290" s="20">
        <f t="shared" si="84"/>
        <v>224.5</v>
      </c>
    </row>
    <row r="291" spans="1:25" hidden="1" x14ac:dyDescent="0.25">
      <c r="A291">
        <f t="shared" si="93"/>
        <v>277</v>
      </c>
      <c r="B291" s="20">
        <f t="shared" si="91"/>
        <v>1108</v>
      </c>
      <c r="C291" s="20">
        <f t="shared" si="94"/>
        <v>2493</v>
      </c>
      <c r="D291" s="20">
        <f t="shared" si="88"/>
        <v>1385</v>
      </c>
      <c r="E291" s="20">
        <f t="shared" si="89"/>
        <v>1662</v>
      </c>
      <c r="F291" s="25">
        <f t="shared" si="92"/>
        <v>8310</v>
      </c>
      <c r="G291" s="31" t="str">
        <f t="shared" si="71"/>
        <v>1083</v>
      </c>
      <c r="H291" s="25">
        <f t="shared" si="90"/>
        <v>9972</v>
      </c>
      <c r="I291" s="25"/>
      <c r="J291" s="20">
        <f t="shared" si="81"/>
        <v>1</v>
      </c>
      <c r="K291" s="20">
        <f t="shared" si="82"/>
        <v>1</v>
      </c>
      <c r="L291" s="20"/>
      <c r="M291" s="20" t="str">
        <f t="shared" si="72"/>
        <v>9</v>
      </c>
      <c r="N291" s="20" t="str">
        <f t="shared" si="85"/>
        <v>1</v>
      </c>
      <c r="O291" s="20" t="str">
        <f t="shared" si="86"/>
        <v>7</v>
      </c>
      <c r="P291" s="20" t="str">
        <f t="shared" si="73"/>
        <v>8</v>
      </c>
      <c r="Q291" s="20" t="str">
        <f t="shared" si="74"/>
        <v>3</v>
      </c>
      <c r="R291" s="20" t="str">
        <f t="shared" si="75"/>
        <v>1</v>
      </c>
      <c r="S291" s="20" t="str">
        <f t="shared" si="76"/>
        <v>0</v>
      </c>
      <c r="T291" s="20" t="str">
        <f t="shared" si="77"/>
        <v>9</v>
      </c>
      <c r="U291" s="20" t="str">
        <f t="shared" si="78"/>
        <v>9</v>
      </c>
      <c r="V291" s="20" t="str">
        <f t="shared" si="79"/>
        <v>7</v>
      </c>
      <c r="W291" s="20" t="str">
        <f t="shared" si="80"/>
        <v>2</v>
      </c>
      <c r="X291" s="20">
        <f t="shared" si="83"/>
        <v>3</v>
      </c>
      <c r="Y291" s="20">
        <f t="shared" si="84"/>
        <v>30.083333333333332</v>
      </c>
    </row>
    <row r="292" spans="1:25" hidden="1" x14ac:dyDescent="0.25">
      <c r="A292">
        <f t="shared" si="93"/>
        <v>278</v>
      </c>
      <c r="B292" s="20">
        <f t="shared" si="91"/>
        <v>1112</v>
      </c>
      <c r="C292" s="20">
        <f t="shared" si="94"/>
        <v>2502</v>
      </c>
      <c r="D292" s="20">
        <f t="shared" si="88"/>
        <v>1390</v>
      </c>
      <c r="E292" s="20">
        <f t="shared" si="89"/>
        <v>1668</v>
      </c>
      <c r="F292" s="25">
        <f t="shared" si="92"/>
        <v>8340</v>
      </c>
      <c r="G292" s="31" t="str">
        <f t="shared" si="71"/>
        <v>4083</v>
      </c>
      <c r="H292" s="31">
        <v>0</v>
      </c>
      <c r="I292" s="31"/>
      <c r="J292" s="20">
        <f t="shared" si="81"/>
        <v>1</v>
      </c>
      <c r="K292" s="31">
        <f t="shared" si="82"/>
        <v>68</v>
      </c>
      <c r="L292" s="20"/>
      <c r="M292" s="20" t="str">
        <f t="shared" si="72"/>
        <v/>
      </c>
      <c r="N292" s="20" t="str">
        <f t="shared" si="85"/>
        <v>4</v>
      </c>
      <c r="O292" s="20" t="str">
        <f t="shared" si="86"/>
        <v/>
      </c>
      <c r="P292" s="20" t="str">
        <f t="shared" si="73"/>
        <v>8</v>
      </c>
      <c r="Q292" s="20" t="str">
        <f t="shared" si="74"/>
        <v>3</v>
      </c>
      <c r="R292" s="20" t="str">
        <f t="shared" si="75"/>
        <v>4</v>
      </c>
      <c r="S292" s="20" t="str">
        <f t="shared" si="76"/>
        <v>0</v>
      </c>
      <c r="T292" s="20" t="str">
        <f t="shared" si="77"/>
        <v>0</v>
      </c>
      <c r="U292" s="20" t="str">
        <f t="shared" si="78"/>
        <v/>
      </c>
      <c r="V292" s="20" t="str">
        <f t="shared" si="79"/>
        <v/>
      </c>
      <c r="W292" s="20" t="str">
        <f t="shared" si="80"/>
        <v/>
      </c>
      <c r="X292" s="20">
        <f t="shared" si="83"/>
        <v>15</v>
      </c>
      <c r="Y292" s="20">
        <f t="shared" si="84"/>
        <v>113.41666666666667</v>
      </c>
    </row>
    <row r="293" spans="1:25" hidden="1" x14ac:dyDescent="0.25">
      <c r="A293">
        <f t="shared" si="93"/>
        <v>279</v>
      </c>
      <c r="B293" s="20">
        <f t="shared" si="91"/>
        <v>1116</v>
      </c>
      <c r="C293" s="20">
        <f t="shared" si="94"/>
        <v>2511</v>
      </c>
      <c r="D293" s="20">
        <f t="shared" si="88"/>
        <v>1395</v>
      </c>
      <c r="E293" s="20">
        <f t="shared" si="89"/>
        <v>1674</v>
      </c>
      <c r="F293" s="25">
        <f t="shared" si="92"/>
        <v>8370</v>
      </c>
      <c r="G293" s="31" t="str">
        <f t="shared" si="71"/>
        <v>7083</v>
      </c>
      <c r="H293" s="31">
        <v>0</v>
      </c>
      <c r="I293" s="31"/>
      <c r="J293" s="20">
        <f t="shared" si="81"/>
        <v>1</v>
      </c>
      <c r="K293" s="31">
        <f t="shared" si="82"/>
        <v>68</v>
      </c>
      <c r="L293" s="20"/>
      <c r="M293" s="20" t="str">
        <f t="shared" si="72"/>
        <v/>
      </c>
      <c r="N293" s="20" t="str">
        <f t="shared" si="85"/>
        <v>7</v>
      </c>
      <c r="O293" s="20" t="str">
        <f t="shared" si="86"/>
        <v/>
      </c>
      <c r="P293" s="20" t="str">
        <f t="shared" si="73"/>
        <v>8</v>
      </c>
      <c r="Q293" s="20" t="str">
        <f t="shared" si="74"/>
        <v>3</v>
      </c>
      <c r="R293" s="20" t="str">
        <f t="shared" si="75"/>
        <v>7</v>
      </c>
      <c r="S293" s="20" t="str">
        <f t="shared" si="76"/>
        <v>0</v>
      </c>
      <c r="T293" s="20" t="str">
        <f t="shared" si="77"/>
        <v>0</v>
      </c>
      <c r="U293" s="20" t="str">
        <f t="shared" si="78"/>
        <v/>
      </c>
      <c r="V293" s="20" t="str">
        <f t="shared" si="79"/>
        <v/>
      </c>
      <c r="W293" s="20" t="str">
        <f t="shared" si="80"/>
        <v/>
      </c>
      <c r="X293" s="20">
        <f t="shared" si="83"/>
        <v>27</v>
      </c>
      <c r="Y293" s="20">
        <f t="shared" si="84"/>
        <v>196.75</v>
      </c>
    </row>
    <row r="294" spans="1:25" hidden="1" x14ac:dyDescent="0.25">
      <c r="A294">
        <f t="shared" si="93"/>
        <v>280</v>
      </c>
      <c r="B294" s="20">
        <f t="shared" si="91"/>
        <v>1120</v>
      </c>
      <c r="C294" s="20">
        <f t="shared" si="94"/>
        <v>2520</v>
      </c>
      <c r="D294" s="20">
        <f t="shared" si="88"/>
        <v>1400</v>
      </c>
      <c r="E294" s="20">
        <f t="shared" si="89"/>
        <v>1680</v>
      </c>
      <c r="F294" s="25">
        <f t="shared" si="92"/>
        <v>8400</v>
      </c>
      <c r="G294" s="31" t="str">
        <f t="shared" si="71"/>
        <v>0084</v>
      </c>
      <c r="H294" s="31">
        <v>0</v>
      </c>
      <c r="I294" s="31"/>
      <c r="J294" s="20">
        <f t="shared" si="81"/>
        <v>1</v>
      </c>
      <c r="K294" s="31">
        <f t="shared" si="82"/>
        <v>68</v>
      </c>
      <c r="L294" s="20"/>
      <c r="M294" s="20" t="str">
        <f t="shared" si="72"/>
        <v/>
      </c>
      <c r="N294" s="20" t="str">
        <f t="shared" si="85"/>
        <v>0</v>
      </c>
      <c r="O294" s="20" t="str">
        <f t="shared" si="86"/>
        <v/>
      </c>
      <c r="P294" s="20" t="str">
        <f t="shared" si="73"/>
        <v>8</v>
      </c>
      <c r="Q294" s="20" t="str">
        <f t="shared" si="74"/>
        <v>4</v>
      </c>
      <c r="R294" s="20" t="str">
        <f t="shared" si="75"/>
        <v>0</v>
      </c>
      <c r="S294" s="20" t="str">
        <f t="shared" si="76"/>
        <v>0</v>
      </c>
      <c r="T294" s="20" t="str">
        <f t="shared" si="77"/>
        <v>0</v>
      </c>
      <c r="U294" s="20" t="str">
        <f t="shared" si="78"/>
        <v/>
      </c>
      <c r="V294" s="20" t="str">
        <f t="shared" si="79"/>
        <v/>
      </c>
      <c r="W294" s="20" t="str">
        <f t="shared" si="80"/>
        <v/>
      </c>
      <c r="X294" s="20">
        <f t="shared" si="83"/>
        <v>12</v>
      </c>
      <c r="Y294" s="20">
        <f t="shared" si="84"/>
        <v>2.3333333333333335</v>
      </c>
    </row>
    <row r="295" spans="1:25" hidden="1" x14ac:dyDescent="0.25">
      <c r="A295">
        <f t="shared" si="93"/>
        <v>281</v>
      </c>
      <c r="B295" s="20">
        <f t="shared" si="91"/>
        <v>1124</v>
      </c>
      <c r="C295" s="20">
        <f t="shared" si="94"/>
        <v>2529</v>
      </c>
      <c r="D295" s="20">
        <f t="shared" si="88"/>
        <v>1405</v>
      </c>
      <c r="E295" s="20">
        <f t="shared" si="89"/>
        <v>1686</v>
      </c>
      <c r="F295" s="25">
        <f t="shared" si="92"/>
        <v>8430</v>
      </c>
      <c r="G295" s="31" t="str">
        <f t="shared" si="71"/>
        <v>3084</v>
      </c>
      <c r="H295" s="31">
        <v>0</v>
      </c>
      <c r="I295" s="31"/>
      <c r="J295" s="20">
        <f t="shared" si="81"/>
        <v>1</v>
      </c>
      <c r="K295" s="31">
        <f t="shared" si="82"/>
        <v>68</v>
      </c>
      <c r="L295" s="20"/>
      <c r="M295" s="20" t="str">
        <f t="shared" si="72"/>
        <v/>
      </c>
      <c r="N295" s="20" t="str">
        <f t="shared" si="85"/>
        <v>3</v>
      </c>
      <c r="O295" s="20" t="str">
        <f t="shared" si="86"/>
        <v/>
      </c>
      <c r="P295" s="20" t="str">
        <f t="shared" si="73"/>
        <v>8</v>
      </c>
      <c r="Q295" s="20" t="str">
        <f t="shared" si="74"/>
        <v>4</v>
      </c>
      <c r="R295" s="20" t="str">
        <f t="shared" si="75"/>
        <v>3</v>
      </c>
      <c r="S295" s="20" t="str">
        <f t="shared" si="76"/>
        <v>0</v>
      </c>
      <c r="T295" s="20" t="str">
        <f t="shared" si="77"/>
        <v>0</v>
      </c>
      <c r="U295" s="20" t="str">
        <f t="shared" si="78"/>
        <v/>
      </c>
      <c r="V295" s="20" t="str">
        <f t="shared" si="79"/>
        <v/>
      </c>
      <c r="W295" s="20" t="str">
        <f t="shared" si="80"/>
        <v/>
      </c>
      <c r="X295" s="20">
        <f t="shared" si="83"/>
        <v>24</v>
      </c>
      <c r="Y295" s="20">
        <f t="shared" si="84"/>
        <v>85.666666666666671</v>
      </c>
    </row>
    <row r="296" spans="1:25" x14ac:dyDescent="0.25">
      <c r="A296">
        <f t="shared" si="93"/>
        <v>282</v>
      </c>
      <c r="B296" s="20">
        <f t="shared" si="91"/>
        <v>1128</v>
      </c>
      <c r="C296" s="20">
        <f t="shared" si="94"/>
        <v>2538</v>
      </c>
      <c r="D296" s="20">
        <f t="shared" si="88"/>
        <v>1410</v>
      </c>
      <c r="E296" s="20">
        <f t="shared" si="89"/>
        <v>1692</v>
      </c>
      <c r="F296" s="25">
        <f t="shared" si="92"/>
        <v>8460</v>
      </c>
      <c r="G296" s="31" t="str">
        <f t="shared" si="71"/>
        <v>6084</v>
      </c>
      <c r="H296" s="31">
        <v>0</v>
      </c>
      <c r="I296" s="31"/>
      <c r="J296" s="20">
        <f t="shared" si="81"/>
        <v>2</v>
      </c>
      <c r="K296" s="31">
        <f t="shared" si="82"/>
        <v>68</v>
      </c>
      <c r="L296" s="20"/>
      <c r="M296" s="20" t="str">
        <f t="shared" si="72"/>
        <v/>
      </c>
      <c r="N296" s="20" t="str">
        <f t="shared" si="85"/>
        <v>6</v>
      </c>
      <c r="O296" s="20" t="str">
        <f t="shared" si="86"/>
        <v/>
      </c>
      <c r="P296" s="20" t="str">
        <f t="shared" si="73"/>
        <v>8</v>
      </c>
      <c r="Q296" s="20" t="str">
        <f t="shared" si="74"/>
        <v>4</v>
      </c>
      <c r="R296" s="20" t="str">
        <f t="shared" si="75"/>
        <v>6</v>
      </c>
      <c r="S296" s="20" t="str">
        <f t="shared" si="76"/>
        <v>0</v>
      </c>
      <c r="T296" s="20" t="str">
        <f t="shared" si="77"/>
        <v>0</v>
      </c>
      <c r="U296" s="20" t="str">
        <f t="shared" si="78"/>
        <v/>
      </c>
      <c r="V296" s="20" t="str">
        <f t="shared" si="79"/>
        <v/>
      </c>
      <c r="W296" s="20" t="str">
        <f t="shared" si="80"/>
        <v/>
      </c>
      <c r="X296" s="20">
        <f t="shared" si="83"/>
        <v>0</v>
      </c>
      <c r="Y296" s="20">
        <f t="shared" si="84"/>
        <v>169</v>
      </c>
    </row>
    <row r="297" spans="1:25" hidden="1" x14ac:dyDescent="0.25">
      <c r="A297">
        <f t="shared" si="93"/>
        <v>283</v>
      </c>
      <c r="B297" s="20">
        <f t="shared" si="91"/>
        <v>1132</v>
      </c>
      <c r="C297" s="20">
        <f t="shared" si="94"/>
        <v>2547</v>
      </c>
      <c r="D297" s="20">
        <f t="shared" si="88"/>
        <v>1415</v>
      </c>
      <c r="E297" s="20">
        <f t="shared" si="89"/>
        <v>1698</v>
      </c>
      <c r="F297" s="25">
        <f t="shared" si="92"/>
        <v>8490</v>
      </c>
      <c r="G297" s="31" t="str">
        <f t="shared" si="71"/>
        <v>9084</v>
      </c>
      <c r="H297" s="31">
        <v>0</v>
      </c>
      <c r="I297" s="31"/>
      <c r="J297" s="20">
        <f t="shared" si="81"/>
        <v>1</v>
      </c>
      <c r="K297" s="31">
        <f t="shared" si="82"/>
        <v>68</v>
      </c>
      <c r="L297" s="20"/>
      <c r="M297" s="20" t="str">
        <f t="shared" si="72"/>
        <v/>
      </c>
      <c r="N297" s="20" t="str">
        <f t="shared" si="85"/>
        <v>9</v>
      </c>
      <c r="O297" s="20" t="str">
        <f t="shared" si="86"/>
        <v/>
      </c>
      <c r="P297" s="20" t="str">
        <f t="shared" si="73"/>
        <v>8</v>
      </c>
      <c r="Q297" s="20" t="str">
        <f t="shared" si="74"/>
        <v>4</v>
      </c>
      <c r="R297" s="20" t="str">
        <f t="shared" si="75"/>
        <v>9</v>
      </c>
      <c r="S297" s="20" t="str">
        <f t="shared" si="76"/>
        <v>0</v>
      </c>
      <c r="T297" s="20" t="str">
        <f t="shared" si="77"/>
        <v>0</v>
      </c>
      <c r="U297" s="20" t="str">
        <f t="shared" si="78"/>
        <v/>
      </c>
      <c r="V297" s="20" t="str">
        <f t="shared" si="79"/>
        <v/>
      </c>
      <c r="W297" s="20" t="str">
        <f t="shared" si="80"/>
        <v/>
      </c>
      <c r="X297" s="20">
        <f t="shared" si="83"/>
        <v>12</v>
      </c>
      <c r="Y297" s="20">
        <f t="shared" si="84"/>
        <v>252.33333333333334</v>
      </c>
    </row>
    <row r="298" spans="1:25" hidden="1" x14ac:dyDescent="0.25">
      <c r="A298">
        <f t="shared" si="93"/>
        <v>284</v>
      </c>
      <c r="B298" s="20">
        <f t="shared" si="91"/>
        <v>1136</v>
      </c>
      <c r="C298" s="20">
        <f t="shared" si="94"/>
        <v>2556</v>
      </c>
      <c r="D298" s="20">
        <f t="shared" si="88"/>
        <v>1420</v>
      </c>
      <c r="E298" s="20">
        <f t="shared" si="89"/>
        <v>1704</v>
      </c>
      <c r="F298" s="25">
        <f t="shared" si="92"/>
        <v>8520</v>
      </c>
      <c r="G298" s="31" t="str">
        <f t="shared" si="71"/>
        <v>2085</v>
      </c>
      <c r="H298" s="31">
        <v>0</v>
      </c>
      <c r="I298" s="31"/>
      <c r="J298" s="20">
        <f t="shared" si="81"/>
        <v>1</v>
      </c>
      <c r="K298" s="31">
        <f t="shared" si="82"/>
        <v>68</v>
      </c>
      <c r="L298" s="20"/>
      <c r="M298" s="20" t="str">
        <f t="shared" si="72"/>
        <v/>
      </c>
      <c r="N298" s="20" t="str">
        <f t="shared" si="85"/>
        <v>2</v>
      </c>
      <c r="O298" s="20" t="str">
        <f t="shared" si="86"/>
        <v/>
      </c>
      <c r="P298" s="20" t="str">
        <f t="shared" si="73"/>
        <v>8</v>
      </c>
      <c r="Q298" s="20" t="str">
        <f t="shared" si="74"/>
        <v>5</v>
      </c>
      <c r="R298" s="20" t="str">
        <f t="shared" si="75"/>
        <v>2</v>
      </c>
      <c r="S298" s="20" t="str">
        <f t="shared" si="76"/>
        <v>0</v>
      </c>
      <c r="T298" s="20" t="str">
        <f t="shared" si="77"/>
        <v>0</v>
      </c>
      <c r="U298" s="20" t="str">
        <f t="shared" si="78"/>
        <v/>
      </c>
      <c r="V298" s="20" t="str">
        <f t="shared" si="79"/>
        <v/>
      </c>
      <c r="W298" s="20" t="str">
        <f t="shared" si="80"/>
        <v/>
      </c>
      <c r="X298" s="20">
        <f t="shared" si="83"/>
        <v>33</v>
      </c>
      <c r="Y298" s="20">
        <f t="shared" si="84"/>
        <v>57.916666666666664</v>
      </c>
    </row>
    <row r="299" spans="1:25" hidden="1" x14ac:dyDescent="0.25">
      <c r="A299">
        <f t="shared" si="93"/>
        <v>285</v>
      </c>
      <c r="B299" s="20">
        <f t="shared" si="91"/>
        <v>1140</v>
      </c>
      <c r="C299" s="20">
        <f t="shared" si="94"/>
        <v>2565</v>
      </c>
      <c r="D299" s="20">
        <f t="shared" si="88"/>
        <v>1425</v>
      </c>
      <c r="E299" s="20">
        <f t="shared" si="89"/>
        <v>1710</v>
      </c>
      <c r="F299" s="25">
        <f t="shared" si="92"/>
        <v>8550</v>
      </c>
      <c r="G299" s="31" t="str">
        <f t="shared" ref="G299:G347" si="95">CONCATENATE(R299,S299,P299,Q299)</f>
        <v>5085</v>
      </c>
      <c r="H299" s="31">
        <v>0</v>
      </c>
      <c r="I299" s="31"/>
      <c r="J299" s="20">
        <f t="shared" si="81"/>
        <v>1</v>
      </c>
      <c r="K299" s="31">
        <f t="shared" si="82"/>
        <v>68</v>
      </c>
      <c r="L299" s="20"/>
      <c r="M299" s="20" t="str">
        <f t="shared" ref="M299:M346" si="96">MID(H299,2,1)</f>
        <v/>
      </c>
      <c r="N299" s="20" t="str">
        <f t="shared" si="85"/>
        <v>5</v>
      </c>
      <c r="O299" s="20" t="str">
        <f t="shared" si="86"/>
        <v/>
      </c>
      <c r="P299" s="20" t="str">
        <f t="shared" ref="P299:P347" si="97">MID(F299,1,1)</f>
        <v>8</v>
      </c>
      <c r="Q299" s="20" t="str">
        <f t="shared" ref="Q299:Q347" si="98">MID(F299,2,1)</f>
        <v>5</v>
      </c>
      <c r="R299" s="20" t="str">
        <f t="shared" ref="R299:R347" si="99">MID(F299,3,1)</f>
        <v>5</v>
      </c>
      <c r="S299" s="20" t="str">
        <f t="shared" ref="S299:S347" si="100">MID(F299,4,1)</f>
        <v>0</v>
      </c>
      <c r="T299" s="20" t="str">
        <f t="shared" ref="T299:T347" si="101">MID(H299,1,1)</f>
        <v>0</v>
      </c>
      <c r="U299" s="20" t="str">
        <f t="shared" ref="U299:U347" si="102">MID(H299,2,1)</f>
        <v/>
      </c>
      <c r="V299" s="20" t="str">
        <f t="shared" ref="V299:V347" si="103">MID(H299,3,1)</f>
        <v/>
      </c>
      <c r="W299" s="20" t="str">
        <f t="shared" ref="W299:W347" si="104">MID(H299,4,1)</f>
        <v/>
      </c>
      <c r="X299" s="20">
        <f t="shared" si="83"/>
        <v>9</v>
      </c>
      <c r="Y299" s="20">
        <f t="shared" si="84"/>
        <v>141.25</v>
      </c>
    </row>
    <row r="300" spans="1:25" hidden="1" x14ac:dyDescent="0.25">
      <c r="A300">
        <f t="shared" si="93"/>
        <v>286</v>
      </c>
      <c r="B300" s="20">
        <f t="shared" si="91"/>
        <v>1144</v>
      </c>
      <c r="C300" s="20">
        <f t="shared" si="94"/>
        <v>2574</v>
      </c>
      <c r="D300" s="20">
        <f t="shared" si="88"/>
        <v>1430</v>
      </c>
      <c r="E300" s="20">
        <f t="shared" si="89"/>
        <v>1716</v>
      </c>
      <c r="F300" s="25">
        <f t="shared" si="92"/>
        <v>8580</v>
      </c>
      <c r="G300" s="31" t="str">
        <f t="shared" si="95"/>
        <v>8085</v>
      </c>
      <c r="H300" s="31">
        <v>0</v>
      </c>
      <c r="I300" s="31"/>
      <c r="J300" s="20">
        <f t="shared" si="81"/>
        <v>1</v>
      </c>
      <c r="K300" s="31">
        <f t="shared" si="82"/>
        <v>68</v>
      </c>
      <c r="L300" s="20"/>
      <c r="M300" s="20" t="str">
        <f t="shared" si="96"/>
        <v/>
      </c>
      <c r="N300" s="20" t="str">
        <f t="shared" si="85"/>
        <v>8</v>
      </c>
      <c r="O300" s="20" t="str">
        <f t="shared" si="86"/>
        <v/>
      </c>
      <c r="P300" s="20" t="str">
        <f t="shared" si="97"/>
        <v>8</v>
      </c>
      <c r="Q300" s="20" t="str">
        <f t="shared" si="98"/>
        <v>5</v>
      </c>
      <c r="R300" s="20" t="str">
        <f t="shared" si="99"/>
        <v>8</v>
      </c>
      <c r="S300" s="20" t="str">
        <f t="shared" si="100"/>
        <v>0</v>
      </c>
      <c r="T300" s="20" t="str">
        <f t="shared" si="101"/>
        <v>0</v>
      </c>
      <c r="U300" s="20" t="str">
        <f t="shared" si="102"/>
        <v/>
      </c>
      <c r="V300" s="20" t="str">
        <f t="shared" si="103"/>
        <v/>
      </c>
      <c r="W300" s="20" t="str">
        <f t="shared" si="104"/>
        <v/>
      </c>
      <c r="X300" s="20">
        <f t="shared" si="83"/>
        <v>21</v>
      </c>
      <c r="Y300" s="20">
        <f t="shared" si="84"/>
        <v>224.58333333333334</v>
      </c>
    </row>
    <row r="301" spans="1:25" hidden="1" x14ac:dyDescent="0.25">
      <c r="A301">
        <f t="shared" si="93"/>
        <v>287</v>
      </c>
      <c r="B301" s="20">
        <f t="shared" si="91"/>
        <v>1148</v>
      </c>
      <c r="C301" s="20">
        <f t="shared" si="94"/>
        <v>2583</v>
      </c>
      <c r="D301" s="20">
        <f t="shared" si="88"/>
        <v>1435</v>
      </c>
      <c r="E301" s="20">
        <f t="shared" si="89"/>
        <v>1722</v>
      </c>
      <c r="F301" s="25">
        <f t="shared" si="92"/>
        <v>8610</v>
      </c>
      <c r="G301" s="31" t="str">
        <f t="shared" si="95"/>
        <v>1086</v>
      </c>
      <c r="H301" s="31">
        <v>0</v>
      </c>
      <c r="I301" s="31"/>
      <c r="J301" s="20">
        <f t="shared" si="81"/>
        <v>1</v>
      </c>
      <c r="K301" s="31">
        <f t="shared" si="82"/>
        <v>68</v>
      </c>
      <c r="L301" s="20"/>
      <c r="M301" s="20" t="str">
        <f t="shared" si="96"/>
        <v/>
      </c>
      <c r="N301" s="20" t="str">
        <f t="shared" si="85"/>
        <v>1</v>
      </c>
      <c r="O301" s="20" t="str">
        <f t="shared" si="86"/>
        <v/>
      </c>
      <c r="P301" s="20" t="str">
        <f t="shared" si="97"/>
        <v>8</v>
      </c>
      <c r="Q301" s="20" t="str">
        <f t="shared" si="98"/>
        <v>6</v>
      </c>
      <c r="R301" s="20" t="str">
        <f t="shared" si="99"/>
        <v>1</v>
      </c>
      <c r="S301" s="20" t="str">
        <f t="shared" si="100"/>
        <v>0</v>
      </c>
      <c r="T301" s="20" t="str">
        <f t="shared" si="101"/>
        <v>0</v>
      </c>
      <c r="U301" s="20" t="str">
        <f t="shared" si="102"/>
        <v/>
      </c>
      <c r="V301" s="20" t="str">
        <f t="shared" si="103"/>
        <v/>
      </c>
      <c r="W301" s="20" t="str">
        <f t="shared" si="104"/>
        <v/>
      </c>
      <c r="X301" s="20">
        <f t="shared" si="83"/>
        <v>6</v>
      </c>
      <c r="Y301" s="20">
        <f t="shared" si="84"/>
        <v>30.166666666666668</v>
      </c>
    </row>
    <row r="302" spans="1:25" hidden="1" x14ac:dyDescent="0.25">
      <c r="A302">
        <f t="shared" si="93"/>
        <v>288</v>
      </c>
      <c r="B302" s="20">
        <f t="shared" si="91"/>
        <v>1152</v>
      </c>
      <c r="C302" s="20">
        <f t="shared" si="94"/>
        <v>2592</v>
      </c>
      <c r="D302" s="20">
        <f t="shared" si="88"/>
        <v>1440</v>
      </c>
      <c r="E302" s="20">
        <f t="shared" si="89"/>
        <v>1728</v>
      </c>
      <c r="F302" s="25">
        <f t="shared" si="92"/>
        <v>8640</v>
      </c>
      <c r="G302" s="31" t="str">
        <f t="shared" si="95"/>
        <v>4086</v>
      </c>
      <c r="H302" s="31">
        <v>0</v>
      </c>
      <c r="I302" s="31"/>
      <c r="J302" s="20">
        <f t="shared" si="81"/>
        <v>2</v>
      </c>
      <c r="K302" s="31">
        <f t="shared" si="82"/>
        <v>68</v>
      </c>
      <c r="L302" s="20"/>
      <c r="M302" s="20" t="str">
        <f t="shared" si="96"/>
        <v/>
      </c>
      <c r="N302" s="20" t="str">
        <f t="shared" si="85"/>
        <v>4</v>
      </c>
      <c r="O302" s="20" t="str">
        <f t="shared" si="86"/>
        <v/>
      </c>
      <c r="P302" s="20" t="str">
        <f t="shared" si="97"/>
        <v>8</v>
      </c>
      <c r="Q302" s="20" t="str">
        <f t="shared" si="98"/>
        <v>6</v>
      </c>
      <c r="R302" s="20" t="str">
        <f t="shared" si="99"/>
        <v>4</v>
      </c>
      <c r="S302" s="20" t="str">
        <f t="shared" si="100"/>
        <v>0</v>
      </c>
      <c r="T302" s="20" t="str">
        <f t="shared" si="101"/>
        <v>0</v>
      </c>
      <c r="U302" s="20" t="str">
        <f t="shared" si="102"/>
        <v/>
      </c>
      <c r="V302" s="20" t="str">
        <f t="shared" si="103"/>
        <v/>
      </c>
      <c r="W302" s="20" t="str">
        <f t="shared" si="104"/>
        <v/>
      </c>
      <c r="X302" s="20">
        <f t="shared" si="83"/>
        <v>18</v>
      </c>
      <c r="Y302" s="20">
        <f t="shared" si="84"/>
        <v>113.5</v>
      </c>
    </row>
    <row r="303" spans="1:25" hidden="1" x14ac:dyDescent="0.25">
      <c r="A303">
        <f t="shared" si="93"/>
        <v>289</v>
      </c>
      <c r="B303" s="20">
        <f t="shared" si="91"/>
        <v>1156</v>
      </c>
      <c r="C303" s="20">
        <f t="shared" si="94"/>
        <v>2601</v>
      </c>
      <c r="D303" s="20">
        <f t="shared" si="88"/>
        <v>1445</v>
      </c>
      <c r="E303" s="20">
        <f t="shared" si="89"/>
        <v>1734</v>
      </c>
      <c r="F303" s="25">
        <f t="shared" si="92"/>
        <v>8670</v>
      </c>
      <c r="G303" s="31" t="str">
        <f t="shared" si="95"/>
        <v>7086</v>
      </c>
      <c r="H303" s="31">
        <v>0</v>
      </c>
      <c r="I303" s="31"/>
      <c r="J303" s="20">
        <f t="shared" si="81"/>
        <v>1</v>
      </c>
      <c r="K303" s="31">
        <f t="shared" si="82"/>
        <v>68</v>
      </c>
      <c r="L303" s="20"/>
      <c r="M303" s="20" t="str">
        <f t="shared" si="96"/>
        <v/>
      </c>
      <c r="N303" s="20" t="str">
        <f t="shared" si="85"/>
        <v>7</v>
      </c>
      <c r="O303" s="20" t="str">
        <f t="shared" si="86"/>
        <v/>
      </c>
      <c r="P303" s="20" t="str">
        <f t="shared" si="97"/>
        <v>8</v>
      </c>
      <c r="Q303" s="20" t="str">
        <f t="shared" si="98"/>
        <v>6</v>
      </c>
      <c r="R303" s="20" t="str">
        <f t="shared" si="99"/>
        <v>7</v>
      </c>
      <c r="S303" s="20" t="str">
        <f t="shared" si="100"/>
        <v>0</v>
      </c>
      <c r="T303" s="20" t="str">
        <f t="shared" si="101"/>
        <v>0</v>
      </c>
      <c r="U303" s="20" t="str">
        <f t="shared" si="102"/>
        <v/>
      </c>
      <c r="V303" s="20" t="str">
        <f t="shared" si="103"/>
        <v/>
      </c>
      <c r="W303" s="20" t="str">
        <f t="shared" si="104"/>
        <v/>
      </c>
      <c r="X303" s="20">
        <f t="shared" si="83"/>
        <v>30</v>
      </c>
      <c r="Y303" s="20">
        <f t="shared" si="84"/>
        <v>196.83333333333334</v>
      </c>
    </row>
    <row r="304" spans="1:25" hidden="1" x14ac:dyDescent="0.25">
      <c r="A304">
        <f t="shared" si="93"/>
        <v>290</v>
      </c>
      <c r="B304" s="20">
        <f t="shared" si="91"/>
        <v>1160</v>
      </c>
      <c r="C304" s="20">
        <f t="shared" si="94"/>
        <v>2610</v>
      </c>
      <c r="D304" s="20">
        <f t="shared" si="88"/>
        <v>1450</v>
      </c>
      <c r="E304" s="20">
        <f t="shared" si="89"/>
        <v>1740</v>
      </c>
      <c r="F304" s="25">
        <f t="shared" si="92"/>
        <v>8700</v>
      </c>
      <c r="G304" s="31" t="str">
        <f t="shared" si="95"/>
        <v>0087</v>
      </c>
      <c r="H304" s="31">
        <v>0</v>
      </c>
      <c r="I304" s="31"/>
      <c r="J304" s="20">
        <f t="shared" si="81"/>
        <v>1</v>
      </c>
      <c r="K304" s="31">
        <f t="shared" si="82"/>
        <v>68</v>
      </c>
      <c r="L304" s="20"/>
      <c r="M304" s="20" t="str">
        <f t="shared" si="96"/>
        <v/>
      </c>
      <c r="N304" s="20" t="str">
        <f t="shared" si="85"/>
        <v>0</v>
      </c>
      <c r="O304" s="20" t="str">
        <f t="shared" si="86"/>
        <v/>
      </c>
      <c r="P304" s="20" t="str">
        <f t="shared" si="97"/>
        <v>8</v>
      </c>
      <c r="Q304" s="20" t="str">
        <f t="shared" si="98"/>
        <v>7</v>
      </c>
      <c r="R304" s="20" t="str">
        <f t="shared" si="99"/>
        <v>0</v>
      </c>
      <c r="S304" s="20" t="str">
        <f t="shared" si="100"/>
        <v>0</v>
      </c>
      <c r="T304" s="20" t="str">
        <f t="shared" si="101"/>
        <v>0</v>
      </c>
      <c r="U304" s="20" t="str">
        <f t="shared" si="102"/>
        <v/>
      </c>
      <c r="V304" s="20" t="str">
        <f t="shared" si="103"/>
        <v/>
      </c>
      <c r="W304" s="20" t="str">
        <f t="shared" si="104"/>
        <v/>
      </c>
      <c r="X304" s="20">
        <f t="shared" si="83"/>
        <v>15</v>
      </c>
      <c r="Y304" s="20">
        <f t="shared" si="84"/>
        <v>2.4166666666666665</v>
      </c>
    </row>
    <row r="305" spans="1:25" hidden="1" x14ac:dyDescent="0.25">
      <c r="A305">
        <f t="shared" si="93"/>
        <v>291</v>
      </c>
      <c r="B305" s="20">
        <f t="shared" si="91"/>
        <v>1164</v>
      </c>
      <c r="C305" s="20">
        <f t="shared" si="94"/>
        <v>2619</v>
      </c>
      <c r="D305" s="20">
        <f t="shared" si="88"/>
        <v>1455</v>
      </c>
      <c r="E305" s="20">
        <f t="shared" si="89"/>
        <v>1746</v>
      </c>
      <c r="F305" s="25">
        <f t="shared" si="92"/>
        <v>8730</v>
      </c>
      <c r="G305" s="31" t="str">
        <f t="shared" si="95"/>
        <v>3087</v>
      </c>
      <c r="H305" s="31">
        <v>0</v>
      </c>
      <c r="I305" s="31"/>
      <c r="J305" s="20">
        <f t="shared" ref="J305:J347" si="105">COUNTIF($F$42:$H$347,F305)</f>
        <v>1</v>
      </c>
      <c r="K305" s="31">
        <f t="shared" ref="K305:K347" si="106">COUNTIF($F$42:$H$347,H305)</f>
        <v>68</v>
      </c>
      <c r="L305" s="20"/>
      <c r="M305" s="20" t="str">
        <f t="shared" si="96"/>
        <v/>
      </c>
      <c r="N305" s="20" t="str">
        <f t="shared" si="85"/>
        <v>3</v>
      </c>
      <c r="O305" s="20" t="str">
        <f t="shared" si="86"/>
        <v/>
      </c>
      <c r="P305" s="20" t="str">
        <f t="shared" si="97"/>
        <v>8</v>
      </c>
      <c r="Q305" s="20" t="str">
        <f t="shared" si="98"/>
        <v>7</v>
      </c>
      <c r="R305" s="20" t="str">
        <f t="shared" si="99"/>
        <v>3</v>
      </c>
      <c r="S305" s="20" t="str">
        <f t="shared" si="100"/>
        <v>0</v>
      </c>
      <c r="T305" s="20" t="str">
        <f t="shared" si="101"/>
        <v>0</v>
      </c>
      <c r="U305" s="20" t="str">
        <f t="shared" si="102"/>
        <v/>
      </c>
      <c r="V305" s="20" t="str">
        <f t="shared" si="103"/>
        <v/>
      </c>
      <c r="W305" s="20" t="str">
        <f t="shared" si="104"/>
        <v/>
      </c>
      <c r="X305" s="20">
        <f t="shared" ref="X305:X347" si="107">MOD(G305,36)</f>
        <v>27</v>
      </c>
      <c r="Y305" s="20">
        <f t="shared" ref="Y305:Y347" si="108">G305/36</f>
        <v>85.75</v>
      </c>
    </row>
    <row r="306" spans="1:25" hidden="1" x14ac:dyDescent="0.25">
      <c r="A306">
        <f>A305+1</f>
        <v>292</v>
      </c>
      <c r="B306" s="20">
        <f>A306*$B$14</f>
        <v>1168</v>
      </c>
      <c r="C306" s="20">
        <f>A306*$C$14</f>
        <v>2628</v>
      </c>
      <c r="D306" s="20">
        <f t="shared" si="88"/>
        <v>1460</v>
      </c>
      <c r="E306" s="20">
        <f t="shared" si="89"/>
        <v>1752</v>
      </c>
      <c r="F306" s="25">
        <f t="shared" si="92"/>
        <v>8760</v>
      </c>
      <c r="G306" s="31" t="str">
        <f t="shared" si="95"/>
        <v>6087</v>
      </c>
      <c r="H306" s="31">
        <v>0</v>
      </c>
      <c r="I306" s="31"/>
      <c r="J306" s="20">
        <f t="shared" si="105"/>
        <v>1</v>
      </c>
      <c r="K306" s="31">
        <f t="shared" si="106"/>
        <v>68</v>
      </c>
      <c r="L306" s="20"/>
      <c r="M306" s="20" t="str">
        <f t="shared" si="96"/>
        <v/>
      </c>
      <c r="N306" s="20" t="str">
        <f t="shared" ref="N306:N347" si="109">MID(F306,3,1)</f>
        <v>6</v>
      </c>
      <c r="O306" s="20" t="str">
        <f t="shared" ref="O306:O347" si="110">MID(H306,3,1)</f>
        <v/>
      </c>
      <c r="P306" s="20" t="str">
        <f t="shared" si="97"/>
        <v>8</v>
      </c>
      <c r="Q306" s="20" t="str">
        <f t="shared" si="98"/>
        <v>7</v>
      </c>
      <c r="R306" s="20" t="str">
        <f t="shared" si="99"/>
        <v>6</v>
      </c>
      <c r="S306" s="20" t="str">
        <f t="shared" si="100"/>
        <v>0</v>
      </c>
      <c r="T306" s="20" t="str">
        <f t="shared" si="101"/>
        <v>0</v>
      </c>
      <c r="U306" s="20" t="str">
        <f t="shared" si="102"/>
        <v/>
      </c>
      <c r="V306" s="20" t="str">
        <f t="shared" si="103"/>
        <v/>
      </c>
      <c r="W306" s="20" t="str">
        <f t="shared" si="104"/>
        <v/>
      </c>
      <c r="X306" s="20">
        <f t="shared" si="107"/>
        <v>3</v>
      </c>
      <c r="Y306" s="20">
        <f t="shared" si="108"/>
        <v>169.08333333333334</v>
      </c>
    </row>
    <row r="307" spans="1:25" hidden="1" x14ac:dyDescent="0.25">
      <c r="A307">
        <f t="shared" ref="A307:A322" si="111">A306+1</f>
        <v>293</v>
      </c>
      <c r="B307" s="20">
        <f t="shared" ref="B307:B370" si="112">A307*$B$14</f>
        <v>1172</v>
      </c>
      <c r="C307" s="20">
        <f t="shared" ref="C307:C322" si="113">A307*$C$14</f>
        <v>2637</v>
      </c>
      <c r="D307" s="20">
        <f t="shared" si="88"/>
        <v>1465</v>
      </c>
      <c r="E307" s="20">
        <f t="shared" si="89"/>
        <v>1758</v>
      </c>
      <c r="F307" s="25">
        <f t="shared" si="92"/>
        <v>8790</v>
      </c>
      <c r="G307" s="31" t="str">
        <f t="shared" si="95"/>
        <v>9087</v>
      </c>
      <c r="H307" s="31">
        <v>0</v>
      </c>
      <c r="I307" s="31"/>
      <c r="J307" s="20">
        <f t="shared" si="105"/>
        <v>1</v>
      </c>
      <c r="K307" s="31">
        <f t="shared" si="106"/>
        <v>68</v>
      </c>
      <c r="L307" s="20"/>
      <c r="M307" s="20" t="str">
        <f t="shared" si="96"/>
        <v/>
      </c>
      <c r="N307" s="20" t="str">
        <f t="shared" si="109"/>
        <v>9</v>
      </c>
      <c r="O307" s="20" t="str">
        <f t="shared" si="110"/>
        <v/>
      </c>
      <c r="P307" s="20" t="str">
        <f t="shared" si="97"/>
        <v>8</v>
      </c>
      <c r="Q307" s="20" t="str">
        <f t="shared" si="98"/>
        <v>7</v>
      </c>
      <c r="R307" s="20" t="str">
        <f t="shared" si="99"/>
        <v>9</v>
      </c>
      <c r="S307" s="20" t="str">
        <f t="shared" si="100"/>
        <v>0</v>
      </c>
      <c r="T307" s="20" t="str">
        <f t="shared" si="101"/>
        <v>0</v>
      </c>
      <c r="U307" s="20" t="str">
        <f t="shared" si="102"/>
        <v/>
      </c>
      <c r="V307" s="20" t="str">
        <f t="shared" si="103"/>
        <v/>
      </c>
      <c r="W307" s="20" t="str">
        <f t="shared" si="104"/>
        <v/>
      </c>
      <c r="X307" s="20">
        <f t="shared" si="107"/>
        <v>15</v>
      </c>
      <c r="Y307" s="20">
        <f t="shared" si="108"/>
        <v>252.41666666666666</v>
      </c>
    </row>
    <row r="308" spans="1:25" x14ac:dyDescent="0.25">
      <c r="A308">
        <f t="shared" si="111"/>
        <v>294</v>
      </c>
      <c r="B308" s="20">
        <f t="shared" si="112"/>
        <v>1176</v>
      </c>
      <c r="C308" s="20">
        <f t="shared" si="113"/>
        <v>2646</v>
      </c>
      <c r="D308" s="20">
        <f t="shared" si="88"/>
        <v>1470</v>
      </c>
      <c r="E308" s="20">
        <f t="shared" si="89"/>
        <v>1764</v>
      </c>
      <c r="F308" s="25">
        <f t="shared" si="92"/>
        <v>8820</v>
      </c>
      <c r="G308" s="31" t="str">
        <f t="shared" si="95"/>
        <v>2088</v>
      </c>
      <c r="H308" s="31">
        <v>0</v>
      </c>
      <c r="I308" s="31"/>
      <c r="J308" s="20">
        <f t="shared" si="105"/>
        <v>2</v>
      </c>
      <c r="K308" s="31">
        <f t="shared" si="106"/>
        <v>68</v>
      </c>
      <c r="L308" s="20"/>
      <c r="M308" s="20" t="str">
        <f t="shared" si="96"/>
        <v/>
      </c>
      <c r="N308" s="20" t="str">
        <f t="shared" si="109"/>
        <v>2</v>
      </c>
      <c r="O308" s="20" t="str">
        <f t="shared" si="110"/>
        <v/>
      </c>
      <c r="P308" s="20" t="str">
        <f t="shared" si="97"/>
        <v>8</v>
      </c>
      <c r="Q308" s="20" t="str">
        <f t="shared" si="98"/>
        <v>8</v>
      </c>
      <c r="R308" s="20" t="str">
        <f t="shared" si="99"/>
        <v>2</v>
      </c>
      <c r="S308" s="20" t="str">
        <f t="shared" si="100"/>
        <v>0</v>
      </c>
      <c r="T308" s="20" t="str">
        <f t="shared" si="101"/>
        <v>0</v>
      </c>
      <c r="U308" s="20" t="str">
        <f t="shared" si="102"/>
        <v/>
      </c>
      <c r="V308" s="20" t="str">
        <f t="shared" si="103"/>
        <v/>
      </c>
      <c r="W308" s="20" t="str">
        <f t="shared" si="104"/>
        <v/>
      </c>
      <c r="X308" s="20">
        <f t="shared" si="107"/>
        <v>0</v>
      </c>
      <c r="Y308" s="20">
        <f t="shared" si="108"/>
        <v>58</v>
      </c>
    </row>
    <row r="309" spans="1:25" hidden="1" x14ac:dyDescent="0.25">
      <c r="A309">
        <f t="shared" si="111"/>
        <v>295</v>
      </c>
      <c r="B309" s="20">
        <f t="shared" si="112"/>
        <v>1180</v>
      </c>
      <c r="C309" s="20">
        <f t="shared" si="113"/>
        <v>2655</v>
      </c>
      <c r="D309" s="20">
        <f t="shared" si="88"/>
        <v>1475</v>
      </c>
      <c r="E309" s="20">
        <f t="shared" si="89"/>
        <v>1770</v>
      </c>
      <c r="F309" s="25">
        <f t="shared" si="92"/>
        <v>8850</v>
      </c>
      <c r="G309" s="31" t="str">
        <f t="shared" si="95"/>
        <v>5088</v>
      </c>
      <c r="H309" s="31">
        <v>0</v>
      </c>
      <c r="I309" s="31"/>
      <c r="J309" s="20">
        <f t="shared" si="105"/>
        <v>1</v>
      </c>
      <c r="K309" s="31">
        <f t="shared" si="106"/>
        <v>68</v>
      </c>
      <c r="L309" s="20"/>
      <c r="M309" s="20" t="str">
        <f t="shared" si="96"/>
        <v/>
      </c>
      <c r="N309" s="20" t="str">
        <f t="shared" si="109"/>
        <v>5</v>
      </c>
      <c r="O309" s="20" t="str">
        <f t="shared" si="110"/>
        <v/>
      </c>
      <c r="P309" s="20" t="str">
        <f t="shared" si="97"/>
        <v>8</v>
      </c>
      <c r="Q309" s="20" t="str">
        <f t="shared" si="98"/>
        <v>8</v>
      </c>
      <c r="R309" s="20" t="str">
        <f t="shared" si="99"/>
        <v>5</v>
      </c>
      <c r="S309" s="20" t="str">
        <f t="shared" si="100"/>
        <v>0</v>
      </c>
      <c r="T309" s="20" t="str">
        <f t="shared" si="101"/>
        <v>0</v>
      </c>
      <c r="U309" s="20" t="str">
        <f t="shared" si="102"/>
        <v/>
      </c>
      <c r="V309" s="20" t="str">
        <f t="shared" si="103"/>
        <v/>
      </c>
      <c r="W309" s="20" t="str">
        <f t="shared" si="104"/>
        <v/>
      </c>
      <c r="X309" s="20">
        <f t="shared" si="107"/>
        <v>12</v>
      </c>
      <c r="Y309" s="20">
        <f t="shared" si="108"/>
        <v>141.33333333333334</v>
      </c>
    </row>
    <row r="310" spans="1:25" hidden="1" x14ac:dyDescent="0.25">
      <c r="A310">
        <f t="shared" si="111"/>
        <v>296</v>
      </c>
      <c r="B310" s="20">
        <f t="shared" si="112"/>
        <v>1184</v>
      </c>
      <c r="C310" s="20">
        <f t="shared" si="113"/>
        <v>2664</v>
      </c>
      <c r="D310" s="20">
        <f t="shared" si="88"/>
        <v>1480</v>
      </c>
      <c r="E310" s="20">
        <f t="shared" si="89"/>
        <v>1776</v>
      </c>
      <c r="F310" s="25">
        <f t="shared" si="92"/>
        <v>8880</v>
      </c>
      <c r="G310" s="31" t="str">
        <f t="shared" si="95"/>
        <v>8088</v>
      </c>
      <c r="H310" s="31">
        <v>0</v>
      </c>
      <c r="I310" s="31"/>
      <c r="J310" s="20">
        <f t="shared" si="105"/>
        <v>1</v>
      </c>
      <c r="K310" s="31">
        <f t="shared" si="106"/>
        <v>68</v>
      </c>
      <c r="L310" s="20"/>
      <c r="M310" s="20" t="str">
        <f t="shared" si="96"/>
        <v/>
      </c>
      <c r="N310" s="20" t="str">
        <f t="shared" si="109"/>
        <v>8</v>
      </c>
      <c r="O310" s="20" t="str">
        <f t="shared" si="110"/>
        <v/>
      </c>
      <c r="P310" s="20" t="str">
        <f t="shared" si="97"/>
        <v>8</v>
      </c>
      <c r="Q310" s="20" t="str">
        <f t="shared" si="98"/>
        <v>8</v>
      </c>
      <c r="R310" s="20" t="str">
        <f t="shared" si="99"/>
        <v>8</v>
      </c>
      <c r="S310" s="20" t="str">
        <f t="shared" si="100"/>
        <v>0</v>
      </c>
      <c r="T310" s="20" t="str">
        <f t="shared" si="101"/>
        <v>0</v>
      </c>
      <c r="U310" s="20" t="str">
        <f t="shared" si="102"/>
        <v/>
      </c>
      <c r="V310" s="20" t="str">
        <f t="shared" si="103"/>
        <v/>
      </c>
      <c r="W310" s="20" t="str">
        <f t="shared" si="104"/>
        <v/>
      </c>
      <c r="X310" s="20">
        <f t="shared" si="107"/>
        <v>24</v>
      </c>
      <c r="Y310" s="20">
        <f t="shared" si="108"/>
        <v>224.66666666666666</v>
      </c>
    </row>
    <row r="311" spans="1:25" hidden="1" x14ac:dyDescent="0.25">
      <c r="A311">
        <f t="shared" si="111"/>
        <v>297</v>
      </c>
      <c r="B311" s="20">
        <f t="shared" si="112"/>
        <v>1188</v>
      </c>
      <c r="C311" s="20">
        <f t="shared" si="113"/>
        <v>2673</v>
      </c>
      <c r="D311" s="20">
        <f t="shared" si="88"/>
        <v>1485</v>
      </c>
      <c r="E311" s="20">
        <f t="shared" si="89"/>
        <v>1782</v>
      </c>
      <c r="F311" s="25">
        <f t="shared" si="92"/>
        <v>8910</v>
      </c>
      <c r="G311" s="31" t="str">
        <f t="shared" si="95"/>
        <v>1089</v>
      </c>
      <c r="H311" s="31">
        <v>0</v>
      </c>
      <c r="I311" s="31"/>
      <c r="J311" s="20">
        <f t="shared" si="105"/>
        <v>1</v>
      </c>
      <c r="K311" s="31">
        <f t="shared" si="106"/>
        <v>68</v>
      </c>
      <c r="L311" s="20"/>
      <c r="M311" s="20" t="str">
        <f t="shared" si="96"/>
        <v/>
      </c>
      <c r="N311" s="20" t="str">
        <f t="shared" si="109"/>
        <v>1</v>
      </c>
      <c r="O311" s="20" t="str">
        <f t="shared" si="110"/>
        <v/>
      </c>
      <c r="P311" s="20" t="str">
        <f t="shared" si="97"/>
        <v>8</v>
      </c>
      <c r="Q311" s="20" t="str">
        <f t="shared" si="98"/>
        <v>9</v>
      </c>
      <c r="R311" s="20" t="str">
        <f t="shared" si="99"/>
        <v>1</v>
      </c>
      <c r="S311" s="20" t="str">
        <f t="shared" si="100"/>
        <v>0</v>
      </c>
      <c r="T311" s="20" t="str">
        <f t="shared" si="101"/>
        <v>0</v>
      </c>
      <c r="U311" s="20" t="str">
        <f t="shared" si="102"/>
        <v/>
      </c>
      <c r="V311" s="20" t="str">
        <f t="shared" si="103"/>
        <v/>
      </c>
      <c r="W311" s="20" t="str">
        <f t="shared" si="104"/>
        <v/>
      </c>
      <c r="X311" s="20">
        <f t="shared" si="107"/>
        <v>9</v>
      </c>
      <c r="Y311" s="20">
        <f t="shared" si="108"/>
        <v>30.25</v>
      </c>
    </row>
    <row r="312" spans="1:25" hidden="1" x14ac:dyDescent="0.25">
      <c r="A312">
        <f t="shared" si="111"/>
        <v>298</v>
      </c>
      <c r="B312" s="20">
        <f t="shared" si="112"/>
        <v>1192</v>
      </c>
      <c r="C312" s="20">
        <f t="shared" si="113"/>
        <v>2682</v>
      </c>
      <c r="D312" s="20">
        <f t="shared" si="88"/>
        <v>1490</v>
      </c>
      <c r="E312" s="20">
        <f t="shared" si="89"/>
        <v>1788</v>
      </c>
      <c r="F312" s="25">
        <f t="shared" si="92"/>
        <v>8940</v>
      </c>
      <c r="G312" s="31" t="str">
        <f t="shared" si="95"/>
        <v>4089</v>
      </c>
      <c r="H312" s="31">
        <v>0</v>
      </c>
      <c r="I312" s="31"/>
      <c r="J312" s="20">
        <f t="shared" si="105"/>
        <v>1</v>
      </c>
      <c r="K312" s="31">
        <f t="shared" si="106"/>
        <v>68</v>
      </c>
      <c r="L312" s="20"/>
      <c r="M312" s="20" t="str">
        <f t="shared" si="96"/>
        <v/>
      </c>
      <c r="N312" s="20" t="str">
        <f t="shared" si="109"/>
        <v>4</v>
      </c>
      <c r="O312" s="20" t="str">
        <f t="shared" si="110"/>
        <v/>
      </c>
      <c r="P312" s="20" t="str">
        <f t="shared" si="97"/>
        <v>8</v>
      </c>
      <c r="Q312" s="20" t="str">
        <f t="shared" si="98"/>
        <v>9</v>
      </c>
      <c r="R312" s="20" t="str">
        <f t="shared" si="99"/>
        <v>4</v>
      </c>
      <c r="S312" s="20" t="str">
        <f t="shared" si="100"/>
        <v>0</v>
      </c>
      <c r="T312" s="20" t="str">
        <f t="shared" si="101"/>
        <v>0</v>
      </c>
      <c r="U312" s="20" t="str">
        <f t="shared" si="102"/>
        <v/>
      </c>
      <c r="V312" s="20" t="str">
        <f t="shared" si="103"/>
        <v/>
      </c>
      <c r="W312" s="20" t="str">
        <f t="shared" si="104"/>
        <v/>
      </c>
      <c r="X312" s="20">
        <f t="shared" si="107"/>
        <v>21</v>
      </c>
      <c r="Y312" s="20">
        <f t="shared" si="108"/>
        <v>113.58333333333333</v>
      </c>
    </row>
    <row r="313" spans="1:25" hidden="1" x14ac:dyDescent="0.25">
      <c r="A313">
        <f t="shared" si="111"/>
        <v>299</v>
      </c>
      <c r="B313" s="20">
        <f t="shared" si="112"/>
        <v>1196</v>
      </c>
      <c r="C313" s="20">
        <f t="shared" si="113"/>
        <v>2691</v>
      </c>
      <c r="D313" s="20">
        <f t="shared" si="88"/>
        <v>1495</v>
      </c>
      <c r="E313" s="20">
        <f t="shared" si="89"/>
        <v>1794</v>
      </c>
      <c r="F313" s="25">
        <f t="shared" si="92"/>
        <v>8970</v>
      </c>
      <c r="G313" s="31" t="str">
        <f t="shared" si="95"/>
        <v>7089</v>
      </c>
      <c r="H313" s="31">
        <v>0</v>
      </c>
      <c r="I313" s="31"/>
      <c r="J313" s="20">
        <f t="shared" si="105"/>
        <v>1</v>
      </c>
      <c r="K313" s="31">
        <f t="shared" si="106"/>
        <v>68</v>
      </c>
      <c r="L313" s="20"/>
      <c r="M313" s="20" t="str">
        <f t="shared" si="96"/>
        <v/>
      </c>
      <c r="N313" s="20" t="str">
        <f t="shared" si="109"/>
        <v>7</v>
      </c>
      <c r="O313" s="20" t="str">
        <f t="shared" si="110"/>
        <v/>
      </c>
      <c r="P313" s="20" t="str">
        <f t="shared" si="97"/>
        <v>8</v>
      </c>
      <c r="Q313" s="20" t="str">
        <f t="shared" si="98"/>
        <v>9</v>
      </c>
      <c r="R313" s="20" t="str">
        <f t="shared" si="99"/>
        <v>7</v>
      </c>
      <c r="S313" s="20" t="str">
        <f t="shared" si="100"/>
        <v>0</v>
      </c>
      <c r="T313" s="20" t="str">
        <f t="shared" si="101"/>
        <v>0</v>
      </c>
      <c r="U313" s="20" t="str">
        <f t="shared" si="102"/>
        <v/>
      </c>
      <c r="V313" s="20" t="str">
        <f t="shared" si="103"/>
        <v/>
      </c>
      <c r="W313" s="20" t="str">
        <f t="shared" si="104"/>
        <v/>
      </c>
      <c r="X313" s="20">
        <f t="shared" si="107"/>
        <v>33</v>
      </c>
      <c r="Y313" s="20">
        <f t="shared" si="108"/>
        <v>196.91666666666666</v>
      </c>
    </row>
    <row r="314" spans="1:25" hidden="1" x14ac:dyDescent="0.25">
      <c r="A314">
        <f t="shared" si="111"/>
        <v>300</v>
      </c>
      <c r="B314" s="20">
        <f t="shared" si="112"/>
        <v>1200</v>
      </c>
      <c r="C314" s="20">
        <f t="shared" si="113"/>
        <v>2700</v>
      </c>
      <c r="D314" s="20">
        <f t="shared" si="88"/>
        <v>1500</v>
      </c>
      <c r="E314" s="20">
        <f t="shared" si="89"/>
        <v>1800</v>
      </c>
      <c r="F314" s="25">
        <f t="shared" si="92"/>
        <v>9000</v>
      </c>
      <c r="G314" s="31" t="str">
        <f t="shared" si="95"/>
        <v>0090</v>
      </c>
      <c r="H314" s="31">
        <v>0</v>
      </c>
      <c r="I314" s="31"/>
      <c r="J314" s="20">
        <f t="shared" si="105"/>
        <v>2</v>
      </c>
      <c r="K314" s="31">
        <f t="shared" si="106"/>
        <v>68</v>
      </c>
      <c r="L314" s="20"/>
      <c r="M314" s="20" t="str">
        <f t="shared" si="96"/>
        <v/>
      </c>
      <c r="N314" s="20" t="str">
        <f t="shared" si="109"/>
        <v>0</v>
      </c>
      <c r="O314" s="20" t="str">
        <f t="shared" si="110"/>
        <v/>
      </c>
      <c r="P314" s="20" t="str">
        <f t="shared" si="97"/>
        <v>9</v>
      </c>
      <c r="Q314" s="20" t="str">
        <f t="shared" si="98"/>
        <v>0</v>
      </c>
      <c r="R314" s="20" t="str">
        <f t="shared" si="99"/>
        <v>0</v>
      </c>
      <c r="S314" s="20" t="str">
        <f t="shared" si="100"/>
        <v>0</v>
      </c>
      <c r="T314" s="20" t="str">
        <f t="shared" si="101"/>
        <v>0</v>
      </c>
      <c r="U314" s="20" t="str">
        <f t="shared" si="102"/>
        <v/>
      </c>
      <c r="V314" s="20" t="str">
        <f t="shared" si="103"/>
        <v/>
      </c>
      <c r="W314" s="20" t="str">
        <f t="shared" si="104"/>
        <v/>
      </c>
      <c r="X314" s="20">
        <f t="shared" si="107"/>
        <v>18</v>
      </c>
      <c r="Y314" s="20">
        <f t="shared" si="108"/>
        <v>2.5</v>
      </c>
    </row>
    <row r="315" spans="1:25" hidden="1" x14ac:dyDescent="0.25">
      <c r="A315">
        <f t="shared" si="111"/>
        <v>301</v>
      </c>
      <c r="B315" s="20">
        <f t="shared" si="112"/>
        <v>1204</v>
      </c>
      <c r="C315" s="20">
        <f t="shared" si="113"/>
        <v>2709</v>
      </c>
      <c r="D315" s="20">
        <f t="shared" si="88"/>
        <v>1505</v>
      </c>
      <c r="E315" s="20">
        <f t="shared" si="89"/>
        <v>1806</v>
      </c>
      <c r="F315" s="25">
        <f t="shared" si="92"/>
        <v>9030</v>
      </c>
      <c r="G315" s="31" t="str">
        <f t="shared" si="95"/>
        <v>3090</v>
      </c>
      <c r="H315" s="31">
        <v>0</v>
      </c>
      <c r="I315" s="31"/>
      <c r="J315" s="20">
        <f t="shared" si="105"/>
        <v>2</v>
      </c>
      <c r="K315" s="31">
        <f t="shared" si="106"/>
        <v>68</v>
      </c>
      <c r="L315" s="20"/>
      <c r="M315" s="20" t="str">
        <f t="shared" si="96"/>
        <v/>
      </c>
      <c r="N315" s="20" t="str">
        <f t="shared" si="109"/>
        <v>3</v>
      </c>
      <c r="O315" s="20" t="str">
        <f t="shared" si="110"/>
        <v/>
      </c>
      <c r="P315" s="20" t="str">
        <f t="shared" si="97"/>
        <v>9</v>
      </c>
      <c r="Q315" s="20" t="str">
        <f t="shared" si="98"/>
        <v>0</v>
      </c>
      <c r="R315" s="20" t="str">
        <f t="shared" si="99"/>
        <v>3</v>
      </c>
      <c r="S315" s="20" t="str">
        <f t="shared" si="100"/>
        <v>0</v>
      </c>
      <c r="T315" s="20" t="str">
        <f t="shared" si="101"/>
        <v>0</v>
      </c>
      <c r="U315" s="20" t="str">
        <f t="shared" si="102"/>
        <v/>
      </c>
      <c r="V315" s="20" t="str">
        <f t="shared" si="103"/>
        <v/>
      </c>
      <c r="W315" s="20" t="str">
        <f t="shared" si="104"/>
        <v/>
      </c>
      <c r="X315" s="20">
        <f t="shared" si="107"/>
        <v>30</v>
      </c>
      <c r="Y315" s="20">
        <f t="shared" si="108"/>
        <v>85.833333333333329</v>
      </c>
    </row>
    <row r="316" spans="1:25" hidden="1" x14ac:dyDescent="0.25">
      <c r="A316">
        <f t="shared" si="111"/>
        <v>302</v>
      </c>
      <c r="B316" s="20">
        <f t="shared" si="112"/>
        <v>1208</v>
      </c>
      <c r="C316" s="20">
        <f t="shared" si="113"/>
        <v>2718</v>
      </c>
      <c r="D316" s="20">
        <f t="shared" si="88"/>
        <v>1510</v>
      </c>
      <c r="E316" s="20">
        <f t="shared" si="89"/>
        <v>1812</v>
      </c>
      <c r="F316" s="25">
        <f t="shared" si="92"/>
        <v>9060</v>
      </c>
      <c r="G316" s="31" t="str">
        <f t="shared" si="95"/>
        <v>6090</v>
      </c>
      <c r="H316" s="31">
        <v>0</v>
      </c>
      <c r="I316" s="31"/>
      <c r="J316" s="20">
        <f t="shared" si="105"/>
        <v>2</v>
      </c>
      <c r="K316" s="31">
        <f t="shared" si="106"/>
        <v>68</v>
      </c>
      <c r="L316" s="20"/>
      <c r="M316" s="20" t="str">
        <f t="shared" si="96"/>
        <v/>
      </c>
      <c r="N316" s="20" t="str">
        <f t="shared" si="109"/>
        <v>6</v>
      </c>
      <c r="O316" s="20" t="str">
        <f t="shared" si="110"/>
        <v/>
      </c>
      <c r="P316" s="20" t="str">
        <f t="shared" si="97"/>
        <v>9</v>
      </c>
      <c r="Q316" s="20" t="str">
        <f t="shared" si="98"/>
        <v>0</v>
      </c>
      <c r="R316" s="20" t="str">
        <f t="shared" si="99"/>
        <v>6</v>
      </c>
      <c r="S316" s="20" t="str">
        <f t="shared" si="100"/>
        <v>0</v>
      </c>
      <c r="T316" s="20" t="str">
        <f t="shared" si="101"/>
        <v>0</v>
      </c>
      <c r="U316" s="20" t="str">
        <f t="shared" si="102"/>
        <v/>
      </c>
      <c r="V316" s="20" t="str">
        <f t="shared" si="103"/>
        <v/>
      </c>
      <c r="W316" s="20" t="str">
        <f t="shared" si="104"/>
        <v/>
      </c>
      <c r="X316" s="20">
        <f t="shared" si="107"/>
        <v>6</v>
      </c>
      <c r="Y316" s="20">
        <f t="shared" si="108"/>
        <v>169.16666666666666</v>
      </c>
    </row>
    <row r="317" spans="1:25" hidden="1" x14ac:dyDescent="0.25">
      <c r="A317">
        <f t="shared" si="111"/>
        <v>303</v>
      </c>
      <c r="B317" s="20">
        <f t="shared" si="112"/>
        <v>1212</v>
      </c>
      <c r="C317" s="20">
        <f t="shared" si="113"/>
        <v>2727</v>
      </c>
      <c r="D317" s="20">
        <f t="shared" si="88"/>
        <v>1515</v>
      </c>
      <c r="E317" s="20">
        <f t="shared" si="89"/>
        <v>1818</v>
      </c>
      <c r="F317" s="25">
        <f t="shared" si="92"/>
        <v>9090</v>
      </c>
      <c r="G317" s="31" t="str">
        <f t="shared" si="95"/>
        <v>9090</v>
      </c>
      <c r="H317" s="31">
        <v>0</v>
      </c>
      <c r="I317" s="31"/>
      <c r="J317" s="20">
        <f t="shared" si="105"/>
        <v>2</v>
      </c>
      <c r="K317" s="31">
        <f t="shared" si="106"/>
        <v>68</v>
      </c>
      <c r="L317" s="20"/>
      <c r="M317" s="20" t="str">
        <f t="shared" si="96"/>
        <v/>
      </c>
      <c r="N317" s="20" t="str">
        <f t="shared" si="109"/>
        <v>9</v>
      </c>
      <c r="O317" s="20" t="str">
        <f t="shared" si="110"/>
        <v/>
      </c>
      <c r="P317" s="20" t="str">
        <f t="shared" si="97"/>
        <v>9</v>
      </c>
      <c r="Q317" s="20" t="str">
        <f t="shared" si="98"/>
        <v>0</v>
      </c>
      <c r="R317" s="20" t="str">
        <f t="shared" si="99"/>
        <v>9</v>
      </c>
      <c r="S317" s="20" t="str">
        <f t="shared" si="100"/>
        <v>0</v>
      </c>
      <c r="T317" s="20" t="str">
        <f t="shared" si="101"/>
        <v>0</v>
      </c>
      <c r="U317" s="20" t="str">
        <f t="shared" si="102"/>
        <v/>
      </c>
      <c r="V317" s="20" t="str">
        <f t="shared" si="103"/>
        <v/>
      </c>
      <c r="W317" s="20" t="str">
        <f t="shared" si="104"/>
        <v/>
      </c>
      <c r="X317" s="20">
        <f t="shared" si="107"/>
        <v>18</v>
      </c>
      <c r="Y317" s="20">
        <f t="shared" si="108"/>
        <v>252.5</v>
      </c>
    </row>
    <row r="318" spans="1:25" hidden="1" x14ac:dyDescent="0.25">
      <c r="A318">
        <f t="shared" si="111"/>
        <v>304</v>
      </c>
      <c r="B318" s="20">
        <f t="shared" si="112"/>
        <v>1216</v>
      </c>
      <c r="C318" s="20">
        <f t="shared" si="113"/>
        <v>2736</v>
      </c>
      <c r="D318" s="20">
        <f t="shared" si="88"/>
        <v>1520</v>
      </c>
      <c r="E318" s="20">
        <f t="shared" si="89"/>
        <v>1824</v>
      </c>
      <c r="F318" s="25">
        <f t="shared" si="92"/>
        <v>9120</v>
      </c>
      <c r="G318" s="31" t="str">
        <f t="shared" si="95"/>
        <v>2091</v>
      </c>
      <c r="H318" s="31">
        <v>0</v>
      </c>
      <c r="I318" s="31"/>
      <c r="J318" s="20">
        <f t="shared" si="105"/>
        <v>1</v>
      </c>
      <c r="K318" s="31">
        <f t="shared" si="106"/>
        <v>68</v>
      </c>
      <c r="L318" s="20"/>
      <c r="M318" s="20" t="str">
        <f t="shared" si="96"/>
        <v/>
      </c>
      <c r="N318" s="20" t="str">
        <f t="shared" si="109"/>
        <v>2</v>
      </c>
      <c r="O318" s="20" t="str">
        <f t="shared" si="110"/>
        <v/>
      </c>
      <c r="P318" s="20" t="str">
        <f t="shared" si="97"/>
        <v>9</v>
      </c>
      <c r="Q318" s="20" t="str">
        <f t="shared" si="98"/>
        <v>1</v>
      </c>
      <c r="R318" s="20" t="str">
        <f t="shared" si="99"/>
        <v>2</v>
      </c>
      <c r="S318" s="20" t="str">
        <f t="shared" si="100"/>
        <v>0</v>
      </c>
      <c r="T318" s="20" t="str">
        <f t="shared" si="101"/>
        <v>0</v>
      </c>
      <c r="U318" s="20" t="str">
        <f t="shared" si="102"/>
        <v/>
      </c>
      <c r="V318" s="20" t="str">
        <f t="shared" si="103"/>
        <v/>
      </c>
      <c r="W318" s="20" t="str">
        <f t="shared" si="104"/>
        <v/>
      </c>
      <c r="X318" s="20">
        <f t="shared" si="107"/>
        <v>3</v>
      </c>
      <c r="Y318" s="20">
        <f t="shared" si="108"/>
        <v>58.083333333333336</v>
      </c>
    </row>
    <row r="319" spans="1:25" hidden="1" x14ac:dyDescent="0.25">
      <c r="A319">
        <f t="shared" si="111"/>
        <v>305</v>
      </c>
      <c r="B319" s="20">
        <f t="shared" si="112"/>
        <v>1220</v>
      </c>
      <c r="C319" s="20">
        <f t="shared" si="113"/>
        <v>2745</v>
      </c>
      <c r="D319" s="20">
        <f t="shared" si="88"/>
        <v>1525</v>
      </c>
      <c r="E319" s="20">
        <f t="shared" si="89"/>
        <v>1830</v>
      </c>
      <c r="F319" s="25">
        <f t="shared" si="92"/>
        <v>9150</v>
      </c>
      <c r="G319" s="31" t="str">
        <f t="shared" si="95"/>
        <v>5091</v>
      </c>
      <c r="H319" s="31">
        <v>0</v>
      </c>
      <c r="I319" s="31"/>
      <c r="J319" s="20">
        <f t="shared" si="105"/>
        <v>1</v>
      </c>
      <c r="K319" s="31">
        <f t="shared" si="106"/>
        <v>68</v>
      </c>
      <c r="L319" s="20"/>
      <c r="M319" s="20" t="str">
        <f t="shared" si="96"/>
        <v/>
      </c>
      <c r="N319" s="20" t="str">
        <f t="shared" si="109"/>
        <v>5</v>
      </c>
      <c r="O319" s="20" t="str">
        <f t="shared" si="110"/>
        <v/>
      </c>
      <c r="P319" s="20" t="str">
        <f t="shared" si="97"/>
        <v>9</v>
      </c>
      <c r="Q319" s="20" t="str">
        <f t="shared" si="98"/>
        <v>1</v>
      </c>
      <c r="R319" s="20" t="str">
        <f t="shared" si="99"/>
        <v>5</v>
      </c>
      <c r="S319" s="20" t="str">
        <f t="shared" si="100"/>
        <v>0</v>
      </c>
      <c r="T319" s="20" t="str">
        <f t="shared" si="101"/>
        <v>0</v>
      </c>
      <c r="U319" s="20" t="str">
        <f t="shared" si="102"/>
        <v/>
      </c>
      <c r="V319" s="20" t="str">
        <f t="shared" si="103"/>
        <v/>
      </c>
      <c r="W319" s="20" t="str">
        <f t="shared" si="104"/>
        <v/>
      </c>
      <c r="X319" s="20">
        <f t="shared" si="107"/>
        <v>15</v>
      </c>
      <c r="Y319" s="20">
        <f t="shared" si="108"/>
        <v>141.41666666666666</v>
      </c>
    </row>
    <row r="320" spans="1:25" hidden="1" x14ac:dyDescent="0.25">
      <c r="A320">
        <f t="shared" si="111"/>
        <v>306</v>
      </c>
      <c r="B320" s="20">
        <f t="shared" si="112"/>
        <v>1224</v>
      </c>
      <c r="C320" s="20">
        <f t="shared" si="113"/>
        <v>2754</v>
      </c>
      <c r="D320" s="20">
        <f t="shared" si="88"/>
        <v>1530</v>
      </c>
      <c r="E320" s="20">
        <f t="shared" si="89"/>
        <v>1836</v>
      </c>
      <c r="F320" s="25">
        <f t="shared" si="92"/>
        <v>9180</v>
      </c>
      <c r="G320" s="31" t="str">
        <f t="shared" si="95"/>
        <v>8091</v>
      </c>
      <c r="H320" s="31">
        <v>0</v>
      </c>
      <c r="I320" s="31"/>
      <c r="J320" s="20">
        <f t="shared" si="105"/>
        <v>2</v>
      </c>
      <c r="K320" s="31">
        <f t="shared" si="106"/>
        <v>68</v>
      </c>
      <c r="L320" s="20"/>
      <c r="M320" s="20" t="str">
        <f t="shared" si="96"/>
        <v/>
      </c>
      <c r="N320" s="20" t="str">
        <f t="shared" si="109"/>
        <v>8</v>
      </c>
      <c r="O320" s="20" t="str">
        <f t="shared" si="110"/>
        <v/>
      </c>
      <c r="P320" s="20" t="str">
        <f t="shared" si="97"/>
        <v>9</v>
      </c>
      <c r="Q320" s="20" t="str">
        <f t="shared" si="98"/>
        <v>1</v>
      </c>
      <c r="R320" s="20" t="str">
        <f t="shared" si="99"/>
        <v>8</v>
      </c>
      <c r="S320" s="20" t="str">
        <f t="shared" si="100"/>
        <v>0</v>
      </c>
      <c r="T320" s="20" t="str">
        <f t="shared" si="101"/>
        <v>0</v>
      </c>
      <c r="U320" s="20" t="str">
        <f t="shared" si="102"/>
        <v/>
      </c>
      <c r="V320" s="20" t="str">
        <f t="shared" si="103"/>
        <v/>
      </c>
      <c r="W320" s="20" t="str">
        <f t="shared" si="104"/>
        <v/>
      </c>
      <c r="X320" s="20">
        <f t="shared" si="107"/>
        <v>27</v>
      </c>
      <c r="Y320" s="20">
        <f t="shared" si="108"/>
        <v>224.75</v>
      </c>
    </row>
    <row r="321" spans="1:25" hidden="1" x14ac:dyDescent="0.25">
      <c r="A321">
        <f t="shared" si="111"/>
        <v>307</v>
      </c>
      <c r="B321" s="20">
        <f t="shared" si="112"/>
        <v>1228</v>
      </c>
      <c r="C321" s="20">
        <f t="shared" si="113"/>
        <v>2763</v>
      </c>
      <c r="D321" s="20">
        <f t="shared" si="88"/>
        <v>1535</v>
      </c>
      <c r="E321" s="20">
        <f t="shared" si="89"/>
        <v>1842</v>
      </c>
      <c r="F321" s="25">
        <f t="shared" si="92"/>
        <v>9210</v>
      </c>
      <c r="G321" s="31" t="str">
        <f t="shared" si="95"/>
        <v>1092</v>
      </c>
      <c r="H321" s="31">
        <v>0</v>
      </c>
      <c r="I321" s="31"/>
      <c r="J321" s="20">
        <f t="shared" si="105"/>
        <v>1</v>
      </c>
      <c r="K321" s="31">
        <f t="shared" si="106"/>
        <v>68</v>
      </c>
      <c r="L321" s="20"/>
      <c r="M321" s="20" t="str">
        <f t="shared" si="96"/>
        <v/>
      </c>
      <c r="N321" s="20" t="str">
        <f t="shared" si="109"/>
        <v>1</v>
      </c>
      <c r="O321" s="20" t="str">
        <f t="shared" si="110"/>
        <v/>
      </c>
      <c r="P321" s="20" t="str">
        <f t="shared" si="97"/>
        <v>9</v>
      </c>
      <c r="Q321" s="20" t="str">
        <f t="shared" si="98"/>
        <v>2</v>
      </c>
      <c r="R321" s="20" t="str">
        <f t="shared" si="99"/>
        <v>1</v>
      </c>
      <c r="S321" s="20" t="str">
        <f t="shared" si="100"/>
        <v>0</v>
      </c>
      <c r="T321" s="20" t="str">
        <f t="shared" si="101"/>
        <v>0</v>
      </c>
      <c r="U321" s="20" t="str">
        <f t="shared" si="102"/>
        <v/>
      </c>
      <c r="V321" s="20" t="str">
        <f t="shared" si="103"/>
        <v/>
      </c>
      <c r="W321" s="20" t="str">
        <f t="shared" si="104"/>
        <v/>
      </c>
      <c r="X321" s="20">
        <f t="shared" si="107"/>
        <v>12</v>
      </c>
      <c r="Y321" s="20">
        <f t="shared" si="108"/>
        <v>30.333333333333332</v>
      </c>
    </row>
    <row r="322" spans="1:25" hidden="1" x14ac:dyDescent="0.25">
      <c r="A322">
        <f t="shared" si="111"/>
        <v>308</v>
      </c>
      <c r="B322" s="20">
        <f t="shared" si="112"/>
        <v>1232</v>
      </c>
      <c r="C322" s="20">
        <f t="shared" si="113"/>
        <v>2772</v>
      </c>
      <c r="D322" s="20">
        <f t="shared" si="88"/>
        <v>1540</v>
      </c>
      <c r="E322" s="20">
        <f t="shared" si="89"/>
        <v>1848</v>
      </c>
      <c r="F322" s="25">
        <f t="shared" si="92"/>
        <v>9240</v>
      </c>
      <c r="G322" s="31" t="str">
        <f t="shared" si="95"/>
        <v>4092</v>
      </c>
      <c r="H322" s="31">
        <v>0</v>
      </c>
      <c r="I322" s="31"/>
      <c r="J322" s="20">
        <f t="shared" si="105"/>
        <v>1</v>
      </c>
      <c r="K322" s="31">
        <f t="shared" si="106"/>
        <v>68</v>
      </c>
      <c r="L322" s="20"/>
      <c r="M322" s="20" t="str">
        <f t="shared" si="96"/>
        <v/>
      </c>
      <c r="N322" s="20" t="str">
        <f t="shared" si="109"/>
        <v>4</v>
      </c>
      <c r="O322" s="20" t="str">
        <f t="shared" si="110"/>
        <v/>
      </c>
      <c r="P322" s="20" t="str">
        <f t="shared" si="97"/>
        <v>9</v>
      </c>
      <c r="Q322" s="20" t="str">
        <f t="shared" si="98"/>
        <v>2</v>
      </c>
      <c r="R322" s="20" t="str">
        <f t="shared" si="99"/>
        <v>4</v>
      </c>
      <c r="S322" s="20" t="str">
        <f t="shared" si="100"/>
        <v>0</v>
      </c>
      <c r="T322" s="20" t="str">
        <f t="shared" si="101"/>
        <v>0</v>
      </c>
      <c r="U322" s="20" t="str">
        <f t="shared" si="102"/>
        <v/>
      </c>
      <c r="V322" s="20" t="str">
        <f t="shared" si="103"/>
        <v/>
      </c>
      <c r="W322" s="20" t="str">
        <f t="shared" si="104"/>
        <v/>
      </c>
      <c r="X322" s="20">
        <f t="shared" si="107"/>
        <v>24</v>
      </c>
      <c r="Y322" s="20">
        <f t="shared" si="108"/>
        <v>113.66666666666667</v>
      </c>
    </row>
    <row r="323" spans="1:25" x14ac:dyDescent="0.25">
      <c r="A323">
        <f>A322+1</f>
        <v>309</v>
      </c>
      <c r="B323" s="20">
        <f>A323*$B$14</f>
        <v>1236</v>
      </c>
      <c r="C323" s="20">
        <f>A323*$C$14</f>
        <v>2781</v>
      </c>
      <c r="D323" s="20">
        <f t="shared" si="88"/>
        <v>1545</v>
      </c>
      <c r="E323" s="20">
        <f t="shared" si="89"/>
        <v>1854</v>
      </c>
      <c r="F323" s="25">
        <f t="shared" si="92"/>
        <v>9270</v>
      </c>
      <c r="G323" s="31" t="str">
        <f t="shared" si="95"/>
        <v>7092</v>
      </c>
      <c r="H323" s="31">
        <v>0</v>
      </c>
      <c r="I323" s="31"/>
      <c r="J323" s="20">
        <f t="shared" si="105"/>
        <v>1</v>
      </c>
      <c r="K323" s="31">
        <f t="shared" si="106"/>
        <v>68</v>
      </c>
      <c r="L323" s="20"/>
      <c r="M323" s="20" t="str">
        <f t="shared" si="96"/>
        <v/>
      </c>
      <c r="N323" s="20" t="str">
        <f t="shared" si="109"/>
        <v>7</v>
      </c>
      <c r="O323" s="20" t="str">
        <f t="shared" si="110"/>
        <v/>
      </c>
      <c r="P323" s="20" t="str">
        <f t="shared" si="97"/>
        <v>9</v>
      </c>
      <c r="Q323" s="20" t="str">
        <f t="shared" si="98"/>
        <v>2</v>
      </c>
      <c r="R323" s="20" t="str">
        <f t="shared" si="99"/>
        <v>7</v>
      </c>
      <c r="S323" s="20" t="str">
        <f t="shared" si="100"/>
        <v>0</v>
      </c>
      <c r="T323" s="20" t="str">
        <f t="shared" si="101"/>
        <v>0</v>
      </c>
      <c r="U323" s="20" t="str">
        <f t="shared" si="102"/>
        <v/>
      </c>
      <c r="V323" s="20" t="str">
        <f t="shared" si="103"/>
        <v/>
      </c>
      <c r="W323" s="20" t="str">
        <f t="shared" si="104"/>
        <v/>
      </c>
      <c r="X323" s="20">
        <f t="shared" si="107"/>
        <v>0</v>
      </c>
      <c r="Y323" s="20">
        <f t="shared" si="108"/>
        <v>197</v>
      </c>
    </row>
    <row r="324" spans="1:25" hidden="1" x14ac:dyDescent="0.25">
      <c r="A324">
        <f t="shared" ref="A324:A332" si="114">A323+1</f>
        <v>310</v>
      </c>
      <c r="B324" s="20">
        <f t="shared" si="112"/>
        <v>1240</v>
      </c>
      <c r="C324" s="20">
        <f t="shared" ref="C324:C332" si="115">A324*$C$14</f>
        <v>2790</v>
      </c>
      <c r="D324" s="20">
        <f t="shared" si="88"/>
        <v>1550</v>
      </c>
      <c r="E324" s="20">
        <f t="shared" si="89"/>
        <v>1860</v>
      </c>
      <c r="F324" s="25">
        <f t="shared" si="92"/>
        <v>9300</v>
      </c>
      <c r="G324" s="31" t="str">
        <f t="shared" si="95"/>
        <v>0093</v>
      </c>
      <c r="H324" s="31">
        <v>0</v>
      </c>
      <c r="I324" s="31"/>
      <c r="J324" s="20">
        <f t="shared" si="105"/>
        <v>1</v>
      </c>
      <c r="K324" s="31">
        <f t="shared" si="106"/>
        <v>68</v>
      </c>
      <c r="L324" s="20"/>
      <c r="M324" s="20" t="str">
        <f t="shared" si="96"/>
        <v/>
      </c>
      <c r="N324" s="20" t="str">
        <f t="shared" si="109"/>
        <v>0</v>
      </c>
      <c r="O324" s="20" t="str">
        <f t="shared" si="110"/>
        <v/>
      </c>
      <c r="P324" s="20" t="str">
        <f t="shared" si="97"/>
        <v>9</v>
      </c>
      <c r="Q324" s="20" t="str">
        <f t="shared" si="98"/>
        <v>3</v>
      </c>
      <c r="R324" s="20" t="str">
        <f t="shared" si="99"/>
        <v>0</v>
      </c>
      <c r="S324" s="20" t="str">
        <f t="shared" si="100"/>
        <v>0</v>
      </c>
      <c r="T324" s="20" t="str">
        <f t="shared" si="101"/>
        <v>0</v>
      </c>
      <c r="U324" s="20" t="str">
        <f t="shared" si="102"/>
        <v/>
      </c>
      <c r="V324" s="20" t="str">
        <f t="shared" si="103"/>
        <v/>
      </c>
      <c r="W324" s="20" t="str">
        <f t="shared" si="104"/>
        <v/>
      </c>
      <c r="X324" s="20">
        <f t="shared" si="107"/>
        <v>21</v>
      </c>
      <c r="Y324" s="20">
        <f t="shared" si="108"/>
        <v>2.5833333333333335</v>
      </c>
    </row>
    <row r="325" spans="1:25" hidden="1" x14ac:dyDescent="0.25">
      <c r="A325">
        <f t="shared" si="114"/>
        <v>311</v>
      </c>
      <c r="B325" s="20">
        <f t="shared" si="112"/>
        <v>1244</v>
      </c>
      <c r="C325" s="20">
        <f t="shared" si="115"/>
        <v>2799</v>
      </c>
      <c r="D325" s="20">
        <f t="shared" si="88"/>
        <v>1555</v>
      </c>
      <c r="E325" s="20">
        <f t="shared" si="89"/>
        <v>1866</v>
      </c>
      <c r="F325" s="25">
        <f t="shared" si="92"/>
        <v>9330</v>
      </c>
      <c r="G325" s="31" t="str">
        <f t="shared" si="95"/>
        <v>3093</v>
      </c>
      <c r="H325" s="31">
        <v>0</v>
      </c>
      <c r="I325" s="31"/>
      <c r="J325" s="20">
        <f t="shared" si="105"/>
        <v>1</v>
      </c>
      <c r="K325" s="31">
        <f t="shared" si="106"/>
        <v>68</v>
      </c>
      <c r="L325" s="20"/>
      <c r="M325" s="20" t="str">
        <f t="shared" si="96"/>
        <v/>
      </c>
      <c r="N325" s="20" t="str">
        <f t="shared" si="109"/>
        <v>3</v>
      </c>
      <c r="O325" s="20" t="str">
        <f t="shared" si="110"/>
        <v/>
      </c>
      <c r="P325" s="20" t="str">
        <f t="shared" si="97"/>
        <v>9</v>
      </c>
      <c r="Q325" s="20" t="str">
        <f t="shared" si="98"/>
        <v>3</v>
      </c>
      <c r="R325" s="20" t="str">
        <f t="shared" si="99"/>
        <v>3</v>
      </c>
      <c r="S325" s="20" t="str">
        <f t="shared" si="100"/>
        <v>0</v>
      </c>
      <c r="T325" s="20" t="str">
        <f t="shared" si="101"/>
        <v>0</v>
      </c>
      <c r="U325" s="20" t="str">
        <f t="shared" si="102"/>
        <v/>
      </c>
      <c r="V325" s="20" t="str">
        <f t="shared" si="103"/>
        <v/>
      </c>
      <c r="W325" s="20" t="str">
        <f t="shared" si="104"/>
        <v/>
      </c>
      <c r="X325" s="20">
        <f t="shared" si="107"/>
        <v>33</v>
      </c>
      <c r="Y325" s="20">
        <f t="shared" si="108"/>
        <v>85.916666666666671</v>
      </c>
    </row>
    <row r="326" spans="1:25" hidden="1" x14ac:dyDescent="0.25">
      <c r="A326">
        <f t="shared" si="114"/>
        <v>312</v>
      </c>
      <c r="B326" s="20">
        <f t="shared" si="112"/>
        <v>1248</v>
      </c>
      <c r="C326" s="20">
        <f t="shared" si="115"/>
        <v>2808</v>
      </c>
      <c r="D326" s="20">
        <f t="shared" si="88"/>
        <v>1560</v>
      </c>
      <c r="E326" s="20">
        <f t="shared" si="89"/>
        <v>1872</v>
      </c>
      <c r="F326" s="25">
        <f t="shared" si="92"/>
        <v>9360</v>
      </c>
      <c r="G326" s="31" t="str">
        <f t="shared" si="95"/>
        <v>6093</v>
      </c>
      <c r="H326" s="31">
        <v>0</v>
      </c>
      <c r="I326" s="31"/>
      <c r="J326" s="20">
        <f t="shared" si="105"/>
        <v>2</v>
      </c>
      <c r="K326" s="31">
        <f t="shared" si="106"/>
        <v>68</v>
      </c>
      <c r="L326" s="20"/>
      <c r="M326" s="20" t="str">
        <f t="shared" si="96"/>
        <v/>
      </c>
      <c r="N326" s="20" t="str">
        <f t="shared" si="109"/>
        <v>6</v>
      </c>
      <c r="O326" s="20" t="str">
        <f t="shared" si="110"/>
        <v/>
      </c>
      <c r="P326" s="20" t="str">
        <f t="shared" si="97"/>
        <v>9</v>
      </c>
      <c r="Q326" s="20" t="str">
        <f t="shared" si="98"/>
        <v>3</v>
      </c>
      <c r="R326" s="20" t="str">
        <f t="shared" si="99"/>
        <v>6</v>
      </c>
      <c r="S326" s="20" t="str">
        <f t="shared" si="100"/>
        <v>0</v>
      </c>
      <c r="T326" s="20" t="str">
        <f t="shared" si="101"/>
        <v>0</v>
      </c>
      <c r="U326" s="20" t="str">
        <f t="shared" si="102"/>
        <v/>
      </c>
      <c r="V326" s="20" t="str">
        <f t="shared" si="103"/>
        <v/>
      </c>
      <c r="W326" s="20" t="str">
        <f t="shared" si="104"/>
        <v/>
      </c>
      <c r="X326" s="20">
        <f t="shared" si="107"/>
        <v>9</v>
      </c>
      <c r="Y326" s="20">
        <f t="shared" si="108"/>
        <v>169.25</v>
      </c>
    </row>
    <row r="327" spans="1:25" hidden="1" x14ac:dyDescent="0.25">
      <c r="A327">
        <f t="shared" si="114"/>
        <v>313</v>
      </c>
      <c r="B327" s="20">
        <f t="shared" si="112"/>
        <v>1252</v>
      </c>
      <c r="C327" s="20">
        <f t="shared" si="115"/>
        <v>2817</v>
      </c>
      <c r="D327" s="20">
        <f t="shared" si="88"/>
        <v>1565</v>
      </c>
      <c r="E327" s="20">
        <f t="shared" si="89"/>
        <v>1878</v>
      </c>
      <c r="F327" s="25">
        <f t="shared" si="92"/>
        <v>9390</v>
      </c>
      <c r="G327" s="31" t="str">
        <f t="shared" si="95"/>
        <v>9093</v>
      </c>
      <c r="H327" s="31">
        <v>0</v>
      </c>
      <c r="I327" s="31"/>
      <c r="J327" s="20">
        <f t="shared" si="105"/>
        <v>1</v>
      </c>
      <c r="K327" s="31">
        <f t="shared" si="106"/>
        <v>68</v>
      </c>
      <c r="L327" s="20"/>
      <c r="M327" s="20" t="str">
        <f t="shared" si="96"/>
        <v/>
      </c>
      <c r="N327" s="20" t="str">
        <f t="shared" si="109"/>
        <v>9</v>
      </c>
      <c r="O327" s="20" t="str">
        <f t="shared" si="110"/>
        <v/>
      </c>
      <c r="P327" s="20" t="str">
        <f t="shared" si="97"/>
        <v>9</v>
      </c>
      <c r="Q327" s="20" t="str">
        <f t="shared" si="98"/>
        <v>3</v>
      </c>
      <c r="R327" s="20" t="str">
        <f t="shared" si="99"/>
        <v>9</v>
      </c>
      <c r="S327" s="20" t="str">
        <f t="shared" si="100"/>
        <v>0</v>
      </c>
      <c r="T327" s="20" t="str">
        <f t="shared" si="101"/>
        <v>0</v>
      </c>
      <c r="U327" s="20" t="str">
        <f t="shared" si="102"/>
        <v/>
      </c>
      <c r="V327" s="20" t="str">
        <f t="shared" si="103"/>
        <v/>
      </c>
      <c r="W327" s="20" t="str">
        <f t="shared" si="104"/>
        <v/>
      </c>
      <c r="X327" s="20">
        <f t="shared" si="107"/>
        <v>21</v>
      </c>
      <c r="Y327" s="20">
        <f t="shared" si="108"/>
        <v>252.58333333333334</v>
      </c>
    </row>
    <row r="328" spans="1:25" hidden="1" x14ac:dyDescent="0.25">
      <c r="A328">
        <f t="shared" si="114"/>
        <v>314</v>
      </c>
      <c r="B328" s="20">
        <f t="shared" si="112"/>
        <v>1256</v>
      </c>
      <c r="C328" s="20">
        <f t="shared" si="115"/>
        <v>2826</v>
      </c>
      <c r="D328" s="20">
        <f t="shared" si="88"/>
        <v>1570</v>
      </c>
      <c r="E328" s="20">
        <f t="shared" si="89"/>
        <v>1884</v>
      </c>
      <c r="F328" s="25">
        <f t="shared" si="92"/>
        <v>9420</v>
      </c>
      <c r="G328" s="31" t="str">
        <f t="shared" si="95"/>
        <v>2094</v>
      </c>
      <c r="H328" s="31">
        <v>0</v>
      </c>
      <c r="I328" s="31"/>
      <c r="J328" s="20">
        <f t="shared" si="105"/>
        <v>1</v>
      </c>
      <c r="K328" s="31">
        <f t="shared" si="106"/>
        <v>68</v>
      </c>
      <c r="L328" s="20"/>
      <c r="M328" s="20" t="str">
        <f t="shared" si="96"/>
        <v/>
      </c>
      <c r="N328" s="20" t="str">
        <f t="shared" si="109"/>
        <v>2</v>
      </c>
      <c r="O328" s="20" t="str">
        <f t="shared" si="110"/>
        <v/>
      </c>
      <c r="P328" s="20" t="str">
        <f t="shared" si="97"/>
        <v>9</v>
      </c>
      <c r="Q328" s="20" t="str">
        <f t="shared" si="98"/>
        <v>4</v>
      </c>
      <c r="R328" s="20" t="str">
        <f t="shared" si="99"/>
        <v>2</v>
      </c>
      <c r="S328" s="20" t="str">
        <f t="shared" si="100"/>
        <v>0</v>
      </c>
      <c r="T328" s="20" t="str">
        <f t="shared" si="101"/>
        <v>0</v>
      </c>
      <c r="U328" s="20" t="str">
        <f t="shared" si="102"/>
        <v/>
      </c>
      <c r="V328" s="20" t="str">
        <f t="shared" si="103"/>
        <v/>
      </c>
      <c r="W328" s="20" t="str">
        <f t="shared" si="104"/>
        <v/>
      </c>
      <c r="X328" s="20">
        <f t="shared" si="107"/>
        <v>6</v>
      </c>
      <c r="Y328" s="20">
        <f t="shared" si="108"/>
        <v>58.166666666666664</v>
      </c>
    </row>
    <row r="329" spans="1:25" hidden="1" x14ac:dyDescent="0.25">
      <c r="A329">
        <f t="shared" si="114"/>
        <v>315</v>
      </c>
      <c r="B329" s="20">
        <f t="shared" si="112"/>
        <v>1260</v>
      </c>
      <c r="C329" s="20">
        <f t="shared" si="115"/>
        <v>2835</v>
      </c>
      <c r="D329" s="20">
        <f t="shared" si="88"/>
        <v>1575</v>
      </c>
      <c r="E329" s="20">
        <f t="shared" si="89"/>
        <v>1890</v>
      </c>
      <c r="F329" s="25">
        <f t="shared" si="92"/>
        <v>9450</v>
      </c>
      <c r="G329" s="31" t="str">
        <f t="shared" si="95"/>
        <v>5094</v>
      </c>
      <c r="H329" s="31">
        <v>0</v>
      </c>
      <c r="I329" s="31"/>
      <c r="J329" s="20">
        <f t="shared" si="105"/>
        <v>1</v>
      </c>
      <c r="K329" s="31">
        <f t="shared" si="106"/>
        <v>68</v>
      </c>
      <c r="L329" s="20"/>
      <c r="M329" s="20" t="str">
        <f t="shared" si="96"/>
        <v/>
      </c>
      <c r="N329" s="20" t="str">
        <f t="shared" si="109"/>
        <v>5</v>
      </c>
      <c r="O329" s="20" t="str">
        <f t="shared" si="110"/>
        <v/>
      </c>
      <c r="P329" s="20" t="str">
        <f t="shared" si="97"/>
        <v>9</v>
      </c>
      <c r="Q329" s="20" t="str">
        <f t="shared" si="98"/>
        <v>4</v>
      </c>
      <c r="R329" s="20" t="str">
        <f t="shared" si="99"/>
        <v>5</v>
      </c>
      <c r="S329" s="20" t="str">
        <f t="shared" si="100"/>
        <v>0</v>
      </c>
      <c r="T329" s="20" t="str">
        <f t="shared" si="101"/>
        <v>0</v>
      </c>
      <c r="U329" s="20" t="str">
        <f t="shared" si="102"/>
        <v/>
      </c>
      <c r="V329" s="20" t="str">
        <f t="shared" si="103"/>
        <v/>
      </c>
      <c r="W329" s="20" t="str">
        <f t="shared" si="104"/>
        <v/>
      </c>
      <c r="X329" s="20">
        <f t="shared" si="107"/>
        <v>18</v>
      </c>
      <c r="Y329" s="20">
        <f t="shared" si="108"/>
        <v>141.5</v>
      </c>
    </row>
    <row r="330" spans="1:25" hidden="1" x14ac:dyDescent="0.25">
      <c r="A330">
        <f t="shared" si="114"/>
        <v>316</v>
      </c>
      <c r="B330" s="20">
        <f t="shared" si="112"/>
        <v>1264</v>
      </c>
      <c r="C330" s="20">
        <f t="shared" si="115"/>
        <v>2844</v>
      </c>
      <c r="D330" s="20">
        <f t="shared" si="88"/>
        <v>1580</v>
      </c>
      <c r="E330" s="20">
        <f t="shared" si="89"/>
        <v>1896</v>
      </c>
      <c r="F330" s="25">
        <f t="shared" si="92"/>
        <v>9480</v>
      </c>
      <c r="G330" s="31" t="str">
        <f t="shared" si="95"/>
        <v>8094</v>
      </c>
      <c r="H330" s="31">
        <v>0</v>
      </c>
      <c r="I330" s="31"/>
      <c r="J330" s="20">
        <f t="shared" si="105"/>
        <v>1</v>
      </c>
      <c r="K330" s="31">
        <f t="shared" si="106"/>
        <v>68</v>
      </c>
      <c r="L330" s="20"/>
      <c r="M330" s="20" t="str">
        <f t="shared" si="96"/>
        <v/>
      </c>
      <c r="N330" s="20" t="str">
        <f t="shared" si="109"/>
        <v>8</v>
      </c>
      <c r="O330" s="20" t="str">
        <f t="shared" si="110"/>
        <v/>
      </c>
      <c r="P330" s="20" t="str">
        <f t="shared" si="97"/>
        <v>9</v>
      </c>
      <c r="Q330" s="20" t="str">
        <f t="shared" si="98"/>
        <v>4</v>
      </c>
      <c r="R330" s="20" t="str">
        <f t="shared" si="99"/>
        <v>8</v>
      </c>
      <c r="S330" s="20" t="str">
        <f t="shared" si="100"/>
        <v>0</v>
      </c>
      <c r="T330" s="20" t="str">
        <f t="shared" si="101"/>
        <v>0</v>
      </c>
      <c r="U330" s="20" t="str">
        <f t="shared" si="102"/>
        <v/>
      </c>
      <c r="V330" s="20" t="str">
        <f t="shared" si="103"/>
        <v/>
      </c>
      <c r="W330" s="20" t="str">
        <f t="shared" si="104"/>
        <v/>
      </c>
      <c r="X330" s="20">
        <f t="shared" si="107"/>
        <v>30</v>
      </c>
      <c r="Y330" s="20">
        <f t="shared" si="108"/>
        <v>224.83333333333334</v>
      </c>
    </row>
    <row r="331" spans="1:25" hidden="1" x14ac:dyDescent="0.25">
      <c r="A331">
        <f t="shared" si="114"/>
        <v>317</v>
      </c>
      <c r="B331" s="20">
        <f t="shared" si="112"/>
        <v>1268</v>
      </c>
      <c r="C331" s="20">
        <f t="shared" si="115"/>
        <v>2853</v>
      </c>
      <c r="D331" s="20">
        <f t="shared" si="88"/>
        <v>1585</v>
      </c>
      <c r="E331" s="20">
        <f t="shared" si="89"/>
        <v>1902</v>
      </c>
      <c r="F331" s="25">
        <f t="shared" si="92"/>
        <v>9510</v>
      </c>
      <c r="G331" s="31" t="str">
        <f t="shared" si="95"/>
        <v>1095</v>
      </c>
      <c r="H331" s="31">
        <v>0</v>
      </c>
      <c r="I331" s="31"/>
      <c r="J331" s="20">
        <f t="shared" si="105"/>
        <v>1</v>
      </c>
      <c r="K331" s="31">
        <f t="shared" si="106"/>
        <v>68</v>
      </c>
      <c r="L331" s="20"/>
      <c r="M331" s="20" t="str">
        <f t="shared" si="96"/>
        <v/>
      </c>
      <c r="N331" s="20" t="str">
        <f t="shared" si="109"/>
        <v>1</v>
      </c>
      <c r="O331" s="20" t="str">
        <f t="shared" si="110"/>
        <v/>
      </c>
      <c r="P331" s="20" t="str">
        <f t="shared" si="97"/>
        <v>9</v>
      </c>
      <c r="Q331" s="20" t="str">
        <f t="shared" si="98"/>
        <v>5</v>
      </c>
      <c r="R331" s="20" t="str">
        <f t="shared" si="99"/>
        <v>1</v>
      </c>
      <c r="S331" s="20" t="str">
        <f t="shared" si="100"/>
        <v>0</v>
      </c>
      <c r="T331" s="20" t="str">
        <f t="shared" si="101"/>
        <v>0</v>
      </c>
      <c r="U331" s="20" t="str">
        <f t="shared" si="102"/>
        <v/>
      </c>
      <c r="V331" s="20" t="str">
        <f t="shared" si="103"/>
        <v/>
      </c>
      <c r="W331" s="20" t="str">
        <f t="shared" si="104"/>
        <v/>
      </c>
      <c r="X331" s="20">
        <f t="shared" si="107"/>
        <v>15</v>
      </c>
      <c r="Y331" s="20">
        <f t="shared" si="108"/>
        <v>30.416666666666668</v>
      </c>
    </row>
    <row r="332" spans="1:25" hidden="1" x14ac:dyDescent="0.25">
      <c r="A332">
        <f t="shared" si="114"/>
        <v>318</v>
      </c>
      <c r="B332" s="20">
        <f t="shared" si="112"/>
        <v>1272</v>
      </c>
      <c r="C332" s="20">
        <f t="shared" si="115"/>
        <v>2862</v>
      </c>
      <c r="D332" s="20">
        <f t="shared" si="88"/>
        <v>1590</v>
      </c>
      <c r="E332" s="20">
        <f t="shared" si="89"/>
        <v>1908</v>
      </c>
      <c r="F332" s="25">
        <f t="shared" si="92"/>
        <v>9540</v>
      </c>
      <c r="G332" s="31" t="str">
        <f t="shared" si="95"/>
        <v>4095</v>
      </c>
      <c r="H332" s="31">
        <v>0</v>
      </c>
      <c r="I332" s="31"/>
      <c r="J332" s="20">
        <f t="shared" si="105"/>
        <v>2</v>
      </c>
      <c r="K332" s="31">
        <f t="shared" si="106"/>
        <v>68</v>
      </c>
      <c r="L332" s="20"/>
      <c r="M332" s="20" t="str">
        <f t="shared" si="96"/>
        <v/>
      </c>
      <c r="N332" s="20" t="str">
        <f t="shared" si="109"/>
        <v>4</v>
      </c>
      <c r="O332" s="20" t="str">
        <f t="shared" si="110"/>
        <v/>
      </c>
      <c r="P332" s="20" t="str">
        <f t="shared" si="97"/>
        <v>9</v>
      </c>
      <c r="Q332" s="20" t="str">
        <f t="shared" si="98"/>
        <v>5</v>
      </c>
      <c r="R332" s="20" t="str">
        <f t="shared" si="99"/>
        <v>4</v>
      </c>
      <c r="S332" s="20" t="str">
        <f t="shared" si="100"/>
        <v>0</v>
      </c>
      <c r="T332" s="20" t="str">
        <f t="shared" si="101"/>
        <v>0</v>
      </c>
      <c r="U332" s="20" t="str">
        <f t="shared" si="102"/>
        <v/>
      </c>
      <c r="V332" s="20" t="str">
        <f t="shared" si="103"/>
        <v/>
      </c>
      <c r="W332" s="20" t="str">
        <f t="shared" si="104"/>
        <v/>
      </c>
      <c r="X332" s="20">
        <f t="shared" si="107"/>
        <v>27</v>
      </c>
      <c r="Y332" s="20">
        <f t="shared" si="108"/>
        <v>113.75</v>
      </c>
    </row>
    <row r="333" spans="1:25" hidden="1" x14ac:dyDescent="0.25">
      <c r="A333">
        <f>A332+1</f>
        <v>319</v>
      </c>
      <c r="B333" s="20">
        <f>A333*$B$14</f>
        <v>1276</v>
      </c>
      <c r="C333" s="20">
        <f>A333*$C$14</f>
        <v>2871</v>
      </c>
      <c r="D333" s="20">
        <f t="shared" si="88"/>
        <v>1595</v>
      </c>
      <c r="E333" s="20">
        <f t="shared" si="89"/>
        <v>1914</v>
      </c>
      <c r="F333" s="25">
        <f t="shared" si="92"/>
        <v>9570</v>
      </c>
      <c r="G333" s="31" t="str">
        <f t="shared" si="95"/>
        <v>7095</v>
      </c>
      <c r="H333" s="31">
        <v>0</v>
      </c>
      <c r="I333" s="31"/>
      <c r="J333" s="20">
        <f t="shared" si="105"/>
        <v>1</v>
      </c>
      <c r="K333" s="31">
        <f t="shared" si="106"/>
        <v>68</v>
      </c>
      <c r="L333" s="20"/>
      <c r="M333" s="20" t="str">
        <f t="shared" si="96"/>
        <v/>
      </c>
      <c r="N333" s="20" t="str">
        <f t="shared" si="109"/>
        <v>7</v>
      </c>
      <c r="O333" s="20" t="str">
        <f t="shared" si="110"/>
        <v/>
      </c>
      <c r="P333" s="20" t="str">
        <f t="shared" si="97"/>
        <v>9</v>
      </c>
      <c r="Q333" s="20" t="str">
        <f t="shared" si="98"/>
        <v>5</v>
      </c>
      <c r="R333" s="20" t="str">
        <f t="shared" si="99"/>
        <v>7</v>
      </c>
      <c r="S333" s="20" t="str">
        <f t="shared" si="100"/>
        <v>0</v>
      </c>
      <c r="T333" s="20" t="str">
        <f t="shared" si="101"/>
        <v>0</v>
      </c>
      <c r="U333" s="20" t="str">
        <f t="shared" si="102"/>
        <v/>
      </c>
      <c r="V333" s="20" t="str">
        <f t="shared" si="103"/>
        <v/>
      </c>
      <c r="W333" s="20" t="str">
        <f t="shared" si="104"/>
        <v/>
      </c>
      <c r="X333" s="20">
        <f t="shared" si="107"/>
        <v>3</v>
      </c>
      <c r="Y333" s="20">
        <f t="shared" si="108"/>
        <v>197.08333333333334</v>
      </c>
    </row>
    <row r="334" spans="1:25" hidden="1" x14ac:dyDescent="0.25">
      <c r="A334">
        <f t="shared" ref="A334:A397" si="116">A333+1</f>
        <v>320</v>
      </c>
      <c r="B334" s="20">
        <f t="shared" si="112"/>
        <v>1280</v>
      </c>
      <c r="C334" s="20">
        <f t="shared" ref="C334:C397" si="117">A334*$C$14</f>
        <v>2880</v>
      </c>
      <c r="D334" s="20">
        <f t="shared" si="88"/>
        <v>1600</v>
      </c>
      <c r="E334" s="20">
        <f t="shared" si="89"/>
        <v>1920</v>
      </c>
      <c r="F334" s="25">
        <f t="shared" si="92"/>
        <v>9600</v>
      </c>
      <c r="G334" s="31" t="str">
        <f t="shared" si="95"/>
        <v>0096</v>
      </c>
      <c r="H334" s="31">
        <v>0</v>
      </c>
      <c r="I334" s="31"/>
      <c r="J334" s="20">
        <f t="shared" si="105"/>
        <v>1</v>
      </c>
      <c r="K334" s="31">
        <f t="shared" si="106"/>
        <v>68</v>
      </c>
      <c r="L334" s="20"/>
      <c r="M334" s="20" t="str">
        <f t="shared" si="96"/>
        <v/>
      </c>
      <c r="N334" s="20" t="str">
        <f t="shared" si="109"/>
        <v>0</v>
      </c>
      <c r="O334" s="20" t="str">
        <f t="shared" si="110"/>
        <v/>
      </c>
      <c r="P334" s="20" t="str">
        <f t="shared" si="97"/>
        <v>9</v>
      </c>
      <c r="Q334" s="20" t="str">
        <f t="shared" si="98"/>
        <v>6</v>
      </c>
      <c r="R334" s="20" t="str">
        <f t="shared" si="99"/>
        <v>0</v>
      </c>
      <c r="S334" s="20" t="str">
        <f t="shared" si="100"/>
        <v>0</v>
      </c>
      <c r="T334" s="20" t="str">
        <f t="shared" si="101"/>
        <v>0</v>
      </c>
      <c r="U334" s="20" t="str">
        <f t="shared" si="102"/>
        <v/>
      </c>
      <c r="V334" s="20" t="str">
        <f t="shared" si="103"/>
        <v/>
      </c>
      <c r="W334" s="20" t="str">
        <f t="shared" si="104"/>
        <v/>
      </c>
      <c r="X334" s="20">
        <f t="shared" si="107"/>
        <v>24</v>
      </c>
      <c r="Y334" s="20">
        <f t="shared" si="108"/>
        <v>2.6666666666666665</v>
      </c>
    </row>
    <row r="335" spans="1:25" x14ac:dyDescent="0.25">
      <c r="A335">
        <f t="shared" si="116"/>
        <v>321</v>
      </c>
      <c r="B335" s="20">
        <f t="shared" si="112"/>
        <v>1284</v>
      </c>
      <c r="C335" s="20">
        <f t="shared" si="117"/>
        <v>2889</v>
      </c>
      <c r="D335" s="20">
        <f t="shared" si="88"/>
        <v>1605</v>
      </c>
      <c r="E335" s="20">
        <f t="shared" si="89"/>
        <v>1926</v>
      </c>
      <c r="F335" s="25">
        <f t="shared" si="92"/>
        <v>9630</v>
      </c>
      <c r="G335" s="31" t="str">
        <f t="shared" si="95"/>
        <v>3096</v>
      </c>
      <c r="H335" s="31">
        <v>0</v>
      </c>
      <c r="I335" s="31"/>
      <c r="J335" s="20">
        <f t="shared" si="105"/>
        <v>1</v>
      </c>
      <c r="K335" s="31">
        <f t="shared" si="106"/>
        <v>68</v>
      </c>
      <c r="L335" s="20"/>
      <c r="M335" s="20" t="str">
        <f t="shared" si="96"/>
        <v/>
      </c>
      <c r="N335" s="20" t="str">
        <f t="shared" si="109"/>
        <v>3</v>
      </c>
      <c r="O335" s="20" t="str">
        <f t="shared" si="110"/>
        <v/>
      </c>
      <c r="P335" s="20" t="str">
        <f t="shared" si="97"/>
        <v>9</v>
      </c>
      <c r="Q335" s="20" t="str">
        <f t="shared" si="98"/>
        <v>6</v>
      </c>
      <c r="R335" s="20" t="str">
        <f t="shared" si="99"/>
        <v>3</v>
      </c>
      <c r="S335" s="20" t="str">
        <f t="shared" si="100"/>
        <v>0</v>
      </c>
      <c r="T335" s="20" t="str">
        <f t="shared" si="101"/>
        <v>0</v>
      </c>
      <c r="U335" s="20" t="str">
        <f t="shared" si="102"/>
        <v/>
      </c>
      <c r="V335" s="20" t="str">
        <f t="shared" si="103"/>
        <v/>
      </c>
      <c r="W335" s="20" t="str">
        <f t="shared" si="104"/>
        <v/>
      </c>
      <c r="X335" s="20">
        <f t="shared" si="107"/>
        <v>0</v>
      </c>
      <c r="Y335" s="20">
        <f t="shared" si="108"/>
        <v>86</v>
      </c>
    </row>
    <row r="336" spans="1:25" hidden="1" x14ac:dyDescent="0.25">
      <c r="A336">
        <f t="shared" si="116"/>
        <v>322</v>
      </c>
      <c r="B336" s="20">
        <f t="shared" si="112"/>
        <v>1288</v>
      </c>
      <c r="C336" s="20">
        <f t="shared" si="117"/>
        <v>2898</v>
      </c>
      <c r="D336" s="20">
        <f t="shared" ref="D336:D399" si="118">A336*$D$14</f>
        <v>1610</v>
      </c>
      <c r="E336" s="20">
        <f t="shared" ref="E336:E399" si="119">A336*$E$14</f>
        <v>1932</v>
      </c>
      <c r="F336" s="25">
        <f t="shared" si="92"/>
        <v>9660</v>
      </c>
      <c r="G336" s="31" t="str">
        <f t="shared" si="95"/>
        <v>6096</v>
      </c>
      <c r="H336" s="31">
        <v>0</v>
      </c>
      <c r="I336" s="31"/>
      <c r="J336" s="20">
        <f t="shared" si="105"/>
        <v>1</v>
      </c>
      <c r="K336" s="31">
        <f t="shared" si="106"/>
        <v>68</v>
      </c>
      <c r="L336" s="20"/>
      <c r="M336" s="20" t="str">
        <f t="shared" si="96"/>
        <v/>
      </c>
      <c r="N336" s="20" t="str">
        <f t="shared" si="109"/>
        <v>6</v>
      </c>
      <c r="O336" s="20" t="str">
        <f t="shared" si="110"/>
        <v/>
      </c>
      <c r="P336" s="20" t="str">
        <f t="shared" si="97"/>
        <v>9</v>
      </c>
      <c r="Q336" s="20" t="str">
        <f t="shared" si="98"/>
        <v>6</v>
      </c>
      <c r="R336" s="20" t="str">
        <f t="shared" si="99"/>
        <v>6</v>
      </c>
      <c r="S336" s="20" t="str">
        <f t="shared" si="100"/>
        <v>0</v>
      </c>
      <c r="T336" s="20" t="str">
        <f t="shared" si="101"/>
        <v>0</v>
      </c>
      <c r="U336" s="20" t="str">
        <f t="shared" si="102"/>
        <v/>
      </c>
      <c r="V336" s="20" t="str">
        <f t="shared" si="103"/>
        <v/>
      </c>
      <c r="W336" s="20" t="str">
        <f t="shared" si="104"/>
        <v/>
      </c>
      <c r="X336" s="20">
        <f t="shared" si="107"/>
        <v>12</v>
      </c>
      <c r="Y336" s="20">
        <f t="shared" si="108"/>
        <v>169.33333333333334</v>
      </c>
    </row>
    <row r="337" spans="1:29" hidden="1" x14ac:dyDescent="0.25">
      <c r="A337">
        <f t="shared" si="116"/>
        <v>323</v>
      </c>
      <c r="B337" s="20">
        <f t="shared" si="112"/>
        <v>1292</v>
      </c>
      <c r="C337" s="20">
        <f t="shared" si="117"/>
        <v>2907</v>
      </c>
      <c r="D337" s="20">
        <f t="shared" si="118"/>
        <v>1615</v>
      </c>
      <c r="E337" s="20">
        <f t="shared" si="119"/>
        <v>1938</v>
      </c>
      <c r="F337" s="25">
        <f t="shared" ref="F337:F347" si="120">A337*$F$14</f>
        <v>9690</v>
      </c>
      <c r="G337" s="31" t="str">
        <f t="shared" si="95"/>
        <v>9096</v>
      </c>
      <c r="H337" s="31">
        <v>0</v>
      </c>
      <c r="I337" s="31"/>
      <c r="J337" s="20">
        <f t="shared" si="105"/>
        <v>1</v>
      </c>
      <c r="K337" s="31">
        <f t="shared" si="106"/>
        <v>68</v>
      </c>
      <c r="L337" s="20"/>
      <c r="M337" s="20" t="str">
        <f t="shared" si="96"/>
        <v/>
      </c>
      <c r="N337" s="20" t="str">
        <f t="shared" si="109"/>
        <v>9</v>
      </c>
      <c r="O337" s="20" t="str">
        <f t="shared" si="110"/>
        <v/>
      </c>
      <c r="P337" s="20" t="str">
        <f t="shared" si="97"/>
        <v>9</v>
      </c>
      <c r="Q337" s="20" t="str">
        <f t="shared" si="98"/>
        <v>6</v>
      </c>
      <c r="R337" s="20" t="str">
        <f t="shared" si="99"/>
        <v>9</v>
      </c>
      <c r="S337" s="20" t="str">
        <f t="shared" si="100"/>
        <v>0</v>
      </c>
      <c r="T337" s="20" t="str">
        <f t="shared" si="101"/>
        <v>0</v>
      </c>
      <c r="U337" s="20" t="str">
        <f t="shared" si="102"/>
        <v/>
      </c>
      <c r="V337" s="20" t="str">
        <f t="shared" si="103"/>
        <v/>
      </c>
      <c r="W337" s="20" t="str">
        <f t="shared" si="104"/>
        <v/>
      </c>
      <c r="X337" s="20">
        <f t="shared" si="107"/>
        <v>24</v>
      </c>
      <c r="Y337" s="20">
        <f t="shared" si="108"/>
        <v>252.66666666666666</v>
      </c>
    </row>
    <row r="338" spans="1:29" hidden="1" x14ac:dyDescent="0.25">
      <c r="A338">
        <f t="shared" si="116"/>
        <v>324</v>
      </c>
      <c r="B338" s="20">
        <f t="shared" si="112"/>
        <v>1296</v>
      </c>
      <c r="C338" s="20">
        <f t="shared" si="117"/>
        <v>2916</v>
      </c>
      <c r="D338" s="20">
        <f t="shared" si="118"/>
        <v>1620</v>
      </c>
      <c r="E338" s="20">
        <f t="shared" si="119"/>
        <v>1944</v>
      </c>
      <c r="F338" s="25">
        <f t="shared" si="120"/>
        <v>9720</v>
      </c>
      <c r="G338" s="31" t="str">
        <f t="shared" si="95"/>
        <v>2097</v>
      </c>
      <c r="H338" s="31">
        <v>0</v>
      </c>
      <c r="I338" s="31"/>
      <c r="J338" s="20">
        <f t="shared" si="105"/>
        <v>2</v>
      </c>
      <c r="K338" s="31">
        <f t="shared" si="106"/>
        <v>68</v>
      </c>
      <c r="L338" s="20"/>
      <c r="M338" s="20" t="str">
        <f t="shared" si="96"/>
        <v/>
      </c>
      <c r="N338" s="20" t="str">
        <f t="shared" si="109"/>
        <v>2</v>
      </c>
      <c r="O338" s="20" t="str">
        <f t="shared" si="110"/>
        <v/>
      </c>
      <c r="P338" s="20" t="str">
        <f t="shared" si="97"/>
        <v>9</v>
      </c>
      <c r="Q338" s="20" t="str">
        <f t="shared" si="98"/>
        <v>7</v>
      </c>
      <c r="R338" s="20" t="str">
        <f t="shared" si="99"/>
        <v>2</v>
      </c>
      <c r="S338" s="20" t="str">
        <f t="shared" si="100"/>
        <v>0</v>
      </c>
      <c r="T338" s="20" t="str">
        <f t="shared" si="101"/>
        <v>0</v>
      </c>
      <c r="U338" s="20" t="str">
        <f t="shared" si="102"/>
        <v/>
      </c>
      <c r="V338" s="20" t="str">
        <f t="shared" si="103"/>
        <v/>
      </c>
      <c r="W338" s="20" t="str">
        <f t="shared" si="104"/>
        <v/>
      </c>
      <c r="X338" s="20">
        <f t="shared" si="107"/>
        <v>9</v>
      </c>
      <c r="Y338" s="20">
        <f t="shared" si="108"/>
        <v>58.25</v>
      </c>
    </row>
    <row r="339" spans="1:29" hidden="1" x14ac:dyDescent="0.25">
      <c r="A339">
        <f t="shared" si="116"/>
        <v>325</v>
      </c>
      <c r="B339" s="20">
        <f t="shared" si="112"/>
        <v>1300</v>
      </c>
      <c r="C339" s="20">
        <f t="shared" si="117"/>
        <v>2925</v>
      </c>
      <c r="D339" s="20">
        <f t="shared" si="118"/>
        <v>1625</v>
      </c>
      <c r="E339" s="20">
        <f t="shared" si="119"/>
        <v>1950</v>
      </c>
      <c r="F339" s="25">
        <f t="shared" si="120"/>
        <v>9750</v>
      </c>
      <c r="G339" s="31" t="str">
        <f t="shared" si="95"/>
        <v>5097</v>
      </c>
      <c r="H339" s="31">
        <v>0</v>
      </c>
      <c r="I339" s="31"/>
      <c r="J339" s="20">
        <f t="shared" si="105"/>
        <v>1</v>
      </c>
      <c r="K339" s="31">
        <f t="shared" si="106"/>
        <v>68</v>
      </c>
      <c r="L339" s="20"/>
      <c r="M339" s="20" t="str">
        <f t="shared" si="96"/>
        <v/>
      </c>
      <c r="N339" s="20" t="str">
        <f t="shared" si="109"/>
        <v>5</v>
      </c>
      <c r="O339" s="20" t="str">
        <f t="shared" si="110"/>
        <v/>
      </c>
      <c r="P339" s="20" t="str">
        <f t="shared" si="97"/>
        <v>9</v>
      </c>
      <c r="Q339" s="20" t="str">
        <f t="shared" si="98"/>
        <v>7</v>
      </c>
      <c r="R339" s="20" t="str">
        <f t="shared" si="99"/>
        <v>5</v>
      </c>
      <c r="S339" s="20" t="str">
        <f t="shared" si="100"/>
        <v>0</v>
      </c>
      <c r="T339" s="20" t="str">
        <f t="shared" si="101"/>
        <v>0</v>
      </c>
      <c r="U339" s="20" t="str">
        <f t="shared" si="102"/>
        <v/>
      </c>
      <c r="V339" s="20" t="str">
        <f t="shared" si="103"/>
        <v/>
      </c>
      <c r="W339" s="20" t="str">
        <f t="shared" si="104"/>
        <v/>
      </c>
      <c r="X339" s="20">
        <f t="shared" si="107"/>
        <v>21</v>
      </c>
      <c r="Y339" s="20">
        <f t="shared" si="108"/>
        <v>141.58333333333334</v>
      </c>
    </row>
    <row r="340" spans="1:29" hidden="1" x14ac:dyDescent="0.25">
      <c r="A340">
        <f t="shared" si="116"/>
        <v>326</v>
      </c>
      <c r="B340" s="20">
        <f t="shared" si="112"/>
        <v>1304</v>
      </c>
      <c r="C340" s="20">
        <f t="shared" si="117"/>
        <v>2934</v>
      </c>
      <c r="D340" s="20">
        <f t="shared" si="118"/>
        <v>1630</v>
      </c>
      <c r="E340" s="20">
        <f t="shared" si="119"/>
        <v>1956</v>
      </c>
      <c r="F340" s="25">
        <f t="shared" si="120"/>
        <v>9780</v>
      </c>
      <c r="G340" s="31" t="str">
        <f t="shared" si="95"/>
        <v>8097</v>
      </c>
      <c r="H340" s="31">
        <v>0</v>
      </c>
      <c r="I340" s="31"/>
      <c r="J340" s="20">
        <f t="shared" si="105"/>
        <v>1</v>
      </c>
      <c r="K340" s="31">
        <f t="shared" si="106"/>
        <v>68</v>
      </c>
      <c r="L340" s="20"/>
      <c r="M340" s="20" t="str">
        <f t="shared" si="96"/>
        <v/>
      </c>
      <c r="N340" s="20" t="str">
        <f t="shared" si="109"/>
        <v>8</v>
      </c>
      <c r="O340" s="20" t="str">
        <f t="shared" si="110"/>
        <v/>
      </c>
      <c r="P340" s="20" t="str">
        <f t="shared" si="97"/>
        <v>9</v>
      </c>
      <c r="Q340" s="20" t="str">
        <f t="shared" si="98"/>
        <v>7</v>
      </c>
      <c r="R340" s="20" t="str">
        <f t="shared" si="99"/>
        <v>8</v>
      </c>
      <c r="S340" s="20" t="str">
        <f t="shared" si="100"/>
        <v>0</v>
      </c>
      <c r="T340" s="20" t="str">
        <f t="shared" si="101"/>
        <v>0</v>
      </c>
      <c r="U340" s="20" t="str">
        <f t="shared" si="102"/>
        <v/>
      </c>
      <c r="V340" s="20" t="str">
        <f t="shared" si="103"/>
        <v/>
      </c>
      <c r="W340" s="20" t="str">
        <f t="shared" si="104"/>
        <v/>
      </c>
      <c r="X340" s="20">
        <f t="shared" si="107"/>
        <v>33</v>
      </c>
      <c r="Y340" s="20">
        <f t="shared" si="108"/>
        <v>224.91666666666666</v>
      </c>
    </row>
    <row r="341" spans="1:29" hidden="1" x14ac:dyDescent="0.25">
      <c r="A341">
        <f t="shared" si="116"/>
        <v>327</v>
      </c>
      <c r="B341" s="20">
        <f t="shared" si="112"/>
        <v>1308</v>
      </c>
      <c r="C341" s="20">
        <f t="shared" si="117"/>
        <v>2943</v>
      </c>
      <c r="D341" s="20">
        <f t="shared" si="118"/>
        <v>1635</v>
      </c>
      <c r="E341" s="20">
        <f t="shared" si="119"/>
        <v>1962</v>
      </c>
      <c r="F341" s="25">
        <f t="shared" si="120"/>
        <v>9810</v>
      </c>
      <c r="G341" s="31" t="str">
        <f t="shared" si="95"/>
        <v>1098</v>
      </c>
      <c r="H341" s="31">
        <v>0</v>
      </c>
      <c r="I341" s="31"/>
      <c r="J341" s="20">
        <f t="shared" si="105"/>
        <v>1</v>
      </c>
      <c r="K341" s="31">
        <f t="shared" si="106"/>
        <v>68</v>
      </c>
      <c r="L341" s="20"/>
      <c r="M341" s="20" t="str">
        <f t="shared" si="96"/>
        <v/>
      </c>
      <c r="N341" s="20" t="str">
        <f t="shared" si="109"/>
        <v>1</v>
      </c>
      <c r="O341" s="20" t="str">
        <f t="shared" si="110"/>
        <v/>
      </c>
      <c r="P341" s="20" t="str">
        <f t="shared" si="97"/>
        <v>9</v>
      </c>
      <c r="Q341" s="20" t="str">
        <f t="shared" si="98"/>
        <v>8</v>
      </c>
      <c r="R341" s="20" t="str">
        <f t="shared" si="99"/>
        <v>1</v>
      </c>
      <c r="S341" s="20" t="str">
        <f t="shared" si="100"/>
        <v>0</v>
      </c>
      <c r="T341" s="20" t="str">
        <f t="shared" si="101"/>
        <v>0</v>
      </c>
      <c r="U341" s="20" t="str">
        <f t="shared" si="102"/>
        <v/>
      </c>
      <c r="V341" s="20" t="str">
        <f t="shared" si="103"/>
        <v/>
      </c>
      <c r="W341" s="20" t="str">
        <f t="shared" si="104"/>
        <v/>
      </c>
      <c r="X341" s="20">
        <f t="shared" si="107"/>
        <v>18</v>
      </c>
      <c r="Y341" s="20">
        <f t="shared" si="108"/>
        <v>30.5</v>
      </c>
    </row>
    <row r="342" spans="1:29" hidden="1" x14ac:dyDescent="0.25">
      <c r="A342">
        <f t="shared" si="116"/>
        <v>328</v>
      </c>
      <c r="B342" s="20">
        <f t="shared" si="112"/>
        <v>1312</v>
      </c>
      <c r="C342" s="20">
        <f t="shared" si="117"/>
        <v>2952</v>
      </c>
      <c r="D342" s="20">
        <f t="shared" si="118"/>
        <v>1640</v>
      </c>
      <c r="E342" s="20">
        <f t="shared" si="119"/>
        <v>1968</v>
      </c>
      <c r="F342" s="25">
        <f t="shared" si="120"/>
        <v>9840</v>
      </c>
      <c r="G342" s="31" t="str">
        <f t="shared" si="95"/>
        <v>4098</v>
      </c>
      <c r="H342" s="31">
        <v>0</v>
      </c>
      <c r="I342" s="31"/>
      <c r="J342" s="20">
        <f t="shared" si="105"/>
        <v>1</v>
      </c>
      <c r="K342" s="31">
        <f t="shared" si="106"/>
        <v>68</v>
      </c>
      <c r="L342" s="20"/>
      <c r="M342" s="20" t="str">
        <f t="shared" si="96"/>
        <v/>
      </c>
      <c r="N342" s="20" t="str">
        <f t="shared" si="109"/>
        <v>4</v>
      </c>
      <c r="O342" s="20" t="str">
        <f t="shared" si="110"/>
        <v/>
      </c>
      <c r="P342" s="20" t="str">
        <f t="shared" si="97"/>
        <v>9</v>
      </c>
      <c r="Q342" s="20" t="str">
        <f t="shared" si="98"/>
        <v>8</v>
      </c>
      <c r="R342" s="20" t="str">
        <f t="shared" si="99"/>
        <v>4</v>
      </c>
      <c r="S342" s="20" t="str">
        <f t="shared" si="100"/>
        <v>0</v>
      </c>
      <c r="T342" s="20" t="str">
        <f t="shared" si="101"/>
        <v>0</v>
      </c>
      <c r="U342" s="20" t="str">
        <f t="shared" si="102"/>
        <v/>
      </c>
      <c r="V342" s="20" t="str">
        <f t="shared" si="103"/>
        <v/>
      </c>
      <c r="W342" s="20" t="str">
        <f t="shared" si="104"/>
        <v/>
      </c>
      <c r="X342" s="20">
        <f t="shared" si="107"/>
        <v>30</v>
      </c>
      <c r="Y342" s="20">
        <f t="shared" si="108"/>
        <v>113.83333333333333</v>
      </c>
    </row>
    <row r="343" spans="1:29" hidden="1" x14ac:dyDescent="0.25">
      <c r="A343">
        <f t="shared" si="116"/>
        <v>329</v>
      </c>
      <c r="B343" s="20">
        <f t="shared" si="112"/>
        <v>1316</v>
      </c>
      <c r="C343" s="20">
        <f t="shared" si="117"/>
        <v>2961</v>
      </c>
      <c r="D343" s="20">
        <f t="shared" si="118"/>
        <v>1645</v>
      </c>
      <c r="E343" s="20">
        <f t="shared" si="119"/>
        <v>1974</v>
      </c>
      <c r="F343" s="25">
        <f t="shared" si="120"/>
        <v>9870</v>
      </c>
      <c r="G343" s="31" t="str">
        <f t="shared" si="95"/>
        <v>7098</v>
      </c>
      <c r="H343" s="31">
        <v>0</v>
      </c>
      <c r="I343" s="31"/>
      <c r="J343" s="20">
        <f t="shared" si="105"/>
        <v>1</v>
      </c>
      <c r="K343" s="31">
        <f t="shared" si="106"/>
        <v>68</v>
      </c>
      <c r="L343" s="20"/>
      <c r="M343" s="20" t="str">
        <f t="shared" si="96"/>
        <v/>
      </c>
      <c r="N343" s="20" t="str">
        <f t="shared" si="109"/>
        <v>7</v>
      </c>
      <c r="O343" s="20" t="str">
        <f t="shared" si="110"/>
        <v/>
      </c>
      <c r="P343" s="20" t="str">
        <f t="shared" si="97"/>
        <v>9</v>
      </c>
      <c r="Q343" s="20" t="str">
        <f t="shared" si="98"/>
        <v>8</v>
      </c>
      <c r="R343" s="20" t="str">
        <f t="shared" si="99"/>
        <v>7</v>
      </c>
      <c r="S343" s="20" t="str">
        <f t="shared" si="100"/>
        <v>0</v>
      </c>
      <c r="T343" s="20" t="str">
        <f t="shared" si="101"/>
        <v>0</v>
      </c>
      <c r="U343" s="20" t="str">
        <f t="shared" si="102"/>
        <v/>
      </c>
      <c r="V343" s="20" t="str">
        <f t="shared" si="103"/>
        <v/>
      </c>
      <c r="W343" s="20" t="str">
        <f t="shared" si="104"/>
        <v/>
      </c>
      <c r="X343" s="20">
        <f t="shared" si="107"/>
        <v>6</v>
      </c>
      <c r="Y343" s="20">
        <f t="shared" si="108"/>
        <v>197.16666666666666</v>
      </c>
    </row>
    <row r="344" spans="1:29" hidden="1" x14ac:dyDescent="0.25">
      <c r="A344">
        <f t="shared" si="116"/>
        <v>330</v>
      </c>
      <c r="B344" s="20">
        <f t="shared" si="112"/>
        <v>1320</v>
      </c>
      <c r="C344" s="20">
        <f t="shared" si="117"/>
        <v>2970</v>
      </c>
      <c r="D344" s="20">
        <f t="shared" si="118"/>
        <v>1650</v>
      </c>
      <c r="E344" s="20">
        <f t="shared" si="119"/>
        <v>1980</v>
      </c>
      <c r="F344" s="25">
        <f t="shared" si="120"/>
        <v>9900</v>
      </c>
      <c r="G344" s="31" t="str">
        <f t="shared" si="95"/>
        <v>0099</v>
      </c>
      <c r="H344" s="31">
        <v>0</v>
      </c>
      <c r="I344" s="31"/>
      <c r="J344" s="20">
        <f t="shared" si="105"/>
        <v>2</v>
      </c>
      <c r="K344" s="31">
        <f t="shared" si="106"/>
        <v>68</v>
      </c>
      <c r="L344" s="20"/>
      <c r="M344" s="20" t="str">
        <f t="shared" si="96"/>
        <v/>
      </c>
      <c r="N344" s="20" t="str">
        <f t="shared" si="109"/>
        <v>0</v>
      </c>
      <c r="O344" s="20" t="str">
        <f t="shared" si="110"/>
        <v/>
      </c>
      <c r="P344" s="20" t="str">
        <f t="shared" si="97"/>
        <v>9</v>
      </c>
      <c r="Q344" s="20" t="str">
        <f t="shared" si="98"/>
        <v>9</v>
      </c>
      <c r="R344" s="20" t="str">
        <f t="shared" si="99"/>
        <v>0</v>
      </c>
      <c r="S344" s="20" t="str">
        <f t="shared" si="100"/>
        <v>0</v>
      </c>
      <c r="T344" s="20" t="str">
        <f t="shared" si="101"/>
        <v>0</v>
      </c>
      <c r="U344" s="20" t="str">
        <f t="shared" si="102"/>
        <v/>
      </c>
      <c r="V344" s="20" t="str">
        <f t="shared" si="103"/>
        <v/>
      </c>
      <c r="W344" s="20" t="str">
        <f t="shared" si="104"/>
        <v/>
      </c>
      <c r="X344" s="20">
        <f t="shared" si="107"/>
        <v>27</v>
      </c>
      <c r="Y344" s="20">
        <f t="shared" si="108"/>
        <v>2.75</v>
      </c>
    </row>
    <row r="345" spans="1:29" hidden="1" x14ac:dyDescent="0.25">
      <c r="A345">
        <f t="shared" si="116"/>
        <v>331</v>
      </c>
      <c r="B345" s="20">
        <f t="shared" si="112"/>
        <v>1324</v>
      </c>
      <c r="C345" s="20">
        <f t="shared" si="117"/>
        <v>2979</v>
      </c>
      <c r="D345" s="20">
        <f t="shared" si="118"/>
        <v>1655</v>
      </c>
      <c r="E345" s="20">
        <f t="shared" si="119"/>
        <v>1986</v>
      </c>
      <c r="F345" s="25">
        <f t="shared" si="120"/>
        <v>9930</v>
      </c>
      <c r="G345" s="31" t="str">
        <f t="shared" si="95"/>
        <v>3099</v>
      </c>
      <c r="H345" s="31">
        <v>0</v>
      </c>
      <c r="I345" s="31"/>
      <c r="J345" s="20">
        <f t="shared" si="105"/>
        <v>1</v>
      </c>
      <c r="K345" s="31">
        <f t="shared" si="106"/>
        <v>68</v>
      </c>
      <c r="L345" s="20"/>
      <c r="M345" s="20" t="str">
        <f t="shared" si="96"/>
        <v/>
      </c>
      <c r="N345" s="20" t="str">
        <f t="shared" si="109"/>
        <v>3</v>
      </c>
      <c r="O345" s="20" t="str">
        <f t="shared" si="110"/>
        <v/>
      </c>
      <c r="P345" s="20" t="str">
        <f t="shared" si="97"/>
        <v>9</v>
      </c>
      <c r="Q345" s="20" t="str">
        <f t="shared" si="98"/>
        <v>9</v>
      </c>
      <c r="R345" s="20" t="str">
        <f t="shared" si="99"/>
        <v>3</v>
      </c>
      <c r="S345" s="20" t="str">
        <f t="shared" si="100"/>
        <v>0</v>
      </c>
      <c r="T345" s="20" t="str">
        <f t="shared" si="101"/>
        <v>0</v>
      </c>
      <c r="U345" s="20" t="str">
        <f t="shared" si="102"/>
        <v/>
      </c>
      <c r="V345" s="20" t="str">
        <f t="shared" si="103"/>
        <v/>
      </c>
      <c r="W345" s="20" t="str">
        <f t="shared" si="104"/>
        <v/>
      </c>
      <c r="X345" s="20">
        <f t="shared" si="107"/>
        <v>3</v>
      </c>
      <c r="Y345" s="20">
        <f t="shared" si="108"/>
        <v>86.083333333333329</v>
      </c>
    </row>
    <row r="346" spans="1:29" hidden="1" x14ac:dyDescent="0.25">
      <c r="A346">
        <f t="shared" si="116"/>
        <v>332</v>
      </c>
      <c r="B346" s="20">
        <f t="shared" si="112"/>
        <v>1328</v>
      </c>
      <c r="C346" s="20">
        <f t="shared" si="117"/>
        <v>2988</v>
      </c>
      <c r="D346" s="20">
        <f t="shared" si="118"/>
        <v>1660</v>
      </c>
      <c r="E346" s="20">
        <f t="shared" si="119"/>
        <v>1992</v>
      </c>
      <c r="F346" s="25">
        <f t="shared" si="120"/>
        <v>9960</v>
      </c>
      <c r="G346" s="31" t="str">
        <f t="shared" si="95"/>
        <v>6099</v>
      </c>
      <c r="H346" s="31">
        <v>0</v>
      </c>
      <c r="I346" s="31"/>
      <c r="J346" s="20">
        <f t="shared" si="105"/>
        <v>1</v>
      </c>
      <c r="K346" s="31">
        <f t="shared" si="106"/>
        <v>68</v>
      </c>
      <c r="L346" s="20"/>
      <c r="M346" s="20" t="str">
        <f t="shared" si="96"/>
        <v/>
      </c>
      <c r="N346" s="20" t="str">
        <f t="shared" si="109"/>
        <v>6</v>
      </c>
      <c r="O346" s="20" t="str">
        <f t="shared" si="110"/>
        <v/>
      </c>
      <c r="P346" s="20" t="str">
        <f t="shared" si="97"/>
        <v>9</v>
      </c>
      <c r="Q346" s="20" t="str">
        <f t="shared" si="98"/>
        <v>9</v>
      </c>
      <c r="R346" s="20" t="str">
        <f t="shared" si="99"/>
        <v>6</v>
      </c>
      <c r="S346" s="20" t="str">
        <f t="shared" si="100"/>
        <v>0</v>
      </c>
      <c r="T346" s="20" t="str">
        <f t="shared" si="101"/>
        <v>0</v>
      </c>
      <c r="U346" s="20" t="str">
        <f t="shared" si="102"/>
        <v/>
      </c>
      <c r="V346" s="20" t="str">
        <f t="shared" si="103"/>
        <v/>
      </c>
      <c r="W346" s="20" t="str">
        <f t="shared" si="104"/>
        <v/>
      </c>
      <c r="X346" s="20">
        <f t="shared" si="107"/>
        <v>15</v>
      </c>
      <c r="Y346" s="20">
        <f t="shared" si="108"/>
        <v>169.41666666666666</v>
      </c>
    </row>
    <row r="347" spans="1:29" hidden="1" x14ac:dyDescent="0.25">
      <c r="A347">
        <f t="shared" si="116"/>
        <v>333</v>
      </c>
      <c r="B347" s="20">
        <f t="shared" si="112"/>
        <v>1332</v>
      </c>
      <c r="C347" s="20">
        <f t="shared" si="117"/>
        <v>2997</v>
      </c>
      <c r="D347" s="20">
        <f t="shared" si="118"/>
        <v>1665</v>
      </c>
      <c r="E347" s="20">
        <f t="shared" si="119"/>
        <v>1998</v>
      </c>
      <c r="F347" s="25">
        <f t="shared" si="120"/>
        <v>9990</v>
      </c>
      <c r="G347" s="31" t="str">
        <f t="shared" si="95"/>
        <v>9099</v>
      </c>
      <c r="H347" s="31">
        <v>0</v>
      </c>
      <c r="I347" s="31"/>
      <c r="J347" s="20">
        <f t="shared" si="105"/>
        <v>1</v>
      </c>
      <c r="K347" s="31">
        <f t="shared" si="106"/>
        <v>68</v>
      </c>
      <c r="L347" s="20">
        <v>0</v>
      </c>
      <c r="M347" s="20">
        <v>0</v>
      </c>
      <c r="N347" s="20" t="str">
        <f t="shared" si="109"/>
        <v>9</v>
      </c>
      <c r="O347" s="20" t="str">
        <f t="shared" si="110"/>
        <v/>
      </c>
      <c r="P347" s="20" t="str">
        <f t="shared" si="97"/>
        <v>9</v>
      </c>
      <c r="Q347" s="20" t="str">
        <f t="shared" si="98"/>
        <v>9</v>
      </c>
      <c r="R347" s="20" t="str">
        <f t="shared" si="99"/>
        <v>9</v>
      </c>
      <c r="S347" s="20" t="str">
        <f t="shared" si="100"/>
        <v>0</v>
      </c>
      <c r="T347" s="20" t="str">
        <f t="shared" si="101"/>
        <v>0</v>
      </c>
      <c r="U347" s="20" t="str">
        <f t="shared" si="102"/>
        <v/>
      </c>
      <c r="V347" s="20" t="str">
        <f t="shared" si="103"/>
        <v/>
      </c>
      <c r="W347" s="20" t="str">
        <f t="shared" si="104"/>
        <v/>
      </c>
      <c r="X347" s="20">
        <f t="shared" si="107"/>
        <v>27</v>
      </c>
      <c r="Y347" s="20">
        <f t="shared" si="108"/>
        <v>252.75</v>
      </c>
      <c r="Z347" t="s">
        <v>201</v>
      </c>
      <c r="AA347" t="s">
        <v>201</v>
      </c>
      <c r="AB347" t="s">
        <v>201</v>
      </c>
      <c r="AC347" t="s">
        <v>201</v>
      </c>
    </row>
    <row r="348" spans="1:29" hidden="1" x14ac:dyDescent="0.25">
      <c r="A348">
        <f t="shared" si="116"/>
        <v>334</v>
      </c>
      <c r="B348" s="20">
        <f t="shared" si="112"/>
        <v>1336</v>
      </c>
      <c r="C348" s="20">
        <f t="shared" si="117"/>
        <v>3006</v>
      </c>
      <c r="D348" s="20">
        <f t="shared" si="118"/>
        <v>1670</v>
      </c>
      <c r="E348" s="20">
        <f t="shared" si="119"/>
        <v>2004</v>
      </c>
    </row>
    <row r="349" spans="1:29" hidden="1" x14ac:dyDescent="0.25">
      <c r="A349">
        <f t="shared" si="116"/>
        <v>335</v>
      </c>
      <c r="B349" s="20">
        <f t="shared" si="112"/>
        <v>1340</v>
      </c>
      <c r="C349" s="20">
        <f t="shared" si="117"/>
        <v>3015</v>
      </c>
      <c r="D349" s="20">
        <f t="shared" si="118"/>
        <v>1675</v>
      </c>
      <c r="E349" s="20">
        <f t="shared" si="119"/>
        <v>2010</v>
      </c>
    </row>
    <row r="350" spans="1:29" hidden="1" x14ac:dyDescent="0.25">
      <c r="A350">
        <f t="shared" si="116"/>
        <v>336</v>
      </c>
      <c r="B350" s="20">
        <f t="shared" si="112"/>
        <v>1344</v>
      </c>
      <c r="C350" s="20">
        <f t="shared" si="117"/>
        <v>3024</v>
      </c>
      <c r="D350" s="20">
        <f t="shared" si="118"/>
        <v>1680</v>
      </c>
      <c r="E350" s="20">
        <f t="shared" si="119"/>
        <v>2016</v>
      </c>
    </row>
    <row r="351" spans="1:29" hidden="1" x14ac:dyDescent="0.25">
      <c r="A351">
        <f t="shared" si="116"/>
        <v>337</v>
      </c>
      <c r="B351" s="20">
        <f t="shared" si="112"/>
        <v>1348</v>
      </c>
      <c r="C351" s="20">
        <f t="shared" si="117"/>
        <v>3033</v>
      </c>
      <c r="D351" s="20">
        <f t="shared" si="118"/>
        <v>1685</v>
      </c>
      <c r="E351" s="20">
        <f t="shared" si="119"/>
        <v>2022</v>
      </c>
    </row>
    <row r="352" spans="1:29" hidden="1" x14ac:dyDescent="0.25">
      <c r="A352">
        <f t="shared" si="116"/>
        <v>338</v>
      </c>
      <c r="B352" s="20">
        <f t="shared" si="112"/>
        <v>1352</v>
      </c>
      <c r="C352" s="20">
        <f t="shared" si="117"/>
        <v>3042</v>
      </c>
      <c r="D352" s="20">
        <f t="shared" si="118"/>
        <v>1690</v>
      </c>
      <c r="E352" s="20">
        <f t="shared" si="119"/>
        <v>2028</v>
      </c>
    </row>
    <row r="353" spans="1:5" hidden="1" x14ac:dyDescent="0.25">
      <c r="A353">
        <f t="shared" si="116"/>
        <v>339</v>
      </c>
      <c r="B353" s="20">
        <f t="shared" si="112"/>
        <v>1356</v>
      </c>
      <c r="C353" s="20">
        <f t="shared" si="117"/>
        <v>3051</v>
      </c>
      <c r="D353" s="20">
        <f t="shared" si="118"/>
        <v>1695</v>
      </c>
      <c r="E353" s="20">
        <f t="shared" si="119"/>
        <v>2034</v>
      </c>
    </row>
    <row r="354" spans="1:5" hidden="1" x14ac:dyDescent="0.25">
      <c r="A354">
        <f t="shared" si="116"/>
        <v>340</v>
      </c>
      <c r="B354" s="20">
        <f t="shared" si="112"/>
        <v>1360</v>
      </c>
      <c r="C354" s="20">
        <f t="shared" si="117"/>
        <v>3060</v>
      </c>
      <c r="D354" s="20">
        <f t="shared" si="118"/>
        <v>1700</v>
      </c>
      <c r="E354" s="20">
        <f t="shared" si="119"/>
        <v>2040</v>
      </c>
    </row>
    <row r="355" spans="1:5" hidden="1" x14ac:dyDescent="0.25">
      <c r="A355">
        <f t="shared" si="116"/>
        <v>341</v>
      </c>
      <c r="B355" s="20">
        <f t="shared" si="112"/>
        <v>1364</v>
      </c>
      <c r="C355" s="20">
        <f t="shared" si="117"/>
        <v>3069</v>
      </c>
      <c r="D355" s="20">
        <f t="shared" si="118"/>
        <v>1705</v>
      </c>
      <c r="E355" s="20">
        <f t="shared" si="119"/>
        <v>2046</v>
      </c>
    </row>
    <row r="356" spans="1:5" hidden="1" x14ac:dyDescent="0.25">
      <c r="A356">
        <f t="shared" si="116"/>
        <v>342</v>
      </c>
      <c r="B356" s="20">
        <f t="shared" si="112"/>
        <v>1368</v>
      </c>
      <c r="C356" s="20">
        <f t="shared" si="117"/>
        <v>3078</v>
      </c>
      <c r="D356" s="20">
        <f t="shared" si="118"/>
        <v>1710</v>
      </c>
      <c r="E356" s="20">
        <f t="shared" si="119"/>
        <v>2052</v>
      </c>
    </row>
    <row r="357" spans="1:5" hidden="1" x14ac:dyDescent="0.25">
      <c r="A357">
        <f t="shared" si="116"/>
        <v>343</v>
      </c>
      <c r="B357" s="20">
        <f t="shared" si="112"/>
        <v>1372</v>
      </c>
      <c r="C357" s="20">
        <f t="shared" si="117"/>
        <v>3087</v>
      </c>
      <c r="D357" s="20">
        <f t="shared" si="118"/>
        <v>1715</v>
      </c>
      <c r="E357" s="20">
        <f t="shared" si="119"/>
        <v>2058</v>
      </c>
    </row>
    <row r="358" spans="1:5" hidden="1" x14ac:dyDescent="0.25">
      <c r="A358">
        <f t="shared" si="116"/>
        <v>344</v>
      </c>
      <c r="B358" s="20">
        <f t="shared" si="112"/>
        <v>1376</v>
      </c>
      <c r="C358" s="20">
        <f t="shared" si="117"/>
        <v>3096</v>
      </c>
      <c r="D358" s="20">
        <f t="shared" si="118"/>
        <v>1720</v>
      </c>
      <c r="E358" s="20">
        <f t="shared" si="119"/>
        <v>2064</v>
      </c>
    </row>
    <row r="359" spans="1:5" hidden="1" x14ac:dyDescent="0.25">
      <c r="A359">
        <f t="shared" si="116"/>
        <v>345</v>
      </c>
      <c r="B359" s="20">
        <f t="shared" si="112"/>
        <v>1380</v>
      </c>
      <c r="C359" s="20">
        <f t="shared" si="117"/>
        <v>3105</v>
      </c>
      <c r="D359" s="20">
        <f t="shared" si="118"/>
        <v>1725</v>
      </c>
      <c r="E359" s="20">
        <f t="shared" si="119"/>
        <v>2070</v>
      </c>
    </row>
    <row r="360" spans="1:5" hidden="1" x14ac:dyDescent="0.25">
      <c r="A360">
        <f t="shared" si="116"/>
        <v>346</v>
      </c>
      <c r="B360" s="20">
        <f t="shared" si="112"/>
        <v>1384</v>
      </c>
      <c r="C360" s="20">
        <f t="shared" si="117"/>
        <v>3114</v>
      </c>
      <c r="D360" s="20">
        <f t="shared" si="118"/>
        <v>1730</v>
      </c>
      <c r="E360" s="20">
        <f t="shared" si="119"/>
        <v>2076</v>
      </c>
    </row>
    <row r="361" spans="1:5" hidden="1" x14ac:dyDescent="0.25">
      <c r="A361">
        <f t="shared" si="116"/>
        <v>347</v>
      </c>
      <c r="B361" s="20">
        <f t="shared" si="112"/>
        <v>1388</v>
      </c>
      <c r="C361" s="20">
        <f t="shared" si="117"/>
        <v>3123</v>
      </c>
      <c r="D361" s="20">
        <f t="shared" si="118"/>
        <v>1735</v>
      </c>
      <c r="E361" s="20">
        <f t="shared" si="119"/>
        <v>2082</v>
      </c>
    </row>
    <row r="362" spans="1:5" hidden="1" x14ac:dyDescent="0.25">
      <c r="A362">
        <f t="shared" si="116"/>
        <v>348</v>
      </c>
      <c r="B362" s="20">
        <f t="shared" si="112"/>
        <v>1392</v>
      </c>
      <c r="C362" s="20">
        <f t="shared" si="117"/>
        <v>3132</v>
      </c>
      <c r="D362" s="20">
        <f t="shared" si="118"/>
        <v>1740</v>
      </c>
      <c r="E362" s="20">
        <f t="shared" si="119"/>
        <v>2088</v>
      </c>
    </row>
    <row r="363" spans="1:5" hidden="1" x14ac:dyDescent="0.25">
      <c r="A363">
        <f t="shared" si="116"/>
        <v>349</v>
      </c>
      <c r="B363" s="20">
        <f t="shared" si="112"/>
        <v>1396</v>
      </c>
      <c r="C363" s="20">
        <f t="shared" si="117"/>
        <v>3141</v>
      </c>
      <c r="D363" s="20">
        <f t="shared" si="118"/>
        <v>1745</v>
      </c>
      <c r="E363" s="20">
        <f t="shared" si="119"/>
        <v>2094</v>
      </c>
    </row>
    <row r="364" spans="1:5" hidden="1" x14ac:dyDescent="0.25">
      <c r="A364">
        <f t="shared" si="116"/>
        <v>350</v>
      </c>
      <c r="B364" s="20">
        <f t="shared" si="112"/>
        <v>1400</v>
      </c>
      <c r="C364" s="20">
        <f t="shared" si="117"/>
        <v>3150</v>
      </c>
      <c r="D364" s="20">
        <f t="shared" si="118"/>
        <v>1750</v>
      </c>
      <c r="E364" s="20">
        <f t="shared" si="119"/>
        <v>2100</v>
      </c>
    </row>
    <row r="365" spans="1:5" hidden="1" x14ac:dyDescent="0.25">
      <c r="A365">
        <f t="shared" si="116"/>
        <v>351</v>
      </c>
      <c r="B365" s="20">
        <f t="shared" si="112"/>
        <v>1404</v>
      </c>
      <c r="C365" s="20">
        <f t="shared" si="117"/>
        <v>3159</v>
      </c>
      <c r="D365" s="20">
        <f t="shared" si="118"/>
        <v>1755</v>
      </c>
      <c r="E365" s="20">
        <f t="shared" si="119"/>
        <v>2106</v>
      </c>
    </row>
    <row r="366" spans="1:5" hidden="1" x14ac:dyDescent="0.25">
      <c r="A366">
        <f t="shared" si="116"/>
        <v>352</v>
      </c>
      <c r="B366" s="20">
        <f t="shared" si="112"/>
        <v>1408</v>
      </c>
      <c r="C366" s="20">
        <f t="shared" si="117"/>
        <v>3168</v>
      </c>
      <c r="D366" s="20">
        <f t="shared" si="118"/>
        <v>1760</v>
      </c>
      <c r="E366" s="20">
        <f t="shared" si="119"/>
        <v>2112</v>
      </c>
    </row>
    <row r="367" spans="1:5" hidden="1" x14ac:dyDescent="0.25">
      <c r="A367">
        <f t="shared" si="116"/>
        <v>353</v>
      </c>
      <c r="B367" s="20">
        <f t="shared" si="112"/>
        <v>1412</v>
      </c>
      <c r="C367" s="20">
        <f t="shared" si="117"/>
        <v>3177</v>
      </c>
      <c r="D367" s="20">
        <f t="shared" si="118"/>
        <v>1765</v>
      </c>
      <c r="E367" s="20">
        <f t="shared" si="119"/>
        <v>2118</v>
      </c>
    </row>
    <row r="368" spans="1:5" hidden="1" x14ac:dyDescent="0.25">
      <c r="A368">
        <f t="shared" si="116"/>
        <v>354</v>
      </c>
      <c r="B368" s="20">
        <f t="shared" si="112"/>
        <v>1416</v>
      </c>
      <c r="C368" s="20">
        <f t="shared" si="117"/>
        <v>3186</v>
      </c>
      <c r="D368" s="20">
        <f t="shared" si="118"/>
        <v>1770</v>
      </c>
      <c r="E368" s="20">
        <f t="shared" si="119"/>
        <v>2124</v>
      </c>
    </row>
    <row r="369" spans="1:5" hidden="1" x14ac:dyDescent="0.25">
      <c r="A369">
        <f t="shared" si="116"/>
        <v>355</v>
      </c>
      <c r="B369" s="20">
        <f t="shared" si="112"/>
        <v>1420</v>
      </c>
      <c r="C369" s="20">
        <f t="shared" si="117"/>
        <v>3195</v>
      </c>
      <c r="D369" s="20">
        <f t="shared" si="118"/>
        <v>1775</v>
      </c>
      <c r="E369" s="20">
        <f t="shared" si="119"/>
        <v>2130</v>
      </c>
    </row>
    <row r="370" spans="1:5" hidden="1" x14ac:dyDescent="0.25">
      <c r="A370">
        <f t="shared" si="116"/>
        <v>356</v>
      </c>
      <c r="B370" s="20">
        <f t="shared" si="112"/>
        <v>1424</v>
      </c>
      <c r="C370" s="20">
        <f t="shared" si="117"/>
        <v>3204</v>
      </c>
      <c r="D370" s="20">
        <f t="shared" si="118"/>
        <v>1780</v>
      </c>
      <c r="E370" s="20">
        <f t="shared" si="119"/>
        <v>2136</v>
      </c>
    </row>
    <row r="371" spans="1:5" hidden="1" x14ac:dyDescent="0.25">
      <c r="A371">
        <f t="shared" si="116"/>
        <v>357</v>
      </c>
      <c r="B371" s="20">
        <f t="shared" ref="B371:B434" si="121">A371*$B$14</f>
        <v>1428</v>
      </c>
      <c r="C371" s="20">
        <f t="shared" si="117"/>
        <v>3213</v>
      </c>
      <c r="D371" s="20">
        <f t="shared" si="118"/>
        <v>1785</v>
      </c>
      <c r="E371" s="20">
        <f t="shared" si="119"/>
        <v>2142</v>
      </c>
    </row>
    <row r="372" spans="1:5" hidden="1" x14ac:dyDescent="0.25">
      <c r="A372">
        <f t="shared" si="116"/>
        <v>358</v>
      </c>
      <c r="B372" s="20">
        <f t="shared" si="121"/>
        <v>1432</v>
      </c>
      <c r="C372" s="20">
        <f t="shared" si="117"/>
        <v>3222</v>
      </c>
      <c r="D372" s="20">
        <f t="shared" si="118"/>
        <v>1790</v>
      </c>
      <c r="E372" s="20">
        <f t="shared" si="119"/>
        <v>2148</v>
      </c>
    </row>
    <row r="373" spans="1:5" hidden="1" x14ac:dyDescent="0.25">
      <c r="A373">
        <f t="shared" si="116"/>
        <v>359</v>
      </c>
      <c r="B373" s="20">
        <f t="shared" si="121"/>
        <v>1436</v>
      </c>
      <c r="C373" s="20">
        <f t="shared" si="117"/>
        <v>3231</v>
      </c>
      <c r="D373" s="20">
        <f t="shared" si="118"/>
        <v>1795</v>
      </c>
      <c r="E373" s="20">
        <f t="shared" si="119"/>
        <v>2154</v>
      </c>
    </row>
    <row r="374" spans="1:5" hidden="1" x14ac:dyDescent="0.25">
      <c r="A374">
        <f t="shared" si="116"/>
        <v>360</v>
      </c>
      <c r="B374" s="20">
        <f t="shared" si="121"/>
        <v>1440</v>
      </c>
      <c r="C374" s="20">
        <f t="shared" si="117"/>
        <v>3240</v>
      </c>
      <c r="D374" s="20">
        <f t="shared" si="118"/>
        <v>1800</v>
      </c>
      <c r="E374" s="20">
        <f t="shared" si="119"/>
        <v>2160</v>
      </c>
    </row>
    <row r="375" spans="1:5" hidden="1" x14ac:dyDescent="0.25">
      <c r="A375">
        <f t="shared" si="116"/>
        <v>361</v>
      </c>
      <c r="B375" s="20">
        <f t="shared" si="121"/>
        <v>1444</v>
      </c>
      <c r="C375" s="20">
        <f t="shared" si="117"/>
        <v>3249</v>
      </c>
      <c r="D375" s="20">
        <f t="shared" si="118"/>
        <v>1805</v>
      </c>
      <c r="E375" s="20">
        <f t="shared" si="119"/>
        <v>2166</v>
      </c>
    </row>
    <row r="376" spans="1:5" hidden="1" x14ac:dyDescent="0.25">
      <c r="A376">
        <f t="shared" si="116"/>
        <v>362</v>
      </c>
      <c r="B376" s="20">
        <f t="shared" si="121"/>
        <v>1448</v>
      </c>
      <c r="C376" s="20">
        <f t="shared" si="117"/>
        <v>3258</v>
      </c>
      <c r="D376" s="20">
        <f t="shared" si="118"/>
        <v>1810</v>
      </c>
      <c r="E376" s="20">
        <f t="shared" si="119"/>
        <v>2172</v>
      </c>
    </row>
    <row r="377" spans="1:5" hidden="1" x14ac:dyDescent="0.25">
      <c r="A377">
        <f t="shared" si="116"/>
        <v>363</v>
      </c>
      <c r="B377" s="20">
        <f t="shared" si="121"/>
        <v>1452</v>
      </c>
      <c r="C377" s="20">
        <f t="shared" si="117"/>
        <v>3267</v>
      </c>
      <c r="D377" s="20">
        <f t="shared" si="118"/>
        <v>1815</v>
      </c>
      <c r="E377" s="20">
        <f t="shared" si="119"/>
        <v>2178</v>
      </c>
    </row>
    <row r="378" spans="1:5" hidden="1" x14ac:dyDescent="0.25">
      <c r="A378">
        <f t="shared" si="116"/>
        <v>364</v>
      </c>
      <c r="B378" s="20">
        <f t="shared" si="121"/>
        <v>1456</v>
      </c>
      <c r="C378" s="20">
        <f t="shared" si="117"/>
        <v>3276</v>
      </c>
      <c r="D378" s="20">
        <f t="shared" si="118"/>
        <v>1820</v>
      </c>
      <c r="E378" s="20">
        <f t="shared" si="119"/>
        <v>2184</v>
      </c>
    </row>
    <row r="379" spans="1:5" hidden="1" x14ac:dyDescent="0.25">
      <c r="A379">
        <f t="shared" si="116"/>
        <v>365</v>
      </c>
      <c r="B379" s="20">
        <f t="shared" si="121"/>
        <v>1460</v>
      </c>
      <c r="C379" s="20">
        <f t="shared" si="117"/>
        <v>3285</v>
      </c>
      <c r="D379" s="20">
        <f t="shared" si="118"/>
        <v>1825</v>
      </c>
      <c r="E379" s="20">
        <f t="shared" si="119"/>
        <v>2190</v>
      </c>
    </row>
    <row r="380" spans="1:5" hidden="1" x14ac:dyDescent="0.25">
      <c r="A380">
        <f t="shared" si="116"/>
        <v>366</v>
      </c>
      <c r="B380" s="20">
        <f t="shared" si="121"/>
        <v>1464</v>
      </c>
      <c r="C380" s="20">
        <f t="shared" si="117"/>
        <v>3294</v>
      </c>
      <c r="D380" s="20">
        <f t="shared" si="118"/>
        <v>1830</v>
      </c>
      <c r="E380" s="20">
        <f t="shared" si="119"/>
        <v>2196</v>
      </c>
    </row>
    <row r="381" spans="1:5" hidden="1" x14ac:dyDescent="0.25">
      <c r="A381">
        <f t="shared" si="116"/>
        <v>367</v>
      </c>
      <c r="B381" s="20">
        <f t="shared" si="121"/>
        <v>1468</v>
      </c>
      <c r="C381" s="20">
        <f t="shared" si="117"/>
        <v>3303</v>
      </c>
      <c r="D381" s="20">
        <f t="shared" si="118"/>
        <v>1835</v>
      </c>
      <c r="E381" s="20">
        <f t="shared" si="119"/>
        <v>2202</v>
      </c>
    </row>
    <row r="382" spans="1:5" hidden="1" x14ac:dyDescent="0.25">
      <c r="A382">
        <f t="shared" si="116"/>
        <v>368</v>
      </c>
      <c r="B382" s="20">
        <f t="shared" si="121"/>
        <v>1472</v>
      </c>
      <c r="C382" s="20">
        <f t="shared" si="117"/>
        <v>3312</v>
      </c>
      <c r="D382" s="20">
        <f t="shared" si="118"/>
        <v>1840</v>
      </c>
      <c r="E382" s="20">
        <f t="shared" si="119"/>
        <v>2208</v>
      </c>
    </row>
    <row r="383" spans="1:5" hidden="1" x14ac:dyDescent="0.25">
      <c r="A383">
        <f t="shared" si="116"/>
        <v>369</v>
      </c>
      <c r="B383" s="20">
        <f t="shared" si="121"/>
        <v>1476</v>
      </c>
      <c r="C383" s="20">
        <f t="shared" si="117"/>
        <v>3321</v>
      </c>
      <c r="D383" s="20">
        <f t="shared" si="118"/>
        <v>1845</v>
      </c>
      <c r="E383" s="20">
        <f t="shared" si="119"/>
        <v>2214</v>
      </c>
    </row>
    <row r="384" spans="1:5" hidden="1" x14ac:dyDescent="0.25">
      <c r="A384">
        <f t="shared" si="116"/>
        <v>370</v>
      </c>
      <c r="B384" s="20">
        <f t="shared" si="121"/>
        <v>1480</v>
      </c>
      <c r="C384" s="20">
        <f t="shared" si="117"/>
        <v>3330</v>
      </c>
      <c r="D384" s="20">
        <f t="shared" si="118"/>
        <v>1850</v>
      </c>
      <c r="E384" s="20">
        <f t="shared" si="119"/>
        <v>2220</v>
      </c>
    </row>
    <row r="385" spans="1:5" hidden="1" x14ac:dyDescent="0.25">
      <c r="A385">
        <f t="shared" si="116"/>
        <v>371</v>
      </c>
      <c r="B385" s="20">
        <f t="shared" si="121"/>
        <v>1484</v>
      </c>
      <c r="C385" s="20">
        <f t="shared" si="117"/>
        <v>3339</v>
      </c>
      <c r="D385" s="20">
        <f t="shared" si="118"/>
        <v>1855</v>
      </c>
      <c r="E385" s="20">
        <f t="shared" si="119"/>
        <v>2226</v>
      </c>
    </row>
    <row r="386" spans="1:5" hidden="1" x14ac:dyDescent="0.25">
      <c r="A386">
        <f t="shared" si="116"/>
        <v>372</v>
      </c>
      <c r="B386" s="20">
        <f t="shared" si="121"/>
        <v>1488</v>
      </c>
      <c r="C386" s="20">
        <f t="shared" si="117"/>
        <v>3348</v>
      </c>
      <c r="D386" s="20">
        <f t="shared" si="118"/>
        <v>1860</v>
      </c>
      <c r="E386" s="20">
        <f t="shared" si="119"/>
        <v>2232</v>
      </c>
    </row>
    <row r="387" spans="1:5" hidden="1" x14ac:dyDescent="0.25">
      <c r="A387">
        <f t="shared" si="116"/>
        <v>373</v>
      </c>
      <c r="B387" s="20">
        <f t="shared" si="121"/>
        <v>1492</v>
      </c>
      <c r="C387" s="20">
        <f t="shared" si="117"/>
        <v>3357</v>
      </c>
      <c r="D387" s="20">
        <f t="shared" si="118"/>
        <v>1865</v>
      </c>
      <c r="E387" s="20">
        <f t="shared" si="119"/>
        <v>2238</v>
      </c>
    </row>
    <row r="388" spans="1:5" hidden="1" x14ac:dyDescent="0.25">
      <c r="A388">
        <f t="shared" si="116"/>
        <v>374</v>
      </c>
      <c r="B388" s="20">
        <f t="shared" si="121"/>
        <v>1496</v>
      </c>
      <c r="C388" s="20">
        <f t="shared" si="117"/>
        <v>3366</v>
      </c>
      <c r="D388" s="20">
        <f t="shared" si="118"/>
        <v>1870</v>
      </c>
      <c r="E388" s="20">
        <f t="shared" si="119"/>
        <v>2244</v>
      </c>
    </row>
    <row r="389" spans="1:5" hidden="1" x14ac:dyDescent="0.25">
      <c r="A389">
        <f t="shared" si="116"/>
        <v>375</v>
      </c>
      <c r="B389" s="20">
        <f t="shared" si="121"/>
        <v>1500</v>
      </c>
      <c r="C389" s="20">
        <f t="shared" si="117"/>
        <v>3375</v>
      </c>
      <c r="D389" s="20">
        <f t="shared" si="118"/>
        <v>1875</v>
      </c>
      <c r="E389" s="20">
        <f t="shared" si="119"/>
        <v>2250</v>
      </c>
    </row>
    <row r="390" spans="1:5" hidden="1" x14ac:dyDescent="0.25">
      <c r="A390">
        <f t="shared" si="116"/>
        <v>376</v>
      </c>
      <c r="B390" s="20">
        <f t="shared" si="121"/>
        <v>1504</v>
      </c>
      <c r="C390" s="20">
        <f t="shared" si="117"/>
        <v>3384</v>
      </c>
      <c r="D390" s="20">
        <f t="shared" si="118"/>
        <v>1880</v>
      </c>
      <c r="E390" s="20">
        <f t="shared" si="119"/>
        <v>2256</v>
      </c>
    </row>
    <row r="391" spans="1:5" hidden="1" x14ac:dyDescent="0.25">
      <c r="A391">
        <f t="shared" si="116"/>
        <v>377</v>
      </c>
      <c r="B391" s="20">
        <f t="shared" si="121"/>
        <v>1508</v>
      </c>
      <c r="C391" s="20">
        <f t="shared" si="117"/>
        <v>3393</v>
      </c>
      <c r="D391" s="20">
        <f t="shared" si="118"/>
        <v>1885</v>
      </c>
      <c r="E391" s="20">
        <f t="shared" si="119"/>
        <v>2262</v>
      </c>
    </row>
    <row r="392" spans="1:5" hidden="1" x14ac:dyDescent="0.25">
      <c r="A392">
        <f t="shared" si="116"/>
        <v>378</v>
      </c>
      <c r="B392" s="20">
        <f t="shared" si="121"/>
        <v>1512</v>
      </c>
      <c r="C392" s="20">
        <f t="shared" si="117"/>
        <v>3402</v>
      </c>
      <c r="D392" s="20">
        <f t="shared" si="118"/>
        <v>1890</v>
      </c>
      <c r="E392" s="20">
        <f t="shared" si="119"/>
        <v>2268</v>
      </c>
    </row>
    <row r="393" spans="1:5" hidden="1" x14ac:dyDescent="0.25">
      <c r="A393">
        <f t="shared" si="116"/>
        <v>379</v>
      </c>
      <c r="B393" s="20">
        <f t="shared" si="121"/>
        <v>1516</v>
      </c>
      <c r="C393" s="20">
        <f t="shared" si="117"/>
        <v>3411</v>
      </c>
      <c r="D393" s="20">
        <f t="shared" si="118"/>
        <v>1895</v>
      </c>
      <c r="E393" s="20">
        <f t="shared" si="119"/>
        <v>2274</v>
      </c>
    </row>
    <row r="394" spans="1:5" hidden="1" x14ac:dyDescent="0.25">
      <c r="A394">
        <f t="shared" si="116"/>
        <v>380</v>
      </c>
      <c r="B394" s="20">
        <f t="shared" si="121"/>
        <v>1520</v>
      </c>
      <c r="C394" s="20">
        <f t="shared" si="117"/>
        <v>3420</v>
      </c>
      <c r="D394" s="20">
        <f t="shared" si="118"/>
        <v>1900</v>
      </c>
      <c r="E394" s="20">
        <f t="shared" si="119"/>
        <v>2280</v>
      </c>
    </row>
    <row r="395" spans="1:5" hidden="1" x14ac:dyDescent="0.25">
      <c r="A395">
        <f t="shared" si="116"/>
        <v>381</v>
      </c>
      <c r="B395" s="20">
        <f t="shared" si="121"/>
        <v>1524</v>
      </c>
      <c r="C395" s="20">
        <f t="shared" si="117"/>
        <v>3429</v>
      </c>
      <c r="D395" s="20">
        <f t="shared" si="118"/>
        <v>1905</v>
      </c>
      <c r="E395" s="20">
        <f t="shared" si="119"/>
        <v>2286</v>
      </c>
    </row>
    <row r="396" spans="1:5" hidden="1" x14ac:dyDescent="0.25">
      <c r="A396">
        <f t="shared" si="116"/>
        <v>382</v>
      </c>
      <c r="B396" s="20">
        <f t="shared" si="121"/>
        <v>1528</v>
      </c>
      <c r="C396" s="20">
        <f t="shared" si="117"/>
        <v>3438</v>
      </c>
      <c r="D396" s="20">
        <f t="shared" si="118"/>
        <v>1910</v>
      </c>
      <c r="E396" s="20">
        <f t="shared" si="119"/>
        <v>2292</v>
      </c>
    </row>
    <row r="397" spans="1:5" hidden="1" x14ac:dyDescent="0.25">
      <c r="A397">
        <f t="shared" si="116"/>
        <v>383</v>
      </c>
      <c r="B397" s="20">
        <f t="shared" si="121"/>
        <v>1532</v>
      </c>
      <c r="C397" s="20">
        <f t="shared" si="117"/>
        <v>3447</v>
      </c>
      <c r="D397" s="20">
        <f t="shared" si="118"/>
        <v>1915</v>
      </c>
      <c r="E397" s="20">
        <f t="shared" si="119"/>
        <v>2298</v>
      </c>
    </row>
    <row r="398" spans="1:5" hidden="1" x14ac:dyDescent="0.25">
      <c r="A398">
        <f t="shared" ref="A398:A461" si="122">A397+1</f>
        <v>384</v>
      </c>
      <c r="B398" s="20">
        <f t="shared" si="121"/>
        <v>1536</v>
      </c>
      <c r="C398" s="20">
        <f t="shared" ref="C398:C461" si="123">A398*$C$14</f>
        <v>3456</v>
      </c>
      <c r="D398" s="20">
        <f t="shared" si="118"/>
        <v>1920</v>
      </c>
      <c r="E398" s="20">
        <f t="shared" si="119"/>
        <v>2304</v>
      </c>
    </row>
    <row r="399" spans="1:5" hidden="1" x14ac:dyDescent="0.25">
      <c r="A399">
        <f t="shared" si="122"/>
        <v>385</v>
      </c>
      <c r="B399" s="20">
        <f t="shared" si="121"/>
        <v>1540</v>
      </c>
      <c r="C399" s="20">
        <f t="shared" si="123"/>
        <v>3465</v>
      </c>
      <c r="D399" s="20">
        <f t="shared" si="118"/>
        <v>1925</v>
      </c>
      <c r="E399" s="20">
        <f t="shared" si="119"/>
        <v>2310</v>
      </c>
    </row>
    <row r="400" spans="1:5" hidden="1" x14ac:dyDescent="0.25">
      <c r="A400">
        <f t="shared" si="122"/>
        <v>386</v>
      </c>
      <c r="B400" s="20">
        <f t="shared" si="121"/>
        <v>1544</v>
      </c>
      <c r="C400" s="20">
        <f t="shared" si="123"/>
        <v>3474</v>
      </c>
      <c r="D400" s="20">
        <f t="shared" ref="D400:D463" si="124">A400*$D$14</f>
        <v>1930</v>
      </c>
      <c r="E400" s="20">
        <f t="shared" ref="E400:E463" si="125">A400*$E$14</f>
        <v>2316</v>
      </c>
    </row>
    <row r="401" spans="1:5" hidden="1" x14ac:dyDescent="0.25">
      <c r="A401">
        <f t="shared" si="122"/>
        <v>387</v>
      </c>
      <c r="B401" s="20">
        <f t="shared" si="121"/>
        <v>1548</v>
      </c>
      <c r="C401" s="20">
        <f t="shared" si="123"/>
        <v>3483</v>
      </c>
      <c r="D401" s="20">
        <f t="shared" si="124"/>
        <v>1935</v>
      </c>
      <c r="E401" s="20">
        <f t="shared" si="125"/>
        <v>2322</v>
      </c>
    </row>
    <row r="402" spans="1:5" hidden="1" x14ac:dyDescent="0.25">
      <c r="A402">
        <f t="shared" si="122"/>
        <v>388</v>
      </c>
      <c r="B402" s="20">
        <f t="shared" si="121"/>
        <v>1552</v>
      </c>
      <c r="C402" s="20">
        <f t="shared" si="123"/>
        <v>3492</v>
      </c>
      <c r="D402" s="20">
        <f t="shared" si="124"/>
        <v>1940</v>
      </c>
      <c r="E402" s="20">
        <f t="shared" si="125"/>
        <v>2328</v>
      </c>
    </row>
    <row r="403" spans="1:5" hidden="1" x14ac:dyDescent="0.25">
      <c r="A403">
        <f t="shared" si="122"/>
        <v>389</v>
      </c>
      <c r="B403" s="20">
        <f t="shared" si="121"/>
        <v>1556</v>
      </c>
      <c r="C403" s="20">
        <f t="shared" si="123"/>
        <v>3501</v>
      </c>
      <c r="D403" s="20">
        <f t="shared" si="124"/>
        <v>1945</v>
      </c>
      <c r="E403" s="20">
        <f t="shared" si="125"/>
        <v>2334</v>
      </c>
    </row>
    <row r="404" spans="1:5" hidden="1" x14ac:dyDescent="0.25">
      <c r="A404">
        <f t="shared" si="122"/>
        <v>390</v>
      </c>
      <c r="B404" s="20">
        <f t="shared" si="121"/>
        <v>1560</v>
      </c>
      <c r="C404" s="20">
        <f t="shared" si="123"/>
        <v>3510</v>
      </c>
      <c r="D404" s="20">
        <f t="shared" si="124"/>
        <v>1950</v>
      </c>
      <c r="E404" s="20">
        <f t="shared" si="125"/>
        <v>2340</v>
      </c>
    </row>
    <row r="405" spans="1:5" hidden="1" x14ac:dyDescent="0.25">
      <c r="A405">
        <f t="shared" si="122"/>
        <v>391</v>
      </c>
      <c r="B405" s="20">
        <f t="shared" si="121"/>
        <v>1564</v>
      </c>
      <c r="C405" s="20">
        <f t="shared" si="123"/>
        <v>3519</v>
      </c>
      <c r="D405" s="20">
        <f t="shared" si="124"/>
        <v>1955</v>
      </c>
      <c r="E405" s="20">
        <f t="shared" si="125"/>
        <v>2346</v>
      </c>
    </row>
    <row r="406" spans="1:5" hidden="1" x14ac:dyDescent="0.25">
      <c r="A406">
        <f t="shared" si="122"/>
        <v>392</v>
      </c>
      <c r="B406" s="20">
        <f t="shared" si="121"/>
        <v>1568</v>
      </c>
      <c r="C406" s="20">
        <f t="shared" si="123"/>
        <v>3528</v>
      </c>
      <c r="D406" s="20">
        <f t="shared" si="124"/>
        <v>1960</v>
      </c>
      <c r="E406" s="20">
        <f t="shared" si="125"/>
        <v>2352</v>
      </c>
    </row>
    <row r="407" spans="1:5" hidden="1" x14ac:dyDescent="0.25">
      <c r="A407">
        <f t="shared" si="122"/>
        <v>393</v>
      </c>
      <c r="B407" s="20">
        <f t="shared" si="121"/>
        <v>1572</v>
      </c>
      <c r="C407" s="20">
        <f t="shared" si="123"/>
        <v>3537</v>
      </c>
      <c r="D407" s="20">
        <f t="shared" si="124"/>
        <v>1965</v>
      </c>
      <c r="E407" s="20">
        <f t="shared" si="125"/>
        <v>2358</v>
      </c>
    </row>
    <row r="408" spans="1:5" hidden="1" x14ac:dyDescent="0.25">
      <c r="A408">
        <f t="shared" si="122"/>
        <v>394</v>
      </c>
      <c r="B408" s="20">
        <f t="shared" si="121"/>
        <v>1576</v>
      </c>
      <c r="C408" s="20">
        <f t="shared" si="123"/>
        <v>3546</v>
      </c>
      <c r="D408" s="20">
        <f t="shared" si="124"/>
        <v>1970</v>
      </c>
      <c r="E408" s="20">
        <f t="shared" si="125"/>
        <v>2364</v>
      </c>
    </row>
    <row r="409" spans="1:5" hidden="1" x14ac:dyDescent="0.25">
      <c r="A409">
        <f t="shared" si="122"/>
        <v>395</v>
      </c>
      <c r="B409" s="20">
        <f t="shared" si="121"/>
        <v>1580</v>
      </c>
      <c r="C409" s="20">
        <f t="shared" si="123"/>
        <v>3555</v>
      </c>
      <c r="D409" s="20">
        <f t="shared" si="124"/>
        <v>1975</v>
      </c>
      <c r="E409" s="20">
        <f t="shared" si="125"/>
        <v>2370</v>
      </c>
    </row>
    <row r="410" spans="1:5" hidden="1" x14ac:dyDescent="0.25">
      <c r="A410">
        <f t="shared" si="122"/>
        <v>396</v>
      </c>
      <c r="B410" s="20">
        <f t="shared" si="121"/>
        <v>1584</v>
      </c>
      <c r="C410" s="20">
        <f t="shared" si="123"/>
        <v>3564</v>
      </c>
      <c r="D410" s="20">
        <f t="shared" si="124"/>
        <v>1980</v>
      </c>
      <c r="E410" s="20">
        <f t="shared" si="125"/>
        <v>2376</v>
      </c>
    </row>
    <row r="411" spans="1:5" hidden="1" x14ac:dyDescent="0.25">
      <c r="A411">
        <f t="shared" si="122"/>
        <v>397</v>
      </c>
      <c r="B411" s="20">
        <f t="shared" si="121"/>
        <v>1588</v>
      </c>
      <c r="C411" s="20">
        <f t="shared" si="123"/>
        <v>3573</v>
      </c>
      <c r="D411" s="20">
        <f t="shared" si="124"/>
        <v>1985</v>
      </c>
      <c r="E411" s="20">
        <f t="shared" si="125"/>
        <v>2382</v>
      </c>
    </row>
    <row r="412" spans="1:5" hidden="1" x14ac:dyDescent="0.25">
      <c r="A412">
        <f t="shared" si="122"/>
        <v>398</v>
      </c>
      <c r="B412" s="20">
        <f t="shared" si="121"/>
        <v>1592</v>
      </c>
      <c r="C412" s="20">
        <f t="shared" si="123"/>
        <v>3582</v>
      </c>
      <c r="D412" s="20">
        <f t="shared" si="124"/>
        <v>1990</v>
      </c>
      <c r="E412" s="20">
        <f t="shared" si="125"/>
        <v>2388</v>
      </c>
    </row>
    <row r="413" spans="1:5" hidden="1" x14ac:dyDescent="0.25">
      <c r="A413">
        <f t="shared" si="122"/>
        <v>399</v>
      </c>
      <c r="B413" s="20">
        <f t="shared" si="121"/>
        <v>1596</v>
      </c>
      <c r="C413" s="20">
        <f t="shared" si="123"/>
        <v>3591</v>
      </c>
      <c r="D413" s="20">
        <f t="shared" si="124"/>
        <v>1995</v>
      </c>
      <c r="E413" s="20">
        <f t="shared" si="125"/>
        <v>2394</v>
      </c>
    </row>
    <row r="414" spans="1:5" hidden="1" x14ac:dyDescent="0.25">
      <c r="A414">
        <f t="shared" si="122"/>
        <v>400</v>
      </c>
      <c r="B414" s="20">
        <f t="shared" si="121"/>
        <v>1600</v>
      </c>
      <c r="C414" s="20">
        <f t="shared" si="123"/>
        <v>3600</v>
      </c>
      <c r="D414" s="20">
        <f t="shared" si="124"/>
        <v>2000</v>
      </c>
      <c r="E414" s="20">
        <f t="shared" si="125"/>
        <v>2400</v>
      </c>
    </row>
    <row r="415" spans="1:5" hidden="1" x14ac:dyDescent="0.25">
      <c r="A415">
        <f t="shared" si="122"/>
        <v>401</v>
      </c>
      <c r="B415" s="20">
        <f t="shared" si="121"/>
        <v>1604</v>
      </c>
      <c r="C415" s="20">
        <f t="shared" si="123"/>
        <v>3609</v>
      </c>
      <c r="D415" s="20">
        <f t="shared" si="124"/>
        <v>2005</v>
      </c>
      <c r="E415" s="20">
        <f t="shared" si="125"/>
        <v>2406</v>
      </c>
    </row>
    <row r="416" spans="1:5" hidden="1" x14ac:dyDescent="0.25">
      <c r="A416">
        <f t="shared" si="122"/>
        <v>402</v>
      </c>
      <c r="B416" s="20">
        <f t="shared" si="121"/>
        <v>1608</v>
      </c>
      <c r="C416" s="20">
        <f t="shared" si="123"/>
        <v>3618</v>
      </c>
      <c r="D416" s="20">
        <f t="shared" si="124"/>
        <v>2010</v>
      </c>
      <c r="E416" s="20">
        <f t="shared" si="125"/>
        <v>2412</v>
      </c>
    </row>
    <row r="417" spans="1:5" hidden="1" x14ac:dyDescent="0.25">
      <c r="A417">
        <f t="shared" si="122"/>
        <v>403</v>
      </c>
      <c r="B417" s="20">
        <f t="shared" si="121"/>
        <v>1612</v>
      </c>
      <c r="C417" s="20">
        <f t="shared" si="123"/>
        <v>3627</v>
      </c>
      <c r="D417" s="20">
        <f t="shared" si="124"/>
        <v>2015</v>
      </c>
      <c r="E417" s="20">
        <f t="shared" si="125"/>
        <v>2418</v>
      </c>
    </row>
    <row r="418" spans="1:5" hidden="1" x14ac:dyDescent="0.25">
      <c r="A418">
        <f t="shared" si="122"/>
        <v>404</v>
      </c>
      <c r="B418" s="20">
        <f t="shared" si="121"/>
        <v>1616</v>
      </c>
      <c r="C418" s="20">
        <f t="shared" si="123"/>
        <v>3636</v>
      </c>
      <c r="D418" s="20">
        <f t="shared" si="124"/>
        <v>2020</v>
      </c>
      <c r="E418" s="20">
        <f t="shared" si="125"/>
        <v>2424</v>
      </c>
    </row>
    <row r="419" spans="1:5" hidden="1" x14ac:dyDescent="0.25">
      <c r="A419">
        <f t="shared" si="122"/>
        <v>405</v>
      </c>
      <c r="B419" s="20">
        <f t="shared" si="121"/>
        <v>1620</v>
      </c>
      <c r="C419" s="20">
        <f t="shared" si="123"/>
        <v>3645</v>
      </c>
      <c r="D419" s="20">
        <f t="shared" si="124"/>
        <v>2025</v>
      </c>
      <c r="E419" s="20">
        <f t="shared" si="125"/>
        <v>2430</v>
      </c>
    </row>
    <row r="420" spans="1:5" hidden="1" x14ac:dyDescent="0.25">
      <c r="A420">
        <f t="shared" si="122"/>
        <v>406</v>
      </c>
      <c r="B420" s="20">
        <f t="shared" si="121"/>
        <v>1624</v>
      </c>
      <c r="C420" s="20">
        <f t="shared" si="123"/>
        <v>3654</v>
      </c>
      <c r="D420" s="20">
        <f t="shared" si="124"/>
        <v>2030</v>
      </c>
      <c r="E420" s="20">
        <f t="shared" si="125"/>
        <v>2436</v>
      </c>
    </row>
    <row r="421" spans="1:5" hidden="1" x14ac:dyDescent="0.25">
      <c r="A421">
        <f t="shared" si="122"/>
        <v>407</v>
      </c>
      <c r="B421" s="20">
        <f t="shared" si="121"/>
        <v>1628</v>
      </c>
      <c r="C421" s="20">
        <f t="shared" si="123"/>
        <v>3663</v>
      </c>
      <c r="D421" s="20">
        <f t="shared" si="124"/>
        <v>2035</v>
      </c>
      <c r="E421" s="20">
        <f t="shared" si="125"/>
        <v>2442</v>
      </c>
    </row>
    <row r="422" spans="1:5" hidden="1" x14ac:dyDescent="0.25">
      <c r="A422">
        <f t="shared" si="122"/>
        <v>408</v>
      </c>
      <c r="B422" s="20">
        <f t="shared" si="121"/>
        <v>1632</v>
      </c>
      <c r="C422" s="20">
        <f t="shared" si="123"/>
        <v>3672</v>
      </c>
      <c r="D422" s="20">
        <f t="shared" si="124"/>
        <v>2040</v>
      </c>
      <c r="E422" s="20">
        <f t="shared" si="125"/>
        <v>2448</v>
      </c>
    </row>
    <row r="423" spans="1:5" hidden="1" x14ac:dyDescent="0.25">
      <c r="A423">
        <f t="shared" si="122"/>
        <v>409</v>
      </c>
      <c r="B423" s="20">
        <f t="shared" si="121"/>
        <v>1636</v>
      </c>
      <c r="C423" s="20">
        <f t="shared" si="123"/>
        <v>3681</v>
      </c>
      <c r="D423" s="20">
        <f t="shared" si="124"/>
        <v>2045</v>
      </c>
      <c r="E423" s="20">
        <f t="shared" si="125"/>
        <v>2454</v>
      </c>
    </row>
    <row r="424" spans="1:5" hidden="1" x14ac:dyDescent="0.25">
      <c r="A424">
        <f t="shared" si="122"/>
        <v>410</v>
      </c>
      <c r="B424" s="20">
        <f t="shared" si="121"/>
        <v>1640</v>
      </c>
      <c r="C424" s="20">
        <f t="shared" si="123"/>
        <v>3690</v>
      </c>
      <c r="D424" s="20">
        <f t="shared" si="124"/>
        <v>2050</v>
      </c>
      <c r="E424" s="20">
        <f t="shared" si="125"/>
        <v>2460</v>
      </c>
    </row>
    <row r="425" spans="1:5" hidden="1" x14ac:dyDescent="0.25">
      <c r="A425">
        <f t="shared" si="122"/>
        <v>411</v>
      </c>
      <c r="B425" s="20">
        <f t="shared" si="121"/>
        <v>1644</v>
      </c>
      <c r="C425" s="20">
        <f t="shared" si="123"/>
        <v>3699</v>
      </c>
      <c r="D425" s="20">
        <f t="shared" si="124"/>
        <v>2055</v>
      </c>
      <c r="E425" s="20">
        <f t="shared" si="125"/>
        <v>2466</v>
      </c>
    </row>
    <row r="426" spans="1:5" hidden="1" x14ac:dyDescent="0.25">
      <c r="A426">
        <f t="shared" si="122"/>
        <v>412</v>
      </c>
      <c r="B426" s="20">
        <f t="shared" si="121"/>
        <v>1648</v>
      </c>
      <c r="C426" s="20">
        <f t="shared" si="123"/>
        <v>3708</v>
      </c>
      <c r="D426" s="20">
        <f t="shared" si="124"/>
        <v>2060</v>
      </c>
      <c r="E426" s="20">
        <f t="shared" si="125"/>
        <v>2472</v>
      </c>
    </row>
    <row r="427" spans="1:5" hidden="1" x14ac:dyDescent="0.25">
      <c r="A427">
        <f t="shared" si="122"/>
        <v>413</v>
      </c>
      <c r="B427" s="20">
        <f t="shared" si="121"/>
        <v>1652</v>
      </c>
      <c r="C427" s="20">
        <f t="shared" si="123"/>
        <v>3717</v>
      </c>
      <c r="D427" s="20">
        <f t="shared" si="124"/>
        <v>2065</v>
      </c>
      <c r="E427" s="20">
        <f t="shared" si="125"/>
        <v>2478</v>
      </c>
    </row>
    <row r="428" spans="1:5" hidden="1" x14ac:dyDescent="0.25">
      <c r="A428">
        <f t="shared" si="122"/>
        <v>414</v>
      </c>
      <c r="B428" s="20">
        <f t="shared" si="121"/>
        <v>1656</v>
      </c>
      <c r="C428" s="20">
        <f t="shared" si="123"/>
        <v>3726</v>
      </c>
      <c r="D428" s="20">
        <f t="shared" si="124"/>
        <v>2070</v>
      </c>
      <c r="E428" s="20">
        <f t="shared" si="125"/>
        <v>2484</v>
      </c>
    </row>
    <row r="429" spans="1:5" hidden="1" x14ac:dyDescent="0.25">
      <c r="A429">
        <f t="shared" si="122"/>
        <v>415</v>
      </c>
      <c r="B429" s="20">
        <f t="shared" si="121"/>
        <v>1660</v>
      </c>
      <c r="C429" s="20">
        <f t="shared" si="123"/>
        <v>3735</v>
      </c>
      <c r="D429" s="20">
        <f t="shared" si="124"/>
        <v>2075</v>
      </c>
      <c r="E429" s="20">
        <f t="shared" si="125"/>
        <v>2490</v>
      </c>
    </row>
    <row r="430" spans="1:5" hidden="1" x14ac:dyDescent="0.25">
      <c r="A430">
        <f t="shared" si="122"/>
        <v>416</v>
      </c>
      <c r="B430" s="20">
        <f t="shared" si="121"/>
        <v>1664</v>
      </c>
      <c r="C430" s="20">
        <f t="shared" si="123"/>
        <v>3744</v>
      </c>
      <c r="D430" s="20">
        <f t="shared" si="124"/>
        <v>2080</v>
      </c>
      <c r="E430" s="20">
        <f t="shared" si="125"/>
        <v>2496</v>
      </c>
    </row>
    <row r="431" spans="1:5" hidden="1" x14ac:dyDescent="0.25">
      <c r="A431">
        <f t="shared" si="122"/>
        <v>417</v>
      </c>
      <c r="B431" s="20">
        <f t="shared" si="121"/>
        <v>1668</v>
      </c>
      <c r="C431" s="20">
        <f t="shared" si="123"/>
        <v>3753</v>
      </c>
      <c r="D431" s="20">
        <f t="shared" si="124"/>
        <v>2085</v>
      </c>
      <c r="E431" s="20">
        <f t="shared" si="125"/>
        <v>2502</v>
      </c>
    </row>
    <row r="432" spans="1:5" hidden="1" x14ac:dyDescent="0.25">
      <c r="A432">
        <f t="shared" si="122"/>
        <v>418</v>
      </c>
      <c r="B432" s="20">
        <f t="shared" si="121"/>
        <v>1672</v>
      </c>
      <c r="C432" s="20">
        <f t="shared" si="123"/>
        <v>3762</v>
      </c>
      <c r="D432" s="20">
        <f t="shared" si="124"/>
        <v>2090</v>
      </c>
      <c r="E432" s="20">
        <f t="shared" si="125"/>
        <v>2508</v>
      </c>
    </row>
    <row r="433" spans="1:5" hidden="1" x14ac:dyDescent="0.25">
      <c r="A433">
        <f t="shared" si="122"/>
        <v>419</v>
      </c>
      <c r="B433" s="20">
        <f t="shared" si="121"/>
        <v>1676</v>
      </c>
      <c r="C433" s="20">
        <f t="shared" si="123"/>
        <v>3771</v>
      </c>
      <c r="D433" s="20">
        <f t="shared" si="124"/>
        <v>2095</v>
      </c>
      <c r="E433" s="20">
        <f t="shared" si="125"/>
        <v>2514</v>
      </c>
    </row>
    <row r="434" spans="1:5" hidden="1" x14ac:dyDescent="0.25">
      <c r="A434">
        <f t="shared" si="122"/>
        <v>420</v>
      </c>
      <c r="B434" s="20">
        <f t="shared" si="121"/>
        <v>1680</v>
      </c>
      <c r="C434" s="20">
        <f t="shared" si="123"/>
        <v>3780</v>
      </c>
      <c r="D434" s="20">
        <f t="shared" si="124"/>
        <v>2100</v>
      </c>
      <c r="E434" s="20">
        <f t="shared" si="125"/>
        <v>2520</v>
      </c>
    </row>
    <row r="435" spans="1:5" hidden="1" x14ac:dyDescent="0.25">
      <c r="A435">
        <f t="shared" si="122"/>
        <v>421</v>
      </c>
      <c r="B435" s="20">
        <f t="shared" ref="B435:B498" si="126">A435*$B$14</f>
        <v>1684</v>
      </c>
      <c r="C435" s="20">
        <f t="shared" si="123"/>
        <v>3789</v>
      </c>
      <c r="D435" s="20">
        <f t="shared" si="124"/>
        <v>2105</v>
      </c>
      <c r="E435" s="20">
        <f t="shared" si="125"/>
        <v>2526</v>
      </c>
    </row>
    <row r="436" spans="1:5" hidden="1" x14ac:dyDescent="0.25">
      <c r="A436">
        <f t="shared" si="122"/>
        <v>422</v>
      </c>
      <c r="B436" s="20">
        <f t="shared" si="126"/>
        <v>1688</v>
      </c>
      <c r="C436" s="20">
        <f t="shared" si="123"/>
        <v>3798</v>
      </c>
      <c r="D436" s="20">
        <f t="shared" si="124"/>
        <v>2110</v>
      </c>
      <c r="E436" s="20">
        <f t="shared" si="125"/>
        <v>2532</v>
      </c>
    </row>
    <row r="437" spans="1:5" hidden="1" x14ac:dyDescent="0.25">
      <c r="A437">
        <f t="shared" si="122"/>
        <v>423</v>
      </c>
      <c r="B437" s="20">
        <f t="shared" si="126"/>
        <v>1692</v>
      </c>
      <c r="C437" s="20">
        <f t="shared" si="123"/>
        <v>3807</v>
      </c>
      <c r="D437" s="20">
        <f t="shared" si="124"/>
        <v>2115</v>
      </c>
      <c r="E437" s="20">
        <f t="shared" si="125"/>
        <v>2538</v>
      </c>
    </row>
    <row r="438" spans="1:5" hidden="1" x14ac:dyDescent="0.25">
      <c r="A438">
        <f t="shared" si="122"/>
        <v>424</v>
      </c>
      <c r="B438" s="20">
        <f t="shared" si="126"/>
        <v>1696</v>
      </c>
      <c r="C438" s="20">
        <f t="shared" si="123"/>
        <v>3816</v>
      </c>
      <c r="D438" s="20">
        <f t="shared" si="124"/>
        <v>2120</v>
      </c>
      <c r="E438" s="20">
        <f t="shared" si="125"/>
        <v>2544</v>
      </c>
    </row>
    <row r="439" spans="1:5" hidden="1" x14ac:dyDescent="0.25">
      <c r="A439">
        <f t="shared" si="122"/>
        <v>425</v>
      </c>
      <c r="B439" s="20">
        <f t="shared" si="126"/>
        <v>1700</v>
      </c>
      <c r="C439" s="20">
        <f t="shared" si="123"/>
        <v>3825</v>
      </c>
      <c r="D439" s="20">
        <f t="shared" si="124"/>
        <v>2125</v>
      </c>
      <c r="E439" s="20">
        <f t="shared" si="125"/>
        <v>2550</v>
      </c>
    </row>
    <row r="440" spans="1:5" hidden="1" x14ac:dyDescent="0.25">
      <c r="A440">
        <f t="shared" si="122"/>
        <v>426</v>
      </c>
      <c r="B440" s="20">
        <f t="shared" si="126"/>
        <v>1704</v>
      </c>
      <c r="C440" s="20">
        <f t="shared" si="123"/>
        <v>3834</v>
      </c>
      <c r="D440" s="20">
        <f t="shared" si="124"/>
        <v>2130</v>
      </c>
      <c r="E440" s="20">
        <f t="shared" si="125"/>
        <v>2556</v>
      </c>
    </row>
    <row r="441" spans="1:5" hidden="1" x14ac:dyDescent="0.25">
      <c r="A441">
        <f t="shared" si="122"/>
        <v>427</v>
      </c>
      <c r="B441" s="20">
        <f t="shared" si="126"/>
        <v>1708</v>
      </c>
      <c r="C441" s="20">
        <f t="shared" si="123"/>
        <v>3843</v>
      </c>
      <c r="D441" s="20">
        <f t="shared" si="124"/>
        <v>2135</v>
      </c>
      <c r="E441" s="20">
        <f t="shared" si="125"/>
        <v>2562</v>
      </c>
    </row>
    <row r="442" spans="1:5" hidden="1" x14ac:dyDescent="0.25">
      <c r="A442">
        <f t="shared" si="122"/>
        <v>428</v>
      </c>
      <c r="B442" s="20">
        <f t="shared" si="126"/>
        <v>1712</v>
      </c>
      <c r="C442" s="20">
        <f t="shared" si="123"/>
        <v>3852</v>
      </c>
      <c r="D442" s="20">
        <f t="shared" si="124"/>
        <v>2140</v>
      </c>
      <c r="E442" s="20">
        <f t="shared" si="125"/>
        <v>2568</v>
      </c>
    </row>
    <row r="443" spans="1:5" hidden="1" x14ac:dyDescent="0.25">
      <c r="A443">
        <f t="shared" si="122"/>
        <v>429</v>
      </c>
      <c r="B443" s="20">
        <f t="shared" si="126"/>
        <v>1716</v>
      </c>
      <c r="C443" s="20">
        <f t="shared" si="123"/>
        <v>3861</v>
      </c>
      <c r="D443" s="20">
        <f t="shared" si="124"/>
        <v>2145</v>
      </c>
      <c r="E443" s="20">
        <f t="shared" si="125"/>
        <v>2574</v>
      </c>
    </row>
    <row r="444" spans="1:5" hidden="1" x14ac:dyDescent="0.25">
      <c r="A444">
        <f t="shared" si="122"/>
        <v>430</v>
      </c>
      <c r="B444" s="20">
        <f t="shared" si="126"/>
        <v>1720</v>
      </c>
      <c r="C444" s="20">
        <f t="shared" si="123"/>
        <v>3870</v>
      </c>
      <c r="D444" s="20">
        <f t="shared" si="124"/>
        <v>2150</v>
      </c>
      <c r="E444" s="20">
        <f t="shared" si="125"/>
        <v>2580</v>
      </c>
    </row>
    <row r="445" spans="1:5" hidden="1" x14ac:dyDescent="0.25">
      <c r="A445">
        <f t="shared" si="122"/>
        <v>431</v>
      </c>
      <c r="B445" s="20">
        <f t="shared" si="126"/>
        <v>1724</v>
      </c>
      <c r="C445" s="20">
        <f t="shared" si="123"/>
        <v>3879</v>
      </c>
      <c r="D445" s="20">
        <f t="shared" si="124"/>
        <v>2155</v>
      </c>
      <c r="E445" s="20">
        <f t="shared" si="125"/>
        <v>2586</v>
      </c>
    </row>
    <row r="446" spans="1:5" hidden="1" x14ac:dyDescent="0.25">
      <c r="A446">
        <f t="shared" si="122"/>
        <v>432</v>
      </c>
      <c r="B446" s="20">
        <f t="shared" si="126"/>
        <v>1728</v>
      </c>
      <c r="C446" s="20">
        <f t="shared" si="123"/>
        <v>3888</v>
      </c>
      <c r="D446" s="20">
        <f t="shared" si="124"/>
        <v>2160</v>
      </c>
      <c r="E446" s="20">
        <f t="shared" si="125"/>
        <v>2592</v>
      </c>
    </row>
    <row r="447" spans="1:5" hidden="1" x14ac:dyDescent="0.25">
      <c r="A447">
        <f t="shared" si="122"/>
        <v>433</v>
      </c>
      <c r="B447" s="20">
        <f t="shared" si="126"/>
        <v>1732</v>
      </c>
      <c r="C447" s="20">
        <f t="shared" si="123"/>
        <v>3897</v>
      </c>
      <c r="D447" s="20">
        <f t="shared" si="124"/>
        <v>2165</v>
      </c>
      <c r="E447" s="20">
        <f t="shared" si="125"/>
        <v>2598</v>
      </c>
    </row>
    <row r="448" spans="1:5" hidden="1" x14ac:dyDescent="0.25">
      <c r="A448">
        <f t="shared" si="122"/>
        <v>434</v>
      </c>
      <c r="B448" s="20">
        <f t="shared" si="126"/>
        <v>1736</v>
      </c>
      <c r="C448" s="20">
        <f t="shared" si="123"/>
        <v>3906</v>
      </c>
      <c r="D448" s="20">
        <f t="shared" si="124"/>
        <v>2170</v>
      </c>
      <c r="E448" s="20">
        <f t="shared" si="125"/>
        <v>2604</v>
      </c>
    </row>
    <row r="449" spans="1:5" hidden="1" x14ac:dyDescent="0.25">
      <c r="A449">
        <f t="shared" si="122"/>
        <v>435</v>
      </c>
      <c r="B449" s="20">
        <f t="shared" si="126"/>
        <v>1740</v>
      </c>
      <c r="C449" s="20">
        <f t="shared" si="123"/>
        <v>3915</v>
      </c>
      <c r="D449" s="20">
        <f t="shared" si="124"/>
        <v>2175</v>
      </c>
      <c r="E449" s="20">
        <f t="shared" si="125"/>
        <v>2610</v>
      </c>
    </row>
    <row r="450" spans="1:5" hidden="1" x14ac:dyDescent="0.25">
      <c r="A450">
        <f t="shared" si="122"/>
        <v>436</v>
      </c>
      <c r="B450" s="20">
        <f t="shared" si="126"/>
        <v>1744</v>
      </c>
      <c r="C450" s="20">
        <f t="shared" si="123"/>
        <v>3924</v>
      </c>
      <c r="D450" s="20">
        <f t="shared" si="124"/>
        <v>2180</v>
      </c>
      <c r="E450" s="20">
        <f t="shared" si="125"/>
        <v>2616</v>
      </c>
    </row>
    <row r="451" spans="1:5" hidden="1" x14ac:dyDescent="0.25">
      <c r="A451">
        <f t="shared" si="122"/>
        <v>437</v>
      </c>
      <c r="B451" s="20">
        <f t="shared" si="126"/>
        <v>1748</v>
      </c>
      <c r="C451" s="20">
        <f t="shared" si="123"/>
        <v>3933</v>
      </c>
      <c r="D451" s="20">
        <f t="shared" si="124"/>
        <v>2185</v>
      </c>
      <c r="E451" s="20">
        <f t="shared" si="125"/>
        <v>2622</v>
      </c>
    </row>
    <row r="452" spans="1:5" hidden="1" x14ac:dyDescent="0.25">
      <c r="A452">
        <f t="shared" si="122"/>
        <v>438</v>
      </c>
      <c r="B452" s="20">
        <f t="shared" si="126"/>
        <v>1752</v>
      </c>
      <c r="C452" s="20">
        <f t="shared" si="123"/>
        <v>3942</v>
      </c>
      <c r="D452" s="20">
        <f t="shared" si="124"/>
        <v>2190</v>
      </c>
      <c r="E452" s="20">
        <f t="shared" si="125"/>
        <v>2628</v>
      </c>
    </row>
    <row r="453" spans="1:5" hidden="1" x14ac:dyDescent="0.25">
      <c r="A453">
        <f t="shared" si="122"/>
        <v>439</v>
      </c>
      <c r="B453" s="20">
        <f t="shared" si="126"/>
        <v>1756</v>
      </c>
      <c r="C453" s="20">
        <f t="shared" si="123"/>
        <v>3951</v>
      </c>
      <c r="D453" s="20">
        <f t="shared" si="124"/>
        <v>2195</v>
      </c>
      <c r="E453" s="20">
        <f t="shared" si="125"/>
        <v>2634</v>
      </c>
    </row>
    <row r="454" spans="1:5" hidden="1" x14ac:dyDescent="0.25">
      <c r="A454">
        <f t="shared" si="122"/>
        <v>440</v>
      </c>
      <c r="B454" s="20">
        <f t="shared" si="126"/>
        <v>1760</v>
      </c>
      <c r="C454" s="20">
        <f t="shared" si="123"/>
        <v>3960</v>
      </c>
      <c r="D454" s="20">
        <f t="shared" si="124"/>
        <v>2200</v>
      </c>
      <c r="E454" s="20">
        <f t="shared" si="125"/>
        <v>2640</v>
      </c>
    </row>
    <row r="455" spans="1:5" hidden="1" x14ac:dyDescent="0.25">
      <c r="A455">
        <f t="shared" si="122"/>
        <v>441</v>
      </c>
      <c r="B455" s="20">
        <f t="shared" si="126"/>
        <v>1764</v>
      </c>
      <c r="C455" s="20">
        <f t="shared" si="123"/>
        <v>3969</v>
      </c>
      <c r="D455" s="20">
        <f t="shared" si="124"/>
        <v>2205</v>
      </c>
      <c r="E455" s="20">
        <f t="shared" si="125"/>
        <v>2646</v>
      </c>
    </row>
    <row r="456" spans="1:5" hidden="1" x14ac:dyDescent="0.25">
      <c r="A456">
        <f t="shared" si="122"/>
        <v>442</v>
      </c>
      <c r="B456" s="20">
        <f t="shared" si="126"/>
        <v>1768</v>
      </c>
      <c r="C456" s="20">
        <f t="shared" si="123"/>
        <v>3978</v>
      </c>
      <c r="D456" s="20">
        <f t="shared" si="124"/>
        <v>2210</v>
      </c>
      <c r="E456" s="20">
        <f t="shared" si="125"/>
        <v>2652</v>
      </c>
    </row>
    <row r="457" spans="1:5" hidden="1" x14ac:dyDescent="0.25">
      <c r="A457">
        <f t="shared" si="122"/>
        <v>443</v>
      </c>
      <c r="B457" s="20">
        <f t="shared" si="126"/>
        <v>1772</v>
      </c>
      <c r="C457" s="20">
        <f t="shared" si="123"/>
        <v>3987</v>
      </c>
      <c r="D457" s="20">
        <f t="shared" si="124"/>
        <v>2215</v>
      </c>
      <c r="E457" s="20">
        <f t="shared" si="125"/>
        <v>2658</v>
      </c>
    </row>
    <row r="458" spans="1:5" hidden="1" x14ac:dyDescent="0.25">
      <c r="A458">
        <f t="shared" si="122"/>
        <v>444</v>
      </c>
      <c r="B458" s="20">
        <f t="shared" si="126"/>
        <v>1776</v>
      </c>
      <c r="C458" s="20">
        <f t="shared" si="123"/>
        <v>3996</v>
      </c>
      <c r="D458" s="20">
        <f t="shared" si="124"/>
        <v>2220</v>
      </c>
      <c r="E458" s="20">
        <f t="shared" si="125"/>
        <v>2664</v>
      </c>
    </row>
    <row r="459" spans="1:5" hidden="1" x14ac:dyDescent="0.25">
      <c r="A459">
        <f t="shared" si="122"/>
        <v>445</v>
      </c>
      <c r="B459" s="20">
        <f t="shared" si="126"/>
        <v>1780</v>
      </c>
      <c r="C459" s="20">
        <f t="shared" si="123"/>
        <v>4005</v>
      </c>
      <c r="D459" s="20">
        <f t="shared" si="124"/>
        <v>2225</v>
      </c>
      <c r="E459" s="20">
        <f t="shared" si="125"/>
        <v>2670</v>
      </c>
    </row>
    <row r="460" spans="1:5" hidden="1" x14ac:dyDescent="0.25">
      <c r="A460">
        <f t="shared" si="122"/>
        <v>446</v>
      </c>
      <c r="B460" s="20">
        <f t="shared" si="126"/>
        <v>1784</v>
      </c>
      <c r="C460" s="20">
        <f t="shared" si="123"/>
        <v>4014</v>
      </c>
      <c r="D460" s="20">
        <f t="shared" si="124"/>
        <v>2230</v>
      </c>
      <c r="E460" s="20">
        <f t="shared" si="125"/>
        <v>2676</v>
      </c>
    </row>
    <row r="461" spans="1:5" hidden="1" x14ac:dyDescent="0.25">
      <c r="A461">
        <f t="shared" si="122"/>
        <v>447</v>
      </c>
      <c r="B461" s="20">
        <f t="shared" si="126"/>
        <v>1788</v>
      </c>
      <c r="C461" s="20">
        <f t="shared" si="123"/>
        <v>4023</v>
      </c>
      <c r="D461" s="20">
        <f t="shared" si="124"/>
        <v>2235</v>
      </c>
      <c r="E461" s="20">
        <f t="shared" si="125"/>
        <v>2682</v>
      </c>
    </row>
    <row r="462" spans="1:5" hidden="1" x14ac:dyDescent="0.25">
      <c r="A462">
        <f t="shared" ref="A462:A525" si="127">A461+1</f>
        <v>448</v>
      </c>
      <c r="B462" s="20">
        <f t="shared" si="126"/>
        <v>1792</v>
      </c>
      <c r="C462" s="20">
        <f t="shared" ref="C462:C525" si="128">A462*$C$14</f>
        <v>4032</v>
      </c>
      <c r="D462" s="20">
        <f t="shared" si="124"/>
        <v>2240</v>
      </c>
      <c r="E462" s="20">
        <f t="shared" si="125"/>
        <v>2688</v>
      </c>
    </row>
    <row r="463" spans="1:5" hidden="1" x14ac:dyDescent="0.25">
      <c r="A463">
        <f t="shared" si="127"/>
        <v>449</v>
      </c>
      <c r="B463" s="20">
        <f t="shared" si="126"/>
        <v>1796</v>
      </c>
      <c r="C463" s="20">
        <f t="shared" si="128"/>
        <v>4041</v>
      </c>
      <c r="D463" s="20">
        <f t="shared" si="124"/>
        <v>2245</v>
      </c>
      <c r="E463" s="20">
        <f t="shared" si="125"/>
        <v>2694</v>
      </c>
    </row>
    <row r="464" spans="1:5" hidden="1" x14ac:dyDescent="0.25">
      <c r="A464">
        <f t="shared" si="127"/>
        <v>450</v>
      </c>
      <c r="B464" s="20">
        <f t="shared" si="126"/>
        <v>1800</v>
      </c>
      <c r="C464" s="20">
        <f t="shared" si="128"/>
        <v>4050</v>
      </c>
      <c r="D464" s="20">
        <f t="shared" ref="D464:D527" si="129">A464*$D$14</f>
        <v>2250</v>
      </c>
      <c r="E464" s="20">
        <f t="shared" ref="E464:E527" si="130">A464*$E$14</f>
        <v>2700</v>
      </c>
    </row>
    <row r="465" spans="1:5" hidden="1" x14ac:dyDescent="0.25">
      <c r="A465">
        <f t="shared" si="127"/>
        <v>451</v>
      </c>
      <c r="B465" s="20">
        <f t="shared" si="126"/>
        <v>1804</v>
      </c>
      <c r="C465" s="20">
        <f t="shared" si="128"/>
        <v>4059</v>
      </c>
      <c r="D465" s="20">
        <f t="shared" si="129"/>
        <v>2255</v>
      </c>
      <c r="E465" s="20">
        <f t="shared" si="130"/>
        <v>2706</v>
      </c>
    </row>
    <row r="466" spans="1:5" hidden="1" x14ac:dyDescent="0.25">
      <c r="A466">
        <f t="shared" si="127"/>
        <v>452</v>
      </c>
      <c r="B466" s="20">
        <f t="shared" si="126"/>
        <v>1808</v>
      </c>
      <c r="C466" s="20">
        <f t="shared" si="128"/>
        <v>4068</v>
      </c>
      <c r="D466" s="20">
        <f t="shared" si="129"/>
        <v>2260</v>
      </c>
      <c r="E466" s="20">
        <f t="shared" si="130"/>
        <v>2712</v>
      </c>
    </row>
    <row r="467" spans="1:5" hidden="1" x14ac:dyDescent="0.25">
      <c r="A467">
        <f t="shared" si="127"/>
        <v>453</v>
      </c>
      <c r="B467" s="20">
        <f t="shared" si="126"/>
        <v>1812</v>
      </c>
      <c r="C467" s="20">
        <f t="shared" si="128"/>
        <v>4077</v>
      </c>
      <c r="D467" s="20">
        <f t="shared" si="129"/>
        <v>2265</v>
      </c>
      <c r="E467" s="20">
        <f t="shared" si="130"/>
        <v>2718</v>
      </c>
    </row>
    <row r="468" spans="1:5" hidden="1" x14ac:dyDescent="0.25">
      <c r="A468">
        <f t="shared" si="127"/>
        <v>454</v>
      </c>
      <c r="B468" s="20">
        <f t="shared" si="126"/>
        <v>1816</v>
      </c>
      <c r="C468" s="20">
        <f t="shared" si="128"/>
        <v>4086</v>
      </c>
      <c r="D468" s="20">
        <f t="shared" si="129"/>
        <v>2270</v>
      </c>
      <c r="E468" s="20">
        <f t="shared" si="130"/>
        <v>2724</v>
      </c>
    </row>
    <row r="469" spans="1:5" hidden="1" x14ac:dyDescent="0.25">
      <c r="A469">
        <f t="shared" si="127"/>
        <v>455</v>
      </c>
      <c r="B469" s="20">
        <f t="shared" si="126"/>
        <v>1820</v>
      </c>
      <c r="C469" s="20">
        <f t="shared" si="128"/>
        <v>4095</v>
      </c>
      <c r="D469" s="20">
        <f t="shared" si="129"/>
        <v>2275</v>
      </c>
      <c r="E469" s="20">
        <f t="shared" si="130"/>
        <v>2730</v>
      </c>
    </row>
    <row r="470" spans="1:5" hidden="1" x14ac:dyDescent="0.25">
      <c r="A470">
        <f t="shared" si="127"/>
        <v>456</v>
      </c>
      <c r="B470" s="20">
        <f t="shared" si="126"/>
        <v>1824</v>
      </c>
      <c r="C470" s="20">
        <f t="shared" si="128"/>
        <v>4104</v>
      </c>
      <c r="D470" s="20">
        <f t="shared" si="129"/>
        <v>2280</v>
      </c>
      <c r="E470" s="20">
        <f t="shared" si="130"/>
        <v>2736</v>
      </c>
    </row>
    <row r="471" spans="1:5" hidden="1" x14ac:dyDescent="0.25">
      <c r="A471">
        <f t="shared" si="127"/>
        <v>457</v>
      </c>
      <c r="B471" s="20">
        <f t="shared" si="126"/>
        <v>1828</v>
      </c>
      <c r="C471" s="20">
        <f t="shared" si="128"/>
        <v>4113</v>
      </c>
      <c r="D471" s="20">
        <f t="shared" si="129"/>
        <v>2285</v>
      </c>
      <c r="E471" s="20">
        <f t="shared" si="130"/>
        <v>2742</v>
      </c>
    </row>
    <row r="472" spans="1:5" hidden="1" x14ac:dyDescent="0.25">
      <c r="A472">
        <f t="shared" si="127"/>
        <v>458</v>
      </c>
      <c r="B472" s="20">
        <f t="shared" si="126"/>
        <v>1832</v>
      </c>
      <c r="C472" s="20">
        <f t="shared" si="128"/>
        <v>4122</v>
      </c>
      <c r="D472" s="20">
        <f t="shared" si="129"/>
        <v>2290</v>
      </c>
      <c r="E472" s="20">
        <f t="shared" si="130"/>
        <v>2748</v>
      </c>
    </row>
    <row r="473" spans="1:5" hidden="1" x14ac:dyDescent="0.25">
      <c r="A473">
        <f t="shared" si="127"/>
        <v>459</v>
      </c>
      <c r="B473" s="20">
        <f t="shared" si="126"/>
        <v>1836</v>
      </c>
      <c r="C473" s="20">
        <f t="shared" si="128"/>
        <v>4131</v>
      </c>
      <c r="D473" s="20">
        <f t="shared" si="129"/>
        <v>2295</v>
      </c>
      <c r="E473" s="20">
        <f t="shared" si="130"/>
        <v>2754</v>
      </c>
    </row>
    <row r="474" spans="1:5" hidden="1" x14ac:dyDescent="0.25">
      <c r="A474">
        <f t="shared" si="127"/>
        <v>460</v>
      </c>
      <c r="B474" s="20">
        <f t="shared" si="126"/>
        <v>1840</v>
      </c>
      <c r="C474" s="20">
        <f t="shared" si="128"/>
        <v>4140</v>
      </c>
      <c r="D474" s="20">
        <f t="shared" si="129"/>
        <v>2300</v>
      </c>
      <c r="E474" s="20">
        <f t="shared" si="130"/>
        <v>2760</v>
      </c>
    </row>
    <row r="475" spans="1:5" hidden="1" x14ac:dyDescent="0.25">
      <c r="A475">
        <f t="shared" si="127"/>
        <v>461</v>
      </c>
      <c r="B475" s="20">
        <f t="shared" si="126"/>
        <v>1844</v>
      </c>
      <c r="C475" s="20">
        <f t="shared" si="128"/>
        <v>4149</v>
      </c>
      <c r="D475" s="20">
        <f t="shared" si="129"/>
        <v>2305</v>
      </c>
      <c r="E475" s="20">
        <f t="shared" si="130"/>
        <v>2766</v>
      </c>
    </row>
    <row r="476" spans="1:5" hidden="1" x14ac:dyDescent="0.25">
      <c r="A476">
        <f t="shared" si="127"/>
        <v>462</v>
      </c>
      <c r="B476" s="20">
        <f t="shared" si="126"/>
        <v>1848</v>
      </c>
      <c r="C476" s="20">
        <f t="shared" si="128"/>
        <v>4158</v>
      </c>
      <c r="D476" s="20">
        <f t="shared" si="129"/>
        <v>2310</v>
      </c>
      <c r="E476" s="20">
        <f t="shared" si="130"/>
        <v>2772</v>
      </c>
    </row>
    <row r="477" spans="1:5" hidden="1" x14ac:dyDescent="0.25">
      <c r="A477">
        <f t="shared" si="127"/>
        <v>463</v>
      </c>
      <c r="B477" s="20">
        <f t="shared" si="126"/>
        <v>1852</v>
      </c>
      <c r="C477" s="20">
        <f t="shared" si="128"/>
        <v>4167</v>
      </c>
      <c r="D477" s="20">
        <f t="shared" si="129"/>
        <v>2315</v>
      </c>
      <c r="E477" s="20">
        <f t="shared" si="130"/>
        <v>2778</v>
      </c>
    </row>
    <row r="478" spans="1:5" hidden="1" x14ac:dyDescent="0.25">
      <c r="A478">
        <f t="shared" si="127"/>
        <v>464</v>
      </c>
      <c r="B478" s="20">
        <f t="shared" si="126"/>
        <v>1856</v>
      </c>
      <c r="C478" s="20">
        <f t="shared" si="128"/>
        <v>4176</v>
      </c>
      <c r="D478" s="20">
        <f t="shared" si="129"/>
        <v>2320</v>
      </c>
      <c r="E478" s="20">
        <f t="shared" si="130"/>
        <v>2784</v>
      </c>
    </row>
    <row r="479" spans="1:5" hidden="1" x14ac:dyDescent="0.25">
      <c r="A479">
        <f t="shared" si="127"/>
        <v>465</v>
      </c>
      <c r="B479" s="20">
        <f t="shared" si="126"/>
        <v>1860</v>
      </c>
      <c r="C479" s="20">
        <f t="shared" si="128"/>
        <v>4185</v>
      </c>
      <c r="D479" s="20">
        <f t="shared" si="129"/>
        <v>2325</v>
      </c>
      <c r="E479" s="20">
        <f t="shared" si="130"/>
        <v>2790</v>
      </c>
    </row>
    <row r="480" spans="1:5" hidden="1" x14ac:dyDescent="0.25">
      <c r="A480">
        <f t="shared" si="127"/>
        <v>466</v>
      </c>
      <c r="B480" s="20">
        <f t="shared" si="126"/>
        <v>1864</v>
      </c>
      <c r="C480" s="20">
        <f t="shared" si="128"/>
        <v>4194</v>
      </c>
      <c r="D480" s="20">
        <f t="shared" si="129"/>
        <v>2330</v>
      </c>
      <c r="E480" s="20">
        <f t="shared" si="130"/>
        <v>2796</v>
      </c>
    </row>
    <row r="481" spans="1:5" hidden="1" x14ac:dyDescent="0.25">
      <c r="A481">
        <f t="shared" si="127"/>
        <v>467</v>
      </c>
      <c r="B481" s="20">
        <f t="shared" si="126"/>
        <v>1868</v>
      </c>
      <c r="C481" s="20">
        <f t="shared" si="128"/>
        <v>4203</v>
      </c>
      <c r="D481" s="20">
        <f t="shared" si="129"/>
        <v>2335</v>
      </c>
      <c r="E481" s="20">
        <f t="shared" si="130"/>
        <v>2802</v>
      </c>
    </row>
    <row r="482" spans="1:5" hidden="1" x14ac:dyDescent="0.25">
      <c r="A482">
        <f t="shared" si="127"/>
        <v>468</v>
      </c>
      <c r="B482" s="20">
        <f t="shared" si="126"/>
        <v>1872</v>
      </c>
      <c r="C482" s="20">
        <f t="shared" si="128"/>
        <v>4212</v>
      </c>
      <c r="D482" s="20">
        <f t="shared" si="129"/>
        <v>2340</v>
      </c>
      <c r="E482" s="20">
        <f t="shared" si="130"/>
        <v>2808</v>
      </c>
    </row>
    <row r="483" spans="1:5" hidden="1" x14ac:dyDescent="0.25">
      <c r="A483">
        <f t="shared" si="127"/>
        <v>469</v>
      </c>
      <c r="B483" s="20">
        <f t="shared" si="126"/>
        <v>1876</v>
      </c>
      <c r="C483" s="20">
        <f t="shared" si="128"/>
        <v>4221</v>
      </c>
      <c r="D483" s="20">
        <f t="shared" si="129"/>
        <v>2345</v>
      </c>
      <c r="E483" s="20">
        <f t="shared" si="130"/>
        <v>2814</v>
      </c>
    </row>
    <row r="484" spans="1:5" hidden="1" x14ac:dyDescent="0.25">
      <c r="A484">
        <f t="shared" si="127"/>
        <v>470</v>
      </c>
      <c r="B484" s="20">
        <f t="shared" si="126"/>
        <v>1880</v>
      </c>
      <c r="C484" s="20">
        <f t="shared" si="128"/>
        <v>4230</v>
      </c>
      <c r="D484" s="20">
        <f t="shared" si="129"/>
        <v>2350</v>
      </c>
      <c r="E484" s="20">
        <f t="shared" si="130"/>
        <v>2820</v>
      </c>
    </row>
    <row r="485" spans="1:5" hidden="1" x14ac:dyDescent="0.25">
      <c r="A485">
        <f t="shared" si="127"/>
        <v>471</v>
      </c>
      <c r="B485" s="20">
        <f t="shared" si="126"/>
        <v>1884</v>
      </c>
      <c r="C485" s="20">
        <f t="shared" si="128"/>
        <v>4239</v>
      </c>
      <c r="D485" s="20">
        <f t="shared" si="129"/>
        <v>2355</v>
      </c>
      <c r="E485" s="20">
        <f t="shared" si="130"/>
        <v>2826</v>
      </c>
    </row>
    <row r="486" spans="1:5" hidden="1" x14ac:dyDescent="0.25">
      <c r="A486">
        <f t="shared" si="127"/>
        <v>472</v>
      </c>
      <c r="B486" s="20">
        <f t="shared" si="126"/>
        <v>1888</v>
      </c>
      <c r="C486" s="20">
        <f t="shared" si="128"/>
        <v>4248</v>
      </c>
      <c r="D486" s="20">
        <f t="shared" si="129"/>
        <v>2360</v>
      </c>
      <c r="E486" s="20">
        <f t="shared" si="130"/>
        <v>2832</v>
      </c>
    </row>
    <row r="487" spans="1:5" hidden="1" x14ac:dyDescent="0.25">
      <c r="A487">
        <f t="shared" si="127"/>
        <v>473</v>
      </c>
      <c r="B487" s="20">
        <f t="shared" si="126"/>
        <v>1892</v>
      </c>
      <c r="C487" s="20">
        <f t="shared" si="128"/>
        <v>4257</v>
      </c>
      <c r="D487" s="20">
        <f t="shared" si="129"/>
        <v>2365</v>
      </c>
      <c r="E487" s="20">
        <f t="shared" si="130"/>
        <v>2838</v>
      </c>
    </row>
    <row r="488" spans="1:5" hidden="1" x14ac:dyDescent="0.25">
      <c r="A488">
        <f t="shared" si="127"/>
        <v>474</v>
      </c>
      <c r="B488" s="20">
        <f t="shared" si="126"/>
        <v>1896</v>
      </c>
      <c r="C488" s="20">
        <f t="shared" si="128"/>
        <v>4266</v>
      </c>
      <c r="D488" s="20">
        <f t="shared" si="129"/>
        <v>2370</v>
      </c>
      <c r="E488" s="20">
        <f t="shared" si="130"/>
        <v>2844</v>
      </c>
    </row>
    <row r="489" spans="1:5" hidden="1" x14ac:dyDescent="0.25">
      <c r="A489">
        <f t="shared" si="127"/>
        <v>475</v>
      </c>
      <c r="B489" s="20">
        <f t="shared" si="126"/>
        <v>1900</v>
      </c>
      <c r="C489" s="20">
        <f t="shared" si="128"/>
        <v>4275</v>
      </c>
      <c r="D489" s="20">
        <f t="shared" si="129"/>
        <v>2375</v>
      </c>
      <c r="E489" s="20">
        <f t="shared" si="130"/>
        <v>2850</v>
      </c>
    </row>
    <row r="490" spans="1:5" hidden="1" x14ac:dyDescent="0.25">
      <c r="A490">
        <f t="shared" si="127"/>
        <v>476</v>
      </c>
      <c r="B490" s="20">
        <f t="shared" si="126"/>
        <v>1904</v>
      </c>
      <c r="C490" s="20">
        <f t="shared" si="128"/>
        <v>4284</v>
      </c>
      <c r="D490" s="20">
        <f t="shared" si="129"/>
        <v>2380</v>
      </c>
      <c r="E490" s="20">
        <f t="shared" si="130"/>
        <v>2856</v>
      </c>
    </row>
    <row r="491" spans="1:5" hidden="1" x14ac:dyDescent="0.25">
      <c r="A491">
        <f t="shared" si="127"/>
        <v>477</v>
      </c>
      <c r="B491" s="20">
        <f t="shared" si="126"/>
        <v>1908</v>
      </c>
      <c r="C491" s="20">
        <f t="shared" si="128"/>
        <v>4293</v>
      </c>
      <c r="D491" s="20">
        <f t="shared" si="129"/>
        <v>2385</v>
      </c>
      <c r="E491" s="20">
        <f t="shared" si="130"/>
        <v>2862</v>
      </c>
    </row>
    <row r="492" spans="1:5" hidden="1" x14ac:dyDescent="0.25">
      <c r="A492">
        <f t="shared" si="127"/>
        <v>478</v>
      </c>
      <c r="B492" s="20">
        <f t="shared" si="126"/>
        <v>1912</v>
      </c>
      <c r="C492" s="20">
        <f t="shared" si="128"/>
        <v>4302</v>
      </c>
      <c r="D492" s="20">
        <f t="shared" si="129"/>
        <v>2390</v>
      </c>
      <c r="E492" s="20">
        <f t="shared" si="130"/>
        <v>2868</v>
      </c>
    </row>
    <row r="493" spans="1:5" hidden="1" x14ac:dyDescent="0.25">
      <c r="A493">
        <f t="shared" si="127"/>
        <v>479</v>
      </c>
      <c r="B493" s="20">
        <f t="shared" si="126"/>
        <v>1916</v>
      </c>
      <c r="C493" s="20">
        <f t="shared" si="128"/>
        <v>4311</v>
      </c>
      <c r="D493" s="20">
        <f t="shared" si="129"/>
        <v>2395</v>
      </c>
      <c r="E493" s="20">
        <f t="shared" si="130"/>
        <v>2874</v>
      </c>
    </row>
    <row r="494" spans="1:5" hidden="1" x14ac:dyDescent="0.25">
      <c r="A494">
        <f t="shared" si="127"/>
        <v>480</v>
      </c>
      <c r="B494" s="20">
        <f t="shared" si="126"/>
        <v>1920</v>
      </c>
      <c r="C494" s="20">
        <f t="shared" si="128"/>
        <v>4320</v>
      </c>
      <c r="D494" s="20">
        <f t="shared" si="129"/>
        <v>2400</v>
      </c>
      <c r="E494" s="20">
        <f t="shared" si="130"/>
        <v>2880</v>
      </c>
    </row>
    <row r="495" spans="1:5" hidden="1" x14ac:dyDescent="0.25">
      <c r="A495">
        <f t="shared" si="127"/>
        <v>481</v>
      </c>
      <c r="B495" s="20">
        <f t="shared" si="126"/>
        <v>1924</v>
      </c>
      <c r="C495" s="20">
        <f t="shared" si="128"/>
        <v>4329</v>
      </c>
      <c r="D495" s="20">
        <f t="shared" si="129"/>
        <v>2405</v>
      </c>
      <c r="E495" s="20">
        <f t="shared" si="130"/>
        <v>2886</v>
      </c>
    </row>
    <row r="496" spans="1:5" hidden="1" x14ac:dyDescent="0.25">
      <c r="A496">
        <f t="shared" si="127"/>
        <v>482</v>
      </c>
      <c r="B496" s="20">
        <f t="shared" si="126"/>
        <v>1928</v>
      </c>
      <c r="C496" s="20">
        <f t="shared" si="128"/>
        <v>4338</v>
      </c>
      <c r="D496" s="20">
        <f t="shared" si="129"/>
        <v>2410</v>
      </c>
      <c r="E496" s="20">
        <f t="shared" si="130"/>
        <v>2892</v>
      </c>
    </row>
    <row r="497" spans="1:5" hidden="1" x14ac:dyDescent="0.25">
      <c r="A497">
        <f t="shared" si="127"/>
        <v>483</v>
      </c>
      <c r="B497" s="20">
        <f t="shared" si="126"/>
        <v>1932</v>
      </c>
      <c r="C497" s="20">
        <f t="shared" si="128"/>
        <v>4347</v>
      </c>
      <c r="D497" s="20">
        <f t="shared" si="129"/>
        <v>2415</v>
      </c>
      <c r="E497" s="20">
        <f t="shared" si="130"/>
        <v>2898</v>
      </c>
    </row>
    <row r="498" spans="1:5" hidden="1" x14ac:dyDescent="0.25">
      <c r="A498">
        <f t="shared" si="127"/>
        <v>484</v>
      </c>
      <c r="B498" s="20">
        <f t="shared" si="126"/>
        <v>1936</v>
      </c>
      <c r="C498" s="20">
        <f t="shared" si="128"/>
        <v>4356</v>
      </c>
      <c r="D498" s="20">
        <f t="shared" si="129"/>
        <v>2420</v>
      </c>
      <c r="E498" s="20">
        <f t="shared" si="130"/>
        <v>2904</v>
      </c>
    </row>
    <row r="499" spans="1:5" hidden="1" x14ac:dyDescent="0.25">
      <c r="A499">
        <f t="shared" si="127"/>
        <v>485</v>
      </c>
      <c r="B499" s="20">
        <f t="shared" ref="B499:B533" si="131">A499*$B$14</f>
        <v>1940</v>
      </c>
      <c r="C499" s="20">
        <f t="shared" si="128"/>
        <v>4365</v>
      </c>
      <c r="D499" s="20">
        <f t="shared" si="129"/>
        <v>2425</v>
      </c>
      <c r="E499" s="20">
        <f t="shared" si="130"/>
        <v>2910</v>
      </c>
    </row>
    <row r="500" spans="1:5" hidden="1" x14ac:dyDescent="0.25">
      <c r="A500">
        <f t="shared" si="127"/>
        <v>486</v>
      </c>
      <c r="B500" s="20">
        <f t="shared" si="131"/>
        <v>1944</v>
      </c>
      <c r="C500" s="20">
        <f t="shared" si="128"/>
        <v>4374</v>
      </c>
      <c r="D500" s="20">
        <f t="shared" si="129"/>
        <v>2430</v>
      </c>
      <c r="E500" s="20">
        <f t="shared" si="130"/>
        <v>2916</v>
      </c>
    </row>
    <row r="501" spans="1:5" hidden="1" x14ac:dyDescent="0.25">
      <c r="A501">
        <f t="shared" si="127"/>
        <v>487</v>
      </c>
      <c r="B501" s="20">
        <f t="shared" si="131"/>
        <v>1948</v>
      </c>
      <c r="C501" s="20">
        <f t="shared" si="128"/>
        <v>4383</v>
      </c>
      <c r="D501" s="20">
        <f t="shared" si="129"/>
        <v>2435</v>
      </c>
      <c r="E501" s="20">
        <f t="shared" si="130"/>
        <v>2922</v>
      </c>
    </row>
    <row r="502" spans="1:5" hidden="1" x14ac:dyDescent="0.25">
      <c r="A502">
        <f t="shared" si="127"/>
        <v>488</v>
      </c>
      <c r="B502" s="20">
        <f t="shared" si="131"/>
        <v>1952</v>
      </c>
      <c r="C502" s="20">
        <f t="shared" si="128"/>
        <v>4392</v>
      </c>
      <c r="D502" s="20">
        <f t="shared" si="129"/>
        <v>2440</v>
      </c>
      <c r="E502" s="20">
        <f t="shared" si="130"/>
        <v>2928</v>
      </c>
    </row>
    <row r="503" spans="1:5" hidden="1" x14ac:dyDescent="0.25">
      <c r="A503">
        <f t="shared" si="127"/>
        <v>489</v>
      </c>
      <c r="B503" s="20">
        <f t="shared" si="131"/>
        <v>1956</v>
      </c>
      <c r="C503" s="20">
        <f t="shared" si="128"/>
        <v>4401</v>
      </c>
      <c r="D503" s="20">
        <f t="shared" si="129"/>
        <v>2445</v>
      </c>
      <c r="E503" s="20">
        <f t="shared" si="130"/>
        <v>2934</v>
      </c>
    </row>
    <row r="504" spans="1:5" hidden="1" x14ac:dyDescent="0.25">
      <c r="A504">
        <f t="shared" si="127"/>
        <v>490</v>
      </c>
      <c r="B504" s="20">
        <f t="shared" si="131"/>
        <v>1960</v>
      </c>
      <c r="C504" s="20">
        <f t="shared" si="128"/>
        <v>4410</v>
      </c>
      <c r="D504" s="20">
        <f t="shared" si="129"/>
        <v>2450</v>
      </c>
      <c r="E504" s="20">
        <f t="shared" si="130"/>
        <v>2940</v>
      </c>
    </row>
    <row r="505" spans="1:5" hidden="1" x14ac:dyDescent="0.25">
      <c r="A505">
        <f t="shared" si="127"/>
        <v>491</v>
      </c>
      <c r="B505" s="20">
        <f t="shared" si="131"/>
        <v>1964</v>
      </c>
      <c r="C505" s="20">
        <f t="shared" si="128"/>
        <v>4419</v>
      </c>
      <c r="D505" s="20">
        <f t="shared" si="129"/>
        <v>2455</v>
      </c>
      <c r="E505" s="20">
        <f t="shared" si="130"/>
        <v>2946</v>
      </c>
    </row>
    <row r="506" spans="1:5" hidden="1" x14ac:dyDescent="0.25">
      <c r="A506">
        <f t="shared" si="127"/>
        <v>492</v>
      </c>
      <c r="B506" s="20">
        <f t="shared" si="131"/>
        <v>1968</v>
      </c>
      <c r="C506" s="20">
        <f t="shared" si="128"/>
        <v>4428</v>
      </c>
      <c r="D506" s="20">
        <f t="shared" si="129"/>
        <v>2460</v>
      </c>
      <c r="E506" s="20">
        <f t="shared" si="130"/>
        <v>2952</v>
      </c>
    </row>
    <row r="507" spans="1:5" hidden="1" x14ac:dyDescent="0.25">
      <c r="A507">
        <f t="shared" si="127"/>
        <v>493</v>
      </c>
      <c r="B507" s="20">
        <f t="shared" si="131"/>
        <v>1972</v>
      </c>
      <c r="C507" s="20">
        <f t="shared" si="128"/>
        <v>4437</v>
      </c>
      <c r="D507" s="20">
        <f t="shared" si="129"/>
        <v>2465</v>
      </c>
      <c r="E507" s="20">
        <f t="shared" si="130"/>
        <v>2958</v>
      </c>
    </row>
    <row r="508" spans="1:5" hidden="1" x14ac:dyDescent="0.25">
      <c r="A508">
        <f t="shared" si="127"/>
        <v>494</v>
      </c>
      <c r="B508" s="20">
        <f t="shared" si="131"/>
        <v>1976</v>
      </c>
      <c r="C508" s="20">
        <f t="shared" si="128"/>
        <v>4446</v>
      </c>
      <c r="D508" s="20">
        <f t="shared" si="129"/>
        <v>2470</v>
      </c>
      <c r="E508" s="20">
        <f t="shared" si="130"/>
        <v>2964</v>
      </c>
    </row>
    <row r="509" spans="1:5" hidden="1" x14ac:dyDescent="0.25">
      <c r="A509">
        <f t="shared" si="127"/>
        <v>495</v>
      </c>
      <c r="B509" s="20">
        <f t="shared" si="131"/>
        <v>1980</v>
      </c>
      <c r="C509" s="20">
        <f t="shared" si="128"/>
        <v>4455</v>
      </c>
      <c r="D509" s="20">
        <f t="shared" si="129"/>
        <v>2475</v>
      </c>
      <c r="E509" s="20">
        <f t="shared" si="130"/>
        <v>2970</v>
      </c>
    </row>
    <row r="510" spans="1:5" hidden="1" x14ac:dyDescent="0.25">
      <c r="A510">
        <f t="shared" si="127"/>
        <v>496</v>
      </c>
      <c r="B510" s="20">
        <f t="shared" si="131"/>
        <v>1984</v>
      </c>
      <c r="C510" s="20">
        <f t="shared" si="128"/>
        <v>4464</v>
      </c>
      <c r="D510" s="20">
        <f t="shared" si="129"/>
        <v>2480</v>
      </c>
      <c r="E510" s="20">
        <f t="shared" si="130"/>
        <v>2976</v>
      </c>
    </row>
    <row r="511" spans="1:5" hidden="1" x14ac:dyDescent="0.25">
      <c r="A511">
        <f t="shared" si="127"/>
        <v>497</v>
      </c>
      <c r="B511" s="20">
        <f t="shared" si="131"/>
        <v>1988</v>
      </c>
      <c r="C511" s="20">
        <f t="shared" si="128"/>
        <v>4473</v>
      </c>
      <c r="D511" s="20">
        <f t="shared" si="129"/>
        <v>2485</v>
      </c>
      <c r="E511" s="20">
        <f t="shared" si="130"/>
        <v>2982</v>
      </c>
    </row>
    <row r="512" spans="1:5" hidden="1" x14ac:dyDescent="0.25">
      <c r="A512">
        <f t="shared" si="127"/>
        <v>498</v>
      </c>
      <c r="B512" s="20">
        <f t="shared" si="131"/>
        <v>1992</v>
      </c>
      <c r="C512" s="20">
        <f t="shared" si="128"/>
        <v>4482</v>
      </c>
      <c r="D512" s="20">
        <f t="shared" si="129"/>
        <v>2490</v>
      </c>
      <c r="E512" s="20">
        <f t="shared" si="130"/>
        <v>2988</v>
      </c>
    </row>
    <row r="513" spans="1:5" hidden="1" x14ac:dyDescent="0.25">
      <c r="A513">
        <f t="shared" si="127"/>
        <v>499</v>
      </c>
      <c r="B513" s="20">
        <f t="shared" si="131"/>
        <v>1996</v>
      </c>
      <c r="C513" s="20">
        <f t="shared" si="128"/>
        <v>4491</v>
      </c>
      <c r="D513" s="20">
        <f t="shared" si="129"/>
        <v>2495</v>
      </c>
      <c r="E513" s="20">
        <f t="shared" si="130"/>
        <v>2994</v>
      </c>
    </row>
    <row r="514" spans="1:5" hidden="1" x14ac:dyDescent="0.25">
      <c r="A514">
        <f t="shared" si="127"/>
        <v>500</v>
      </c>
      <c r="B514" s="20">
        <f t="shared" si="131"/>
        <v>2000</v>
      </c>
      <c r="C514" s="20">
        <f t="shared" si="128"/>
        <v>4500</v>
      </c>
      <c r="D514" s="20">
        <f t="shared" si="129"/>
        <v>2500</v>
      </c>
      <c r="E514" s="20">
        <f t="shared" si="130"/>
        <v>3000</v>
      </c>
    </row>
    <row r="515" spans="1:5" hidden="1" x14ac:dyDescent="0.25">
      <c r="A515">
        <f t="shared" si="127"/>
        <v>501</v>
      </c>
      <c r="B515" s="20">
        <f t="shared" si="131"/>
        <v>2004</v>
      </c>
      <c r="C515" s="20">
        <f t="shared" si="128"/>
        <v>4509</v>
      </c>
      <c r="D515" s="20">
        <f t="shared" si="129"/>
        <v>2505</v>
      </c>
      <c r="E515" s="20">
        <f t="shared" si="130"/>
        <v>3006</v>
      </c>
    </row>
    <row r="516" spans="1:5" hidden="1" x14ac:dyDescent="0.25">
      <c r="A516">
        <f t="shared" si="127"/>
        <v>502</v>
      </c>
      <c r="B516" s="20">
        <f t="shared" si="131"/>
        <v>2008</v>
      </c>
      <c r="C516" s="20">
        <f t="shared" si="128"/>
        <v>4518</v>
      </c>
      <c r="D516" s="20">
        <f t="shared" si="129"/>
        <v>2510</v>
      </c>
      <c r="E516" s="20">
        <f t="shared" si="130"/>
        <v>3012</v>
      </c>
    </row>
    <row r="517" spans="1:5" hidden="1" x14ac:dyDescent="0.25">
      <c r="A517">
        <f t="shared" si="127"/>
        <v>503</v>
      </c>
      <c r="B517" s="20">
        <f t="shared" si="131"/>
        <v>2012</v>
      </c>
      <c r="C517" s="20">
        <f t="shared" si="128"/>
        <v>4527</v>
      </c>
      <c r="D517" s="20">
        <f t="shared" si="129"/>
        <v>2515</v>
      </c>
      <c r="E517" s="20">
        <f t="shared" si="130"/>
        <v>3018</v>
      </c>
    </row>
    <row r="518" spans="1:5" hidden="1" x14ac:dyDescent="0.25">
      <c r="A518">
        <f t="shared" si="127"/>
        <v>504</v>
      </c>
      <c r="B518" s="20">
        <f t="shared" si="131"/>
        <v>2016</v>
      </c>
      <c r="C518" s="20">
        <f t="shared" si="128"/>
        <v>4536</v>
      </c>
      <c r="D518" s="20">
        <f t="shared" si="129"/>
        <v>2520</v>
      </c>
      <c r="E518" s="20">
        <f t="shared" si="130"/>
        <v>3024</v>
      </c>
    </row>
    <row r="519" spans="1:5" hidden="1" x14ac:dyDescent="0.25">
      <c r="A519">
        <f t="shared" si="127"/>
        <v>505</v>
      </c>
      <c r="B519" s="20">
        <f t="shared" si="131"/>
        <v>2020</v>
      </c>
      <c r="C519" s="20">
        <f t="shared" si="128"/>
        <v>4545</v>
      </c>
      <c r="D519" s="20">
        <f t="shared" si="129"/>
        <v>2525</v>
      </c>
      <c r="E519" s="20">
        <f t="shared" si="130"/>
        <v>3030</v>
      </c>
    </row>
    <row r="520" spans="1:5" hidden="1" x14ac:dyDescent="0.25">
      <c r="A520">
        <f t="shared" si="127"/>
        <v>506</v>
      </c>
      <c r="B520" s="20">
        <f t="shared" si="131"/>
        <v>2024</v>
      </c>
      <c r="C520" s="20">
        <f t="shared" si="128"/>
        <v>4554</v>
      </c>
      <c r="D520" s="20">
        <f t="shared" si="129"/>
        <v>2530</v>
      </c>
      <c r="E520" s="20">
        <f t="shared" si="130"/>
        <v>3036</v>
      </c>
    </row>
    <row r="521" spans="1:5" hidden="1" x14ac:dyDescent="0.25">
      <c r="A521">
        <f t="shared" si="127"/>
        <v>507</v>
      </c>
      <c r="B521" s="20">
        <f t="shared" si="131"/>
        <v>2028</v>
      </c>
      <c r="C521" s="20">
        <f t="shared" si="128"/>
        <v>4563</v>
      </c>
      <c r="D521" s="20">
        <f t="shared" si="129"/>
        <v>2535</v>
      </c>
      <c r="E521" s="20">
        <f t="shared" si="130"/>
        <v>3042</v>
      </c>
    </row>
    <row r="522" spans="1:5" hidden="1" x14ac:dyDescent="0.25">
      <c r="A522">
        <f t="shared" si="127"/>
        <v>508</v>
      </c>
      <c r="B522" s="20">
        <f t="shared" si="131"/>
        <v>2032</v>
      </c>
      <c r="C522" s="20">
        <f t="shared" si="128"/>
        <v>4572</v>
      </c>
      <c r="D522" s="20">
        <f t="shared" si="129"/>
        <v>2540</v>
      </c>
      <c r="E522" s="20">
        <f t="shared" si="130"/>
        <v>3048</v>
      </c>
    </row>
    <row r="523" spans="1:5" hidden="1" x14ac:dyDescent="0.25">
      <c r="A523">
        <f t="shared" si="127"/>
        <v>509</v>
      </c>
      <c r="B523" s="20">
        <f t="shared" si="131"/>
        <v>2036</v>
      </c>
      <c r="C523" s="20">
        <f t="shared" si="128"/>
        <v>4581</v>
      </c>
      <c r="D523" s="20">
        <f t="shared" si="129"/>
        <v>2545</v>
      </c>
      <c r="E523" s="20">
        <f t="shared" si="130"/>
        <v>3054</v>
      </c>
    </row>
    <row r="524" spans="1:5" hidden="1" x14ac:dyDescent="0.25">
      <c r="A524">
        <f t="shared" si="127"/>
        <v>510</v>
      </c>
      <c r="B524" s="20">
        <f t="shared" si="131"/>
        <v>2040</v>
      </c>
      <c r="C524" s="20">
        <f t="shared" si="128"/>
        <v>4590</v>
      </c>
      <c r="D524" s="20">
        <f t="shared" si="129"/>
        <v>2550</v>
      </c>
      <c r="E524" s="20">
        <f t="shared" si="130"/>
        <v>3060</v>
      </c>
    </row>
    <row r="525" spans="1:5" hidden="1" x14ac:dyDescent="0.25">
      <c r="A525">
        <f t="shared" si="127"/>
        <v>511</v>
      </c>
      <c r="B525" s="20">
        <f t="shared" si="131"/>
        <v>2044</v>
      </c>
      <c r="C525" s="20">
        <f t="shared" si="128"/>
        <v>4599</v>
      </c>
      <c r="D525" s="20">
        <f t="shared" si="129"/>
        <v>2555</v>
      </c>
      <c r="E525" s="20">
        <f t="shared" si="130"/>
        <v>3066</v>
      </c>
    </row>
    <row r="526" spans="1:5" hidden="1" x14ac:dyDescent="0.25">
      <c r="A526">
        <f t="shared" ref="A526:A533" si="132">A525+1</f>
        <v>512</v>
      </c>
      <c r="B526" s="20">
        <f t="shared" si="131"/>
        <v>2048</v>
      </c>
      <c r="C526" s="20">
        <f t="shared" ref="C526:C533" si="133">A526*$C$14</f>
        <v>4608</v>
      </c>
      <c r="D526" s="20">
        <f t="shared" si="129"/>
        <v>2560</v>
      </c>
      <c r="E526" s="20">
        <f t="shared" si="130"/>
        <v>3072</v>
      </c>
    </row>
    <row r="527" spans="1:5" hidden="1" x14ac:dyDescent="0.25">
      <c r="A527">
        <f t="shared" si="132"/>
        <v>513</v>
      </c>
      <c r="B527" s="20">
        <f t="shared" si="131"/>
        <v>2052</v>
      </c>
      <c r="C527" s="20">
        <f t="shared" si="133"/>
        <v>4617</v>
      </c>
      <c r="D527" s="20">
        <f t="shared" si="129"/>
        <v>2565</v>
      </c>
      <c r="E527" s="20">
        <f t="shared" si="130"/>
        <v>3078</v>
      </c>
    </row>
    <row r="528" spans="1:5" hidden="1" x14ac:dyDescent="0.25">
      <c r="A528">
        <f t="shared" si="132"/>
        <v>514</v>
      </c>
      <c r="B528" s="20">
        <f t="shared" si="131"/>
        <v>2056</v>
      </c>
      <c r="C528" s="20">
        <f t="shared" si="133"/>
        <v>4626</v>
      </c>
      <c r="D528" s="20">
        <f t="shared" ref="D528:D591" si="134">A528*$D$14</f>
        <v>2570</v>
      </c>
      <c r="E528" s="20">
        <f t="shared" ref="E528:E591" si="135">A528*$E$14</f>
        <v>3084</v>
      </c>
    </row>
    <row r="529" spans="1:5" hidden="1" x14ac:dyDescent="0.25">
      <c r="A529">
        <f t="shared" si="132"/>
        <v>515</v>
      </c>
      <c r="B529" s="20">
        <f t="shared" si="131"/>
        <v>2060</v>
      </c>
      <c r="C529" s="20">
        <f t="shared" si="133"/>
        <v>4635</v>
      </c>
      <c r="D529" s="20">
        <f t="shared" si="134"/>
        <v>2575</v>
      </c>
      <c r="E529" s="20">
        <f t="shared" si="135"/>
        <v>3090</v>
      </c>
    </row>
    <row r="530" spans="1:5" hidden="1" x14ac:dyDescent="0.25">
      <c r="A530">
        <f t="shared" si="132"/>
        <v>516</v>
      </c>
      <c r="B530" s="20">
        <f t="shared" si="131"/>
        <v>2064</v>
      </c>
      <c r="C530" s="20">
        <f t="shared" si="133"/>
        <v>4644</v>
      </c>
      <c r="D530" s="20">
        <f t="shared" si="134"/>
        <v>2580</v>
      </c>
      <c r="E530" s="20">
        <f t="shared" si="135"/>
        <v>3096</v>
      </c>
    </row>
    <row r="531" spans="1:5" hidden="1" x14ac:dyDescent="0.25">
      <c r="A531">
        <f t="shared" si="132"/>
        <v>517</v>
      </c>
      <c r="B531" s="20">
        <f t="shared" si="131"/>
        <v>2068</v>
      </c>
      <c r="C531" s="20">
        <f t="shared" si="133"/>
        <v>4653</v>
      </c>
      <c r="D531" s="20">
        <f t="shared" si="134"/>
        <v>2585</v>
      </c>
      <c r="E531" s="20">
        <f t="shared" si="135"/>
        <v>3102</v>
      </c>
    </row>
    <row r="532" spans="1:5" hidden="1" x14ac:dyDescent="0.25">
      <c r="A532">
        <f t="shared" si="132"/>
        <v>518</v>
      </c>
      <c r="B532" s="20">
        <f t="shared" si="131"/>
        <v>2072</v>
      </c>
      <c r="C532" s="20">
        <f t="shared" si="133"/>
        <v>4662</v>
      </c>
      <c r="D532" s="20">
        <f t="shared" si="134"/>
        <v>2590</v>
      </c>
      <c r="E532" s="20">
        <f t="shared" si="135"/>
        <v>3108</v>
      </c>
    </row>
    <row r="533" spans="1:5" hidden="1" x14ac:dyDescent="0.25">
      <c r="A533">
        <f t="shared" si="132"/>
        <v>519</v>
      </c>
      <c r="B533" s="20">
        <f t="shared" si="131"/>
        <v>2076</v>
      </c>
      <c r="C533" s="20">
        <f t="shared" si="133"/>
        <v>4671</v>
      </c>
      <c r="D533" s="20">
        <f t="shared" si="134"/>
        <v>2595</v>
      </c>
      <c r="E533" s="20">
        <f t="shared" si="135"/>
        <v>3114</v>
      </c>
    </row>
    <row r="534" spans="1:5" hidden="1" x14ac:dyDescent="0.25">
      <c r="A534">
        <f>A533+1</f>
        <v>520</v>
      </c>
      <c r="B534" s="20">
        <f>A534*$B$14</f>
        <v>2080</v>
      </c>
      <c r="C534" s="20">
        <f>A534*$C$14</f>
        <v>4680</v>
      </c>
      <c r="D534" s="20">
        <f t="shared" si="134"/>
        <v>2600</v>
      </c>
      <c r="E534" s="20">
        <f t="shared" si="135"/>
        <v>3120</v>
      </c>
    </row>
    <row r="535" spans="1:5" hidden="1" x14ac:dyDescent="0.25">
      <c r="A535">
        <f t="shared" ref="A535:A550" si="136">A534+1</f>
        <v>521</v>
      </c>
      <c r="B535" s="20">
        <f t="shared" ref="B535:B598" si="137">A535*$B$14</f>
        <v>2084</v>
      </c>
      <c r="C535" s="20">
        <f t="shared" ref="C535:C550" si="138">A535*$C$14</f>
        <v>4689</v>
      </c>
      <c r="D535" s="20">
        <f t="shared" si="134"/>
        <v>2605</v>
      </c>
      <c r="E535" s="20">
        <f t="shared" si="135"/>
        <v>3126</v>
      </c>
    </row>
    <row r="536" spans="1:5" hidden="1" x14ac:dyDescent="0.25">
      <c r="A536">
        <f t="shared" si="136"/>
        <v>522</v>
      </c>
      <c r="B536" s="20">
        <f t="shared" si="137"/>
        <v>2088</v>
      </c>
      <c r="C536" s="20">
        <f t="shared" si="138"/>
        <v>4698</v>
      </c>
      <c r="D536" s="20">
        <f t="shared" si="134"/>
        <v>2610</v>
      </c>
      <c r="E536" s="20">
        <f t="shared" si="135"/>
        <v>3132</v>
      </c>
    </row>
    <row r="537" spans="1:5" hidden="1" x14ac:dyDescent="0.25">
      <c r="A537">
        <f t="shared" si="136"/>
        <v>523</v>
      </c>
      <c r="B537" s="20">
        <f t="shared" si="137"/>
        <v>2092</v>
      </c>
      <c r="C537" s="20">
        <f t="shared" si="138"/>
        <v>4707</v>
      </c>
      <c r="D537" s="20">
        <f t="shared" si="134"/>
        <v>2615</v>
      </c>
      <c r="E537" s="20">
        <f t="shared" si="135"/>
        <v>3138</v>
      </c>
    </row>
    <row r="538" spans="1:5" hidden="1" x14ac:dyDescent="0.25">
      <c r="A538">
        <f t="shared" si="136"/>
        <v>524</v>
      </c>
      <c r="B538" s="20">
        <f t="shared" si="137"/>
        <v>2096</v>
      </c>
      <c r="C538" s="20">
        <f t="shared" si="138"/>
        <v>4716</v>
      </c>
      <c r="D538" s="20">
        <f t="shared" si="134"/>
        <v>2620</v>
      </c>
      <c r="E538" s="20">
        <f t="shared" si="135"/>
        <v>3144</v>
      </c>
    </row>
    <row r="539" spans="1:5" hidden="1" x14ac:dyDescent="0.25">
      <c r="A539">
        <f t="shared" si="136"/>
        <v>525</v>
      </c>
      <c r="B539" s="20">
        <f t="shared" si="137"/>
        <v>2100</v>
      </c>
      <c r="C539" s="20">
        <f t="shared" si="138"/>
        <v>4725</v>
      </c>
      <c r="D539" s="20">
        <f t="shared" si="134"/>
        <v>2625</v>
      </c>
      <c r="E539" s="20">
        <f t="shared" si="135"/>
        <v>3150</v>
      </c>
    </row>
    <row r="540" spans="1:5" hidden="1" x14ac:dyDescent="0.25">
      <c r="A540">
        <f t="shared" si="136"/>
        <v>526</v>
      </c>
      <c r="B540" s="20">
        <f t="shared" si="137"/>
        <v>2104</v>
      </c>
      <c r="C540" s="20">
        <f t="shared" si="138"/>
        <v>4734</v>
      </c>
      <c r="D540" s="20">
        <f t="shared" si="134"/>
        <v>2630</v>
      </c>
      <c r="E540" s="20">
        <f t="shared" si="135"/>
        <v>3156</v>
      </c>
    </row>
    <row r="541" spans="1:5" hidden="1" x14ac:dyDescent="0.25">
      <c r="A541">
        <f t="shared" si="136"/>
        <v>527</v>
      </c>
      <c r="B541" s="20">
        <f t="shared" si="137"/>
        <v>2108</v>
      </c>
      <c r="C541" s="20">
        <f t="shared" si="138"/>
        <v>4743</v>
      </c>
      <c r="D541" s="20">
        <f t="shared" si="134"/>
        <v>2635</v>
      </c>
      <c r="E541" s="20">
        <f t="shared" si="135"/>
        <v>3162</v>
      </c>
    </row>
    <row r="542" spans="1:5" hidden="1" x14ac:dyDescent="0.25">
      <c r="A542">
        <f t="shared" si="136"/>
        <v>528</v>
      </c>
      <c r="B542" s="20">
        <f t="shared" si="137"/>
        <v>2112</v>
      </c>
      <c r="C542" s="20">
        <f t="shared" si="138"/>
        <v>4752</v>
      </c>
      <c r="D542" s="20">
        <f t="shared" si="134"/>
        <v>2640</v>
      </c>
      <c r="E542" s="20">
        <f t="shared" si="135"/>
        <v>3168</v>
      </c>
    </row>
    <row r="543" spans="1:5" hidden="1" x14ac:dyDescent="0.25">
      <c r="A543">
        <f t="shared" si="136"/>
        <v>529</v>
      </c>
      <c r="B543" s="20">
        <f t="shared" si="137"/>
        <v>2116</v>
      </c>
      <c r="C543" s="20">
        <f t="shared" si="138"/>
        <v>4761</v>
      </c>
      <c r="D543" s="20">
        <f t="shared" si="134"/>
        <v>2645</v>
      </c>
      <c r="E543" s="20">
        <f t="shared" si="135"/>
        <v>3174</v>
      </c>
    </row>
    <row r="544" spans="1:5" hidden="1" x14ac:dyDescent="0.25">
      <c r="A544">
        <f t="shared" si="136"/>
        <v>530</v>
      </c>
      <c r="B544" s="20">
        <f t="shared" si="137"/>
        <v>2120</v>
      </c>
      <c r="C544" s="20">
        <f t="shared" si="138"/>
        <v>4770</v>
      </c>
      <c r="D544" s="20">
        <f t="shared" si="134"/>
        <v>2650</v>
      </c>
      <c r="E544" s="20">
        <f t="shared" si="135"/>
        <v>3180</v>
      </c>
    </row>
    <row r="545" spans="1:5" hidden="1" x14ac:dyDescent="0.25">
      <c r="A545">
        <f t="shared" si="136"/>
        <v>531</v>
      </c>
      <c r="B545" s="20">
        <f t="shared" si="137"/>
        <v>2124</v>
      </c>
      <c r="C545" s="20">
        <f t="shared" si="138"/>
        <v>4779</v>
      </c>
      <c r="D545" s="20">
        <f t="shared" si="134"/>
        <v>2655</v>
      </c>
      <c r="E545" s="20">
        <f t="shared" si="135"/>
        <v>3186</v>
      </c>
    </row>
    <row r="546" spans="1:5" hidden="1" x14ac:dyDescent="0.25">
      <c r="A546">
        <f t="shared" si="136"/>
        <v>532</v>
      </c>
      <c r="B546" s="20">
        <f t="shared" si="137"/>
        <v>2128</v>
      </c>
      <c r="C546" s="20">
        <f t="shared" si="138"/>
        <v>4788</v>
      </c>
      <c r="D546" s="20">
        <f t="shared" si="134"/>
        <v>2660</v>
      </c>
      <c r="E546" s="20">
        <f t="shared" si="135"/>
        <v>3192</v>
      </c>
    </row>
    <row r="547" spans="1:5" hidden="1" x14ac:dyDescent="0.25">
      <c r="A547">
        <f t="shared" si="136"/>
        <v>533</v>
      </c>
      <c r="B547" s="20">
        <f t="shared" si="137"/>
        <v>2132</v>
      </c>
      <c r="C547" s="20">
        <f t="shared" si="138"/>
        <v>4797</v>
      </c>
      <c r="D547" s="20">
        <f t="shared" si="134"/>
        <v>2665</v>
      </c>
      <c r="E547" s="20">
        <f t="shared" si="135"/>
        <v>3198</v>
      </c>
    </row>
    <row r="548" spans="1:5" hidden="1" x14ac:dyDescent="0.25">
      <c r="A548">
        <f t="shared" si="136"/>
        <v>534</v>
      </c>
      <c r="B548" s="20">
        <f t="shared" si="137"/>
        <v>2136</v>
      </c>
      <c r="C548" s="20">
        <f t="shared" si="138"/>
        <v>4806</v>
      </c>
      <c r="D548" s="20">
        <f t="shared" si="134"/>
        <v>2670</v>
      </c>
      <c r="E548" s="20">
        <f t="shared" si="135"/>
        <v>3204</v>
      </c>
    </row>
    <row r="549" spans="1:5" hidden="1" x14ac:dyDescent="0.25">
      <c r="A549">
        <f t="shared" si="136"/>
        <v>535</v>
      </c>
      <c r="B549" s="20">
        <f t="shared" si="137"/>
        <v>2140</v>
      </c>
      <c r="C549" s="20">
        <f t="shared" si="138"/>
        <v>4815</v>
      </c>
      <c r="D549" s="20">
        <f t="shared" si="134"/>
        <v>2675</v>
      </c>
      <c r="E549" s="20">
        <f t="shared" si="135"/>
        <v>3210</v>
      </c>
    </row>
    <row r="550" spans="1:5" hidden="1" x14ac:dyDescent="0.25">
      <c r="A550">
        <f t="shared" si="136"/>
        <v>536</v>
      </c>
      <c r="B550" s="20">
        <f t="shared" si="137"/>
        <v>2144</v>
      </c>
      <c r="C550" s="20">
        <f t="shared" si="138"/>
        <v>4824</v>
      </c>
      <c r="D550" s="20">
        <f t="shared" si="134"/>
        <v>2680</v>
      </c>
      <c r="E550" s="20">
        <f t="shared" si="135"/>
        <v>3216</v>
      </c>
    </row>
    <row r="551" spans="1:5" hidden="1" x14ac:dyDescent="0.25">
      <c r="A551">
        <f>A550+1</f>
        <v>537</v>
      </c>
      <c r="B551" s="20">
        <f>A551*$B$14</f>
        <v>2148</v>
      </c>
      <c r="C551" s="20">
        <f>A551*$C$14</f>
        <v>4833</v>
      </c>
      <c r="D551" s="20">
        <f t="shared" si="134"/>
        <v>2685</v>
      </c>
      <c r="E551" s="20">
        <f t="shared" si="135"/>
        <v>3222</v>
      </c>
    </row>
    <row r="552" spans="1:5" hidden="1" x14ac:dyDescent="0.25">
      <c r="A552">
        <f t="shared" ref="A552:A560" si="139">A551+1</f>
        <v>538</v>
      </c>
      <c r="B552" s="20">
        <f t="shared" si="137"/>
        <v>2152</v>
      </c>
      <c r="C552" s="20">
        <f t="shared" ref="C552:C560" si="140">A552*$C$14</f>
        <v>4842</v>
      </c>
      <c r="D552" s="20">
        <f t="shared" si="134"/>
        <v>2690</v>
      </c>
      <c r="E552" s="20">
        <f t="shared" si="135"/>
        <v>3228</v>
      </c>
    </row>
    <row r="553" spans="1:5" hidden="1" x14ac:dyDescent="0.25">
      <c r="A553">
        <f t="shared" si="139"/>
        <v>539</v>
      </c>
      <c r="B553" s="20">
        <f t="shared" si="137"/>
        <v>2156</v>
      </c>
      <c r="C553" s="20">
        <f t="shared" si="140"/>
        <v>4851</v>
      </c>
      <c r="D553" s="20">
        <f t="shared" si="134"/>
        <v>2695</v>
      </c>
      <c r="E553" s="20">
        <f t="shared" si="135"/>
        <v>3234</v>
      </c>
    </row>
    <row r="554" spans="1:5" hidden="1" x14ac:dyDescent="0.25">
      <c r="A554">
        <f t="shared" si="139"/>
        <v>540</v>
      </c>
      <c r="B554" s="20">
        <f t="shared" si="137"/>
        <v>2160</v>
      </c>
      <c r="C554" s="20">
        <f t="shared" si="140"/>
        <v>4860</v>
      </c>
      <c r="D554" s="20">
        <f t="shared" si="134"/>
        <v>2700</v>
      </c>
      <c r="E554" s="20">
        <f t="shared" si="135"/>
        <v>3240</v>
      </c>
    </row>
    <row r="555" spans="1:5" hidden="1" x14ac:dyDescent="0.25">
      <c r="A555">
        <f t="shared" si="139"/>
        <v>541</v>
      </c>
      <c r="B555" s="20">
        <f t="shared" si="137"/>
        <v>2164</v>
      </c>
      <c r="C555" s="20">
        <f t="shared" si="140"/>
        <v>4869</v>
      </c>
      <c r="D555" s="20">
        <f t="shared" si="134"/>
        <v>2705</v>
      </c>
      <c r="E555" s="20">
        <f t="shared" si="135"/>
        <v>3246</v>
      </c>
    </row>
    <row r="556" spans="1:5" hidden="1" x14ac:dyDescent="0.25">
      <c r="A556">
        <f t="shared" si="139"/>
        <v>542</v>
      </c>
      <c r="B556" s="20">
        <f t="shared" si="137"/>
        <v>2168</v>
      </c>
      <c r="C556" s="20">
        <f t="shared" si="140"/>
        <v>4878</v>
      </c>
      <c r="D556" s="20">
        <f t="shared" si="134"/>
        <v>2710</v>
      </c>
      <c r="E556" s="20">
        <f t="shared" si="135"/>
        <v>3252</v>
      </c>
    </row>
    <row r="557" spans="1:5" hidden="1" x14ac:dyDescent="0.25">
      <c r="A557">
        <f t="shared" si="139"/>
        <v>543</v>
      </c>
      <c r="B557" s="20">
        <f t="shared" si="137"/>
        <v>2172</v>
      </c>
      <c r="C557" s="20">
        <f t="shared" si="140"/>
        <v>4887</v>
      </c>
      <c r="D557" s="20">
        <f t="shared" si="134"/>
        <v>2715</v>
      </c>
      <c r="E557" s="20">
        <f t="shared" si="135"/>
        <v>3258</v>
      </c>
    </row>
    <row r="558" spans="1:5" hidden="1" x14ac:dyDescent="0.25">
      <c r="A558">
        <f t="shared" si="139"/>
        <v>544</v>
      </c>
      <c r="B558" s="20">
        <f t="shared" si="137"/>
        <v>2176</v>
      </c>
      <c r="C558" s="20">
        <f t="shared" si="140"/>
        <v>4896</v>
      </c>
      <c r="D558" s="20">
        <f t="shared" si="134"/>
        <v>2720</v>
      </c>
      <c r="E558" s="20">
        <f t="shared" si="135"/>
        <v>3264</v>
      </c>
    </row>
    <row r="559" spans="1:5" hidden="1" x14ac:dyDescent="0.25">
      <c r="A559">
        <f t="shared" si="139"/>
        <v>545</v>
      </c>
      <c r="B559" s="20">
        <f t="shared" si="137"/>
        <v>2180</v>
      </c>
      <c r="C559" s="20">
        <f t="shared" si="140"/>
        <v>4905</v>
      </c>
      <c r="D559" s="20">
        <f t="shared" si="134"/>
        <v>2725</v>
      </c>
      <c r="E559" s="20">
        <f t="shared" si="135"/>
        <v>3270</v>
      </c>
    </row>
    <row r="560" spans="1:5" hidden="1" x14ac:dyDescent="0.25">
      <c r="A560">
        <f t="shared" si="139"/>
        <v>546</v>
      </c>
      <c r="B560" s="20">
        <f t="shared" si="137"/>
        <v>2184</v>
      </c>
      <c r="C560" s="20">
        <f t="shared" si="140"/>
        <v>4914</v>
      </c>
      <c r="D560" s="20">
        <f t="shared" si="134"/>
        <v>2730</v>
      </c>
      <c r="E560" s="20">
        <f t="shared" si="135"/>
        <v>3276</v>
      </c>
    </row>
    <row r="561" spans="1:5" hidden="1" x14ac:dyDescent="0.25">
      <c r="A561">
        <f>A560+1</f>
        <v>547</v>
      </c>
      <c r="B561" s="20">
        <f>A561*$B$14</f>
        <v>2188</v>
      </c>
      <c r="C561" s="20">
        <f>A561*$C$14</f>
        <v>4923</v>
      </c>
      <c r="D561" s="20">
        <f t="shared" si="134"/>
        <v>2735</v>
      </c>
      <c r="E561" s="20">
        <f t="shared" si="135"/>
        <v>3282</v>
      </c>
    </row>
    <row r="562" spans="1:5" hidden="1" x14ac:dyDescent="0.25">
      <c r="A562">
        <f t="shared" ref="A562:A625" si="141">A561+1</f>
        <v>548</v>
      </c>
      <c r="B562" s="20">
        <f t="shared" si="137"/>
        <v>2192</v>
      </c>
      <c r="C562" s="20">
        <f t="shared" ref="C562:C625" si="142">A562*$C$14</f>
        <v>4932</v>
      </c>
      <c r="D562" s="20">
        <f t="shared" si="134"/>
        <v>2740</v>
      </c>
      <c r="E562" s="20">
        <f t="shared" si="135"/>
        <v>3288</v>
      </c>
    </row>
    <row r="563" spans="1:5" hidden="1" x14ac:dyDescent="0.25">
      <c r="A563">
        <f t="shared" si="141"/>
        <v>549</v>
      </c>
      <c r="B563" s="20">
        <f t="shared" si="137"/>
        <v>2196</v>
      </c>
      <c r="C563" s="20">
        <f t="shared" si="142"/>
        <v>4941</v>
      </c>
      <c r="D563" s="20">
        <f t="shared" si="134"/>
        <v>2745</v>
      </c>
      <c r="E563" s="20">
        <f t="shared" si="135"/>
        <v>3294</v>
      </c>
    </row>
    <row r="564" spans="1:5" hidden="1" x14ac:dyDescent="0.25">
      <c r="A564">
        <f t="shared" si="141"/>
        <v>550</v>
      </c>
      <c r="B564" s="20">
        <f t="shared" si="137"/>
        <v>2200</v>
      </c>
      <c r="C564" s="20">
        <f t="shared" si="142"/>
        <v>4950</v>
      </c>
      <c r="D564" s="20">
        <f t="shared" si="134"/>
        <v>2750</v>
      </c>
      <c r="E564" s="20">
        <f t="shared" si="135"/>
        <v>3300</v>
      </c>
    </row>
    <row r="565" spans="1:5" hidden="1" x14ac:dyDescent="0.25">
      <c r="A565">
        <f t="shared" si="141"/>
        <v>551</v>
      </c>
      <c r="B565" s="20">
        <f t="shared" si="137"/>
        <v>2204</v>
      </c>
      <c r="C565" s="20">
        <f t="shared" si="142"/>
        <v>4959</v>
      </c>
      <c r="D565" s="20">
        <f t="shared" si="134"/>
        <v>2755</v>
      </c>
      <c r="E565" s="20">
        <f t="shared" si="135"/>
        <v>3306</v>
      </c>
    </row>
    <row r="566" spans="1:5" hidden="1" x14ac:dyDescent="0.25">
      <c r="A566">
        <f t="shared" si="141"/>
        <v>552</v>
      </c>
      <c r="B566" s="20">
        <f t="shared" si="137"/>
        <v>2208</v>
      </c>
      <c r="C566" s="20">
        <f t="shared" si="142"/>
        <v>4968</v>
      </c>
      <c r="D566" s="20">
        <f t="shared" si="134"/>
        <v>2760</v>
      </c>
      <c r="E566" s="20">
        <f t="shared" si="135"/>
        <v>3312</v>
      </c>
    </row>
    <row r="567" spans="1:5" hidden="1" x14ac:dyDescent="0.25">
      <c r="A567">
        <f t="shared" si="141"/>
        <v>553</v>
      </c>
      <c r="B567" s="20">
        <f t="shared" si="137"/>
        <v>2212</v>
      </c>
      <c r="C567" s="20">
        <f t="shared" si="142"/>
        <v>4977</v>
      </c>
      <c r="D567" s="20">
        <f t="shared" si="134"/>
        <v>2765</v>
      </c>
      <c r="E567" s="20">
        <f t="shared" si="135"/>
        <v>3318</v>
      </c>
    </row>
    <row r="568" spans="1:5" hidden="1" x14ac:dyDescent="0.25">
      <c r="A568">
        <f t="shared" si="141"/>
        <v>554</v>
      </c>
      <c r="B568" s="20">
        <f t="shared" si="137"/>
        <v>2216</v>
      </c>
      <c r="C568" s="20">
        <f t="shared" si="142"/>
        <v>4986</v>
      </c>
      <c r="D568" s="20">
        <f t="shared" si="134"/>
        <v>2770</v>
      </c>
      <c r="E568" s="20">
        <f t="shared" si="135"/>
        <v>3324</v>
      </c>
    </row>
    <row r="569" spans="1:5" hidden="1" x14ac:dyDescent="0.25">
      <c r="A569">
        <f t="shared" si="141"/>
        <v>555</v>
      </c>
      <c r="B569" s="20">
        <f t="shared" si="137"/>
        <v>2220</v>
      </c>
      <c r="C569" s="20">
        <f t="shared" si="142"/>
        <v>4995</v>
      </c>
      <c r="D569" s="20">
        <f t="shared" si="134"/>
        <v>2775</v>
      </c>
      <c r="E569" s="20">
        <f t="shared" si="135"/>
        <v>3330</v>
      </c>
    </row>
    <row r="570" spans="1:5" hidden="1" x14ac:dyDescent="0.25">
      <c r="A570">
        <f t="shared" si="141"/>
        <v>556</v>
      </c>
      <c r="B570" s="20">
        <f t="shared" si="137"/>
        <v>2224</v>
      </c>
      <c r="C570" s="20">
        <f t="shared" si="142"/>
        <v>5004</v>
      </c>
      <c r="D570" s="20">
        <f t="shared" si="134"/>
        <v>2780</v>
      </c>
      <c r="E570" s="20">
        <f t="shared" si="135"/>
        <v>3336</v>
      </c>
    </row>
    <row r="571" spans="1:5" hidden="1" x14ac:dyDescent="0.25">
      <c r="A571">
        <f t="shared" si="141"/>
        <v>557</v>
      </c>
      <c r="B571" s="20">
        <f t="shared" si="137"/>
        <v>2228</v>
      </c>
      <c r="C571" s="20">
        <f t="shared" si="142"/>
        <v>5013</v>
      </c>
      <c r="D571" s="20">
        <f t="shared" si="134"/>
        <v>2785</v>
      </c>
      <c r="E571" s="20">
        <f t="shared" si="135"/>
        <v>3342</v>
      </c>
    </row>
    <row r="572" spans="1:5" hidden="1" x14ac:dyDescent="0.25">
      <c r="A572">
        <f t="shared" si="141"/>
        <v>558</v>
      </c>
      <c r="B572" s="20">
        <f t="shared" si="137"/>
        <v>2232</v>
      </c>
      <c r="C572" s="20">
        <f t="shared" si="142"/>
        <v>5022</v>
      </c>
      <c r="D572" s="20">
        <f t="shared" si="134"/>
        <v>2790</v>
      </c>
      <c r="E572" s="20">
        <f t="shared" si="135"/>
        <v>3348</v>
      </c>
    </row>
    <row r="573" spans="1:5" hidden="1" x14ac:dyDescent="0.25">
      <c r="A573">
        <f t="shared" si="141"/>
        <v>559</v>
      </c>
      <c r="B573" s="20">
        <f t="shared" si="137"/>
        <v>2236</v>
      </c>
      <c r="C573" s="20">
        <f t="shared" si="142"/>
        <v>5031</v>
      </c>
      <c r="D573" s="20">
        <f t="shared" si="134"/>
        <v>2795</v>
      </c>
      <c r="E573" s="20">
        <f t="shared" si="135"/>
        <v>3354</v>
      </c>
    </row>
    <row r="574" spans="1:5" hidden="1" x14ac:dyDescent="0.25">
      <c r="A574">
        <f t="shared" si="141"/>
        <v>560</v>
      </c>
      <c r="B574" s="20">
        <f t="shared" si="137"/>
        <v>2240</v>
      </c>
      <c r="C574" s="20">
        <f t="shared" si="142"/>
        <v>5040</v>
      </c>
      <c r="D574" s="20">
        <f t="shared" si="134"/>
        <v>2800</v>
      </c>
      <c r="E574" s="20">
        <f t="shared" si="135"/>
        <v>3360</v>
      </c>
    </row>
    <row r="575" spans="1:5" hidden="1" x14ac:dyDescent="0.25">
      <c r="A575">
        <f t="shared" si="141"/>
        <v>561</v>
      </c>
      <c r="B575" s="20">
        <f t="shared" si="137"/>
        <v>2244</v>
      </c>
      <c r="C575" s="20">
        <f t="shared" si="142"/>
        <v>5049</v>
      </c>
      <c r="D575" s="20">
        <f t="shared" si="134"/>
        <v>2805</v>
      </c>
      <c r="E575" s="20">
        <f t="shared" si="135"/>
        <v>3366</v>
      </c>
    </row>
    <row r="576" spans="1:5" hidden="1" x14ac:dyDescent="0.25">
      <c r="A576">
        <f t="shared" si="141"/>
        <v>562</v>
      </c>
      <c r="B576" s="20">
        <f t="shared" si="137"/>
        <v>2248</v>
      </c>
      <c r="C576" s="20">
        <f t="shared" si="142"/>
        <v>5058</v>
      </c>
      <c r="D576" s="20">
        <f t="shared" si="134"/>
        <v>2810</v>
      </c>
      <c r="E576" s="20">
        <f t="shared" si="135"/>
        <v>3372</v>
      </c>
    </row>
    <row r="577" spans="1:5" hidden="1" x14ac:dyDescent="0.25">
      <c r="A577">
        <f t="shared" si="141"/>
        <v>563</v>
      </c>
      <c r="B577" s="20">
        <f t="shared" si="137"/>
        <v>2252</v>
      </c>
      <c r="C577" s="20">
        <f t="shared" si="142"/>
        <v>5067</v>
      </c>
      <c r="D577" s="20">
        <f t="shared" si="134"/>
        <v>2815</v>
      </c>
      <c r="E577" s="20">
        <f t="shared" si="135"/>
        <v>3378</v>
      </c>
    </row>
    <row r="578" spans="1:5" hidden="1" x14ac:dyDescent="0.25">
      <c r="A578">
        <f t="shared" si="141"/>
        <v>564</v>
      </c>
      <c r="B578" s="20">
        <f t="shared" si="137"/>
        <v>2256</v>
      </c>
      <c r="C578" s="20">
        <f t="shared" si="142"/>
        <v>5076</v>
      </c>
      <c r="D578" s="20">
        <f t="shared" si="134"/>
        <v>2820</v>
      </c>
      <c r="E578" s="20">
        <f t="shared" si="135"/>
        <v>3384</v>
      </c>
    </row>
    <row r="579" spans="1:5" hidden="1" x14ac:dyDescent="0.25">
      <c r="A579">
        <f t="shared" si="141"/>
        <v>565</v>
      </c>
      <c r="B579" s="20">
        <f t="shared" si="137"/>
        <v>2260</v>
      </c>
      <c r="C579" s="20">
        <f t="shared" si="142"/>
        <v>5085</v>
      </c>
      <c r="D579" s="20">
        <f t="shared" si="134"/>
        <v>2825</v>
      </c>
      <c r="E579" s="20">
        <f t="shared" si="135"/>
        <v>3390</v>
      </c>
    </row>
    <row r="580" spans="1:5" hidden="1" x14ac:dyDescent="0.25">
      <c r="A580">
        <f t="shared" si="141"/>
        <v>566</v>
      </c>
      <c r="B580" s="20">
        <f t="shared" si="137"/>
        <v>2264</v>
      </c>
      <c r="C580" s="20">
        <f t="shared" si="142"/>
        <v>5094</v>
      </c>
      <c r="D580" s="20">
        <f t="shared" si="134"/>
        <v>2830</v>
      </c>
      <c r="E580" s="20">
        <f t="shared" si="135"/>
        <v>3396</v>
      </c>
    </row>
    <row r="581" spans="1:5" hidden="1" x14ac:dyDescent="0.25">
      <c r="A581">
        <f t="shared" si="141"/>
        <v>567</v>
      </c>
      <c r="B581" s="20">
        <f t="shared" si="137"/>
        <v>2268</v>
      </c>
      <c r="C581" s="20">
        <f t="shared" si="142"/>
        <v>5103</v>
      </c>
      <c r="D581" s="20">
        <f t="shared" si="134"/>
        <v>2835</v>
      </c>
      <c r="E581" s="20">
        <f t="shared" si="135"/>
        <v>3402</v>
      </c>
    </row>
    <row r="582" spans="1:5" hidden="1" x14ac:dyDescent="0.25">
      <c r="A582">
        <f t="shared" si="141"/>
        <v>568</v>
      </c>
      <c r="B582" s="20">
        <f t="shared" si="137"/>
        <v>2272</v>
      </c>
      <c r="C582" s="20">
        <f t="shared" si="142"/>
        <v>5112</v>
      </c>
      <c r="D582" s="20">
        <f t="shared" si="134"/>
        <v>2840</v>
      </c>
      <c r="E582" s="20">
        <f t="shared" si="135"/>
        <v>3408</v>
      </c>
    </row>
    <row r="583" spans="1:5" hidden="1" x14ac:dyDescent="0.25">
      <c r="A583">
        <f t="shared" si="141"/>
        <v>569</v>
      </c>
      <c r="B583" s="20">
        <f t="shared" si="137"/>
        <v>2276</v>
      </c>
      <c r="C583" s="20">
        <f t="shared" si="142"/>
        <v>5121</v>
      </c>
      <c r="D583" s="20">
        <f t="shared" si="134"/>
        <v>2845</v>
      </c>
      <c r="E583" s="20">
        <f t="shared" si="135"/>
        <v>3414</v>
      </c>
    </row>
    <row r="584" spans="1:5" hidden="1" x14ac:dyDescent="0.25">
      <c r="A584">
        <f t="shared" si="141"/>
        <v>570</v>
      </c>
      <c r="B584" s="20">
        <f t="shared" si="137"/>
        <v>2280</v>
      </c>
      <c r="C584" s="20">
        <f t="shared" si="142"/>
        <v>5130</v>
      </c>
      <c r="D584" s="20">
        <f t="shared" si="134"/>
        <v>2850</v>
      </c>
      <c r="E584" s="20">
        <f t="shared" si="135"/>
        <v>3420</v>
      </c>
    </row>
    <row r="585" spans="1:5" hidden="1" x14ac:dyDescent="0.25">
      <c r="A585">
        <f t="shared" si="141"/>
        <v>571</v>
      </c>
      <c r="B585" s="20">
        <f t="shared" si="137"/>
        <v>2284</v>
      </c>
      <c r="C585" s="20">
        <f t="shared" si="142"/>
        <v>5139</v>
      </c>
      <c r="D585" s="20">
        <f t="shared" si="134"/>
        <v>2855</v>
      </c>
      <c r="E585" s="20">
        <f t="shared" si="135"/>
        <v>3426</v>
      </c>
    </row>
    <row r="586" spans="1:5" hidden="1" x14ac:dyDescent="0.25">
      <c r="A586">
        <f t="shared" si="141"/>
        <v>572</v>
      </c>
      <c r="B586" s="20">
        <f t="shared" si="137"/>
        <v>2288</v>
      </c>
      <c r="C586" s="20">
        <f t="shared" si="142"/>
        <v>5148</v>
      </c>
      <c r="D586" s="20">
        <f t="shared" si="134"/>
        <v>2860</v>
      </c>
      <c r="E586" s="20">
        <f t="shared" si="135"/>
        <v>3432</v>
      </c>
    </row>
    <row r="587" spans="1:5" hidden="1" x14ac:dyDescent="0.25">
      <c r="A587">
        <f t="shared" si="141"/>
        <v>573</v>
      </c>
      <c r="B587" s="20">
        <f t="shared" si="137"/>
        <v>2292</v>
      </c>
      <c r="C587" s="20">
        <f t="shared" si="142"/>
        <v>5157</v>
      </c>
      <c r="D587" s="20">
        <f t="shared" si="134"/>
        <v>2865</v>
      </c>
      <c r="E587" s="20">
        <f t="shared" si="135"/>
        <v>3438</v>
      </c>
    </row>
    <row r="588" spans="1:5" hidden="1" x14ac:dyDescent="0.25">
      <c r="A588">
        <f t="shared" si="141"/>
        <v>574</v>
      </c>
      <c r="B588" s="20">
        <f t="shared" si="137"/>
        <v>2296</v>
      </c>
      <c r="C588" s="20">
        <f t="shared" si="142"/>
        <v>5166</v>
      </c>
      <c r="D588" s="20">
        <f t="shared" si="134"/>
        <v>2870</v>
      </c>
      <c r="E588" s="20">
        <f t="shared" si="135"/>
        <v>3444</v>
      </c>
    </row>
    <row r="589" spans="1:5" hidden="1" x14ac:dyDescent="0.25">
      <c r="A589">
        <f t="shared" si="141"/>
        <v>575</v>
      </c>
      <c r="B589" s="20">
        <f t="shared" si="137"/>
        <v>2300</v>
      </c>
      <c r="C589" s="20">
        <f t="shared" si="142"/>
        <v>5175</v>
      </c>
      <c r="D589" s="20">
        <f t="shared" si="134"/>
        <v>2875</v>
      </c>
      <c r="E589" s="20">
        <f t="shared" si="135"/>
        <v>3450</v>
      </c>
    </row>
    <row r="590" spans="1:5" hidden="1" x14ac:dyDescent="0.25">
      <c r="A590">
        <f t="shared" si="141"/>
        <v>576</v>
      </c>
      <c r="B590" s="20">
        <f t="shared" si="137"/>
        <v>2304</v>
      </c>
      <c r="C590" s="20">
        <f t="shared" si="142"/>
        <v>5184</v>
      </c>
      <c r="D590" s="20">
        <f t="shared" si="134"/>
        <v>2880</v>
      </c>
      <c r="E590" s="20">
        <f t="shared" si="135"/>
        <v>3456</v>
      </c>
    </row>
    <row r="591" spans="1:5" hidden="1" x14ac:dyDescent="0.25">
      <c r="A591">
        <f t="shared" si="141"/>
        <v>577</v>
      </c>
      <c r="B591" s="20">
        <f t="shared" si="137"/>
        <v>2308</v>
      </c>
      <c r="C591" s="20">
        <f t="shared" si="142"/>
        <v>5193</v>
      </c>
      <c r="D591" s="20">
        <f t="shared" si="134"/>
        <v>2885</v>
      </c>
      <c r="E591" s="20">
        <f t="shared" si="135"/>
        <v>3462</v>
      </c>
    </row>
    <row r="592" spans="1:5" hidden="1" x14ac:dyDescent="0.25">
      <c r="A592">
        <f t="shared" si="141"/>
        <v>578</v>
      </c>
      <c r="B592" s="20">
        <f t="shared" si="137"/>
        <v>2312</v>
      </c>
      <c r="C592" s="20">
        <f t="shared" si="142"/>
        <v>5202</v>
      </c>
      <c r="D592" s="20">
        <f t="shared" ref="D592:D655" si="143">A592*$D$14</f>
        <v>2890</v>
      </c>
      <c r="E592" s="20">
        <f t="shared" ref="E592:E655" si="144">A592*$E$14</f>
        <v>3468</v>
      </c>
    </row>
    <row r="593" spans="1:5" hidden="1" x14ac:dyDescent="0.25">
      <c r="A593">
        <f t="shared" si="141"/>
        <v>579</v>
      </c>
      <c r="B593" s="20">
        <f t="shared" si="137"/>
        <v>2316</v>
      </c>
      <c r="C593" s="20">
        <f t="shared" si="142"/>
        <v>5211</v>
      </c>
      <c r="D593" s="20">
        <f t="shared" si="143"/>
        <v>2895</v>
      </c>
      <c r="E593" s="20">
        <f t="shared" si="144"/>
        <v>3474</v>
      </c>
    </row>
    <row r="594" spans="1:5" hidden="1" x14ac:dyDescent="0.25">
      <c r="A594">
        <f t="shared" si="141"/>
        <v>580</v>
      </c>
      <c r="B594" s="20">
        <f t="shared" si="137"/>
        <v>2320</v>
      </c>
      <c r="C594" s="20">
        <f t="shared" si="142"/>
        <v>5220</v>
      </c>
      <c r="D594" s="20">
        <f t="shared" si="143"/>
        <v>2900</v>
      </c>
      <c r="E594" s="20">
        <f t="shared" si="144"/>
        <v>3480</v>
      </c>
    </row>
    <row r="595" spans="1:5" hidden="1" x14ac:dyDescent="0.25">
      <c r="A595">
        <f t="shared" si="141"/>
        <v>581</v>
      </c>
      <c r="B595" s="20">
        <f t="shared" si="137"/>
        <v>2324</v>
      </c>
      <c r="C595" s="20">
        <f t="shared" si="142"/>
        <v>5229</v>
      </c>
      <c r="D595" s="20">
        <f t="shared" si="143"/>
        <v>2905</v>
      </c>
      <c r="E595" s="20">
        <f t="shared" si="144"/>
        <v>3486</v>
      </c>
    </row>
    <row r="596" spans="1:5" hidden="1" x14ac:dyDescent="0.25">
      <c r="A596">
        <f t="shared" si="141"/>
        <v>582</v>
      </c>
      <c r="B596" s="20">
        <f t="shared" si="137"/>
        <v>2328</v>
      </c>
      <c r="C596" s="20">
        <f t="shared" si="142"/>
        <v>5238</v>
      </c>
      <c r="D596" s="20">
        <f t="shared" si="143"/>
        <v>2910</v>
      </c>
      <c r="E596" s="20">
        <f t="shared" si="144"/>
        <v>3492</v>
      </c>
    </row>
    <row r="597" spans="1:5" hidden="1" x14ac:dyDescent="0.25">
      <c r="A597">
        <f t="shared" si="141"/>
        <v>583</v>
      </c>
      <c r="B597" s="20">
        <f t="shared" si="137"/>
        <v>2332</v>
      </c>
      <c r="C597" s="20">
        <f t="shared" si="142"/>
        <v>5247</v>
      </c>
      <c r="D597" s="20">
        <f t="shared" si="143"/>
        <v>2915</v>
      </c>
      <c r="E597" s="20">
        <f t="shared" si="144"/>
        <v>3498</v>
      </c>
    </row>
    <row r="598" spans="1:5" hidden="1" x14ac:dyDescent="0.25">
      <c r="A598">
        <f t="shared" si="141"/>
        <v>584</v>
      </c>
      <c r="B598" s="20">
        <f t="shared" si="137"/>
        <v>2336</v>
      </c>
      <c r="C598" s="20">
        <f t="shared" si="142"/>
        <v>5256</v>
      </c>
      <c r="D598" s="20">
        <f t="shared" si="143"/>
        <v>2920</v>
      </c>
      <c r="E598" s="20">
        <f t="shared" si="144"/>
        <v>3504</v>
      </c>
    </row>
    <row r="599" spans="1:5" hidden="1" x14ac:dyDescent="0.25">
      <c r="A599">
        <f t="shared" si="141"/>
        <v>585</v>
      </c>
      <c r="B599" s="20">
        <f t="shared" ref="B599:B662" si="145">A599*$B$14</f>
        <v>2340</v>
      </c>
      <c r="C599" s="20">
        <f t="shared" si="142"/>
        <v>5265</v>
      </c>
      <c r="D599" s="20">
        <f t="shared" si="143"/>
        <v>2925</v>
      </c>
      <c r="E599" s="20">
        <f t="shared" si="144"/>
        <v>3510</v>
      </c>
    </row>
    <row r="600" spans="1:5" hidden="1" x14ac:dyDescent="0.25">
      <c r="A600">
        <f t="shared" si="141"/>
        <v>586</v>
      </c>
      <c r="B600" s="20">
        <f t="shared" si="145"/>
        <v>2344</v>
      </c>
      <c r="C600" s="20">
        <f t="shared" si="142"/>
        <v>5274</v>
      </c>
      <c r="D600" s="20">
        <f t="shared" si="143"/>
        <v>2930</v>
      </c>
      <c r="E600" s="20">
        <f t="shared" si="144"/>
        <v>3516</v>
      </c>
    </row>
    <row r="601" spans="1:5" hidden="1" x14ac:dyDescent="0.25">
      <c r="A601">
        <f t="shared" si="141"/>
        <v>587</v>
      </c>
      <c r="B601" s="20">
        <f t="shared" si="145"/>
        <v>2348</v>
      </c>
      <c r="C601" s="20">
        <f t="shared" si="142"/>
        <v>5283</v>
      </c>
      <c r="D601" s="20">
        <f t="shared" si="143"/>
        <v>2935</v>
      </c>
      <c r="E601" s="20">
        <f t="shared" si="144"/>
        <v>3522</v>
      </c>
    </row>
    <row r="602" spans="1:5" hidden="1" x14ac:dyDescent="0.25">
      <c r="A602">
        <f t="shared" si="141"/>
        <v>588</v>
      </c>
      <c r="B602" s="20">
        <f t="shared" si="145"/>
        <v>2352</v>
      </c>
      <c r="C602" s="20">
        <f t="shared" si="142"/>
        <v>5292</v>
      </c>
      <c r="D602" s="20">
        <f t="shared" si="143"/>
        <v>2940</v>
      </c>
      <c r="E602" s="20">
        <f t="shared" si="144"/>
        <v>3528</v>
      </c>
    </row>
    <row r="603" spans="1:5" hidden="1" x14ac:dyDescent="0.25">
      <c r="A603">
        <f t="shared" si="141"/>
        <v>589</v>
      </c>
      <c r="B603" s="20">
        <f t="shared" si="145"/>
        <v>2356</v>
      </c>
      <c r="C603" s="20">
        <f t="shared" si="142"/>
        <v>5301</v>
      </c>
      <c r="D603" s="20">
        <f t="shared" si="143"/>
        <v>2945</v>
      </c>
      <c r="E603" s="20">
        <f t="shared" si="144"/>
        <v>3534</v>
      </c>
    </row>
    <row r="604" spans="1:5" hidden="1" x14ac:dyDescent="0.25">
      <c r="A604">
        <f t="shared" si="141"/>
        <v>590</v>
      </c>
      <c r="B604" s="20">
        <f t="shared" si="145"/>
        <v>2360</v>
      </c>
      <c r="C604" s="20">
        <f t="shared" si="142"/>
        <v>5310</v>
      </c>
      <c r="D604" s="20">
        <f t="shared" si="143"/>
        <v>2950</v>
      </c>
      <c r="E604" s="20">
        <f t="shared" si="144"/>
        <v>3540</v>
      </c>
    </row>
    <row r="605" spans="1:5" hidden="1" x14ac:dyDescent="0.25">
      <c r="A605">
        <f t="shared" si="141"/>
        <v>591</v>
      </c>
      <c r="B605" s="20">
        <f t="shared" si="145"/>
        <v>2364</v>
      </c>
      <c r="C605" s="20">
        <f t="shared" si="142"/>
        <v>5319</v>
      </c>
      <c r="D605" s="20">
        <f t="shared" si="143"/>
        <v>2955</v>
      </c>
      <c r="E605" s="20">
        <f t="shared" si="144"/>
        <v>3546</v>
      </c>
    </row>
    <row r="606" spans="1:5" hidden="1" x14ac:dyDescent="0.25">
      <c r="A606">
        <f t="shared" si="141"/>
        <v>592</v>
      </c>
      <c r="B606" s="20">
        <f t="shared" si="145"/>
        <v>2368</v>
      </c>
      <c r="C606" s="20">
        <f t="shared" si="142"/>
        <v>5328</v>
      </c>
      <c r="D606" s="20">
        <f t="shared" si="143"/>
        <v>2960</v>
      </c>
      <c r="E606" s="20">
        <f t="shared" si="144"/>
        <v>3552</v>
      </c>
    </row>
    <row r="607" spans="1:5" hidden="1" x14ac:dyDescent="0.25">
      <c r="A607">
        <f t="shared" si="141"/>
        <v>593</v>
      </c>
      <c r="B607" s="20">
        <f t="shared" si="145"/>
        <v>2372</v>
      </c>
      <c r="C607" s="20">
        <f t="shared" si="142"/>
        <v>5337</v>
      </c>
      <c r="D607" s="20">
        <f t="shared" si="143"/>
        <v>2965</v>
      </c>
      <c r="E607" s="20">
        <f t="shared" si="144"/>
        <v>3558</v>
      </c>
    </row>
    <row r="608" spans="1:5" hidden="1" x14ac:dyDescent="0.25">
      <c r="A608">
        <f t="shared" si="141"/>
        <v>594</v>
      </c>
      <c r="B608" s="20">
        <f t="shared" si="145"/>
        <v>2376</v>
      </c>
      <c r="C608" s="20">
        <f t="shared" si="142"/>
        <v>5346</v>
      </c>
      <c r="D608" s="20">
        <f t="shared" si="143"/>
        <v>2970</v>
      </c>
      <c r="E608" s="20">
        <f t="shared" si="144"/>
        <v>3564</v>
      </c>
    </row>
    <row r="609" spans="1:5" hidden="1" x14ac:dyDescent="0.25">
      <c r="A609">
        <f t="shared" si="141"/>
        <v>595</v>
      </c>
      <c r="B609" s="20">
        <f t="shared" si="145"/>
        <v>2380</v>
      </c>
      <c r="C609" s="20">
        <f t="shared" si="142"/>
        <v>5355</v>
      </c>
      <c r="D609" s="20">
        <f t="shared" si="143"/>
        <v>2975</v>
      </c>
      <c r="E609" s="20">
        <f t="shared" si="144"/>
        <v>3570</v>
      </c>
    </row>
    <row r="610" spans="1:5" hidden="1" x14ac:dyDescent="0.25">
      <c r="A610">
        <f t="shared" si="141"/>
        <v>596</v>
      </c>
      <c r="B610" s="20">
        <f t="shared" si="145"/>
        <v>2384</v>
      </c>
      <c r="C610" s="20">
        <f t="shared" si="142"/>
        <v>5364</v>
      </c>
      <c r="D610" s="20">
        <f t="shared" si="143"/>
        <v>2980</v>
      </c>
      <c r="E610" s="20">
        <f t="shared" si="144"/>
        <v>3576</v>
      </c>
    </row>
    <row r="611" spans="1:5" hidden="1" x14ac:dyDescent="0.25">
      <c r="A611">
        <f t="shared" si="141"/>
        <v>597</v>
      </c>
      <c r="B611" s="20">
        <f t="shared" si="145"/>
        <v>2388</v>
      </c>
      <c r="C611" s="20">
        <f t="shared" si="142"/>
        <v>5373</v>
      </c>
      <c r="D611" s="20">
        <f t="shared" si="143"/>
        <v>2985</v>
      </c>
      <c r="E611" s="20">
        <f t="shared" si="144"/>
        <v>3582</v>
      </c>
    </row>
    <row r="612" spans="1:5" hidden="1" x14ac:dyDescent="0.25">
      <c r="A612">
        <f t="shared" si="141"/>
        <v>598</v>
      </c>
      <c r="B612" s="20">
        <f t="shared" si="145"/>
        <v>2392</v>
      </c>
      <c r="C612" s="20">
        <f t="shared" si="142"/>
        <v>5382</v>
      </c>
      <c r="D612" s="20">
        <f t="shared" si="143"/>
        <v>2990</v>
      </c>
      <c r="E612" s="20">
        <f t="shared" si="144"/>
        <v>3588</v>
      </c>
    </row>
    <row r="613" spans="1:5" hidden="1" x14ac:dyDescent="0.25">
      <c r="A613">
        <f t="shared" si="141"/>
        <v>599</v>
      </c>
      <c r="B613" s="20">
        <f t="shared" si="145"/>
        <v>2396</v>
      </c>
      <c r="C613" s="20">
        <f t="shared" si="142"/>
        <v>5391</v>
      </c>
      <c r="D613" s="20">
        <f t="shared" si="143"/>
        <v>2995</v>
      </c>
      <c r="E613" s="20">
        <f t="shared" si="144"/>
        <v>3594</v>
      </c>
    </row>
    <row r="614" spans="1:5" hidden="1" x14ac:dyDescent="0.25">
      <c r="A614">
        <f t="shared" si="141"/>
        <v>600</v>
      </c>
      <c r="B614" s="20">
        <f t="shared" si="145"/>
        <v>2400</v>
      </c>
      <c r="C614" s="20">
        <f t="shared" si="142"/>
        <v>5400</v>
      </c>
      <c r="D614" s="20">
        <f t="shared" si="143"/>
        <v>3000</v>
      </c>
      <c r="E614" s="20">
        <f t="shared" si="144"/>
        <v>3600</v>
      </c>
    </row>
    <row r="615" spans="1:5" hidden="1" x14ac:dyDescent="0.25">
      <c r="A615">
        <f t="shared" si="141"/>
        <v>601</v>
      </c>
      <c r="B615" s="20">
        <f t="shared" si="145"/>
        <v>2404</v>
      </c>
      <c r="C615" s="20">
        <f t="shared" si="142"/>
        <v>5409</v>
      </c>
      <c r="D615" s="20">
        <f t="shared" si="143"/>
        <v>3005</v>
      </c>
      <c r="E615" s="20">
        <f t="shared" si="144"/>
        <v>3606</v>
      </c>
    </row>
    <row r="616" spans="1:5" hidden="1" x14ac:dyDescent="0.25">
      <c r="A616">
        <f t="shared" si="141"/>
        <v>602</v>
      </c>
      <c r="B616" s="20">
        <f t="shared" si="145"/>
        <v>2408</v>
      </c>
      <c r="C616" s="20">
        <f t="shared" si="142"/>
        <v>5418</v>
      </c>
      <c r="D616" s="20">
        <f t="shared" si="143"/>
        <v>3010</v>
      </c>
      <c r="E616" s="20">
        <f t="shared" si="144"/>
        <v>3612</v>
      </c>
    </row>
    <row r="617" spans="1:5" hidden="1" x14ac:dyDescent="0.25">
      <c r="A617">
        <f t="shared" si="141"/>
        <v>603</v>
      </c>
      <c r="B617" s="20">
        <f t="shared" si="145"/>
        <v>2412</v>
      </c>
      <c r="C617" s="20">
        <f t="shared" si="142"/>
        <v>5427</v>
      </c>
      <c r="D617" s="20">
        <f t="shared" si="143"/>
        <v>3015</v>
      </c>
      <c r="E617" s="20">
        <f t="shared" si="144"/>
        <v>3618</v>
      </c>
    </row>
    <row r="618" spans="1:5" hidden="1" x14ac:dyDescent="0.25">
      <c r="A618">
        <f t="shared" si="141"/>
        <v>604</v>
      </c>
      <c r="B618" s="20">
        <f t="shared" si="145"/>
        <v>2416</v>
      </c>
      <c r="C618" s="20">
        <f t="shared" si="142"/>
        <v>5436</v>
      </c>
      <c r="D618" s="20">
        <f t="shared" si="143"/>
        <v>3020</v>
      </c>
      <c r="E618" s="20">
        <f t="shared" si="144"/>
        <v>3624</v>
      </c>
    </row>
    <row r="619" spans="1:5" hidden="1" x14ac:dyDescent="0.25">
      <c r="A619">
        <f t="shared" si="141"/>
        <v>605</v>
      </c>
      <c r="B619" s="20">
        <f t="shared" si="145"/>
        <v>2420</v>
      </c>
      <c r="C619" s="20">
        <f t="shared" si="142"/>
        <v>5445</v>
      </c>
      <c r="D619" s="20">
        <f t="shared" si="143"/>
        <v>3025</v>
      </c>
      <c r="E619" s="20">
        <f t="shared" si="144"/>
        <v>3630</v>
      </c>
    </row>
    <row r="620" spans="1:5" hidden="1" x14ac:dyDescent="0.25">
      <c r="A620">
        <f t="shared" si="141"/>
        <v>606</v>
      </c>
      <c r="B620" s="20">
        <f t="shared" si="145"/>
        <v>2424</v>
      </c>
      <c r="C620" s="20">
        <f t="shared" si="142"/>
        <v>5454</v>
      </c>
      <c r="D620" s="20">
        <f t="shared" si="143"/>
        <v>3030</v>
      </c>
      <c r="E620" s="20">
        <f t="shared" si="144"/>
        <v>3636</v>
      </c>
    </row>
    <row r="621" spans="1:5" hidden="1" x14ac:dyDescent="0.25">
      <c r="A621">
        <f t="shared" si="141"/>
        <v>607</v>
      </c>
      <c r="B621" s="20">
        <f t="shared" si="145"/>
        <v>2428</v>
      </c>
      <c r="C621" s="20">
        <f t="shared" si="142"/>
        <v>5463</v>
      </c>
      <c r="D621" s="20">
        <f t="shared" si="143"/>
        <v>3035</v>
      </c>
      <c r="E621" s="20">
        <f t="shared" si="144"/>
        <v>3642</v>
      </c>
    </row>
    <row r="622" spans="1:5" hidden="1" x14ac:dyDescent="0.25">
      <c r="A622">
        <f t="shared" si="141"/>
        <v>608</v>
      </c>
      <c r="B622" s="20">
        <f t="shared" si="145"/>
        <v>2432</v>
      </c>
      <c r="C622" s="20">
        <f t="shared" si="142"/>
        <v>5472</v>
      </c>
      <c r="D622" s="20">
        <f t="shared" si="143"/>
        <v>3040</v>
      </c>
      <c r="E622" s="20">
        <f t="shared" si="144"/>
        <v>3648</v>
      </c>
    </row>
    <row r="623" spans="1:5" hidden="1" x14ac:dyDescent="0.25">
      <c r="A623">
        <f t="shared" si="141"/>
        <v>609</v>
      </c>
      <c r="B623" s="20">
        <f t="shared" si="145"/>
        <v>2436</v>
      </c>
      <c r="C623" s="20">
        <f t="shared" si="142"/>
        <v>5481</v>
      </c>
      <c r="D623" s="20">
        <f t="shared" si="143"/>
        <v>3045</v>
      </c>
      <c r="E623" s="20">
        <f t="shared" si="144"/>
        <v>3654</v>
      </c>
    </row>
    <row r="624" spans="1:5" hidden="1" x14ac:dyDescent="0.25">
      <c r="A624">
        <f t="shared" si="141"/>
        <v>610</v>
      </c>
      <c r="B624" s="20">
        <f t="shared" si="145"/>
        <v>2440</v>
      </c>
      <c r="C624" s="20">
        <f t="shared" si="142"/>
        <v>5490</v>
      </c>
      <c r="D624" s="20">
        <f t="shared" si="143"/>
        <v>3050</v>
      </c>
      <c r="E624" s="20">
        <f t="shared" si="144"/>
        <v>3660</v>
      </c>
    </row>
    <row r="625" spans="1:5" hidden="1" x14ac:dyDescent="0.25">
      <c r="A625">
        <f t="shared" si="141"/>
        <v>611</v>
      </c>
      <c r="B625" s="20">
        <f t="shared" si="145"/>
        <v>2444</v>
      </c>
      <c r="C625" s="20">
        <f t="shared" si="142"/>
        <v>5499</v>
      </c>
      <c r="D625" s="20">
        <f t="shared" si="143"/>
        <v>3055</v>
      </c>
      <c r="E625" s="20">
        <f t="shared" si="144"/>
        <v>3666</v>
      </c>
    </row>
    <row r="626" spans="1:5" hidden="1" x14ac:dyDescent="0.25">
      <c r="A626">
        <f t="shared" ref="A626:A689" si="146">A625+1</f>
        <v>612</v>
      </c>
      <c r="B626" s="20">
        <f t="shared" si="145"/>
        <v>2448</v>
      </c>
      <c r="C626" s="20">
        <f t="shared" ref="C626:C689" si="147">A626*$C$14</f>
        <v>5508</v>
      </c>
      <c r="D626" s="20">
        <f t="shared" si="143"/>
        <v>3060</v>
      </c>
      <c r="E626" s="20">
        <f t="shared" si="144"/>
        <v>3672</v>
      </c>
    </row>
    <row r="627" spans="1:5" hidden="1" x14ac:dyDescent="0.25">
      <c r="A627">
        <f t="shared" si="146"/>
        <v>613</v>
      </c>
      <c r="B627" s="20">
        <f t="shared" si="145"/>
        <v>2452</v>
      </c>
      <c r="C627" s="20">
        <f t="shared" si="147"/>
        <v>5517</v>
      </c>
      <c r="D627" s="20">
        <f t="shared" si="143"/>
        <v>3065</v>
      </c>
      <c r="E627" s="20">
        <f t="shared" si="144"/>
        <v>3678</v>
      </c>
    </row>
    <row r="628" spans="1:5" hidden="1" x14ac:dyDescent="0.25">
      <c r="A628">
        <f t="shared" si="146"/>
        <v>614</v>
      </c>
      <c r="B628" s="20">
        <f t="shared" si="145"/>
        <v>2456</v>
      </c>
      <c r="C628" s="20">
        <f t="shared" si="147"/>
        <v>5526</v>
      </c>
      <c r="D628" s="20">
        <f t="shared" si="143"/>
        <v>3070</v>
      </c>
      <c r="E628" s="20">
        <f t="shared" si="144"/>
        <v>3684</v>
      </c>
    </row>
    <row r="629" spans="1:5" hidden="1" x14ac:dyDescent="0.25">
      <c r="A629">
        <f t="shared" si="146"/>
        <v>615</v>
      </c>
      <c r="B629" s="20">
        <f t="shared" si="145"/>
        <v>2460</v>
      </c>
      <c r="C629" s="20">
        <f t="shared" si="147"/>
        <v>5535</v>
      </c>
      <c r="D629" s="20">
        <f t="shared" si="143"/>
        <v>3075</v>
      </c>
      <c r="E629" s="20">
        <f t="shared" si="144"/>
        <v>3690</v>
      </c>
    </row>
    <row r="630" spans="1:5" hidden="1" x14ac:dyDescent="0.25">
      <c r="A630">
        <f t="shared" si="146"/>
        <v>616</v>
      </c>
      <c r="B630" s="20">
        <f t="shared" si="145"/>
        <v>2464</v>
      </c>
      <c r="C630" s="20">
        <f t="shared" si="147"/>
        <v>5544</v>
      </c>
      <c r="D630" s="20">
        <f t="shared" si="143"/>
        <v>3080</v>
      </c>
      <c r="E630" s="20">
        <f t="shared" si="144"/>
        <v>3696</v>
      </c>
    </row>
    <row r="631" spans="1:5" hidden="1" x14ac:dyDescent="0.25">
      <c r="A631">
        <f t="shared" si="146"/>
        <v>617</v>
      </c>
      <c r="B631" s="20">
        <f t="shared" si="145"/>
        <v>2468</v>
      </c>
      <c r="C631" s="20">
        <f t="shared" si="147"/>
        <v>5553</v>
      </c>
      <c r="D631" s="20">
        <f t="shared" si="143"/>
        <v>3085</v>
      </c>
      <c r="E631" s="20">
        <f t="shared" si="144"/>
        <v>3702</v>
      </c>
    </row>
    <row r="632" spans="1:5" hidden="1" x14ac:dyDescent="0.25">
      <c r="A632">
        <f t="shared" si="146"/>
        <v>618</v>
      </c>
      <c r="B632" s="20">
        <f t="shared" si="145"/>
        <v>2472</v>
      </c>
      <c r="C632" s="20">
        <f t="shared" si="147"/>
        <v>5562</v>
      </c>
      <c r="D632" s="20">
        <f t="shared" si="143"/>
        <v>3090</v>
      </c>
      <c r="E632" s="20">
        <f t="shared" si="144"/>
        <v>3708</v>
      </c>
    </row>
    <row r="633" spans="1:5" hidden="1" x14ac:dyDescent="0.25">
      <c r="A633">
        <f t="shared" si="146"/>
        <v>619</v>
      </c>
      <c r="B633" s="20">
        <f t="shared" si="145"/>
        <v>2476</v>
      </c>
      <c r="C633" s="20">
        <f t="shared" si="147"/>
        <v>5571</v>
      </c>
      <c r="D633" s="20">
        <f t="shared" si="143"/>
        <v>3095</v>
      </c>
      <c r="E633" s="20">
        <f t="shared" si="144"/>
        <v>3714</v>
      </c>
    </row>
    <row r="634" spans="1:5" hidden="1" x14ac:dyDescent="0.25">
      <c r="A634">
        <f t="shared" si="146"/>
        <v>620</v>
      </c>
      <c r="B634" s="20">
        <f t="shared" si="145"/>
        <v>2480</v>
      </c>
      <c r="C634" s="20">
        <f t="shared" si="147"/>
        <v>5580</v>
      </c>
      <c r="D634" s="20">
        <f t="shared" si="143"/>
        <v>3100</v>
      </c>
      <c r="E634" s="20">
        <f t="shared" si="144"/>
        <v>3720</v>
      </c>
    </row>
    <row r="635" spans="1:5" hidden="1" x14ac:dyDescent="0.25">
      <c r="A635">
        <f t="shared" si="146"/>
        <v>621</v>
      </c>
      <c r="B635" s="20">
        <f t="shared" si="145"/>
        <v>2484</v>
      </c>
      <c r="C635" s="20">
        <f t="shared" si="147"/>
        <v>5589</v>
      </c>
      <c r="D635" s="20">
        <f t="shared" si="143"/>
        <v>3105</v>
      </c>
      <c r="E635" s="20">
        <f t="shared" si="144"/>
        <v>3726</v>
      </c>
    </row>
    <row r="636" spans="1:5" hidden="1" x14ac:dyDescent="0.25">
      <c r="A636">
        <f t="shared" si="146"/>
        <v>622</v>
      </c>
      <c r="B636" s="20">
        <f t="shared" si="145"/>
        <v>2488</v>
      </c>
      <c r="C636" s="20">
        <f t="shared" si="147"/>
        <v>5598</v>
      </c>
      <c r="D636" s="20">
        <f t="shared" si="143"/>
        <v>3110</v>
      </c>
      <c r="E636" s="20">
        <f t="shared" si="144"/>
        <v>3732</v>
      </c>
    </row>
    <row r="637" spans="1:5" hidden="1" x14ac:dyDescent="0.25">
      <c r="A637">
        <f t="shared" si="146"/>
        <v>623</v>
      </c>
      <c r="B637" s="20">
        <f t="shared" si="145"/>
        <v>2492</v>
      </c>
      <c r="C637" s="20">
        <f t="shared" si="147"/>
        <v>5607</v>
      </c>
      <c r="D637" s="20">
        <f t="shared" si="143"/>
        <v>3115</v>
      </c>
      <c r="E637" s="20">
        <f t="shared" si="144"/>
        <v>3738</v>
      </c>
    </row>
    <row r="638" spans="1:5" hidden="1" x14ac:dyDescent="0.25">
      <c r="A638">
        <f t="shared" si="146"/>
        <v>624</v>
      </c>
      <c r="B638" s="20">
        <f t="shared" si="145"/>
        <v>2496</v>
      </c>
      <c r="C638" s="20">
        <f t="shared" si="147"/>
        <v>5616</v>
      </c>
      <c r="D638" s="20">
        <f t="shared" si="143"/>
        <v>3120</v>
      </c>
      <c r="E638" s="20">
        <f t="shared" si="144"/>
        <v>3744</v>
      </c>
    </row>
    <row r="639" spans="1:5" hidden="1" x14ac:dyDescent="0.25">
      <c r="A639">
        <f t="shared" si="146"/>
        <v>625</v>
      </c>
      <c r="B639" s="20">
        <f t="shared" si="145"/>
        <v>2500</v>
      </c>
      <c r="C639" s="20">
        <f t="shared" si="147"/>
        <v>5625</v>
      </c>
      <c r="D639" s="20">
        <f t="shared" si="143"/>
        <v>3125</v>
      </c>
      <c r="E639" s="20">
        <f t="shared" si="144"/>
        <v>3750</v>
      </c>
    </row>
    <row r="640" spans="1:5" hidden="1" x14ac:dyDescent="0.25">
      <c r="A640">
        <f t="shared" si="146"/>
        <v>626</v>
      </c>
      <c r="B640" s="20">
        <f t="shared" si="145"/>
        <v>2504</v>
      </c>
      <c r="C640" s="20">
        <f t="shared" si="147"/>
        <v>5634</v>
      </c>
      <c r="D640" s="20">
        <f t="shared" si="143"/>
        <v>3130</v>
      </c>
      <c r="E640" s="20">
        <f t="shared" si="144"/>
        <v>3756</v>
      </c>
    </row>
    <row r="641" spans="1:5" hidden="1" x14ac:dyDescent="0.25">
      <c r="A641">
        <f t="shared" si="146"/>
        <v>627</v>
      </c>
      <c r="B641" s="20">
        <f t="shared" si="145"/>
        <v>2508</v>
      </c>
      <c r="C641" s="20">
        <f t="shared" si="147"/>
        <v>5643</v>
      </c>
      <c r="D641" s="20">
        <f t="shared" si="143"/>
        <v>3135</v>
      </c>
      <c r="E641" s="20">
        <f t="shared" si="144"/>
        <v>3762</v>
      </c>
    </row>
    <row r="642" spans="1:5" hidden="1" x14ac:dyDescent="0.25">
      <c r="A642">
        <f t="shared" si="146"/>
        <v>628</v>
      </c>
      <c r="B642" s="20">
        <f t="shared" si="145"/>
        <v>2512</v>
      </c>
      <c r="C642" s="20">
        <f t="shared" si="147"/>
        <v>5652</v>
      </c>
      <c r="D642" s="20">
        <f t="shared" si="143"/>
        <v>3140</v>
      </c>
      <c r="E642" s="20">
        <f t="shared" si="144"/>
        <v>3768</v>
      </c>
    </row>
    <row r="643" spans="1:5" hidden="1" x14ac:dyDescent="0.25">
      <c r="A643">
        <f t="shared" si="146"/>
        <v>629</v>
      </c>
      <c r="B643" s="20">
        <f t="shared" si="145"/>
        <v>2516</v>
      </c>
      <c r="C643" s="20">
        <f t="shared" si="147"/>
        <v>5661</v>
      </c>
      <c r="D643" s="20">
        <f t="shared" si="143"/>
        <v>3145</v>
      </c>
      <c r="E643" s="20">
        <f t="shared" si="144"/>
        <v>3774</v>
      </c>
    </row>
    <row r="644" spans="1:5" hidden="1" x14ac:dyDescent="0.25">
      <c r="A644">
        <f t="shared" si="146"/>
        <v>630</v>
      </c>
      <c r="B644" s="20">
        <f t="shared" si="145"/>
        <v>2520</v>
      </c>
      <c r="C644" s="20">
        <f t="shared" si="147"/>
        <v>5670</v>
      </c>
      <c r="D644" s="20">
        <f t="shared" si="143"/>
        <v>3150</v>
      </c>
      <c r="E644" s="20">
        <f t="shared" si="144"/>
        <v>3780</v>
      </c>
    </row>
    <row r="645" spans="1:5" hidden="1" x14ac:dyDescent="0.25">
      <c r="A645">
        <f t="shared" si="146"/>
        <v>631</v>
      </c>
      <c r="B645" s="20">
        <f t="shared" si="145"/>
        <v>2524</v>
      </c>
      <c r="C645" s="20">
        <f t="shared" si="147"/>
        <v>5679</v>
      </c>
      <c r="D645" s="20">
        <f t="shared" si="143"/>
        <v>3155</v>
      </c>
      <c r="E645" s="20">
        <f t="shared" si="144"/>
        <v>3786</v>
      </c>
    </row>
    <row r="646" spans="1:5" hidden="1" x14ac:dyDescent="0.25">
      <c r="A646">
        <f t="shared" si="146"/>
        <v>632</v>
      </c>
      <c r="B646" s="20">
        <f t="shared" si="145"/>
        <v>2528</v>
      </c>
      <c r="C646" s="20">
        <f t="shared" si="147"/>
        <v>5688</v>
      </c>
      <c r="D646" s="20">
        <f t="shared" si="143"/>
        <v>3160</v>
      </c>
      <c r="E646" s="20">
        <f t="shared" si="144"/>
        <v>3792</v>
      </c>
    </row>
    <row r="647" spans="1:5" hidden="1" x14ac:dyDescent="0.25">
      <c r="A647">
        <f t="shared" si="146"/>
        <v>633</v>
      </c>
      <c r="B647" s="20">
        <f t="shared" si="145"/>
        <v>2532</v>
      </c>
      <c r="C647" s="20">
        <f t="shared" si="147"/>
        <v>5697</v>
      </c>
      <c r="D647" s="20">
        <f t="shared" si="143"/>
        <v>3165</v>
      </c>
      <c r="E647" s="20">
        <f t="shared" si="144"/>
        <v>3798</v>
      </c>
    </row>
    <row r="648" spans="1:5" hidden="1" x14ac:dyDescent="0.25">
      <c r="A648">
        <f t="shared" si="146"/>
        <v>634</v>
      </c>
      <c r="B648" s="20">
        <f t="shared" si="145"/>
        <v>2536</v>
      </c>
      <c r="C648" s="20">
        <f t="shared" si="147"/>
        <v>5706</v>
      </c>
      <c r="D648" s="20">
        <f t="shared" si="143"/>
        <v>3170</v>
      </c>
      <c r="E648" s="20">
        <f t="shared" si="144"/>
        <v>3804</v>
      </c>
    </row>
    <row r="649" spans="1:5" hidden="1" x14ac:dyDescent="0.25">
      <c r="A649">
        <f t="shared" si="146"/>
        <v>635</v>
      </c>
      <c r="B649" s="20">
        <f t="shared" si="145"/>
        <v>2540</v>
      </c>
      <c r="C649" s="20">
        <f t="shared" si="147"/>
        <v>5715</v>
      </c>
      <c r="D649" s="20">
        <f t="shared" si="143"/>
        <v>3175</v>
      </c>
      <c r="E649" s="20">
        <f t="shared" si="144"/>
        <v>3810</v>
      </c>
    </row>
    <row r="650" spans="1:5" hidden="1" x14ac:dyDescent="0.25">
      <c r="A650">
        <f t="shared" si="146"/>
        <v>636</v>
      </c>
      <c r="B650" s="20">
        <f t="shared" si="145"/>
        <v>2544</v>
      </c>
      <c r="C650" s="20">
        <f t="shared" si="147"/>
        <v>5724</v>
      </c>
      <c r="D650" s="20">
        <f t="shared" si="143"/>
        <v>3180</v>
      </c>
      <c r="E650" s="20">
        <f t="shared" si="144"/>
        <v>3816</v>
      </c>
    </row>
    <row r="651" spans="1:5" hidden="1" x14ac:dyDescent="0.25">
      <c r="A651">
        <f t="shared" si="146"/>
        <v>637</v>
      </c>
      <c r="B651" s="20">
        <f t="shared" si="145"/>
        <v>2548</v>
      </c>
      <c r="C651" s="20">
        <f t="shared" si="147"/>
        <v>5733</v>
      </c>
      <c r="D651" s="20">
        <f t="shared" si="143"/>
        <v>3185</v>
      </c>
      <c r="E651" s="20">
        <f t="shared" si="144"/>
        <v>3822</v>
      </c>
    </row>
    <row r="652" spans="1:5" hidden="1" x14ac:dyDescent="0.25">
      <c r="A652">
        <f t="shared" si="146"/>
        <v>638</v>
      </c>
      <c r="B652" s="20">
        <f t="shared" si="145"/>
        <v>2552</v>
      </c>
      <c r="C652" s="20">
        <f t="shared" si="147"/>
        <v>5742</v>
      </c>
      <c r="D652" s="20">
        <f t="shared" si="143"/>
        <v>3190</v>
      </c>
      <c r="E652" s="20">
        <f t="shared" si="144"/>
        <v>3828</v>
      </c>
    </row>
    <row r="653" spans="1:5" hidden="1" x14ac:dyDescent="0.25">
      <c r="A653">
        <f t="shared" si="146"/>
        <v>639</v>
      </c>
      <c r="B653" s="20">
        <f t="shared" si="145"/>
        <v>2556</v>
      </c>
      <c r="C653" s="20">
        <f t="shared" si="147"/>
        <v>5751</v>
      </c>
      <c r="D653" s="20">
        <f t="shared" si="143"/>
        <v>3195</v>
      </c>
      <c r="E653" s="20">
        <f t="shared" si="144"/>
        <v>3834</v>
      </c>
    </row>
    <row r="654" spans="1:5" hidden="1" x14ac:dyDescent="0.25">
      <c r="A654">
        <f t="shared" si="146"/>
        <v>640</v>
      </c>
      <c r="B654" s="20">
        <f t="shared" si="145"/>
        <v>2560</v>
      </c>
      <c r="C654" s="20">
        <f t="shared" si="147"/>
        <v>5760</v>
      </c>
      <c r="D654" s="20">
        <f t="shared" si="143"/>
        <v>3200</v>
      </c>
      <c r="E654" s="20">
        <f t="shared" si="144"/>
        <v>3840</v>
      </c>
    </row>
    <row r="655" spans="1:5" hidden="1" x14ac:dyDescent="0.25">
      <c r="A655">
        <f t="shared" si="146"/>
        <v>641</v>
      </c>
      <c r="B655" s="20">
        <f t="shared" si="145"/>
        <v>2564</v>
      </c>
      <c r="C655" s="20">
        <f t="shared" si="147"/>
        <v>5769</v>
      </c>
      <c r="D655" s="20">
        <f t="shared" si="143"/>
        <v>3205</v>
      </c>
      <c r="E655" s="20">
        <f t="shared" si="144"/>
        <v>3846</v>
      </c>
    </row>
    <row r="656" spans="1:5" hidden="1" x14ac:dyDescent="0.25">
      <c r="A656">
        <f t="shared" si="146"/>
        <v>642</v>
      </c>
      <c r="B656" s="20">
        <f t="shared" si="145"/>
        <v>2568</v>
      </c>
      <c r="C656" s="20">
        <f t="shared" si="147"/>
        <v>5778</v>
      </c>
      <c r="D656" s="20">
        <f t="shared" ref="D656:D719" si="148">A656*$D$14</f>
        <v>3210</v>
      </c>
      <c r="E656" s="20">
        <f t="shared" ref="E656:E719" si="149">A656*$E$14</f>
        <v>3852</v>
      </c>
    </row>
    <row r="657" spans="1:5" hidden="1" x14ac:dyDescent="0.25">
      <c r="A657">
        <f t="shared" si="146"/>
        <v>643</v>
      </c>
      <c r="B657" s="20">
        <f t="shared" si="145"/>
        <v>2572</v>
      </c>
      <c r="C657" s="20">
        <f t="shared" si="147"/>
        <v>5787</v>
      </c>
      <c r="D657" s="20">
        <f t="shared" si="148"/>
        <v>3215</v>
      </c>
      <c r="E657" s="20">
        <f t="shared" si="149"/>
        <v>3858</v>
      </c>
    </row>
    <row r="658" spans="1:5" hidden="1" x14ac:dyDescent="0.25">
      <c r="A658">
        <f t="shared" si="146"/>
        <v>644</v>
      </c>
      <c r="B658" s="20">
        <f t="shared" si="145"/>
        <v>2576</v>
      </c>
      <c r="C658" s="20">
        <f t="shared" si="147"/>
        <v>5796</v>
      </c>
      <c r="D658" s="20">
        <f t="shared" si="148"/>
        <v>3220</v>
      </c>
      <c r="E658" s="20">
        <f t="shared" si="149"/>
        <v>3864</v>
      </c>
    </row>
    <row r="659" spans="1:5" hidden="1" x14ac:dyDescent="0.25">
      <c r="A659">
        <f t="shared" si="146"/>
        <v>645</v>
      </c>
      <c r="B659" s="20">
        <f t="shared" si="145"/>
        <v>2580</v>
      </c>
      <c r="C659" s="20">
        <f t="shared" si="147"/>
        <v>5805</v>
      </c>
      <c r="D659" s="20">
        <f t="shared" si="148"/>
        <v>3225</v>
      </c>
      <c r="E659" s="20">
        <f t="shared" si="149"/>
        <v>3870</v>
      </c>
    </row>
    <row r="660" spans="1:5" hidden="1" x14ac:dyDescent="0.25">
      <c r="A660">
        <f t="shared" si="146"/>
        <v>646</v>
      </c>
      <c r="B660" s="20">
        <f t="shared" si="145"/>
        <v>2584</v>
      </c>
      <c r="C660" s="20">
        <f t="shared" si="147"/>
        <v>5814</v>
      </c>
      <c r="D660" s="20">
        <f t="shared" si="148"/>
        <v>3230</v>
      </c>
      <c r="E660" s="20">
        <f t="shared" si="149"/>
        <v>3876</v>
      </c>
    </row>
    <row r="661" spans="1:5" hidden="1" x14ac:dyDescent="0.25">
      <c r="A661">
        <f t="shared" si="146"/>
        <v>647</v>
      </c>
      <c r="B661" s="20">
        <f t="shared" si="145"/>
        <v>2588</v>
      </c>
      <c r="C661" s="20">
        <f t="shared" si="147"/>
        <v>5823</v>
      </c>
      <c r="D661" s="20">
        <f t="shared" si="148"/>
        <v>3235</v>
      </c>
      <c r="E661" s="20">
        <f t="shared" si="149"/>
        <v>3882</v>
      </c>
    </row>
    <row r="662" spans="1:5" hidden="1" x14ac:dyDescent="0.25">
      <c r="A662">
        <f t="shared" si="146"/>
        <v>648</v>
      </c>
      <c r="B662" s="20">
        <f t="shared" si="145"/>
        <v>2592</v>
      </c>
      <c r="C662" s="20">
        <f t="shared" si="147"/>
        <v>5832</v>
      </c>
      <c r="D662" s="20">
        <f t="shared" si="148"/>
        <v>3240</v>
      </c>
      <c r="E662" s="20">
        <f t="shared" si="149"/>
        <v>3888</v>
      </c>
    </row>
    <row r="663" spans="1:5" hidden="1" x14ac:dyDescent="0.25">
      <c r="A663">
        <f t="shared" si="146"/>
        <v>649</v>
      </c>
      <c r="B663" s="20">
        <f t="shared" ref="B663:B726" si="150">A663*$B$14</f>
        <v>2596</v>
      </c>
      <c r="C663" s="20">
        <f t="shared" si="147"/>
        <v>5841</v>
      </c>
      <c r="D663" s="20">
        <f t="shared" si="148"/>
        <v>3245</v>
      </c>
      <c r="E663" s="20">
        <f t="shared" si="149"/>
        <v>3894</v>
      </c>
    </row>
    <row r="664" spans="1:5" hidden="1" x14ac:dyDescent="0.25">
      <c r="A664">
        <f t="shared" si="146"/>
        <v>650</v>
      </c>
      <c r="B664" s="20">
        <f t="shared" si="150"/>
        <v>2600</v>
      </c>
      <c r="C664" s="20">
        <f t="shared" si="147"/>
        <v>5850</v>
      </c>
      <c r="D664" s="20">
        <f t="shared" si="148"/>
        <v>3250</v>
      </c>
      <c r="E664" s="20">
        <f t="shared" si="149"/>
        <v>3900</v>
      </c>
    </row>
    <row r="665" spans="1:5" hidden="1" x14ac:dyDescent="0.25">
      <c r="A665">
        <f t="shared" si="146"/>
        <v>651</v>
      </c>
      <c r="B665" s="20">
        <f t="shared" si="150"/>
        <v>2604</v>
      </c>
      <c r="C665" s="20">
        <f t="shared" si="147"/>
        <v>5859</v>
      </c>
      <c r="D665" s="20">
        <f t="shared" si="148"/>
        <v>3255</v>
      </c>
      <c r="E665" s="20">
        <f t="shared" si="149"/>
        <v>3906</v>
      </c>
    </row>
    <row r="666" spans="1:5" hidden="1" x14ac:dyDescent="0.25">
      <c r="A666">
        <f t="shared" si="146"/>
        <v>652</v>
      </c>
      <c r="B666" s="20">
        <f t="shared" si="150"/>
        <v>2608</v>
      </c>
      <c r="C666" s="20">
        <f t="shared" si="147"/>
        <v>5868</v>
      </c>
      <c r="D666" s="20">
        <f t="shared" si="148"/>
        <v>3260</v>
      </c>
      <c r="E666" s="20">
        <f t="shared" si="149"/>
        <v>3912</v>
      </c>
    </row>
    <row r="667" spans="1:5" hidden="1" x14ac:dyDescent="0.25">
      <c r="A667">
        <f t="shared" si="146"/>
        <v>653</v>
      </c>
      <c r="B667" s="20">
        <f t="shared" si="150"/>
        <v>2612</v>
      </c>
      <c r="C667" s="20">
        <f t="shared" si="147"/>
        <v>5877</v>
      </c>
      <c r="D667" s="20">
        <f t="shared" si="148"/>
        <v>3265</v>
      </c>
      <c r="E667" s="20">
        <f t="shared" si="149"/>
        <v>3918</v>
      </c>
    </row>
    <row r="668" spans="1:5" hidden="1" x14ac:dyDescent="0.25">
      <c r="A668">
        <f t="shared" si="146"/>
        <v>654</v>
      </c>
      <c r="B668" s="20">
        <f t="shared" si="150"/>
        <v>2616</v>
      </c>
      <c r="C668" s="20">
        <f t="shared" si="147"/>
        <v>5886</v>
      </c>
      <c r="D668" s="20">
        <f t="shared" si="148"/>
        <v>3270</v>
      </c>
      <c r="E668" s="20">
        <f t="shared" si="149"/>
        <v>3924</v>
      </c>
    </row>
    <row r="669" spans="1:5" hidden="1" x14ac:dyDescent="0.25">
      <c r="A669">
        <f t="shared" si="146"/>
        <v>655</v>
      </c>
      <c r="B669" s="20">
        <f t="shared" si="150"/>
        <v>2620</v>
      </c>
      <c r="C669" s="20">
        <f t="shared" si="147"/>
        <v>5895</v>
      </c>
      <c r="D669" s="20">
        <f t="shared" si="148"/>
        <v>3275</v>
      </c>
      <c r="E669" s="20">
        <f t="shared" si="149"/>
        <v>3930</v>
      </c>
    </row>
    <row r="670" spans="1:5" hidden="1" x14ac:dyDescent="0.25">
      <c r="A670">
        <f t="shared" si="146"/>
        <v>656</v>
      </c>
      <c r="B670" s="20">
        <f t="shared" si="150"/>
        <v>2624</v>
      </c>
      <c r="C670" s="20">
        <f t="shared" si="147"/>
        <v>5904</v>
      </c>
      <c r="D670" s="20">
        <f t="shared" si="148"/>
        <v>3280</v>
      </c>
      <c r="E670" s="20">
        <f t="shared" si="149"/>
        <v>3936</v>
      </c>
    </row>
    <row r="671" spans="1:5" hidden="1" x14ac:dyDescent="0.25">
      <c r="A671">
        <f t="shared" si="146"/>
        <v>657</v>
      </c>
      <c r="B671" s="20">
        <f t="shared" si="150"/>
        <v>2628</v>
      </c>
      <c r="C671" s="20">
        <f t="shared" si="147"/>
        <v>5913</v>
      </c>
      <c r="D671" s="20">
        <f t="shared" si="148"/>
        <v>3285</v>
      </c>
      <c r="E671" s="20">
        <f t="shared" si="149"/>
        <v>3942</v>
      </c>
    </row>
    <row r="672" spans="1:5" hidden="1" x14ac:dyDescent="0.25">
      <c r="A672">
        <f t="shared" si="146"/>
        <v>658</v>
      </c>
      <c r="B672" s="20">
        <f t="shared" si="150"/>
        <v>2632</v>
      </c>
      <c r="C672" s="20">
        <f t="shared" si="147"/>
        <v>5922</v>
      </c>
      <c r="D672" s="20">
        <f t="shared" si="148"/>
        <v>3290</v>
      </c>
      <c r="E672" s="20">
        <f t="shared" si="149"/>
        <v>3948</v>
      </c>
    </row>
    <row r="673" spans="1:5" hidden="1" x14ac:dyDescent="0.25">
      <c r="A673">
        <f t="shared" si="146"/>
        <v>659</v>
      </c>
      <c r="B673" s="20">
        <f t="shared" si="150"/>
        <v>2636</v>
      </c>
      <c r="C673" s="20">
        <f t="shared" si="147"/>
        <v>5931</v>
      </c>
      <c r="D673" s="20">
        <f t="shared" si="148"/>
        <v>3295</v>
      </c>
      <c r="E673" s="20">
        <f t="shared" si="149"/>
        <v>3954</v>
      </c>
    </row>
    <row r="674" spans="1:5" hidden="1" x14ac:dyDescent="0.25">
      <c r="A674">
        <f t="shared" si="146"/>
        <v>660</v>
      </c>
      <c r="B674" s="20">
        <f t="shared" si="150"/>
        <v>2640</v>
      </c>
      <c r="C674" s="20">
        <f t="shared" si="147"/>
        <v>5940</v>
      </c>
      <c r="D674" s="20">
        <f t="shared" si="148"/>
        <v>3300</v>
      </c>
      <c r="E674" s="20">
        <f t="shared" si="149"/>
        <v>3960</v>
      </c>
    </row>
    <row r="675" spans="1:5" hidden="1" x14ac:dyDescent="0.25">
      <c r="A675">
        <f t="shared" si="146"/>
        <v>661</v>
      </c>
      <c r="B675" s="20">
        <f t="shared" si="150"/>
        <v>2644</v>
      </c>
      <c r="C675" s="20">
        <f t="shared" si="147"/>
        <v>5949</v>
      </c>
      <c r="D675" s="20">
        <f t="shared" si="148"/>
        <v>3305</v>
      </c>
      <c r="E675" s="20">
        <f t="shared" si="149"/>
        <v>3966</v>
      </c>
    </row>
    <row r="676" spans="1:5" hidden="1" x14ac:dyDescent="0.25">
      <c r="A676">
        <f t="shared" si="146"/>
        <v>662</v>
      </c>
      <c r="B676" s="20">
        <f t="shared" si="150"/>
        <v>2648</v>
      </c>
      <c r="C676" s="20">
        <f t="shared" si="147"/>
        <v>5958</v>
      </c>
      <c r="D676" s="20">
        <f t="shared" si="148"/>
        <v>3310</v>
      </c>
      <c r="E676" s="20">
        <f t="shared" si="149"/>
        <v>3972</v>
      </c>
    </row>
    <row r="677" spans="1:5" hidden="1" x14ac:dyDescent="0.25">
      <c r="A677">
        <f t="shared" si="146"/>
        <v>663</v>
      </c>
      <c r="B677" s="20">
        <f t="shared" si="150"/>
        <v>2652</v>
      </c>
      <c r="C677" s="20">
        <f t="shared" si="147"/>
        <v>5967</v>
      </c>
      <c r="D677" s="20">
        <f t="shared" si="148"/>
        <v>3315</v>
      </c>
      <c r="E677" s="20">
        <f t="shared" si="149"/>
        <v>3978</v>
      </c>
    </row>
    <row r="678" spans="1:5" hidden="1" x14ac:dyDescent="0.25">
      <c r="A678">
        <f t="shared" si="146"/>
        <v>664</v>
      </c>
      <c r="B678" s="20">
        <f t="shared" si="150"/>
        <v>2656</v>
      </c>
      <c r="C678" s="20">
        <f t="shared" si="147"/>
        <v>5976</v>
      </c>
      <c r="D678" s="20">
        <f t="shared" si="148"/>
        <v>3320</v>
      </c>
      <c r="E678" s="20">
        <f t="shared" si="149"/>
        <v>3984</v>
      </c>
    </row>
    <row r="679" spans="1:5" hidden="1" x14ac:dyDescent="0.25">
      <c r="A679">
        <f t="shared" si="146"/>
        <v>665</v>
      </c>
      <c r="B679" s="20">
        <f t="shared" si="150"/>
        <v>2660</v>
      </c>
      <c r="C679" s="20">
        <f t="shared" si="147"/>
        <v>5985</v>
      </c>
      <c r="D679" s="20">
        <f t="shared" si="148"/>
        <v>3325</v>
      </c>
      <c r="E679" s="20">
        <f t="shared" si="149"/>
        <v>3990</v>
      </c>
    </row>
    <row r="680" spans="1:5" hidden="1" x14ac:dyDescent="0.25">
      <c r="A680">
        <f t="shared" si="146"/>
        <v>666</v>
      </c>
      <c r="B680" s="20">
        <f t="shared" si="150"/>
        <v>2664</v>
      </c>
      <c r="C680" s="20">
        <f t="shared" si="147"/>
        <v>5994</v>
      </c>
      <c r="D680" s="20">
        <f t="shared" si="148"/>
        <v>3330</v>
      </c>
      <c r="E680" s="20">
        <f t="shared" si="149"/>
        <v>3996</v>
      </c>
    </row>
    <row r="681" spans="1:5" hidden="1" x14ac:dyDescent="0.25">
      <c r="A681">
        <f t="shared" si="146"/>
        <v>667</v>
      </c>
      <c r="B681" s="20">
        <f t="shared" si="150"/>
        <v>2668</v>
      </c>
      <c r="C681" s="20">
        <f t="shared" si="147"/>
        <v>6003</v>
      </c>
      <c r="D681" s="20">
        <f t="shared" si="148"/>
        <v>3335</v>
      </c>
      <c r="E681" s="20">
        <f t="shared" si="149"/>
        <v>4002</v>
      </c>
    </row>
    <row r="682" spans="1:5" hidden="1" x14ac:dyDescent="0.25">
      <c r="A682">
        <f t="shared" si="146"/>
        <v>668</v>
      </c>
      <c r="B682" s="20">
        <f t="shared" si="150"/>
        <v>2672</v>
      </c>
      <c r="C682" s="20">
        <f t="shared" si="147"/>
        <v>6012</v>
      </c>
      <c r="D682" s="20">
        <f t="shared" si="148"/>
        <v>3340</v>
      </c>
      <c r="E682" s="20">
        <f t="shared" si="149"/>
        <v>4008</v>
      </c>
    </row>
    <row r="683" spans="1:5" hidden="1" x14ac:dyDescent="0.25">
      <c r="A683">
        <f t="shared" si="146"/>
        <v>669</v>
      </c>
      <c r="B683" s="20">
        <f t="shared" si="150"/>
        <v>2676</v>
      </c>
      <c r="C683" s="20">
        <f t="shared" si="147"/>
        <v>6021</v>
      </c>
      <c r="D683" s="20">
        <f t="shared" si="148"/>
        <v>3345</v>
      </c>
      <c r="E683" s="20">
        <f t="shared" si="149"/>
        <v>4014</v>
      </c>
    </row>
    <row r="684" spans="1:5" hidden="1" x14ac:dyDescent="0.25">
      <c r="A684">
        <f t="shared" si="146"/>
        <v>670</v>
      </c>
      <c r="B684" s="20">
        <f t="shared" si="150"/>
        <v>2680</v>
      </c>
      <c r="C684" s="20">
        <f t="shared" si="147"/>
        <v>6030</v>
      </c>
      <c r="D684" s="20">
        <f t="shared" si="148"/>
        <v>3350</v>
      </c>
      <c r="E684" s="20">
        <f t="shared" si="149"/>
        <v>4020</v>
      </c>
    </row>
    <row r="685" spans="1:5" hidden="1" x14ac:dyDescent="0.25">
      <c r="A685">
        <f t="shared" si="146"/>
        <v>671</v>
      </c>
      <c r="B685" s="20">
        <f t="shared" si="150"/>
        <v>2684</v>
      </c>
      <c r="C685" s="20">
        <f t="shared" si="147"/>
        <v>6039</v>
      </c>
      <c r="D685" s="20">
        <f t="shared" si="148"/>
        <v>3355</v>
      </c>
      <c r="E685" s="20">
        <f t="shared" si="149"/>
        <v>4026</v>
      </c>
    </row>
    <row r="686" spans="1:5" hidden="1" x14ac:dyDescent="0.25">
      <c r="A686">
        <f t="shared" si="146"/>
        <v>672</v>
      </c>
      <c r="B686" s="20">
        <f t="shared" si="150"/>
        <v>2688</v>
      </c>
      <c r="C686" s="20">
        <f t="shared" si="147"/>
        <v>6048</v>
      </c>
      <c r="D686" s="20">
        <f t="shared" si="148"/>
        <v>3360</v>
      </c>
      <c r="E686" s="20">
        <f t="shared" si="149"/>
        <v>4032</v>
      </c>
    </row>
    <row r="687" spans="1:5" hidden="1" x14ac:dyDescent="0.25">
      <c r="A687">
        <f t="shared" si="146"/>
        <v>673</v>
      </c>
      <c r="B687" s="20">
        <f t="shared" si="150"/>
        <v>2692</v>
      </c>
      <c r="C687" s="20">
        <f t="shared" si="147"/>
        <v>6057</v>
      </c>
      <c r="D687" s="20">
        <f t="shared" si="148"/>
        <v>3365</v>
      </c>
      <c r="E687" s="20">
        <f t="shared" si="149"/>
        <v>4038</v>
      </c>
    </row>
    <row r="688" spans="1:5" hidden="1" x14ac:dyDescent="0.25">
      <c r="A688">
        <f t="shared" si="146"/>
        <v>674</v>
      </c>
      <c r="B688" s="20">
        <f t="shared" si="150"/>
        <v>2696</v>
      </c>
      <c r="C688" s="20">
        <f t="shared" si="147"/>
        <v>6066</v>
      </c>
      <c r="D688" s="20">
        <f t="shared" si="148"/>
        <v>3370</v>
      </c>
      <c r="E688" s="20">
        <f t="shared" si="149"/>
        <v>4044</v>
      </c>
    </row>
    <row r="689" spans="1:5" hidden="1" x14ac:dyDescent="0.25">
      <c r="A689">
        <f t="shared" si="146"/>
        <v>675</v>
      </c>
      <c r="B689" s="20">
        <f t="shared" si="150"/>
        <v>2700</v>
      </c>
      <c r="C689" s="20">
        <f t="shared" si="147"/>
        <v>6075</v>
      </c>
      <c r="D689" s="20">
        <f t="shared" si="148"/>
        <v>3375</v>
      </c>
      <c r="E689" s="20">
        <f t="shared" si="149"/>
        <v>4050</v>
      </c>
    </row>
    <row r="690" spans="1:5" hidden="1" x14ac:dyDescent="0.25">
      <c r="A690">
        <f t="shared" ref="A690:A753" si="151">A689+1</f>
        <v>676</v>
      </c>
      <c r="B690" s="20">
        <f t="shared" si="150"/>
        <v>2704</v>
      </c>
      <c r="C690" s="20">
        <f t="shared" ref="C690:C753" si="152">A690*$C$14</f>
        <v>6084</v>
      </c>
      <c r="D690" s="20">
        <f t="shared" si="148"/>
        <v>3380</v>
      </c>
      <c r="E690" s="20">
        <f t="shared" si="149"/>
        <v>4056</v>
      </c>
    </row>
    <row r="691" spans="1:5" hidden="1" x14ac:dyDescent="0.25">
      <c r="A691">
        <f t="shared" si="151"/>
        <v>677</v>
      </c>
      <c r="B691" s="20">
        <f t="shared" si="150"/>
        <v>2708</v>
      </c>
      <c r="C691" s="20">
        <f t="shared" si="152"/>
        <v>6093</v>
      </c>
      <c r="D691" s="20">
        <f t="shared" si="148"/>
        <v>3385</v>
      </c>
      <c r="E691" s="20">
        <f t="shared" si="149"/>
        <v>4062</v>
      </c>
    </row>
    <row r="692" spans="1:5" hidden="1" x14ac:dyDescent="0.25">
      <c r="A692">
        <f t="shared" si="151"/>
        <v>678</v>
      </c>
      <c r="B692" s="20">
        <f t="shared" si="150"/>
        <v>2712</v>
      </c>
      <c r="C692" s="20">
        <f t="shared" si="152"/>
        <v>6102</v>
      </c>
      <c r="D692" s="20">
        <f t="shared" si="148"/>
        <v>3390</v>
      </c>
      <c r="E692" s="20">
        <f t="shared" si="149"/>
        <v>4068</v>
      </c>
    </row>
    <row r="693" spans="1:5" hidden="1" x14ac:dyDescent="0.25">
      <c r="A693">
        <f t="shared" si="151"/>
        <v>679</v>
      </c>
      <c r="B693" s="20">
        <f t="shared" si="150"/>
        <v>2716</v>
      </c>
      <c r="C693" s="20">
        <f t="shared" si="152"/>
        <v>6111</v>
      </c>
      <c r="D693" s="20">
        <f t="shared" si="148"/>
        <v>3395</v>
      </c>
      <c r="E693" s="20">
        <f t="shared" si="149"/>
        <v>4074</v>
      </c>
    </row>
    <row r="694" spans="1:5" hidden="1" x14ac:dyDescent="0.25">
      <c r="A694">
        <f t="shared" si="151"/>
        <v>680</v>
      </c>
      <c r="B694" s="20">
        <f t="shared" si="150"/>
        <v>2720</v>
      </c>
      <c r="C694" s="20">
        <f t="shared" si="152"/>
        <v>6120</v>
      </c>
      <c r="D694" s="20">
        <f t="shared" si="148"/>
        <v>3400</v>
      </c>
      <c r="E694" s="20">
        <f t="shared" si="149"/>
        <v>4080</v>
      </c>
    </row>
    <row r="695" spans="1:5" hidden="1" x14ac:dyDescent="0.25">
      <c r="A695">
        <f t="shared" si="151"/>
        <v>681</v>
      </c>
      <c r="B695" s="20">
        <f t="shared" si="150"/>
        <v>2724</v>
      </c>
      <c r="C695" s="20">
        <f t="shared" si="152"/>
        <v>6129</v>
      </c>
      <c r="D695" s="20">
        <f t="shared" si="148"/>
        <v>3405</v>
      </c>
      <c r="E695" s="20">
        <f t="shared" si="149"/>
        <v>4086</v>
      </c>
    </row>
    <row r="696" spans="1:5" hidden="1" x14ac:dyDescent="0.25">
      <c r="A696">
        <f t="shared" si="151"/>
        <v>682</v>
      </c>
      <c r="B696" s="20">
        <f t="shared" si="150"/>
        <v>2728</v>
      </c>
      <c r="C696" s="20">
        <f t="shared" si="152"/>
        <v>6138</v>
      </c>
      <c r="D696" s="20">
        <f t="shared" si="148"/>
        <v>3410</v>
      </c>
      <c r="E696" s="20">
        <f t="shared" si="149"/>
        <v>4092</v>
      </c>
    </row>
    <row r="697" spans="1:5" hidden="1" x14ac:dyDescent="0.25">
      <c r="A697">
        <f t="shared" si="151"/>
        <v>683</v>
      </c>
      <c r="B697" s="20">
        <f t="shared" si="150"/>
        <v>2732</v>
      </c>
      <c r="C697" s="20">
        <f t="shared" si="152"/>
        <v>6147</v>
      </c>
      <c r="D697" s="20">
        <f t="shared" si="148"/>
        <v>3415</v>
      </c>
      <c r="E697" s="20">
        <f t="shared" si="149"/>
        <v>4098</v>
      </c>
    </row>
    <row r="698" spans="1:5" hidden="1" x14ac:dyDescent="0.25">
      <c r="A698">
        <f t="shared" si="151"/>
        <v>684</v>
      </c>
      <c r="B698" s="20">
        <f t="shared" si="150"/>
        <v>2736</v>
      </c>
      <c r="C698" s="20">
        <f t="shared" si="152"/>
        <v>6156</v>
      </c>
      <c r="D698" s="20">
        <f t="shared" si="148"/>
        <v>3420</v>
      </c>
      <c r="E698" s="20">
        <f t="shared" si="149"/>
        <v>4104</v>
      </c>
    </row>
    <row r="699" spans="1:5" hidden="1" x14ac:dyDescent="0.25">
      <c r="A699">
        <f t="shared" si="151"/>
        <v>685</v>
      </c>
      <c r="B699" s="20">
        <f t="shared" si="150"/>
        <v>2740</v>
      </c>
      <c r="C699" s="20">
        <f t="shared" si="152"/>
        <v>6165</v>
      </c>
      <c r="D699" s="20">
        <f t="shared" si="148"/>
        <v>3425</v>
      </c>
      <c r="E699" s="20">
        <f t="shared" si="149"/>
        <v>4110</v>
      </c>
    </row>
    <row r="700" spans="1:5" hidden="1" x14ac:dyDescent="0.25">
      <c r="A700">
        <f t="shared" si="151"/>
        <v>686</v>
      </c>
      <c r="B700" s="20">
        <f t="shared" si="150"/>
        <v>2744</v>
      </c>
      <c r="C700" s="20">
        <f t="shared" si="152"/>
        <v>6174</v>
      </c>
      <c r="D700" s="20">
        <f t="shared" si="148"/>
        <v>3430</v>
      </c>
      <c r="E700" s="20">
        <f t="shared" si="149"/>
        <v>4116</v>
      </c>
    </row>
    <row r="701" spans="1:5" hidden="1" x14ac:dyDescent="0.25">
      <c r="A701">
        <f t="shared" si="151"/>
        <v>687</v>
      </c>
      <c r="B701" s="20">
        <f t="shared" si="150"/>
        <v>2748</v>
      </c>
      <c r="C701" s="20">
        <f t="shared" si="152"/>
        <v>6183</v>
      </c>
      <c r="D701" s="20">
        <f t="shared" si="148"/>
        <v>3435</v>
      </c>
      <c r="E701" s="20">
        <f t="shared" si="149"/>
        <v>4122</v>
      </c>
    </row>
    <row r="702" spans="1:5" hidden="1" x14ac:dyDescent="0.25">
      <c r="A702">
        <f t="shared" si="151"/>
        <v>688</v>
      </c>
      <c r="B702" s="20">
        <f t="shared" si="150"/>
        <v>2752</v>
      </c>
      <c r="C702" s="20">
        <f t="shared" si="152"/>
        <v>6192</v>
      </c>
      <c r="D702" s="20">
        <f t="shared" si="148"/>
        <v>3440</v>
      </c>
      <c r="E702" s="20">
        <f t="shared" si="149"/>
        <v>4128</v>
      </c>
    </row>
    <row r="703" spans="1:5" hidden="1" x14ac:dyDescent="0.25">
      <c r="A703">
        <f t="shared" si="151"/>
        <v>689</v>
      </c>
      <c r="B703" s="20">
        <f t="shared" si="150"/>
        <v>2756</v>
      </c>
      <c r="C703" s="20">
        <f t="shared" si="152"/>
        <v>6201</v>
      </c>
      <c r="D703" s="20">
        <f t="shared" si="148"/>
        <v>3445</v>
      </c>
      <c r="E703" s="20">
        <f t="shared" si="149"/>
        <v>4134</v>
      </c>
    </row>
    <row r="704" spans="1:5" hidden="1" x14ac:dyDescent="0.25">
      <c r="A704">
        <f t="shared" si="151"/>
        <v>690</v>
      </c>
      <c r="B704" s="20">
        <f t="shared" si="150"/>
        <v>2760</v>
      </c>
      <c r="C704" s="20">
        <f t="shared" si="152"/>
        <v>6210</v>
      </c>
      <c r="D704" s="20">
        <f t="shared" si="148"/>
        <v>3450</v>
      </c>
      <c r="E704" s="20">
        <f t="shared" si="149"/>
        <v>4140</v>
      </c>
    </row>
    <row r="705" spans="1:5" hidden="1" x14ac:dyDescent="0.25">
      <c r="A705">
        <f t="shared" si="151"/>
        <v>691</v>
      </c>
      <c r="B705" s="20">
        <f t="shared" si="150"/>
        <v>2764</v>
      </c>
      <c r="C705" s="20">
        <f t="shared" si="152"/>
        <v>6219</v>
      </c>
      <c r="D705" s="20">
        <f t="shared" si="148"/>
        <v>3455</v>
      </c>
      <c r="E705" s="20">
        <f t="shared" si="149"/>
        <v>4146</v>
      </c>
    </row>
    <row r="706" spans="1:5" hidden="1" x14ac:dyDescent="0.25">
      <c r="A706">
        <f t="shared" si="151"/>
        <v>692</v>
      </c>
      <c r="B706" s="20">
        <f t="shared" si="150"/>
        <v>2768</v>
      </c>
      <c r="C706" s="20">
        <f t="shared" si="152"/>
        <v>6228</v>
      </c>
      <c r="D706" s="20">
        <f t="shared" si="148"/>
        <v>3460</v>
      </c>
      <c r="E706" s="20">
        <f t="shared" si="149"/>
        <v>4152</v>
      </c>
    </row>
    <row r="707" spans="1:5" hidden="1" x14ac:dyDescent="0.25">
      <c r="A707">
        <f t="shared" si="151"/>
        <v>693</v>
      </c>
      <c r="B707" s="20">
        <f t="shared" si="150"/>
        <v>2772</v>
      </c>
      <c r="C707" s="20">
        <f t="shared" si="152"/>
        <v>6237</v>
      </c>
      <c r="D707" s="20">
        <f t="shared" si="148"/>
        <v>3465</v>
      </c>
      <c r="E707" s="20">
        <f t="shared" si="149"/>
        <v>4158</v>
      </c>
    </row>
    <row r="708" spans="1:5" hidden="1" x14ac:dyDescent="0.25">
      <c r="A708">
        <f t="shared" si="151"/>
        <v>694</v>
      </c>
      <c r="B708" s="20">
        <f t="shared" si="150"/>
        <v>2776</v>
      </c>
      <c r="C708" s="20">
        <f t="shared" si="152"/>
        <v>6246</v>
      </c>
      <c r="D708" s="20">
        <f t="shared" si="148"/>
        <v>3470</v>
      </c>
      <c r="E708" s="20">
        <f t="shared" si="149"/>
        <v>4164</v>
      </c>
    </row>
    <row r="709" spans="1:5" hidden="1" x14ac:dyDescent="0.25">
      <c r="A709">
        <f t="shared" si="151"/>
        <v>695</v>
      </c>
      <c r="B709" s="20">
        <f t="shared" si="150"/>
        <v>2780</v>
      </c>
      <c r="C709" s="20">
        <f t="shared" si="152"/>
        <v>6255</v>
      </c>
      <c r="D709" s="20">
        <f t="shared" si="148"/>
        <v>3475</v>
      </c>
      <c r="E709" s="20">
        <f t="shared" si="149"/>
        <v>4170</v>
      </c>
    </row>
    <row r="710" spans="1:5" hidden="1" x14ac:dyDescent="0.25">
      <c r="A710">
        <f t="shared" si="151"/>
        <v>696</v>
      </c>
      <c r="B710" s="20">
        <f t="shared" si="150"/>
        <v>2784</v>
      </c>
      <c r="C710" s="20">
        <f t="shared" si="152"/>
        <v>6264</v>
      </c>
      <c r="D710" s="20">
        <f t="shared" si="148"/>
        <v>3480</v>
      </c>
      <c r="E710" s="20">
        <f t="shared" si="149"/>
        <v>4176</v>
      </c>
    </row>
    <row r="711" spans="1:5" hidden="1" x14ac:dyDescent="0.25">
      <c r="A711">
        <f t="shared" si="151"/>
        <v>697</v>
      </c>
      <c r="B711" s="20">
        <f t="shared" si="150"/>
        <v>2788</v>
      </c>
      <c r="C711" s="20">
        <f t="shared" si="152"/>
        <v>6273</v>
      </c>
      <c r="D711" s="20">
        <f t="shared" si="148"/>
        <v>3485</v>
      </c>
      <c r="E711" s="20">
        <f t="shared" si="149"/>
        <v>4182</v>
      </c>
    </row>
    <row r="712" spans="1:5" hidden="1" x14ac:dyDescent="0.25">
      <c r="A712">
        <f t="shared" si="151"/>
        <v>698</v>
      </c>
      <c r="B712" s="20">
        <f t="shared" si="150"/>
        <v>2792</v>
      </c>
      <c r="C712" s="20">
        <f t="shared" si="152"/>
        <v>6282</v>
      </c>
      <c r="D712" s="20">
        <f t="shared" si="148"/>
        <v>3490</v>
      </c>
      <c r="E712" s="20">
        <f t="shared" si="149"/>
        <v>4188</v>
      </c>
    </row>
    <row r="713" spans="1:5" hidden="1" x14ac:dyDescent="0.25">
      <c r="A713">
        <f t="shared" si="151"/>
        <v>699</v>
      </c>
      <c r="B713" s="20">
        <f t="shared" si="150"/>
        <v>2796</v>
      </c>
      <c r="C713" s="20">
        <f t="shared" si="152"/>
        <v>6291</v>
      </c>
      <c r="D713" s="20">
        <f t="shared" si="148"/>
        <v>3495</v>
      </c>
      <c r="E713" s="20">
        <f t="shared" si="149"/>
        <v>4194</v>
      </c>
    </row>
    <row r="714" spans="1:5" hidden="1" x14ac:dyDescent="0.25">
      <c r="A714">
        <f t="shared" si="151"/>
        <v>700</v>
      </c>
      <c r="B714" s="20">
        <f t="shared" si="150"/>
        <v>2800</v>
      </c>
      <c r="C714" s="20">
        <f t="shared" si="152"/>
        <v>6300</v>
      </c>
      <c r="D714" s="20">
        <f t="shared" si="148"/>
        <v>3500</v>
      </c>
      <c r="E714" s="20">
        <f t="shared" si="149"/>
        <v>4200</v>
      </c>
    </row>
    <row r="715" spans="1:5" hidden="1" x14ac:dyDescent="0.25">
      <c r="A715">
        <f t="shared" si="151"/>
        <v>701</v>
      </c>
      <c r="B715" s="20">
        <f t="shared" si="150"/>
        <v>2804</v>
      </c>
      <c r="C715" s="20">
        <f t="shared" si="152"/>
        <v>6309</v>
      </c>
      <c r="D715" s="20">
        <f t="shared" si="148"/>
        <v>3505</v>
      </c>
      <c r="E715" s="20">
        <f t="shared" si="149"/>
        <v>4206</v>
      </c>
    </row>
    <row r="716" spans="1:5" hidden="1" x14ac:dyDescent="0.25">
      <c r="A716">
        <f t="shared" si="151"/>
        <v>702</v>
      </c>
      <c r="B716" s="20">
        <f t="shared" si="150"/>
        <v>2808</v>
      </c>
      <c r="C716" s="20">
        <f t="shared" si="152"/>
        <v>6318</v>
      </c>
      <c r="D716" s="20">
        <f t="shared" si="148"/>
        <v>3510</v>
      </c>
      <c r="E716" s="20">
        <f t="shared" si="149"/>
        <v>4212</v>
      </c>
    </row>
    <row r="717" spans="1:5" hidden="1" x14ac:dyDescent="0.25">
      <c r="A717">
        <f t="shared" si="151"/>
        <v>703</v>
      </c>
      <c r="B717" s="20">
        <f t="shared" si="150"/>
        <v>2812</v>
      </c>
      <c r="C717" s="20">
        <f t="shared" si="152"/>
        <v>6327</v>
      </c>
      <c r="D717" s="20">
        <f t="shared" si="148"/>
        <v>3515</v>
      </c>
      <c r="E717" s="20">
        <f t="shared" si="149"/>
        <v>4218</v>
      </c>
    </row>
    <row r="718" spans="1:5" hidden="1" x14ac:dyDescent="0.25">
      <c r="A718">
        <f t="shared" si="151"/>
        <v>704</v>
      </c>
      <c r="B718" s="20">
        <f t="shared" si="150"/>
        <v>2816</v>
      </c>
      <c r="C718" s="20">
        <f t="shared" si="152"/>
        <v>6336</v>
      </c>
      <c r="D718" s="20">
        <f t="shared" si="148"/>
        <v>3520</v>
      </c>
      <c r="E718" s="20">
        <f t="shared" si="149"/>
        <v>4224</v>
      </c>
    </row>
    <row r="719" spans="1:5" hidden="1" x14ac:dyDescent="0.25">
      <c r="A719">
        <f t="shared" si="151"/>
        <v>705</v>
      </c>
      <c r="B719" s="20">
        <f t="shared" si="150"/>
        <v>2820</v>
      </c>
      <c r="C719" s="20">
        <f t="shared" si="152"/>
        <v>6345</v>
      </c>
      <c r="D719" s="20">
        <f t="shared" si="148"/>
        <v>3525</v>
      </c>
      <c r="E719" s="20">
        <f t="shared" si="149"/>
        <v>4230</v>
      </c>
    </row>
    <row r="720" spans="1:5" hidden="1" x14ac:dyDescent="0.25">
      <c r="A720">
        <f t="shared" si="151"/>
        <v>706</v>
      </c>
      <c r="B720" s="20">
        <f t="shared" si="150"/>
        <v>2824</v>
      </c>
      <c r="C720" s="20">
        <f t="shared" si="152"/>
        <v>6354</v>
      </c>
      <c r="D720" s="20">
        <f t="shared" ref="D720:D783" si="153">A720*$D$14</f>
        <v>3530</v>
      </c>
      <c r="E720" s="20">
        <f t="shared" ref="E720:E783" si="154">A720*$E$14</f>
        <v>4236</v>
      </c>
    </row>
    <row r="721" spans="1:5" hidden="1" x14ac:dyDescent="0.25">
      <c r="A721">
        <f t="shared" si="151"/>
        <v>707</v>
      </c>
      <c r="B721" s="20">
        <f t="shared" si="150"/>
        <v>2828</v>
      </c>
      <c r="C721" s="20">
        <f t="shared" si="152"/>
        <v>6363</v>
      </c>
      <c r="D721" s="20">
        <f t="shared" si="153"/>
        <v>3535</v>
      </c>
      <c r="E721" s="20">
        <f t="shared" si="154"/>
        <v>4242</v>
      </c>
    </row>
    <row r="722" spans="1:5" hidden="1" x14ac:dyDescent="0.25">
      <c r="A722">
        <f t="shared" si="151"/>
        <v>708</v>
      </c>
      <c r="B722" s="20">
        <f t="shared" si="150"/>
        <v>2832</v>
      </c>
      <c r="C722" s="20">
        <f t="shared" si="152"/>
        <v>6372</v>
      </c>
      <c r="D722" s="20">
        <f t="shared" si="153"/>
        <v>3540</v>
      </c>
      <c r="E722" s="20">
        <f t="shared" si="154"/>
        <v>4248</v>
      </c>
    </row>
    <row r="723" spans="1:5" hidden="1" x14ac:dyDescent="0.25">
      <c r="A723">
        <f t="shared" si="151"/>
        <v>709</v>
      </c>
      <c r="B723" s="20">
        <f t="shared" si="150"/>
        <v>2836</v>
      </c>
      <c r="C723" s="20">
        <f t="shared" si="152"/>
        <v>6381</v>
      </c>
      <c r="D723" s="20">
        <f t="shared" si="153"/>
        <v>3545</v>
      </c>
      <c r="E723" s="20">
        <f t="shared" si="154"/>
        <v>4254</v>
      </c>
    </row>
    <row r="724" spans="1:5" hidden="1" x14ac:dyDescent="0.25">
      <c r="A724">
        <f t="shared" si="151"/>
        <v>710</v>
      </c>
      <c r="B724" s="20">
        <f t="shared" si="150"/>
        <v>2840</v>
      </c>
      <c r="C724" s="20">
        <f t="shared" si="152"/>
        <v>6390</v>
      </c>
      <c r="D724" s="20">
        <f t="shared" si="153"/>
        <v>3550</v>
      </c>
      <c r="E724" s="20">
        <f t="shared" si="154"/>
        <v>4260</v>
      </c>
    </row>
    <row r="725" spans="1:5" hidden="1" x14ac:dyDescent="0.25">
      <c r="A725">
        <f t="shared" si="151"/>
        <v>711</v>
      </c>
      <c r="B725" s="20">
        <f t="shared" si="150"/>
        <v>2844</v>
      </c>
      <c r="C725" s="20">
        <f t="shared" si="152"/>
        <v>6399</v>
      </c>
      <c r="D725" s="20">
        <f t="shared" si="153"/>
        <v>3555</v>
      </c>
      <c r="E725" s="20">
        <f t="shared" si="154"/>
        <v>4266</v>
      </c>
    </row>
    <row r="726" spans="1:5" hidden="1" x14ac:dyDescent="0.25">
      <c r="A726">
        <f t="shared" si="151"/>
        <v>712</v>
      </c>
      <c r="B726" s="20">
        <f t="shared" si="150"/>
        <v>2848</v>
      </c>
      <c r="C726" s="20">
        <f t="shared" si="152"/>
        <v>6408</v>
      </c>
      <c r="D726" s="20">
        <f t="shared" si="153"/>
        <v>3560</v>
      </c>
      <c r="E726" s="20">
        <f t="shared" si="154"/>
        <v>4272</v>
      </c>
    </row>
    <row r="727" spans="1:5" hidden="1" x14ac:dyDescent="0.25">
      <c r="A727">
        <f t="shared" si="151"/>
        <v>713</v>
      </c>
      <c r="B727" s="20">
        <f t="shared" ref="B727:B790" si="155">A727*$B$14</f>
        <v>2852</v>
      </c>
      <c r="C727" s="20">
        <f t="shared" si="152"/>
        <v>6417</v>
      </c>
      <c r="D727" s="20">
        <f t="shared" si="153"/>
        <v>3565</v>
      </c>
      <c r="E727" s="20">
        <f t="shared" si="154"/>
        <v>4278</v>
      </c>
    </row>
    <row r="728" spans="1:5" hidden="1" x14ac:dyDescent="0.25">
      <c r="A728">
        <f t="shared" si="151"/>
        <v>714</v>
      </c>
      <c r="B728" s="20">
        <f t="shared" si="155"/>
        <v>2856</v>
      </c>
      <c r="C728" s="20">
        <f t="shared" si="152"/>
        <v>6426</v>
      </c>
      <c r="D728" s="20">
        <f t="shared" si="153"/>
        <v>3570</v>
      </c>
      <c r="E728" s="20">
        <f t="shared" si="154"/>
        <v>4284</v>
      </c>
    </row>
    <row r="729" spans="1:5" hidden="1" x14ac:dyDescent="0.25">
      <c r="A729">
        <f t="shared" si="151"/>
        <v>715</v>
      </c>
      <c r="B729" s="20">
        <f t="shared" si="155"/>
        <v>2860</v>
      </c>
      <c r="C729" s="20">
        <f t="shared" si="152"/>
        <v>6435</v>
      </c>
      <c r="D729" s="20">
        <f t="shared" si="153"/>
        <v>3575</v>
      </c>
      <c r="E729" s="20">
        <f t="shared" si="154"/>
        <v>4290</v>
      </c>
    </row>
    <row r="730" spans="1:5" hidden="1" x14ac:dyDescent="0.25">
      <c r="A730">
        <f t="shared" si="151"/>
        <v>716</v>
      </c>
      <c r="B730" s="20">
        <f t="shared" si="155"/>
        <v>2864</v>
      </c>
      <c r="C730" s="20">
        <f t="shared" si="152"/>
        <v>6444</v>
      </c>
      <c r="D730" s="20">
        <f t="shared" si="153"/>
        <v>3580</v>
      </c>
      <c r="E730" s="20">
        <f t="shared" si="154"/>
        <v>4296</v>
      </c>
    </row>
    <row r="731" spans="1:5" hidden="1" x14ac:dyDescent="0.25">
      <c r="A731">
        <f t="shared" si="151"/>
        <v>717</v>
      </c>
      <c r="B731" s="20">
        <f t="shared" si="155"/>
        <v>2868</v>
      </c>
      <c r="C731" s="20">
        <f t="shared" si="152"/>
        <v>6453</v>
      </c>
      <c r="D731" s="20">
        <f t="shared" si="153"/>
        <v>3585</v>
      </c>
      <c r="E731" s="20">
        <f t="shared" si="154"/>
        <v>4302</v>
      </c>
    </row>
    <row r="732" spans="1:5" hidden="1" x14ac:dyDescent="0.25">
      <c r="A732">
        <f t="shared" si="151"/>
        <v>718</v>
      </c>
      <c r="B732" s="20">
        <f t="shared" si="155"/>
        <v>2872</v>
      </c>
      <c r="C732" s="20">
        <f t="shared" si="152"/>
        <v>6462</v>
      </c>
      <c r="D732" s="20">
        <f t="shared" si="153"/>
        <v>3590</v>
      </c>
      <c r="E732" s="20">
        <f t="shared" si="154"/>
        <v>4308</v>
      </c>
    </row>
    <row r="733" spans="1:5" hidden="1" x14ac:dyDescent="0.25">
      <c r="A733">
        <f t="shared" si="151"/>
        <v>719</v>
      </c>
      <c r="B733" s="20">
        <f t="shared" si="155"/>
        <v>2876</v>
      </c>
      <c r="C733" s="20">
        <f t="shared" si="152"/>
        <v>6471</v>
      </c>
      <c r="D733" s="20">
        <f t="shared" si="153"/>
        <v>3595</v>
      </c>
      <c r="E733" s="20">
        <f t="shared" si="154"/>
        <v>4314</v>
      </c>
    </row>
    <row r="734" spans="1:5" hidden="1" x14ac:dyDescent="0.25">
      <c r="A734">
        <f t="shared" si="151"/>
        <v>720</v>
      </c>
      <c r="B734" s="20">
        <f t="shared" si="155"/>
        <v>2880</v>
      </c>
      <c r="C734" s="20">
        <f t="shared" si="152"/>
        <v>6480</v>
      </c>
      <c r="D734" s="20">
        <f t="shared" si="153"/>
        <v>3600</v>
      </c>
      <c r="E734" s="20">
        <f t="shared" si="154"/>
        <v>4320</v>
      </c>
    </row>
    <row r="735" spans="1:5" hidden="1" x14ac:dyDescent="0.25">
      <c r="A735">
        <f t="shared" si="151"/>
        <v>721</v>
      </c>
      <c r="B735" s="20">
        <f t="shared" si="155"/>
        <v>2884</v>
      </c>
      <c r="C735" s="20">
        <f t="shared" si="152"/>
        <v>6489</v>
      </c>
      <c r="D735" s="20">
        <f t="shared" si="153"/>
        <v>3605</v>
      </c>
      <c r="E735" s="20">
        <f t="shared" si="154"/>
        <v>4326</v>
      </c>
    </row>
    <row r="736" spans="1:5" hidden="1" x14ac:dyDescent="0.25">
      <c r="A736">
        <f t="shared" si="151"/>
        <v>722</v>
      </c>
      <c r="B736" s="20">
        <f t="shared" si="155"/>
        <v>2888</v>
      </c>
      <c r="C736" s="20">
        <f t="shared" si="152"/>
        <v>6498</v>
      </c>
      <c r="D736" s="20">
        <f t="shared" si="153"/>
        <v>3610</v>
      </c>
      <c r="E736" s="20">
        <f t="shared" si="154"/>
        <v>4332</v>
      </c>
    </row>
    <row r="737" spans="1:5" hidden="1" x14ac:dyDescent="0.25">
      <c r="A737">
        <f t="shared" si="151"/>
        <v>723</v>
      </c>
      <c r="B737" s="20">
        <f t="shared" si="155"/>
        <v>2892</v>
      </c>
      <c r="C737" s="20">
        <f t="shared" si="152"/>
        <v>6507</v>
      </c>
      <c r="D737" s="20">
        <f t="shared" si="153"/>
        <v>3615</v>
      </c>
      <c r="E737" s="20">
        <f t="shared" si="154"/>
        <v>4338</v>
      </c>
    </row>
    <row r="738" spans="1:5" hidden="1" x14ac:dyDescent="0.25">
      <c r="A738">
        <f t="shared" si="151"/>
        <v>724</v>
      </c>
      <c r="B738" s="20">
        <f t="shared" si="155"/>
        <v>2896</v>
      </c>
      <c r="C738" s="20">
        <f t="shared" si="152"/>
        <v>6516</v>
      </c>
      <c r="D738" s="20">
        <f t="shared" si="153"/>
        <v>3620</v>
      </c>
      <c r="E738" s="20">
        <f t="shared" si="154"/>
        <v>4344</v>
      </c>
    </row>
    <row r="739" spans="1:5" hidden="1" x14ac:dyDescent="0.25">
      <c r="A739">
        <f t="shared" si="151"/>
        <v>725</v>
      </c>
      <c r="B739" s="20">
        <f t="shared" si="155"/>
        <v>2900</v>
      </c>
      <c r="C739" s="20">
        <f t="shared" si="152"/>
        <v>6525</v>
      </c>
      <c r="D739" s="20">
        <f t="shared" si="153"/>
        <v>3625</v>
      </c>
      <c r="E739" s="20">
        <f t="shared" si="154"/>
        <v>4350</v>
      </c>
    </row>
    <row r="740" spans="1:5" hidden="1" x14ac:dyDescent="0.25">
      <c r="A740">
        <f t="shared" si="151"/>
        <v>726</v>
      </c>
      <c r="B740" s="20">
        <f t="shared" si="155"/>
        <v>2904</v>
      </c>
      <c r="C740" s="20">
        <f t="shared" si="152"/>
        <v>6534</v>
      </c>
      <c r="D740" s="20">
        <f t="shared" si="153"/>
        <v>3630</v>
      </c>
      <c r="E740" s="20">
        <f t="shared" si="154"/>
        <v>4356</v>
      </c>
    </row>
    <row r="741" spans="1:5" hidden="1" x14ac:dyDescent="0.25">
      <c r="A741">
        <f t="shared" si="151"/>
        <v>727</v>
      </c>
      <c r="B741" s="20">
        <f t="shared" si="155"/>
        <v>2908</v>
      </c>
      <c r="C741" s="20">
        <f t="shared" si="152"/>
        <v>6543</v>
      </c>
      <c r="D741" s="20">
        <f t="shared" si="153"/>
        <v>3635</v>
      </c>
      <c r="E741" s="20">
        <f t="shared" si="154"/>
        <v>4362</v>
      </c>
    </row>
    <row r="742" spans="1:5" hidden="1" x14ac:dyDescent="0.25">
      <c r="A742">
        <f t="shared" si="151"/>
        <v>728</v>
      </c>
      <c r="B742" s="20">
        <f t="shared" si="155"/>
        <v>2912</v>
      </c>
      <c r="C742" s="20">
        <f t="shared" si="152"/>
        <v>6552</v>
      </c>
      <c r="D742" s="20">
        <f t="shared" si="153"/>
        <v>3640</v>
      </c>
      <c r="E742" s="20">
        <f t="shared" si="154"/>
        <v>4368</v>
      </c>
    </row>
    <row r="743" spans="1:5" hidden="1" x14ac:dyDescent="0.25">
      <c r="A743">
        <f t="shared" si="151"/>
        <v>729</v>
      </c>
      <c r="B743" s="20">
        <f t="shared" si="155"/>
        <v>2916</v>
      </c>
      <c r="C743" s="20">
        <f t="shared" si="152"/>
        <v>6561</v>
      </c>
      <c r="D743" s="20">
        <f t="shared" si="153"/>
        <v>3645</v>
      </c>
      <c r="E743" s="20">
        <f t="shared" si="154"/>
        <v>4374</v>
      </c>
    </row>
    <row r="744" spans="1:5" hidden="1" x14ac:dyDescent="0.25">
      <c r="A744">
        <f t="shared" si="151"/>
        <v>730</v>
      </c>
      <c r="B744" s="20">
        <f t="shared" si="155"/>
        <v>2920</v>
      </c>
      <c r="C744" s="20">
        <f t="shared" si="152"/>
        <v>6570</v>
      </c>
      <c r="D744" s="20">
        <f t="shared" si="153"/>
        <v>3650</v>
      </c>
      <c r="E744" s="20">
        <f t="shared" si="154"/>
        <v>4380</v>
      </c>
    </row>
    <row r="745" spans="1:5" hidden="1" x14ac:dyDescent="0.25">
      <c r="A745">
        <f t="shared" si="151"/>
        <v>731</v>
      </c>
      <c r="B745" s="20">
        <f t="shared" si="155"/>
        <v>2924</v>
      </c>
      <c r="C745" s="20">
        <f t="shared" si="152"/>
        <v>6579</v>
      </c>
      <c r="D745" s="20">
        <f t="shared" si="153"/>
        <v>3655</v>
      </c>
      <c r="E745" s="20">
        <f t="shared" si="154"/>
        <v>4386</v>
      </c>
    </row>
    <row r="746" spans="1:5" hidden="1" x14ac:dyDescent="0.25">
      <c r="A746">
        <f t="shared" si="151"/>
        <v>732</v>
      </c>
      <c r="B746" s="20">
        <f t="shared" si="155"/>
        <v>2928</v>
      </c>
      <c r="C746" s="20">
        <f t="shared" si="152"/>
        <v>6588</v>
      </c>
      <c r="D746" s="20">
        <f t="shared" si="153"/>
        <v>3660</v>
      </c>
      <c r="E746" s="20">
        <f t="shared" si="154"/>
        <v>4392</v>
      </c>
    </row>
    <row r="747" spans="1:5" hidden="1" x14ac:dyDescent="0.25">
      <c r="A747">
        <f t="shared" si="151"/>
        <v>733</v>
      </c>
      <c r="B747" s="20">
        <f t="shared" si="155"/>
        <v>2932</v>
      </c>
      <c r="C747" s="20">
        <f t="shared" si="152"/>
        <v>6597</v>
      </c>
      <c r="D747" s="20">
        <f t="shared" si="153"/>
        <v>3665</v>
      </c>
      <c r="E747" s="20">
        <f t="shared" si="154"/>
        <v>4398</v>
      </c>
    </row>
    <row r="748" spans="1:5" hidden="1" x14ac:dyDescent="0.25">
      <c r="A748">
        <f t="shared" si="151"/>
        <v>734</v>
      </c>
      <c r="B748" s="20">
        <f t="shared" si="155"/>
        <v>2936</v>
      </c>
      <c r="C748" s="20">
        <f t="shared" si="152"/>
        <v>6606</v>
      </c>
      <c r="D748" s="20">
        <f t="shared" si="153"/>
        <v>3670</v>
      </c>
      <c r="E748" s="20">
        <f t="shared" si="154"/>
        <v>4404</v>
      </c>
    </row>
    <row r="749" spans="1:5" hidden="1" x14ac:dyDescent="0.25">
      <c r="A749">
        <f t="shared" si="151"/>
        <v>735</v>
      </c>
      <c r="B749" s="20">
        <f t="shared" si="155"/>
        <v>2940</v>
      </c>
      <c r="C749" s="20">
        <f t="shared" si="152"/>
        <v>6615</v>
      </c>
      <c r="D749" s="20">
        <f t="shared" si="153"/>
        <v>3675</v>
      </c>
      <c r="E749" s="20">
        <f t="shared" si="154"/>
        <v>4410</v>
      </c>
    </row>
    <row r="750" spans="1:5" hidden="1" x14ac:dyDescent="0.25">
      <c r="A750">
        <f t="shared" si="151"/>
        <v>736</v>
      </c>
      <c r="B750" s="20">
        <f t="shared" si="155"/>
        <v>2944</v>
      </c>
      <c r="C750" s="20">
        <f t="shared" si="152"/>
        <v>6624</v>
      </c>
      <c r="D750" s="20">
        <f t="shared" si="153"/>
        <v>3680</v>
      </c>
      <c r="E750" s="20">
        <f t="shared" si="154"/>
        <v>4416</v>
      </c>
    </row>
    <row r="751" spans="1:5" hidden="1" x14ac:dyDescent="0.25">
      <c r="A751">
        <f t="shared" si="151"/>
        <v>737</v>
      </c>
      <c r="B751" s="20">
        <f t="shared" si="155"/>
        <v>2948</v>
      </c>
      <c r="C751" s="20">
        <f t="shared" si="152"/>
        <v>6633</v>
      </c>
      <c r="D751" s="20">
        <f t="shared" si="153"/>
        <v>3685</v>
      </c>
      <c r="E751" s="20">
        <f t="shared" si="154"/>
        <v>4422</v>
      </c>
    </row>
    <row r="752" spans="1:5" hidden="1" x14ac:dyDescent="0.25">
      <c r="A752">
        <f t="shared" si="151"/>
        <v>738</v>
      </c>
      <c r="B752" s="20">
        <f t="shared" si="155"/>
        <v>2952</v>
      </c>
      <c r="C752" s="20">
        <f t="shared" si="152"/>
        <v>6642</v>
      </c>
      <c r="D752" s="20">
        <f t="shared" si="153"/>
        <v>3690</v>
      </c>
      <c r="E752" s="20">
        <f t="shared" si="154"/>
        <v>4428</v>
      </c>
    </row>
    <row r="753" spans="1:5" hidden="1" x14ac:dyDescent="0.25">
      <c r="A753">
        <f t="shared" si="151"/>
        <v>739</v>
      </c>
      <c r="B753" s="20">
        <f t="shared" si="155"/>
        <v>2956</v>
      </c>
      <c r="C753" s="20">
        <f t="shared" si="152"/>
        <v>6651</v>
      </c>
      <c r="D753" s="20">
        <f t="shared" si="153"/>
        <v>3695</v>
      </c>
      <c r="E753" s="20">
        <f t="shared" si="154"/>
        <v>4434</v>
      </c>
    </row>
    <row r="754" spans="1:5" hidden="1" x14ac:dyDescent="0.25">
      <c r="A754">
        <f t="shared" ref="A754:A817" si="156">A753+1</f>
        <v>740</v>
      </c>
      <c r="B754" s="20">
        <f t="shared" si="155"/>
        <v>2960</v>
      </c>
      <c r="C754" s="20">
        <f t="shared" ref="C754:C817" si="157">A754*$C$14</f>
        <v>6660</v>
      </c>
      <c r="D754" s="20">
        <f t="shared" si="153"/>
        <v>3700</v>
      </c>
      <c r="E754" s="20">
        <f t="shared" si="154"/>
        <v>4440</v>
      </c>
    </row>
    <row r="755" spans="1:5" hidden="1" x14ac:dyDescent="0.25">
      <c r="A755">
        <f t="shared" si="156"/>
        <v>741</v>
      </c>
      <c r="B755" s="20">
        <f t="shared" si="155"/>
        <v>2964</v>
      </c>
      <c r="C755" s="20">
        <f t="shared" si="157"/>
        <v>6669</v>
      </c>
      <c r="D755" s="20">
        <f t="shared" si="153"/>
        <v>3705</v>
      </c>
      <c r="E755" s="20">
        <f t="shared" si="154"/>
        <v>4446</v>
      </c>
    </row>
    <row r="756" spans="1:5" hidden="1" x14ac:dyDescent="0.25">
      <c r="A756">
        <f t="shared" si="156"/>
        <v>742</v>
      </c>
      <c r="B756" s="20">
        <f t="shared" si="155"/>
        <v>2968</v>
      </c>
      <c r="C756" s="20">
        <f t="shared" si="157"/>
        <v>6678</v>
      </c>
      <c r="D756" s="20">
        <f t="shared" si="153"/>
        <v>3710</v>
      </c>
      <c r="E756" s="20">
        <f t="shared" si="154"/>
        <v>4452</v>
      </c>
    </row>
    <row r="757" spans="1:5" hidden="1" x14ac:dyDescent="0.25">
      <c r="A757">
        <f t="shared" si="156"/>
        <v>743</v>
      </c>
      <c r="B757" s="20">
        <f t="shared" si="155"/>
        <v>2972</v>
      </c>
      <c r="C757" s="20">
        <f t="shared" si="157"/>
        <v>6687</v>
      </c>
      <c r="D757" s="20">
        <f t="shared" si="153"/>
        <v>3715</v>
      </c>
      <c r="E757" s="20">
        <f t="shared" si="154"/>
        <v>4458</v>
      </c>
    </row>
    <row r="758" spans="1:5" hidden="1" x14ac:dyDescent="0.25">
      <c r="A758">
        <f t="shared" si="156"/>
        <v>744</v>
      </c>
      <c r="B758" s="20">
        <f t="shared" si="155"/>
        <v>2976</v>
      </c>
      <c r="C758" s="20">
        <f t="shared" si="157"/>
        <v>6696</v>
      </c>
      <c r="D758" s="20">
        <f t="shared" si="153"/>
        <v>3720</v>
      </c>
      <c r="E758" s="20">
        <f t="shared" si="154"/>
        <v>4464</v>
      </c>
    </row>
    <row r="759" spans="1:5" hidden="1" x14ac:dyDescent="0.25">
      <c r="A759">
        <f t="shared" si="156"/>
        <v>745</v>
      </c>
      <c r="B759" s="20">
        <f t="shared" si="155"/>
        <v>2980</v>
      </c>
      <c r="C759" s="20">
        <f t="shared" si="157"/>
        <v>6705</v>
      </c>
      <c r="D759" s="20">
        <f t="shared" si="153"/>
        <v>3725</v>
      </c>
      <c r="E759" s="20">
        <f t="shared" si="154"/>
        <v>4470</v>
      </c>
    </row>
    <row r="760" spans="1:5" hidden="1" x14ac:dyDescent="0.25">
      <c r="A760">
        <f t="shared" si="156"/>
        <v>746</v>
      </c>
      <c r="B760" s="20">
        <f t="shared" si="155"/>
        <v>2984</v>
      </c>
      <c r="C760" s="20">
        <f t="shared" si="157"/>
        <v>6714</v>
      </c>
      <c r="D760" s="20">
        <f t="shared" si="153"/>
        <v>3730</v>
      </c>
      <c r="E760" s="20">
        <f t="shared" si="154"/>
        <v>4476</v>
      </c>
    </row>
    <row r="761" spans="1:5" hidden="1" x14ac:dyDescent="0.25">
      <c r="A761">
        <f t="shared" si="156"/>
        <v>747</v>
      </c>
      <c r="B761" s="20">
        <f t="shared" si="155"/>
        <v>2988</v>
      </c>
      <c r="C761" s="20">
        <f t="shared" si="157"/>
        <v>6723</v>
      </c>
      <c r="D761" s="20">
        <f t="shared" si="153"/>
        <v>3735</v>
      </c>
      <c r="E761" s="20">
        <f t="shared" si="154"/>
        <v>4482</v>
      </c>
    </row>
    <row r="762" spans="1:5" hidden="1" x14ac:dyDescent="0.25">
      <c r="A762">
        <f t="shared" si="156"/>
        <v>748</v>
      </c>
      <c r="B762" s="20">
        <f t="shared" si="155"/>
        <v>2992</v>
      </c>
      <c r="C762" s="20">
        <f t="shared" si="157"/>
        <v>6732</v>
      </c>
      <c r="D762" s="20">
        <f t="shared" si="153"/>
        <v>3740</v>
      </c>
      <c r="E762" s="20">
        <f t="shared" si="154"/>
        <v>4488</v>
      </c>
    </row>
    <row r="763" spans="1:5" hidden="1" x14ac:dyDescent="0.25">
      <c r="A763">
        <f t="shared" si="156"/>
        <v>749</v>
      </c>
      <c r="B763" s="20">
        <f t="shared" si="155"/>
        <v>2996</v>
      </c>
      <c r="C763" s="20">
        <f t="shared" si="157"/>
        <v>6741</v>
      </c>
      <c r="D763" s="20">
        <f t="shared" si="153"/>
        <v>3745</v>
      </c>
      <c r="E763" s="20">
        <f t="shared" si="154"/>
        <v>4494</v>
      </c>
    </row>
    <row r="764" spans="1:5" hidden="1" x14ac:dyDescent="0.25">
      <c r="A764">
        <f t="shared" si="156"/>
        <v>750</v>
      </c>
      <c r="B764" s="20">
        <f t="shared" si="155"/>
        <v>3000</v>
      </c>
      <c r="C764" s="20">
        <f t="shared" si="157"/>
        <v>6750</v>
      </c>
      <c r="D764" s="20">
        <f t="shared" si="153"/>
        <v>3750</v>
      </c>
      <c r="E764" s="20">
        <f t="shared" si="154"/>
        <v>4500</v>
      </c>
    </row>
    <row r="765" spans="1:5" hidden="1" x14ac:dyDescent="0.25">
      <c r="A765">
        <f t="shared" si="156"/>
        <v>751</v>
      </c>
      <c r="B765" s="20">
        <f t="shared" si="155"/>
        <v>3004</v>
      </c>
      <c r="C765" s="20">
        <f t="shared" si="157"/>
        <v>6759</v>
      </c>
      <c r="D765" s="20">
        <f t="shared" si="153"/>
        <v>3755</v>
      </c>
      <c r="E765" s="20">
        <f t="shared" si="154"/>
        <v>4506</v>
      </c>
    </row>
    <row r="766" spans="1:5" hidden="1" x14ac:dyDescent="0.25">
      <c r="A766">
        <f t="shared" si="156"/>
        <v>752</v>
      </c>
      <c r="B766" s="20">
        <f t="shared" si="155"/>
        <v>3008</v>
      </c>
      <c r="C766" s="20">
        <f t="shared" si="157"/>
        <v>6768</v>
      </c>
      <c r="D766" s="20">
        <f t="shared" si="153"/>
        <v>3760</v>
      </c>
      <c r="E766" s="20">
        <f t="shared" si="154"/>
        <v>4512</v>
      </c>
    </row>
    <row r="767" spans="1:5" hidden="1" x14ac:dyDescent="0.25">
      <c r="A767">
        <f t="shared" si="156"/>
        <v>753</v>
      </c>
      <c r="B767" s="20">
        <f t="shared" si="155"/>
        <v>3012</v>
      </c>
      <c r="C767" s="20">
        <f t="shared" si="157"/>
        <v>6777</v>
      </c>
      <c r="D767" s="20">
        <f t="shared" si="153"/>
        <v>3765</v>
      </c>
      <c r="E767" s="20">
        <f t="shared" si="154"/>
        <v>4518</v>
      </c>
    </row>
    <row r="768" spans="1:5" hidden="1" x14ac:dyDescent="0.25">
      <c r="A768">
        <f t="shared" si="156"/>
        <v>754</v>
      </c>
      <c r="B768" s="20">
        <f t="shared" si="155"/>
        <v>3016</v>
      </c>
      <c r="C768" s="20">
        <f t="shared" si="157"/>
        <v>6786</v>
      </c>
      <c r="D768" s="20">
        <f t="shared" si="153"/>
        <v>3770</v>
      </c>
      <c r="E768" s="20">
        <f t="shared" si="154"/>
        <v>4524</v>
      </c>
    </row>
    <row r="769" spans="1:5" hidden="1" x14ac:dyDescent="0.25">
      <c r="A769">
        <f t="shared" si="156"/>
        <v>755</v>
      </c>
      <c r="B769" s="20">
        <f t="shared" si="155"/>
        <v>3020</v>
      </c>
      <c r="C769" s="20">
        <f t="shared" si="157"/>
        <v>6795</v>
      </c>
      <c r="D769" s="20">
        <f t="shared" si="153"/>
        <v>3775</v>
      </c>
      <c r="E769" s="20">
        <f t="shared" si="154"/>
        <v>4530</v>
      </c>
    </row>
    <row r="770" spans="1:5" hidden="1" x14ac:dyDescent="0.25">
      <c r="A770">
        <f t="shared" si="156"/>
        <v>756</v>
      </c>
      <c r="B770" s="20">
        <f t="shared" si="155"/>
        <v>3024</v>
      </c>
      <c r="C770" s="20">
        <f t="shared" si="157"/>
        <v>6804</v>
      </c>
      <c r="D770" s="20">
        <f t="shared" si="153"/>
        <v>3780</v>
      </c>
      <c r="E770" s="20">
        <f t="shared" si="154"/>
        <v>4536</v>
      </c>
    </row>
    <row r="771" spans="1:5" hidden="1" x14ac:dyDescent="0.25">
      <c r="A771">
        <f t="shared" si="156"/>
        <v>757</v>
      </c>
      <c r="B771" s="20">
        <f t="shared" si="155"/>
        <v>3028</v>
      </c>
      <c r="C771" s="20">
        <f t="shared" si="157"/>
        <v>6813</v>
      </c>
      <c r="D771" s="20">
        <f t="shared" si="153"/>
        <v>3785</v>
      </c>
      <c r="E771" s="20">
        <f t="shared" si="154"/>
        <v>4542</v>
      </c>
    </row>
    <row r="772" spans="1:5" hidden="1" x14ac:dyDescent="0.25">
      <c r="A772">
        <f t="shared" si="156"/>
        <v>758</v>
      </c>
      <c r="B772" s="20">
        <f t="shared" si="155"/>
        <v>3032</v>
      </c>
      <c r="C772" s="20">
        <f t="shared" si="157"/>
        <v>6822</v>
      </c>
      <c r="D772" s="20">
        <f t="shared" si="153"/>
        <v>3790</v>
      </c>
      <c r="E772" s="20">
        <f t="shared" si="154"/>
        <v>4548</v>
      </c>
    </row>
    <row r="773" spans="1:5" hidden="1" x14ac:dyDescent="0.25">
      <c r="A773">
        <f t="shared" si="156"/>
        <v>759</v>
      </c>
      <c r="B773" s="20">
        <f t="shared" si="155"/>
        <v>3036</v>
      </c>
      <c r="C773" s="20">
        <f t="shared" si="157"/>
        <v>6831</v>
      </c>
      <c r="D773" s="20">
        <f t="shared" si="153"/>
        <v>3795</v>
      </c>
      <c r="E773" s="20">
        <f t="shared" si="154"/>
        <v>4554</v>
      </c>
    </row>
    <row r="774" spans="1:5" hidden="1" x14ac:dyDescent="0.25">
      <c r="A774">
        <f t="shared" si="156"/>
        <v>760</v>
      </c>
      <c r="B774" s="20">
        <f t="shared" si="155"/>
        <v>3040</v>
      </c>
      <c r="C774" s="20">
        <f t="shared" si="157"/>
        <v>6840</v>
      </c>
      <c r="D774" s="20">
        <f t="shared" si="153"/>
        <v>3800</v>
      </c>
      <c r="E774" s="20">
        <f t="shared" si="154"/>
        <v>4560</v>
      </c>
    </row>
    <row r="775" spans="1:5" hidden="1" x14ac:dyDescent="0.25">
      <c r="A775">
        <f t="shared" si="156"/>
        <v>761</v>
      </c>
      <c r="B775" s="20">
        <f t="shared" si="155"/>
        <v>3044</v>
      </c>
      <c r="C775" s="20">
        <f t="shared" si="157"/>
        <v>6849</v>
      </c>
      <c r="D775" s="20">
        <f t="shared" si="153"/>
        <v>3805</v>
      </c>
      <c r="E775" s="20">
        <f t="shared" si="154"/>
        <v>4566</v>
      </c>
    </row>
    <row r="776" spans="1:5" hidden="1" x14ac:dyDescent="0.25">
      <c r="A776">
        <f t="shared" si="156"/>
        <v>762</v>
      </c>
      <c r="B776" s="20">
        <f t="shared" si="155"/>
        <v>3048</v>
      </c>
      <c r="C776" s="20">
        <f t="shared" si="157"/>
        <v>6858</v>
      </c>
      <c r="D776" s="20">
        <f t="shared" si="153"/>
        <v>3810</v>
      </c>
      <c r="E776" s="20">
        <f t="shared" si="154"/>
        <v>4572</v>
      </c>
    </row>
    <row r="777" spans="1:5" hidden="1" x14ac:dyDescent="0.25">
      <c r="A777">
        <f t="shared" si="156"/>
        <v>763</v>
      </c>
      <c r="B777" s="20">
        <f t="shared" si="155"/>
        <v>3052</v>
      </c>
      <c r="C777" s="20">
        <f t="shared" si="157"/>
        <v>6867</v>
      </c>
      <c r="D777" s="20">
        <f t="shared" si="153"/>
        <v>3815</v>
      </c>
      <c r="E777" s="20">
        <f t="shared" si="154"/>
        <v>4578</v>
      </c>
    </row>
    <row r="778" spans="1:5" hidden="1" x14ac:dyDescent="0.25">
      <c r="A778">
        <f t="shared" si="156"/>
        <v>764</v>
      </c>
      <c r="B778" s="20">
        <f t="shared" si="155"/>
        <v>3056</v>
      </c>
      <c r="C778" s="20">
        <f t="shared" si="157"/>
        <v>6876</v>
      </c>
      <c r="D778" s="20">
        <f t="shared" si="153"/>
        <v>3820</v>
      </c>
      <c r="E778" s="20">
        <f t="shared" si="154"/>
        <v>4584</v>
      </c>
    </row>
    <row r="779" spans="1:5" hidden="1" x14ac:dyDescent="0.25">
      <c r="A779">
        <f t="shared" si="156"/>
        <v>765</v>
      </c>
      <c r="B779" s="20">
        <f t="shared" si="155"/>
        <v>3060</v>
      </c>
      <c r="C779" s="20">
        <f t="shared" si="157"/>
        <v>6885</v>
      </c>
      <c r="D779" s="20">
        <f t="shared" si="153"/>
        <v>3825</v>
      </c>
      <c r="E779" s="20">
        <f t="shared" si="154"/>
        <v>4590</v>
      </c>
    </row>
    <row r="780" spans="1:5" hidden="1" x14ac:dyDescent="0.25">
      <c r="A780">
        <f t="shared" si="156"/>
        <v>766</v>
      </c>
      <c r="B780" s="20">
        <f t="shared" si="155"/>
        <v>3064</v>
      </c>
      <c r="C780" s="20">
        <f t="shared" si="157"/>
        <v>6894</v>
      </c>
      <c r="D780" s="20">
        <f t="shared" si="153"/>
        <v>3830</v>
      </c>
      <c r="E780" s="20">
        <f t="shared" si="154"/>
        <v>4596</v>
      </c>
    </row>
    <row r="781" spans="1:5" hidden="1" x14ac:dyDescent="0.25">
      <c r="A781">
        <f t="shared" si="156"/>
        <v>767</v>
      </c>
      <c r="B781" s="20">
        <f t="shared" si="155"/>
        <v>3068</v>
      </c>
      <c r="C781" s="20">
        <f t="shared" si="157"/>
        <v>6903</v>
      </c>
      <c r="D781" s="20">
        <f t="shared" si="153"/>
        <v>3835</v>
      </c>
      <c r="E781" s="20">
        <f t="shared" si="154"/>
        <v>4602</v>
      </c>
    </row>
    <row r="782" spans="1:5" hidden="1" x14ac:dyDescent="0.25">
      <c r="A782">
        <f t="shared" si="156"/>
        <v>768</v>
      </c>
      <c r="B782" s="20">
        <f t="shared" si="155"/>
        <v>3072</v>
      </c>
      <c r="C782" s="20">
        <f t="shared" si="157"/>
        <v>6912</v>
      </c>
      <c r="D782" s="20">
        <f t="shared" si="153"/>
        <v>3840</v>
      </c>
      <c r="E782" s="20">
        <f t="shared" si="154"/>
        <v>4608</v>
      </c>
    </row>
    <row r="783" spans="1:5" hidden="1" x14ac:dyDescent="0.25">
      <c r="A783">
        <f t="shared" si="156"/>
        <v>769</v>
      </c>
      <c r="B783" s="20">
        <f t="shared" si="155"/>
        <v>3076</v>
      </c>
      <c r="C783" s="20">
        <f t="shared" si="157"/>
        <v>6921</v>
      </c>
      <c r="D783" s="20">
        <f t="shared" si="153"/>
        <v>3845</v>
      </c>
      <c r="E783" s="20">
        <f t="shared" si="154"/>
        <v>4614</v>
      </c>
    </row>
    <row r="784" spans="1:5" hidden="1" x14ac:dyDescent="0.25">
      <c r="A784">
        <f t="shared" si="156"/>
        <v>770</v>
      </c>
      <c r="B784" s="20">
        <f t="shared" si="155"/>
        <v>3080</v>
      </c>
      <c r="C784" s="20">
        <f t="shared" si="157"/>
        <v>6930</v>
      </c>
      <c r="D784" s="20">
        <f t="shared" ref="D784:D847" si="158">A784*$D$14</f>
        <v>3850</v>
      </c>
      <c r="E784" s="20">
        <f t="shared" ref="E784:E847" si="159">A784*$E$14</f>
        <v>4620</v>
      </c>
    </row>
    <row r="785" spans="1:5" hidden="1" x14ac:dyDescent="0.25">
      <c r="A785">
        <f t="shared" si="156"/>
        <v>771</v>
      </c>
      <c r="B785" s="20">
        <f t="shared" si="155"/>
        <v>3084</v>
      </c>
      <c r="C785" s="20">
        <f t="shared" si="157"/>
        <v>6939</v>
      </c>
      <c r="D785" s="20">
        <f t="shared" si="158"/>
        <v>3855</v>
      </c>
      <c r="E785" s="20">
        <f t="shared" si="159"/>
        <v>4626</v>
      </c>
    </row>
    <row r="786" spans="1:5" hidden="1" x14ac:dyDescent="0.25">
      <c r="A786">
        <f t="shared" si="156"/>
        <v>772</v>
      </c>
      <c r="B786" s="20">
        <f t="shared" si="155"/>
        <v>3088</v>
      </c>
      <c r="C786" s="20">
        <f t="shared" si="157"/>
        <v>6948</v>
      </c>
      <c r="D786" s="20">
        <f t="shared" si="158"/>
        <v>3860</v>
      </c>
      <c r="E786" s="20">
        <f t="shared" si="159"/>
        <v>4632</v>
      </c>
    </row>
    <row r="787" spans="1:5" hidden="1" x14ac:dyDescent="0.25">
      <c r="A787">
        <f t="shared" si="156"/>
        <v>773</v>
      </c>
      <c r="B787" s="20">
        <f t="shared" si="155"/>
        <v>3092</v>
      </c>
      <c r="C787" s="20">
        <f t="shared" si="157"/>
        <v>6957</v>
      </c>
      <c r="D787" s="20">
        <f t="shared" si="158"/>
        <v>3865</v>
      </c>
      <c r="E787" s="20">
        <f t="shared" si="159"/>
        <v>4638</v>
      </c>
    </row>
    <row r="788" spans="1:5" hidden="1" x14ac:dyDescent="0.25">
      <c r="A788">
        <f t="shared" si="156"/>
        <v>774</v>
      </c>
      <c r="B788" s="20">
        <f t="shared" si="155"/>
        <v>3096</v>
      </c>
      <c r="C788" s="20">
        <f t="shared" si="157"/>
        <v>6966</v>
      </c>
      <c r="D788" s="20">
        <f t="shared" si="158"/>
        <v>3870</v>
      </c>
      <c r="E788" s="20">
        <f t="shared" si="159"/>
        <v>4644</v>
      </c>
    </row>
    <row r="789" spans="1:5" hidden="1" x14ac:dyDescent="0.25">
      <c r="A789">
        <f t="shared" si="156"/>
        <v>775</v>
      </c>
      <c r="B789" s="20">
        <f t="shared" si="155"/>
        <v>3100</v>
      </c>
      <c r="C789" s="20">
        <f t="shared" si="157"/>
        <v>6975</v>
      </c>
      <c r="D789" s="20">
        <f t="shared" si="158"/>
        <v>3875</v>
      </c>
      <c r="E789" s="20">
        <f t="shared" si="159"/>
        <v>4650</v>
      </c>
    </row>
    <row r="790" spans="1:5" hidden="1" x14ac:dyDescent="0.25">
      <c r="A790">
        <f t="shared" si="156"/>
        <v>776</v>
      </c>
      <c r="B790" s="20">
        <f t="shared" si="155"/>
        <v>3104</v>
      </c>
      <c r="C790" s="20">
        <f t="shared" si="157"/>
        <v>6984</v>
      </c>
      <c r="D790" s="20">
        <f t="shared" si="158"/>
        <v>3880</v>
      </c>
      <c r="E790" s="20">
        <f t="shared" si="159"/>
        <v>4656</v>
      </c>
    </row>
    <row r="791" spans="1:5" hidden="1" x14ac:dyDescent="0.25">
      <c r="A791">
        <f t="shared" si="156"/>
        <v>777</v>
      </c>
      <c r="B791" s="20">
        <f t="shared" ref="B791:B823" si="160">A791*$B$14</f>
        <v>3108</v>
      </c>
      <c r="C791" s="20">
        <f t="shared" si="157"/>
        <v>6993</v>
      </c>
      <c r="D791" s="20">
        <f t="shared" si="158"/>
        <v>3885</v>
      </c>
      <c r="E791" s="20">
        <f t="shared" si="159"/>
        <v>4662</v>
      </c>
    </row>
    <row r="792" spans="1:5" hidden="1" x14ac:dyDescent="0.25">
      <c r="A792">
        <f t="shared" si="156"/>
        <v>778</v>
      </c>
      <c r="B792" s="20">
        <f t="shared" si="160"/>
        <v>3112</v>
      </c>
      <c r="C792" s="20">
        <f t="shared" si="157"/>
        <v>7002</v>
      </c>
      <c r="D792" s="20">
        <f t="shared" si="158"/>
        <v>3890</v>
      </c>
      <c r="E792" s="20">
        <f t="shared" si="159"/>
        <v>4668</v>
      </c>
    </row>
    <row r="793" spans="1:5" hidden="1" x14ac:dyDescent="0.25">
      <c r="A793">
        <f t="shared" si="156"/>
        <v>779</v>
      </c>
      <c r="B793" s="20">
        <f t="shared" si="160"/>
        <v>3116</v>
      </c>
      <c r="C793" s="20">
        <f t="shared" si="157"/>
        <v>7011</v>
      </c>
      <c r="D793" s="20">
        <f t="shared" si="158"/>
        <v>3895</v>
      </c>
      <c r="E793" s="20">
        <f t="shared" si="159"/>
        <v>4674</v>
      </c>
    </row>
    <row r="794" spans="1:5" hidden="1" x14ac:dyDescent="0.25">
      <c r="A794">
        <f t="shared" si="156"/>
        <v>780</v>
      </c>
      <c r="B794" s="20">
        <f t="shared" si="160"/>
        <v>3120</v>
      </c>
      <c r="C794" s="20">
        <f t="shared" si="157"/>
        <v>7020</v>
      </c>
      <c r="D794" s="20">
        <f t="shared" si="158"/>
        <v>3900</v>
      </c>
      <c r="E794" s="20">
        <f t="shared" si="159"/>
        <v>4680</v>
      </c>
    </row>
    <row r="795" spans="1:5" hidden="1" x14ac:dyDescent="0.25">
      <c r="A795">
        <f t="shared" si="156"/>
        <v>781</v>
      </c>
      <c r="B795" s="20">
        <f t="shared" si="160"/>
        <v>3124</v>
      </c>
      <c r="C795" s="20">
        <f t="shared" si="157"/>
        <v>7029</v>
      </c>
      <c r="D795" s="20">
        <f t="shared" si="158"/>
        <v>3905</v>
      </c>
      <c r="E795" s="20">
        <f t="shared" si="159"/>
        <v>4686</v>
      </c>
    </row>
    <row r="796" spans="1:5" hidden="1" x14ac:dyDescent="0.25">
      <c r="A796">
        <f t="shared" si="156"/>
        <v>782</v>
      </c>
      <c r="B796" s="20">
        <f t="shared" si="160"/>
        <v>3128</v>
      </c>
      <c r="C796" s="20">
        <f t="shared" si="157"/>
        <v>7038</v>
      </c>
      <c r="D796" s="20">
        <f t="shared" si="158"/>
        <v>3910</v>
      </c>
      <c r="E796" s="20">
        <f t="shared" si="159"/>
        <v>4692</v>
      </c>
    </row>
    <row r="797" spans="1:5" hidden="1" x14ac:dyDescent="0.25">
      <c r="A797">
        <f t="shared" si="156"/>
        <v>783</v>
      </c>
      <c r="B797" s="20">
        <f t="shared" si="160"/>
        <v>3132</v>
      </c>
      <c r="C797" s="20">
        <f t="shared" si="157"/>
        <v>7047</v>
      </c>
      <c r="D797" s="20">
        <f t="shared" si="158"/>
        <v>3915</v>
      </c>
      <c r="E797" s="20">
        <f t="shared" si="159"/>
        <v>4698</v>
      </c>
    </row>
    <row r="798" spans="1:5" hidden="1" x14ac:dyDescent="0.25">
      <c r="A798">
        <f t="shared" si="156"/>
        <v>784</v>
      </c>
      <c r="B798" s="20">
        <f t="shared" si="160"/>
        <v>3136</v>
      </c>
      <c r="C798" s="20">
        <f t="shared" si="157"/>
        <v>7056</v>
      </c>
      <c r="D798" s="20">
        <f t="shared" si="158"/>
        <v>3920</v>
      </c>
      <c r="E798" s="20">
        <f t="shared" si="159"/>
        <v>4704</v>
      </c>
    </row>
    <row r="799" spans="1:5" hidden="1" x14ac:dyDescent="0.25">
      <c r="A799">
        <f t="shared" si="156"/>
        <v>785</v>
      </c>
      <c r="B799" s="20">
        <f t="shared" si="160"/>
        <v>3140</v>
      </c>
      <c r="C799" s="20">
        <f t="shared" si="157"/>
        <v>7065</v>
      </c>
      <c r="D799" s="20">
        <f t="shared" si="158"/>
        <v>3925</v>
      </c>
      <c r="E799" s="20">
        <f t="shared" si="159"/>
        <v>4710</v>
      </c>
    </row>
    <row r="800" spans="1:5" hidden="1" x14ac:dyDescent="0.25">
      <c r="A800">
        <f t="shared" si="156"/>
        <v>786</v>
      </c>
      <c r="B800" s="20">
        <f t="shared" si="160"/>
        <v>3144</v>
      </c>
      <c r="C800" s="20">
        <f t="shared" si="157"/>
        <v>7074</v>
      </c>
      <c r="D800" s="20">
        <f t="shared" si="158"/>
        <v>3930</v>
      </c>
      <c r="E800" s="20">
        <f t="shared" si="159"/>
        <v>4716</v>
      </c>
    </row>
    <row r="801" spans="1:5" hidden="1" x14ac:dyDescent="0.25">
      <c r="A801">
        <f t="shared" si="156"/>
        <v>787</v>
      </c>
      <c r="B801" s="20">
        <f t="shared" si="160"/>
        <v>3148</v>
      </c>
      <c r="C801" s="20">
        <f t="shared" si="157"/>
        <v>7083</v>
      </c>
      <c r="D801" s="20">
        <f t="shared" si="158"/>
        <v>3935</v>
      </c>
      <c r="E801" s="20">
        <f t="shared" si="159"/>
        <v>4722</v>
      </c>
    </row>
    <row r="802" spans="1:5" hidden="1" x14ac:dyDescent="0.25">
      <c r="A802">
        <f t="shared" si="156"/>
        <v>788</v>
      </c>
      <c r="B802" s="20">
        <f t="shared" si="160"/>
        <v>3152</v>
      </c>
      <c r="C802" s="20">
        <f t="shared" si="157"/>
        <v>7092</v>
      </c>
      <c r="D802" s="20">
        <f t="shared" si="158"/>
        <v>3940</v>
      </c>
      <c r="E802" s="20">
        <f t="shared" si="159"/>
        <v>4728</v>
      </c>
    </row>
    <row r="803" spans="1:5" hidden="1" x14ac:dyDescent="0.25">
      <c r="A803">
        <f t="shared" si="156"/>
        <v>789</v>
      </c>
      <c r="B803" s="20">
        <f t="shared" si="160"/>
        <v>3156</v>
      </c>
      <c r="C803" s="20">
        <f t="shared" si="157"/>
        <v>7101</v>
      </c>
      <c r="D803" s="20">
        <f t="shared" si="158"/>
        <v>3945</v>
      </c>
      <c r="E803" s="20">
        <f t="shared" si="159"/>
        <v>4734</v>
      </c>
    </row>
    <row r="804" spans="1:5" hidden="1" x14ac:dyDescent="0.25">
      <c r="A804">
        <f t="shared" si="156"/>
        <v>790</v>
      </c>
      <c r="B804" s="20">
        <f t="shared" si="160"/>
        <v>3160</v>
      </c>
      <c r="C804" s="20">
        <f t="shared" si="157"/>
        <v>7110</v>
      </c>
      <c r="D804" s="20">
        <f t="shared" si="158"/>
        <v>3950</v>
      </c>
      <c r="E804" s="20">
        <f t="shared" si="159"/>
        <v>4740</v>
      </c>
    </row>
    <row r="805" spans="1:5" hidden="1" x14ac:dyDescent="0.25">
      <c r="A805">
        <f t="shared" si="156"/>
        <v>791</v>
      </c>
      <c r="B805" s="20">
        <f t="shared" si="160"/>
        <v>3164</v>
      </c>
      <c r="C805" s="20">
        <f t="shared" si="157"/>
        <v>7119</v>
      </c>
      <c r="D805" s="20">
        <f t="shared" si="158"/>
        <v>3955</v>
      </c>
      <c r="E805" s="20">
        <f t="shared" si="159"/>
        <v>4746</v>
      </c>
    </row>
    <row r="806" spans="1:5" hidden="1" x14ac:dyDescent="0.25">
      <c r="A806">
        <f t="shared" si="156"/>
        <v>792</v>
      </c>
      <c r="B806" s="20">
        <f t="shared" si="160"/>
        <v>3168</v>
      </c>
      <c r="C806" s="20">
        <f t="shared" si="157"/>
        <v>7128</v>
      </c>
      <c r="D806" s="20">
        <f t="shared" si="158"/>
        <v>3960</v>
      </c>
      <c r="E806" s="20">
        <f t="shared" si="159"/>
        <v>4752</v>
      </c>
    </row>
    <row r="807" spans="1:5" hidden="1" x14ac:dyDescent="0.25">
      <c r="A807">
        <f t="shared" si="156"/>
        <v>793</v>
      </c>
      <c r="B807" s="20">
        <f t="shared" si="160"/>
        <v>3172</v>
      </c>
      <c r="C807" s="20">
        <f t="shared" si="157"/>
        <v>7137</v>
      </c>
      <c r="D807" s="20">
        <f t="shared" si="158"/>
        <v>3965</v>
      </c>
      <c r="E807" s="20">
        <f t="shared" si="159"/>
        <v>4758</v>
      </c>
    </row>
    <row r="808" spans="1:5" hidden="1" x14ac:dyDescent="0.25">
      <c r="A808">
        <f t="shared" si="156"/>
        <v>794</v>
      </c>
      <c r="B808" s="20">
        <f t="shared" si="160"/>
        <v>3176</v>
      </c>
      <c r="C808" s="20">
        <f t="shared" si="157"/>
        <v>7146</v>
      </c>
      <c r="D808" s="20">
        <f t="shared" si="158"/>
        <v>3970</v>
      </c>
      <c r="E808" s="20">
        <f t="shared" si="159"/>
        <v>4764</v>
      </c>
    </row>
    <row r="809" spans="1:5" hidden="1" x14ac:dyDescent="0.25">
      <c r="A809">
        <f t="shared" si="156"/>
        <v>795</v>
      </c>
      <c r="B809" s="20">
        <f t="shared" si="160"/>
        <v>3180</v>
      </c>
      <c r="C809" s="20">
        <f t="shared" si="157"/>
        <v>7155</v>
      </c>
      <c r="D809" s="20">
        <f t="shared" si="158"/>
        <v>3975</v>
      </c>
      <c r="E809" s="20">
        <f t="shared" si="159"/>
        <v>4770</v>
      </c>
    </row>
    <row r="810" spans="1:5" hidden="1" x14ac:dyDescent="0.25">
      <c r="A810">
        <f t="shared" si="156"/>
        <v>796</v>
      </c>
      <c r="B810" s="20">
        <f t="shared" si="160"/>
        <v>3184</v>
      </c>
      <c r="C810" s="20">
        <f t="shared" si="157"/>
        <v>7164</v>
      </c>
      <c r="D810" s="20">
        <f t="shared" si="158"/>
        <v>3980</v>
      </c>
      <c r="E810" s="20">
        <f t="shared" si="159"/>
        <v>4776</v>
      </c>
    </row>
    <row r="811" spans="1:5" hidden="1" x14ac:dyDescent="0.25">
      <c r="A811">
        <f t="shared" si="156"/>
        <v>797</v>
      </c>
      <c r="B811" s="20">
        <f t="shared" si="160"/>
        <v>3188</v>
      </c>
      <c r="C811" s="20">
        <f t="shared" si="157"/>
        <v>7173</v>
      </c>
      <c r="D811" s="20">
        <f t="shared" si="158"/>
        <v>3985</v>
      </c>
      <c r="E811" s="20">
        <f t="shared" si="159"/>
        <v>4782</v>
      </c>
    </row>
    <row r="812" spans="1:5" hidden="1" x14ac:dyDescent="0.25">
      <c r="A812">
        <f t="shared" si="156"/>
        <v>798</v>
      </c>
      <c r="B812" s="20">
        <f t="shared" si="160"/>
        <v>3192</v>
      </c>
      <c r="C812" s="20">
        <f t="shared" si="157"/>
        <v>7182</v>
      </c>
      <c r="D812" s="20">
        <f t="shared" si="158"/>
        <v>3990</v>
      </c>
      <c r="E812" s="20">
        <f t="shared" si="159"/>
        <v>4788</v>
      </c>
    </row>
    <row r="813" spans="1:5" hidden="1" x14ac:dyDescent="0.25">
      <c r="A813">
        <f t="shared" si="156"/>
        <v>799</v>
      </c>
      <c r="B813" s="20">
        <f t="shared" si="160"/>
        <v>3196</v>
      </c>
      <c r="C813" s="20">
        <f t="shared" si="157"/>
        <v>7191</v>
      </c>
      <c r="D813" s="20">
        <f t="shared" si="158"/>
        <v>3995</v>
      </c>
      <c r="E813" s="20">
        <f t="shared" si="159"/>
        <v>4794</v>
      </c>
    </row>
    <row r="814" spans="1:5" hidden="1" x14ac:dyDescent="0.25">
      <c r="A814">
        <f t="shared" si="156"/>
        <v>800</v>
      </c>
      <c r="B814" s="20">
        <f t="shared" si="160"/>
        <v>3200</v>
      </c>
      <c r="C814" s="20">
        <f t="shared" si="157"/>
        <v>7200</v>
      </c>
      <c r="D814" s="20">
        <f t="shared" si="158"/>
        <v>4000</v>
      </c>
      <c r="E814" s="20">
        <f t="shared" si="159"/>
        <v>4800</v>
      </c>
    </row>
    <row r="815" spans="1:5" hidden="1" x14ac:dyDescent="0.25">
      <c r="A815">
        <f t="shared" si="156"/>
        <v>801</v>
      </c>
      <c r="B815" s="20">
        <f t="shared" si="160"/>
        <v>3204</v>
      </c>
      <c r="C815" s="20">
        <f t="shared" si="157"/>
        <v>7209</v>
      </c>
      <c r="D815" s="20">
        <f t="shared" si="158"/>
        <v>4005</v>
      </c>
      <c r="E815" s="20">
        <f t="shared" si="159"/>
        <v>4806</v>
      </c>
    </row>
    <row r="816" spans="1:5" hidden="1" x14ac:dyDescent="0.25">
      <c r="A816">
        <f t="shared" si="156"/>
        <v>802</v>
      </c>
      <c r="B816" s="20">
        <f t="shared" si="160"/>
        <v>3208</v>
      </c>
      <c r="C816" s="20">
        <f t="shared" si="157"/>
        <v>7218</v>
      </c>
      <c r="D816" s="20">
        <f t="shared" si="158"/>
        <v>4010</v>
      </c>
      <c r="E816" s="20">
        <f t="shared" si="159"/>
        <v>4812</v>
      </c>
    </row>
    <row r="817" spans="1:5" hidden="1" x14ac:dyDescent="0.25">
      <c r="A817">
        <f t="shared" si="156"/>
        <v>803</v>
      </c>
      <c r="B817" s="20">
        <f t="shared" si="160"/>
        <v>3212</v>
      </c>
      <c r="C817" s="20">
        <f t="shared" si="157"/>
        <v>7227</v>
      </c>
      <c r="D817" s="20">
        <f t="shared" si="158"/>
        <v>4015</v>
      </c>
      <c r="E817" s="20">
        <f t="shared" si="159"/>
        <v>4818</v>
      </c>
    </row>
    <row r="818" spans="1:5" hidden="1" x14ac:dyDescent="0.25">
      <c r="A818">
        <f t="shared" ref="A818:A823" si="161">A817+1</f>
        <v>804</v>
      </c>
      <c r="B818" s="20">
        <f t="shared" si="160"/>
        <v>3216</v>
      </c>
      <c r="C818" s="20">
        <f t="shared" ref="C818:C823" si="162">A818*$C$14</f>
        <v>7236</v>
      </c>
      <c r="D818" s="20">
        <f t="shared" si="158"/>
        <v>4020</v>
      </c>
      <c r="E818" s="20">
        <f t="shared" si="159"/>
        <v>4824</v>
      </c>
    </row>
    <row r="819" spans="1:5" hidden="1" x14ac:dyDescent="0.25">
      <c r="A819">
        <f t="shared" si="161"/>
        <v>805</v>
      </c>
      <c r="B819" s="20">
        <f t="shared" si="160"/>
        <v>3220</v>
      </c>
      <c r="C819" s="20">
        <f t="shared" si="162"/>
        <v>7245</v>
      </c>
      <c r="D819" s="20">
        <f t="shared" si="158"/>
        <v>4025</v>
      </c>
      <c r="E819" s="20">
        <f t="shared" si="159"/>
        <v>4830</v>
      </c>
    </row>
    <row r="820" spans="1:5" hidden="1" x14ac:dyDescent="0.25">
      <c r="A820">
        <f t="shared" si="161"/>
        <v>806</v>
      </c>
      <c r="B820" s="20">
        <f t="shared" si="160"/>
        <v>3224</v>
      </c>
      <c r="C820" s="20">
        <f t="shared" si="162"/>
        <v>7254</v>
      </c>
      <c r="D820" s="20">
        <f t="shared" si="158"/>
        <v>4030</v>
      </c>
      <c r="E820" s="20">
        <f t="shared" si="159"/>
        <v>4836</v>
      </c>
    </row>
    <row r="821" spans="1:5" hidden="1" x14ac:dyDescent="0.25">
      <c r="A821">
        <f t="shared" si="161"/>
        <v>807</v>
      </c>
      <c r="B821" s="20">
        <f t="shared" si="160"/>
        <v>3228</v>
      </c>
      <c r="C821" s="20">
        <f t="shared" si="162"/>
        <v>7263</v>
      </c>
      <c r="D821" s="20">
        <f t="shared" si="158"/>
        <v>4035</v>
      </c>
      <c r="E821" s="20">
        <f t="shared" si="159"/>
        <v>4842</v>
      </c>
    </row>
    <row r="822" spans="1:5" hidden="1" x14ac:dyDescent="0.25">
      <c r="A822">
        <f t="shared" si="161"/>
        <v>808</v>
      </c>
      <c r="B822" s="20">
        <f t="shared" si="160"/>
        <v>3232</v>
      </c>
      <c r="C822" s="20">
        <f t="shared" si="162"/>
        <v>7272</v>
      </c>
      <c r="D822" s="20">
        <f t="shared" si="158"/>
        <v>4040</v>
      </c>
      <c r="E822" s="20">
        <f t="shared" si="159"/>
        <v>4848</v>
      </c>
    </row>
    <row r="823" spans="1:5" hidden="1" x14ac:dyDescent="0.25">
      <c r="A823">
        <f t="shared" si="161"/>
        <v>809</v>
      </c>
      <c r="B823" s="20">
        <f t="shared" si="160"/>
        <v>3236</v>
      </c>
      <c r="C823" s="20">
        <f t="shared" si="162"/>
        <v>7281</v>
      </c>
      <c r="D823" s="20">
        <f t="shared" si="158"/>
        <v>4045</v>
      </c>
      <c r="E823" s="20">
        <f t="shared" si="159"/>
        <v>4854</v>
      </c>
    </row>
    <row r="824" spans="1:5" hidden="1" x14ac:dyDescent="0.25">
      <c r="A824">
        <f>A823+1</f>
        <v>810</v>
      </c>
      <c r="B824" s="20">
        <f>A824*$B$14</f>
        <v>3240</v>
      </c>
      <c r="C824" s="20">
        <f>A824*$C$14</f>
        <v>7290</v>
      </c>
      <c r="D824" s="20">
        <f t="shared" si="158"/>
        <v>4050</v>
      </c>
      <c r="E824" s="20">
        <f t="shared" si="159"/>
        <v>4860</v>
      </c>
    </row>
    <row r="825" spans="1:5" hidden="1" x14ac:dyDescent="0.25">
      <c r="A825">
        <f t="shared" ref="A825:A840" si="163">A824+1</f>
        <v>811</v>
      </c>
      <c r="B825" s="20">
        <f t="shared" ref="B825:B888" si="164">A825*$B$14</f>
        <v>3244</v>
      </c>
      <c r="C825" s="20">
        <f t="shared" ref="C825:C840" si="165">A825*$C$14</f>
        <v>7299</v>
      </c>
      <c r="D825" s="20">
        <f t="shared" si="158"/>
        <v>4055</v>
      </c>
      <c r="E825" s="20">
        <f t="shared" si="159"/>
        <v>4866</v>
      </c>
    </row>
    <row r="826" spans="1:5" hidden="1" x14ac:dyDescent="0.25">
      <c r="A826">
        <f t="shared" si="163"/>
        <v>812</v>
      </c>
      <c r="B826" s="20">
        <f t="shared" si="164"/>
        <v>3248</v>
      </c>
      <c r="C826" s="20">
        <f t="shared" si="165"/>
        <v>7308</v>
      </c>
      <c r="D826" s="20">
        <f t="shared" si="158"/>
        <v>4060</v>
      </c>
      <c r="E826" s="20">
        <f t="shared" si="159"/>
        <v>4872</v>
      </c>
    </row>
    <row r="827" spans="1:5" hidden="1" x14ac:dyDescent="0.25">
      <c r="A827">
        <f t="shared" si="163"/>
        <v>813</v>
      </c>
      <c r="B827" s="20">
        <f t="shared" si="164"/>
        <v>3252</v>
      </c>
      <c r="C827" s="20">
        <f t="shared" si="165"/>
        <v>7317</v>
      </c>
      <c r="D827" s="20">
        <f t="shared" si="158"/>
        <v>4065</v>
      </c>
      <c r="E827" s="20">
        <f t="shared" si="159"/>
        <v>4878</v>
      </c>
    </row>
    <row r="828" spans="1:5" hidden="1" x14ac:dyDescent="0.25">
      <c r="A828">
        <f t="shared" si="163"/>
        <v>814</v>
      </c>
      <c r="B828" s="20">
        <f t="shared" si="164"/>
        <v>3256</v>
      </c>
      <c r="C828" s="20">
        <f t="shared" si="165"/>
        <v>7326</v>
      </c>
      <c r="D828" s="20">
        <f t="shared" si="158"/>
        <v>4070</v>
      </c>
      <c r="E828" s="20">
        <f t="shared" si="159"/>
        <v>4884</v>
      </c>
    </row>
    <row r="829" spans="1:5" hidden="1" x14ac:dyDescent="0.25">
      <c r="A829">
        <f t="shared" si="163"/>
        <v>815</v>
      </c>
      <c r="B829" s="20">
        <f t="shared" si="164"/>
        <v>3260</v>
      </c>
      <c r="C829" s="20">
        <f t="shared" si="165"/>
        <v>7335</v>
      </c>
      <c r="D829" s="20">
        <f t="shared" si="158"/>
        <v>4075</v>
      </c>
      <c r="E829" s="20">
        <f t="shared" si="159"/>
        <v>4890</v>
      </c>
    </row>
    <row r="830" spans="1:5" hidden="1" x14ac:dyDescent="0.25">
      <c r="A830">
        <f t="shared" si="163"/>
        <v>816</v>
      </c>
      <c r="B830" s="20">
        <f t="shared" si="164"/>
        <v>3264</v>
      </c>
      <c r="C830" s="20">
        <f t="shared" si="165"/>
        <v>7344</v>
      </c>
      <c r="D830" s="20">
        <f t="shared" si="158"/>
        <v>4080</v>
      </c>
      <c r="E830" s="20">
        <f t="shared" si="159"/>
        <v>4896</v>
      </c>
    </row>
    <row r="831" spans="1:5" hidden="1" x14ac:dyDescent="0.25">
      <c r="A831">
        <f t="shared" si="163"/>
        <v>817</v>
      </c>
      <c r="B831" s="20">
        <f t="shared" si="164"/>
        <v>3268</v>
      </c>
      <c r="C831" s="20">
        <f t="shared" si="165"/>
        <v>7353</v>
      </c>
      <c r="D831" s="20">
        <f t="shared" si="158"/>
        <v>4085</v>
      </c>
      <c r="E831" s="20">
        <f t="shared" si="159"/>
        <v>4902</v>
      </c>
    </row>
    <row r="832" spans="1:5" hidden="1" x14ac:dyDescent="0.25">
      <c r="A832">
        <f t="shared" si="163"/>
        <v>818</v>
      </c>
      <c r="B832" s="20">
        <f t="shared" si="164"/>
        <v>3272</v>
      </c>
      <c r="C832" s="20">
        <f t="shared" si="165"/>
        <v>7362</v>
      </c>
      <c r="D832" s="20">
        <f t="shared" si="158"/>
        <v>4090</v>
      </c>
      <c r="E832" s="20">
        <f t="shared" si="159"/>
        <v>4908</v>
      </c>
    </row>
    <row r="833" spans="1:5" hidden="1" x14ac:dyDescent="0.25">
      <c r="A833">
        <f t="shared" si="163"/>
        <v>819</v>
      </c>
      <c r="B833" s="20">
        <f t="shared" si="164"/>
        <v>3276</v>
      </c>
      <c r="C833" s="20">
        <f t="shared" si="165"/>
        <v>7371</v>
      </c>
      <c r="D833" s="20">
        <f t="shared" si="158"/>
        <v>4095</v>
      </c>
      <c r="E833" s="20">
        <f t="shared" si="159"/>
        <v>4914</v>
      </c>
    </row>
    <row r="834" spans="1:5" hidden="1" x14ac:dyDescent="0.25">
      <c r="A834">
        <f t="shared" si="163"/>
        <v>820</v>
      </c>
      <c r="B834" s="20">
        <f t="shared" si="164"/>
        <v>3280</v>
      </c>
      <c r="C834" s="20">
        <f t="shared" si="165"/>
        <v>7380</v>
      </c>
      <c r="D834" s="20">
        <f t="shared" si="158"/>
        <v>4100</v>
      </c>
      <c r="E834" s="20">
        <f t="shared" si="159"/>
        <v>4920</v>
      </c>
    </row>
    <row r="835" spans="1:5" hidden="1" x14ac:dyDescent="0.25">
      <c r="A835">
        <f t="shared" si="163"/>
        <v>821</v>
      </c>
      <c r="B835" s="20">
        <f t="shared" si="164"/>
        <v>3284</v>
      </c>
      <c r="C835" s="20">
        <f t="shared" si="165"/>
        <v>7389</v>
      </c>
      <c r="D835" s="20">
        <f t="shared" si="158"/>
        <v>4105</v>
      </c>
      <c r="E835" s="20">
        <f t="shared" si="159"/>
        <v>4926</v>
      </c>
    </row>
    <row r="836" spans="1:5" hidden="1" x14ac:dyDescent="0.25">
      <c r="A836">
        <f t="shared" si="163"/>
        <v>822</v>
      </c>
      <c r="B836" s="20">
        <f t="shared" si="164"/>
        <v>3288</v>
      </c>
      <c r="C836" s="20">
        <f t="shared" si="165"/>
        <v>7398</v>
      </c>
      <c r="D836" s="20">
        <f t="shared" si="158"/>
        <v>4110</v>
      </c>
      <c r="E836" s="20">
        <f t="shared" si="159"/>
        <v>4932</v>
      </c>
    </row>
    <row r="837" spans="1:5" hidden="1" x14ac:dyDescent="0.25">
      <c r="A837">
        <f t="shared" si="163"/>
        <v>823</v>
      </c>
      <c r="B837" s="20">
        <f t="shared" si="164"/>
        <v>3292</v>
      </c>
      <c r="C837" s="20">
        <f t="shared" si="165"/>
        <v>7407</v>
      </c>
      <c r="D837" s="20">
        <f t="shared" si="158"/>
        <v>4115</v>
      </c>
      <c r="E837" s="20">
        <f t="shared" si="159"/>
        <v>4938</v>
      </c>
    </row>
    <row r="838" spans="1:5" hidden="1" x14ac:dyDescent="0.25">
      <c r="A838">
        <f t="shared" si="163"/>
        <v>824</v>
      </c>
      <c r="B838" s="20">
        <f t="shared" si="164"/>
        <v>3296</v>
      </c>
      <c r="C838" s="20">
        <f t="shared" si="165"/>
        <v>7416</v>
      </c>
      <c r="D838" s="20">
        <f t="shared" si="158"/>
        <v>4120</v>
      </c>
      <c r="E838" s="20">
        <f t="shared" si="159"/>
        <v>4944</v>
      </c>
    </row>
    <row r="839" spans="1:5" hidden="1" x14ac:dyDescent="0.25">
      <c r="A839">
        <f t="shared" si="163"/>
        <v>825</v>
      </c>
      <c r="B839" s="20">
        <f t="shared" si="164"/>
        <v>3300</v>
      </c>
      <c r="C839" s="20">
        <f t="shared" si="165"/>
        <v>7425</v>
      </c>
      <c r="D839" s="20">
        <f t="shared" si="158"/>
        <v>4125</v>
      </c>
      <c r="E839" s="20">
        <f t="shared" si="159"/>
        <v>4950</v>
      </c>
    </row>
    <row r="840" spans="1:5" hidden="1" x14ac:dyDescent="0.25">
      <c r="A840">
        <f t="shared" si="163"/>
        <v>826</v>
      </c>
      <c r="B840" s="20">
        <f t="shared" si="164"/>
        <v>3304</v>
      </c>
      <c r="C840" s="20">
        <f t="shared" si="165"/>
        <v>7434</v>
      </c>
      <c r="D840" s="20">
        <f t="shared" si="158"/>
        <v>4130</v>
      </c>
      <c r="E840" s="20">
        <f t="shared" si="159"/>
        <v>4956</v>
      </c>
    </row>
    <row r="841" spans="1:5" hidden="1" x14ac:dyDescent="0.25">
      <c r="A841">
        <f>A840+1</f>
        <v>827</v>
      </c>
      <c r="B841" s="20">
        <f>A841*$B$14</f>
        <v>3308</v>
      </c>
      <c r="C841" s="20">
        <f>A841*$C$14</f>
        <v>7443</v>
      </c>
      <c r="D841" s="20">
        <f t="shared" si="158"/>
        <v>4135</v>
      </c>
      <c r="E841" s="20">
        <f t="shared" si="159"/>
        <v>4962</v>
      </c>
    </row>
    <row r="842" spans="1:5" hidden="1" x14ac:dyDescent="0.25">
      <c r="A842">
        <f t="shared" ref="A842:A850" si="166">A841+1</f>
        <v>828</v>
      </c>
      <c r="B842" s="20">
        <f t="shared" si="164"/>
        <v>3312</v>
      </c>
      <c r="C842" s="20">
        <f t="shared" ref="C842:C850" si="167">A842*$C$14</f>
        <v>7452</v>
      </c>
      <c r="D842" s="20">
        <f t="shared" si="158"/>
        <v>4140</v>
      </c>
      <c r="E842" s="20">
        <f t="shared" si="159"/>
        <v>4968</v>
      </c>
    </row>
    <row r="843" spans="1:5" hidden="1" x14ac:dyDescent="0.25">
      <c r="A843">
        <f t="shared" si="166"/>
        <v>829</v>
      </c>
      <c r="B843" s="20">
        <f t="shared" si="164"/>
        <v>3316</v>
      </c>
      <c r="C843" s="20">
        <f t="shared" si="167"/>
        <v>7461</v>
      </c>
      <c r="D843" s="20">
        <f t="shared" si="158"/>
        <v>4145</v>
      </c>
      <c r="E843" s="20">
        <f t="shared" si="159"/>
        <v>4974</v>
      </c>
    </row>
    <row r="844" spans="1:5" hidden="1" x14ac:dyDescent="0.25">
      <c r="A844">
        <f t="shared" si="166"/>
        <v>830</v>
      </c>
      <c r="B844" s="20">
        <f t="shared" si="164"/>
        <v>3320</v>
      </c>
      <c r="C844" s="20">
        <f t="shared" si="167"/>
        <v>7470</v>
      </c>
      <c r="D844" s="20">
        <f t="shared" si="158"/>
        <v>4150</v>
      </c>
      <c r="E844" s="20">
        <f t="shared" si="159"/>
        <v>4980</v>
      </c>
    </row>
    <row r="845" spans="1:5" hidden="1" x14ac:dyDescent="0.25">
      <c r="A845">
        <f t="shared" si="166"/>
        <v>831</v>
      </c>
      <c r="B845" s="20">
        <f t="shared" si="164"/>
        <v>3324</v>
      </c>
      <c r="C845" s="20">
        <f t="shared" si="167"/>
        <v>7479</v>
      </c>
      <c r="D845" s="20">
        <f t="shared" si="158"/>
        <v>4155</v>
      </c>
      <c r="E845" s="20">
        <f t="shared" si="159"/>
        <v>4986</v>
      </c>
    </row>
    <row r="846" spans="1:5" hidden="1" x14ac:dyDescent="0.25">
      <c r="A846">
        <f t="shared" si="166"/>
        <v>832</v>
      </c>
      <c r="B846" s="20">
        <f t="shared" si="164"/>
        <v>3328</v>
      </c>
      <c r="C846" s="20">
        <f t="shared" si="167"/>
        <v>7488</v>
      </c>
      <c r="D846" s="20">
        <f t="shared" si="158"/>
        <v>4160</v>
      </c>
      <c r="E846" s="20">
        <f t="shared" si="159"/>
        <v>4992</v>
      </c>
    </row>
    <row r="847" spans="1:5" hidden="1" x14ac:dyDescent="0.25">
      <c r="A847">
        <f t="shared" si="166"/>
        <v>833</v>
      </c>
      <c r="B847" s="20">
        <f t="shared" si="164"/>
        <v>3332</v>
      </c>
      <c r="C847" s="20">
        <f t="shared" si="167"/>
        <v>7497</v>
      </c>
      <c r="D847" s="20">
        <f t="shared" si="158"/>
        <v>4165</v>
      </c>
      <c r="E847" s="20">
        <f t="shared" si="159"/>
        <v>4998</v>
      </c>
    </row>
    <row r="848" spans="1:5" hidden="1" x14ac:dyDescent="0.25">
      <c r="A848">
        <f t="shared" si="166"/>
        <v>834</v>
      </c>
      <c r="B848" s="20">
        <f t="shared" si="164"/>
        <v>3336</v>
      </c>
      <c r="C848" s="20">
        <f t="shared" si="167"/>
        <v>7506</v>
      </c>
      <c r="D848" s="20">
        <f t="shared" ref="D848:D911" si="168">A848*$D$14</f>
        <v>4170</v>
      </c>
      <c r="E848" s="20">
        <f t="shared" ref="E848:E911" si="169">A848*$E$14</f>
        <v>5004</v>
      </c>
    </row>
    <row r="849" spans="1:5" hidden="1" x14ac:dyDescent="0.25">
      <c r="A849">
        <f t="shared" si="166"/>
        <v>835</v>
      </c>
      <c r="B849" s="20">
        <f t="shared" si="164"/>
        <v>3340</v>
      </c>
      <c r="C849" s="20">
        <f t="shared" si="167"/>
        <v>7515</v>
      </c>
      <c r="D849" s="20">
        <f t="shared" si="168"/>
        <v>4175</v>
      </c>
      <c r="E849" s="20">
        <f t="shared" si="169"/>
        <v>5010</v>
      </c>
    </row>
    <row r="850" spans="1:5" hidden="1" x14ac:dyDescent="0.25">
      <c r="A850">
        <f t="shared" si="166"/>
        <v>836</v>
      </c>
      <c r="B850" s="20">
        <f t="shared" si="164"/>
        <v>3344</v>
      </c>
      <c r="C850" s="20">
        <f t="shared" si="167"/>
        <v>7524</v>
      </c>
      <c r="D850" s="20">
        <f t="shared" si="168"/>
        <v>4180</v>
      </c>
      <c r="E850" s="20">
        <f t="shared" si="169"/>
        <v>5016</v>
      </c>
    </row>
    <row r="851" spans="1:5" hidden="1" x14ac:dyDescent="0.25">
      <c r="A851">
        <f>A850+1</f>
        <v>837</v>
      </c>
      <c r="B851" s="20">
        <f>A851*$B$14</f>
        <v>3348</v>
      </c>
      <c r="C851" s="20">
        <f>A851*$C$14</f>
        <v>7533</v>
      </c>
      <c r="D851" s="20">
        <f t="shared" si="168"/>
        <v>4185</v>
      </c>
      <c r="E851" s="20">
        <f t="shared" si="169"/>
        <v>5022</v>
      </c>
    </row>
    <row r="852" spans="1:5" hidden="1" x14ac:dyDescent="0.25">
      <c r="A852">
        <f t="shared" ref="A852:A915" si="170">A851+1</f>
        <v>838</v>
      </c>
      <c r="B852" s="20">
        <f t="shared" si="164"/>
        <v>3352</v>
      </c>
      <c r="C852" s="20">
        <f t="shared" ref="C852:C915" si="171">A852*$C$14</f>
        <v>7542</v>
      </c>
      <c r="D852" s="20">
        <f t="shared" si="168"/>
        <v>4190</v>
      </c>
      <c r="E852" s="20">
        <f t="shared" si="169"/>
        <v>5028</v>
      </c>
    </row>
    <row r="853" spans="1:5" hidden="1" x14ac:dyDescent="0.25">
      <c r="A853">
        <f t="shared" si="170"/>
        <v>839</v>
      </c>
      <c r="B853" s="20">
        <f t="shared" si="164"/>
        <v>3356</v>
      </c>
      <c r="C853" s="20">
        <f t="shared" si="171"/>
        <v>7551</v>
      </c>
      <c r="D853" s="20">
        <f t="shared" si="168"/>
        <v>4195</v>
      </c>
      <c r="E853" s="20">
        <f t="shared" si="169"/>
        <v>5034</v>
      </c>
    </row>
    <row r="854" spans="1:5" hidden="1" x14ac:dyDescent="0.25">
      <c r="A854">
        <f t="shared" si="170"/>
        <v>840</v>
      </c>
      <c r="B854" s="20">
        <f t="shared" si="164"/>
        <v>3360</v>
      </c>
      <c r="C854" s="20">
        <f t="shared" si="171"/>
        <v>7560</v>
      </c>
      <c r="D854" s="20">
        <f t="shared" si="168"/>
        <v>4200</v>
      </c>
      <c r="E854" s="20">
        <f t="shared" si="169"/>
        <v>5040</v>
      </c>
    </row>
    <row r="855" spans="1:5" hidden="1" x14ac:dyDescent="0.25">
      <c r="A855">
        <f t="shared" si="170"/>
        <v>841</v>
      </c>
      <c r="B855" s="20">
        <f t="shared" si="164"/>
        <v>3364</v>
      </c>
      <c r="C855" s="20">
        <f t="shared" si="171"/>
        <v>7569</v>
      </c>
      <c r="D855" s="20">
        <f t="shared" si="168"/>
        <v>4205</v>
      </c>
      <c r="E855" s="20">
        <f t="shared" si="169"/>
        <v>5046</v>
      </c>
    </row>
    <row r="856" spans="1:5" hidden="1" x14ac:dyDescent="0.25">
      <c r="A856">
        <f t="shared" si="170"/>
        <v>842</v>
      </c>
      <c r="B856" s="20">
        <f t="shared" si="164"/>
        <v>3368</v>
      </c>
      <c r="C856" s="20">
        <f t="shared" si="171"/>
        <v>7578</v>
      </c>
      <c r="D856" s="20">
        <f t="shared" si="168"/>
        <v>4210</v>
      </c>
      <c r="E856" s="20">
        <f t="shared" si="169"/>
        <v>5052</v>
      </c>
    </row>
    <row r="857" spans="1:5" hidden="1" x14ac:dyDescent="0.25">
      <c r="A857">
        <f t="shared" si="170"/>
        <v>843</v>
      </c>
      <c r="B857" s="20">
        <f t="shared" si="164"/>
        <v>3372</v>
      </c>
      <c r="C857" s="20">
        <f t="shared" si="171"/>
        <v>7587</v>
      </c>
      <c r="D857" s="20">
        <f t="shared" si="168"/>
        <v>4215</v>
      </c>
      <c r="E857" s="20">
        <f t="shared" si="169"/>
        <v>5058</v>
      </c>
    </row>
    <row r="858" spans="1:5" hidden="1" x14ac:dyDescent="0.25">
      <c r="A858">
        <f t="shared" si="170"/>
        <v>844</v>
      </c>
      <c r="B858" s="20">
        <f t="shared" si="164"/>
        <v>3376</v>
      </c>
      <c r="C858" s="20">
        <f t="shared" si="171"/>
        <v>7596</v>
      </c>
      <c r="D858" s="20">
        <f t="shared" si="168"/>
        <v>4220</v>
      </c>
      <c r="E858" s="20">
        <f t="shared" si="169"/>
        <v>5064</v>
      </c>
    </row>
    <row r="859" spans="1:5" hidden="1" x14ac:dyDescent="0.25">
      <c r="A859">
        <f t="shared" si="170"/>
        <v>845</v>
      </c>
      <c r="B859" s="20">
        <f t="shared" si="164"/>
        <v>3380</v>
      </c>
      <c r="C859" s="20">
        <f t="shared" si="171"/>
        <v>7605</v>
      </c>
      <c r="D859" s="20">
        <f t="shared" si="168"/>
        <v>4225</v>
      </c>
      <c r="E859" s="20">
        <f t="shared" si="169"/>
        <v>5070</v>
      </c>
    </row>
    <row r="860" spans="1:5" hidden="1" x14ac:dyDescent="0.25">
      <c r="A860">
        <f t="shared" si="170"/>
        <v>846</v>
      </c>
      <c r="B860" s="20">
        <f t="shared" si="164"/>
        <v>3384</v>
      </c>
      <c r="C860" s="20">
        <f t="shared" si="171"/>
        <v>7614</v>
      </c>
      <c r="D860" s="20">
        <f t="shared" si="168"/>
        <v>4230</v>
      </c>
      <c r="E860" s="20">
        <f t="shared" si="169"/>
        <v>5076</v>
      </c>
    </row>
    <row r="861" spans="1:5" hidden="1" x14ac:dyDescent="0.25">
      <c r="A861">
        <f t="shared" si="170"/>
        <v>847</v>
      </c>
      <c r="B861" s="20">
        <f t="shared" si="164"/>
        <v>3388</v>
      </c>
      <c r="C861" s="20">
        <f t="shared" si="171"/>
        <v>7623</v>
      </c>
      <c r="D861" s="20">
        <f t="shared" si="168"/>
        <v>4235</v>
      </c>
      <c r="E861" s="20">
        <f t="shared" si="169"/>
        <v>5082</v>
      </c>
    </row>
    <row r="862" spans="1:5" hidden="1" x14ac:dyDescent="0.25">
      <c r="A862">
        <f t="shared" si="170"/>
        <v>848</v>
      </c>
      <c r="B862" s="20">
        <f t="shared" si="164"/>
        <v>3392</v>
      </c>
      <c r="C862" s="20">
        <f t="shared" si="171"/>
        <v>7632</v>
      </c>
      <c r="D862" s="20">
        <f t="shared" si="168"/>
        <v>4240</v>
      </c>
      <c r="E862" s="20">
        <f t="shared" si="169"/>
        <v>5088</v>
      </c>
    </row>
    <row r="863" spans="1:5" hidden="1" x14ac:dyDescent="0.25">
      <c r="A863">
        <f t="shared" si="170"/>
        <v>849</v>
      </c>
      <c r="B863" s="20">
        <f t="shared" si="164"/>
        <v>3396</v>
      </c>
      <c r="C863" s="20">
        <f t="shared" si="171"/>
        <v>7641</v>
      </c>
      <c r="D863" s="20">
        <f t="shared" si="168"/>
        <v>4245</v>
      </c>
      <c r="E863" s="20">
        <f t="shared" si="169"/>
        <v>5094</v>
      </c>
    </row>
    <row r="864" spans="1:5" hidden="1" x14ac:dyDescent="0.25">
      <c r="A864">
        <f t="shared" si="170"/>
        <v>850</v>
      </c>
      <c r="B864" s="20">
        <f t="shared" si="164"/>
        <v>3400</v>
      </c>
      <c r="C864" s="20">
        <f t="shared" si="171"/>
        <v>7650</v>
      </c>
      <c r="D864" s="20">
        <f t="shared" si="168"/>
        <v>4250</v>
      </c>
      <c r="E864" s="20">
        <f t="shared" si="169"/>
        <v>5100</v>
      </c>
    </row>
    <row r="865" spans="1:5" hidden="1" x14ac:dyDescent="0.25">
      <c r="A865">
        <f t="shared" si="170"/>
        <v>851</v>
      </c>
      <c r="B865" s="20">
        <f t="shared" si="164"/>
        <v>3404</v>
      </c>
      <c r="C865" s="20">
        <f t="shared" si="171"/>
        <v>7659</v>
      </c>
      <c r="D865" s="20">
        <f t="shared" si="168"/>
        <v>4255</v>
      </c>
      <c r="E865" s="20">
        <f t="shared" si="169"/>
        <v>5106</v>
      </c>
    </row>
    <row r="866" spans="1:5" hidden="1" x14ac:dyDescent="0.25">
      <c r="A866">
        <f t="shared" si="170"/>
        <v>852</v>
      </c>
      <c r="B866" s="20">
        <f t="shared" si="164"/>
        <v>3408</v>
      </c>
      <c r="C866" s="20">
        <f t="shared" si="171"/>
        <v>7668</v>
      </c>
      <c r="D866" s="20">
        <f t="shared" si="168"/>
        <v>4260</v>
      </c>
      <c r="E866" s="20">
        <f t="shared" si="169"/>
        <v>5112</v>
      </c>
    </row>
    <row r="867" spans="1:5" hidden="1" x14ac:dyDescent="0.25">
      <c r="A867">
        <f t="shared" si="170"/>
        <v>853</v>
      </c>
      <c r="B867" s="20">
        <f t="shared" si="164"/>
        <v>3412</v>
      </c>
      <c r="C867" s="20">
        <f t="shared" si="171"/>
        <v>7677</v>
      </c>
      <c r="D867" s="20">
        <f t="shared" si="168"/>
        <v>4265</v>
      </c>
      <c r="E867" s="20">
        <f t="shared" si="169"/>
        <v>5118</v>
      </c>
    </row>
    <row r="868" spans="1:5" hidden="1" x14ac:dyDescent="0.25">
      <c r="A868">
        <f t="shared" si="170"/>
        <v>854</v>
      </c>
      <c r="B868" s="20">
        <f t="shared" si="164"/>
        <v>3416</v>
      </c>
      <c r="C868" s="20">
        <f t="shared" si="171"/>
        <v>7686</v>
      </c>
      <c r="D868" s="20">
        <f t="shared" si="168"/>
        <v>4270</v>
      </c>
      <c r="E868" s="20">
        <f t="shared" si="169"/>
        <v>5124</v>
      </c>
    </row>
    <row r="869" spans="1:5" hidden="1" x14ac:dyDescent="0.25">
      <c r="A869">
        <f t="shared" si="170"/>
        <v>855</v>
      </c>
      <c r="B869" s="20">
        <f t="shared" si="164"/>
        <v>3420</v>
      </c>
      <c r="C869" s="20">
        <f t="shared" si="171"/>
        <v>7695</v>
      </c>
      <c r="D869" s="20">
        <f t="shared" si="168"/>
        <v>4275</v>
      </c>
      <c r="E869" s="20">
        <f t="shared" si="169"/>
        <v>5130</v>
      </c>
    </row>
    <row r="870" spans="1:5" hidden="1" x14ac:dyDescent="0.25">
      <c r="A870">
        <f t="shared" si="170"/>
        <v>856</v>
      </c>
      <c r="B870" s="20">
        <f t="shared" si="164"/>
        <v>3424</v>
      </c>
      <c r="C870" s="20">
        <f t="shared" si="171"/>
        <v>7704</v>
      </c>
      <c r="D870" s="20">
        <f t="shared" si="168"/>
        <v>4280</v>
      </c>
      <c r="E870" s="20">
        <f t="shared" si="169"/>
        <v>5136</v>
      </c>
    </row>
    <row r="871" spans="1:5" hidden="1" x14ac:dyDescent="0.25">
      <c r="A871">
        <f t="shared" si="170"/>
        <v>857</v>
      </c>
      <c r="B871" s="20">
        <f t="shared" si="164"/>
        <v>3428</v>
      </c>
      <c r="C871" s="20">
        <f t="shared" si="171"/>
        <v>7713</v>
      </c>
      <c r="D871" s="20">
        <f t="shared" si="168"/>
        <v>4285</v>
      </c>
      <c r="E871" s="20">
        <f t="shared" si="169"/>
        <v>5142</v>
      </c>
    </row>
    <row r="872" spans="1:5" hidden="1" x14ac:dyDescent="0.25">
      <c r="A872">
        <f t="shared" si="170"/>
        <v>858</v>
      </c>
      <c r="B872" s="20">
        <f t="shared" si="164"/>
        <v>3432</v>
      </c>
      <c r="C872" s="20">
        <f t="shared" si="171"/>
        <v>7722</v>
      </c>
      <c r="D872" s="20">
        <f t="shared" si="168"/>
        <v>4290</v>
      </c>
      <c r="E872" s="20">
        <f t="shared" si="169"/>
        <v>5148</v>
      </c>
    </row>
    <row r="873" spans="1:5" hidden="1" x14ac:dyDescent="0.25">
      <c r="A873">
        <f t="shared" si="170"/>
        <v>859</v>
      </c>
      <c r="B873" s="20">
        <f t="shared" si="164"/>
        <v>3436</v>
      </c>
      <c r="C873" s="20">
        <f t="shared" si="171"/>
        <v>7731</v>
      </c>
      <c r="D873" s="20">
        <f t="shared" si="168"/>
        <v>4295</v>
      </c>
      <c r="E873" s="20">
        <f t="shared" si="169"/>
        <v>5154</v>
      </c>
    </row>
    <row r="874" spans="1:5" hidden="1" x14ac:dyDescent="0.25">
      <c r="A874">
        <f t="shared" si="170"/>
        <v>860</v>
      </c>
      <c r="B874" s="20">
        <f t="shared" si="164"/>
        <v>3440</v>
      </c>
      <c r="C874" s="20">
        <f t="shared" si="171"/>
        <v>7740</v>
      </c>
      <c r="D874" s="20">
        <f t="shared" si="168"/>
        <v>4300</v>
      </c>
      <c r="E874" s="20">
        <f t="shared" si="169"/>
        <v>5160</v>
      </c>
    </row>
    <row r="875" spans="1:5" hidden="1" x14ac:dyDescent="0.25">
      <c r="A875">
        <f t="shared" si="170"/>
        <v>861</v>
      </c>
      <c r="B875" s="20">
        <f t="shared" si="164"/>
        <v>3444</v>
      </c>
      <c r="C875" s="20">
        <f t="shared" si="171"/>
        <v>7749</v>
      </c>
      <c r="D875" s="20">
        <f t="shared" si="168"/>
        <v>4305</v>
      </c>
      <c r="E875" s="20">
        <f t="shared" si="169"/>
        <v>5166</v>
      </c>
    </row>
    <row r="876" spans="1:5" hidden="1" x14ac:dyDescent="0.25">
      <c r="A876">
        <f t="shared" si="170"/>
        <v>862</v>
      </c>
      <c r="B876" s="20">
        <f t="shared" si="164"/>
        <v>3448</v>
      </c>
      <c r="C876" s="20">
        <f t="shared" si="171"/>
        <v>7758</v>
      </c>
      <c r="D876" s="20">
        <f t="shared" si="168"/>
        <v>4310</v>
      </c>
      <c r="E876" s="20">
        <f t="shared" si="169"/>
        <v>5172</v>
      </c>
    </row>
    <row r="877" spans="1:5" hidden="1" x14ac:dyDescent="0.25">
      <c r="A877">
        <f t="shared" si="170"/>
        <v>863</v>
      </c>
      <c r="B877" s="20">
        <f t="shared" si="164"/>
        <v>3452</v>
      </c>
      <c r="C877" s="20">
        <f t="shared" si="171"/>
        <v>7767</v>
      </c>
      <c r="D877" s="20">
        <f t="shared" si="168"/>
        <v>4315</v>
      </c>
      <c r="E877" s="20">
        <f t="shared" si="169"/>
        <v>5178</v>
      </c>
    </row>
    <row r="878" spans="1:5" hidden="1" x14ac:dyDescent="0.25">
      <c r="A878">
        <f t="shared" si="170"/>
        <v>864</v>
      </c>
      <c r="B878" s="20">
        <f t="shared" si="164"/>
        <v>3456</v>
      </c>
      <c r="C878" s="20">
        <f t="shared" si="171"/>
        <v>7776</v>
      </c>
      <c r="D878" s="20">
        <f t="shared" si="168"/>
        <v>4320</v>
      </c>
      <c r="E878" s="20">
        <f t="shared" si="169"/>
        <v>5184</v>
      </c>
    </row>
    <row r="879" spans="1:5" hidden="1" x14ac:dyDescent="0.25">
      <c r="A879">
        <f t="shared" si="170"/>
        <v>865</v>
      </c>
      <c r="B879" s="20">
        <f t="shared" si="164"/>
        <v>3460</v>
      </c>
      <c r="C879" s="20">
        <f t="shared" si="171"/>
        <v>7785</v>
      </c>
      <c r="D879" s="20">
        <f t="shared" si="168"/>
        <v>4325</v>
      </c>
      <c r="E879" s="20">
        <f t="shared" si="169"/>
        <v>5190</v>
      </c>
    </row>
    <row r="880" spans="1:5" hidden="1" x14ac:dyDescent="0.25">
      <c r="A880">
        <f t="shared" si="170"/>
        <v>866</v>
      </c>
      <c r="B880" s="20">
        <f t="shared" si="164"/>
        <v>3464</v>
      </c>
      <c r="C880" s="20">
        <f t="shared" si="171"/>
        <v>7794</v>
      </c>
      <c r="D880" s="20">
        <f t="shared" si="168"/>
        <v>4330</v>
      </c>
      <c r="E880" s="20">
        <f t="shared" si="169"/>
        <v>5196</v>
      </c>
    </row>
    <row r="881" spans="1:5" hidden="1" x14ac:dyDescent="0.25">
      <c r="A881">
        <f t="shared" si="170"/>
        <v>867</v>
      </c>
      <c r="B881" s="20">
        <f t="shared" si="164"/>
        <v>3468</v>
      </c>
      <c r="C881" s="20">
        <f t="shared" si="171"/>
        <v>7803</v>
      </c>
      <c r="D881" s="20">
        <f t="shared" si="168"/>
        <v>4335</v>
      </c>
      <c r="E881" s="20">
        <f t="shared" si="169"/>
        <v>5202</v>
      </c>
    </row>
    <row r="882" spans="1:5" hidden="1" x14ac:dyDescent="0.25">
      <c r="A882">
        <f t="shared" si="170"/>
        <v>868</v>
      </c>
      <c r="B882" s="20">
        <f t="shared" si="164"/>
        <v>3472</v>
      </c>
      <c r="C882" s="20">
        <f t="shared" si="171"/>
        <v>7812</v>
      </c>
      <c r="D882" s="20">
        <f t="shared" si="168"/>
        <v>4340</v>
      </c>
      <c r="E882" s="20">
        <f t="shared" si="169"/>
        <v>5208</v>
      </c>
    </row>
    <row r="883" spans="1:5" hidden="1" x14ac:dyDescent="0.25">
      <c r="A883">
        <f t="shared" si="170"/>
        <v>869</v>
      </c>
      <c r="B883" s="20">
        <f t="shared" si="164"/>
        <v>3476</v>
      </c>
      <c r="C883" s="20">
        <f t="shared" si="171"/>
        <v>7821</v>
      </c>
      <c r="D883" s="20">
        <f t="shared" si="168"/>
        <v>4345</v>
      </c>
      <c r="E883" s="20">
        <f t="shared" si="169"/>
        <v>5214</v>
      </c>
    </row>
    <row r="884" spans="1:5" hidden="1" x14ac:dyDescent="0.25">
      <c r="A884">
        <f t="shared" si="170"/>
        <v>870</v>
      </c>
      <c r="B884" s="20">
        <f t="shared" si="164"/>
        <v>3480</v>
      </c>
      <c r="C884" s="20">
        <f t="shared" si="171"/>
        <v>7830</v>
      </c>
      <c r="D884" s="20">
        <f t="shared" si="168"/>
        <v>4350</v>
      </c>
      <c r="E884" s="20">
        <f t="shared" si="169"/>
        <v>5220</v>
      </c>
    </row>
    <row r="885" spans="1:5" hidden="1" x14ac:dyDescent="0.25">
      <c r="A885">
        <f t="shared" si="170"/>
        <v>871</v>
      </c>
      <c r="B885" s="20">
        <f t="shared" si="164"/>
        <v>3484</v>
      </c>
      <c r="C885" s="20">
        <f t="shared" si="171"/>
        <v>7839</v>
      </c>
      <c r="D885" s="20">
        <f t="shared" si="168"/>
        <v>4355</v>
      </c>
      <c r="E885" s="20">
        <f t="shared" si="169"/>
        <v>5226</v>
      </c>
    </row>
    <row r="886" spans="1:5" hidden="1" x14ac:dyDescent="0.25">
      <c r="A886">
        <f t="shared" si="170"/>
        <v>872</v>
      </c>
      <c r="B886" s="20">
        <f t="shared" si="164"/>
        <v>3488</v>
      </c>
      <c r="C886" s="20">
        <f t="shared" si="171"/>
        <v>7848</v>
      </c>
      <c r="D886" s="20">
        <f t="shared" si="168"/>
        <v>4360</v>
      </c>
      <c r="E886" s="20">
        <f t="shared" si="169"/>
        <v>5232</v>
      </c>
    </row>
    <row r="887" spans="1:5" hidden="1" x14ac:dyDescent="0.25">
      <c r="A887">
        <f t="shared" si="170"/>
        <v>873</v>
      </c>
      <c r="B887" s="20">
        <f t="shared" si="164"/>
        <v>3492</v>
      </c>
      <c r="C887" s="20">
        <f t="shared" si="171"/>
        <v>7857</v>
      </c>
      <c r="D887" s="20">
        <f t="shared" si="168"/>
        <v>4365</v>
      </c>
      <c r="E887" s="20">
        <f t="shared" si="169"/>
        <v>5238</v>
      </c>
    </row>
    <row r="888" spans="1:5" hidden="1" x14ac:dyDescent="0.25">
      <c r="A888">
        <f t="shared" si="170"/>
        <v>874</v>
      </c>
      <c r="B888" s="20">
        <f t="shared" si="164"/>
        <v>3496</v>
      </c>
      <c r="C888" s="20">
        <f t="shared" si="171"/>
        <v>7866</v>
      </c>
      <c r="D888" s="20">
        <f t="shared" si="168"/>
        <v>4370</v>
      </c>
      <c r="E888" s="20">
        <f t="shared" si="169"/>
        <v>5244</v>
      </c>
    </row>
    <row r="889" spans="1:5" hidden="1" x14ac:dyDescent="0.25">
      <c r="A889">
        <f t="shared" si="170"/>
        <v>875</v>
      </c>
      <c r="B889" s="20">
        <f t="shared" ref="B889:B952" si="172">A889*$B$14</f>
        <v>3500</v>
      </c>
      <c r="C889" s="20">
        <f t="shared" si="171"/>
        <v>7875</v>
      </c>
      <c r="D889" s="20">
        <f t="shared" si="168"/>
        <v>4375</v>
      </c>
      <c r="E889" s="20">
        <f t="shared" si="169"/>
        <v>5250</v>
      </c>
    </row>
    <row r="890" spans="1:5" hidden="1" x14ac:dyDescent="0.25">
      <c r="A890">
        <f t="shared" si="170"/>
        <v>876</v>
      </c>
      <c r="B890" s="20">
        <f t="shared" si="172"/>
        <v>3504</v>
      </c>
      <c r="C890" s="20">
        <f t="shared" si="171"/>
        <v>7884</v>
      </c>
      <c r="D890" s="20">
        <f t="shared" si="168"/>
        <v>4380</v>
      </c>
      <c r="E890" s="20">
        <f t="shared" si="169"/>
        <v>5256</v>
      </c>
    </row>
    <row r="891" spans="1:5" hidden="1" x14ac:dyDescent="0.25">
      <c r="A891">
        <f t="shared" si="170"/>
        <v>877</v>
      </c>
      <c r="B891" s="20">
        <f t="shared" si="172"/>
        <v>3508</v>
      </c>
      <c r="C891" s="20">
        <f t="shared" si="171"/>
        <v>7893</v>
      </c>
      <c r="D891" s="20">
        <f t="shared" si="168"/>
        <v>4385</v>
      </c>
      <c r="E891" s="20">
        <f t="shared" si="169"/>
        <v>5262</v>
      </c>
    </row>
    <row r="892" spans="1:5" hidden="1" x14ac:dyDescent="0.25">
      <c r="A892">
        <f t="shared" si="170"/>
        <v>878</v>
      </c>
      <c r="B892" s="20">
        <f t="shared" si="172"/>
        <v>3512</v>
      </c>
      <c r="C892" s="20">
        <f t="shared" si="171"/>
        <v>7902</v>
      </c>
      <c r="D892" s="20">
        <f t="shared" si="168"/>
        <v>4390</v>
      </c>
      <c r="E892" s="20">
        <f t="shared" si="169"/>
        <v>5268</v>
      </c>
    </row>
    <row r="893" spans="1:5" hidden="1" x14ac:dyDescent="0.25">
      <c r="A893">
        <f t="shared" si="170"/>
        <v>879</v>
      </c>
      <c r="B893" s="20">
        <f t="shared" si="172"/>
        <v>3516</v>
      </c>
      <c r="C893" s="20">
        <f t="shared" si="171"/>
        <v>7911</v>
      </c>
      <c r="D893" s="20">
        <f t="shared" si="168"/>
        <v>4395</v>
      </c>
      <c r="E893" s="20">
        <f t="shared" si="169"/>
        <v>5274</v>
      </c>
    </row>
    <row r="894" spans="1:5" hidden="1" x14ac:dyDescent="0.25">
      <c r="A894">
        <f t="shared" si="170"/>
        <v>880</v>
      </c>
      <c r="B894" s="20">
        <f t="shared" si="172"/>
        <v>3520</v>
      </c>
      <c r="C894" s="20">
        <f t="shared" si="171"/>
        <v>7920</v>
      </c>
      <c r="D894" s="20">
        <f t="shared" si="168"/>
        <v>4400</v>
      </c>
      <c r="E894" s="20">
        <f t="shared" si="169"/>
        <v>5280</v>
      </c>
    </row>
    <row r="895" spans="1:5" hidden="1" x14ac:dyDescent="0.25">
      <c r="A895">
        <f t="shared" si="170"/>
        <v>881</v>
      </c>
      <c r="B895" s="20">
        <f t="shared" si="172"/>
        <v>3524</v>
      </c>
      <c r="C895" s="20">
        <f t="shared" si="171"/>
        <v>7929</v>
      </c>
      <c r="D895" s="20">
        <f t="shared" si="168"/>
        <v>4405</v>
      </c>
      <c r="E895" s="20">
        <f t="shared" si="169"/>
        <v>5286</v>
      </c>
    </row>
    <row r="896" spans="1:5" hidden="1" x14ac:dyDescent="0.25">
      <c r="A896">
        <f t="shared" si="170"/>
        <v>882</v>
      </c>
      <c r="B896" s="20">
        <f t="shared" si="172"/>
        <v>3528</v>
      </c>
      <c r="C896" s="20">
        <f t="shared" si="171"/>
        <v>7938</v>
      </c>
      <c r="D896" s="20">
        <f t="shared" si="168"/>
        <v>4410</v>
      </c>
      <c r="E896" s="20">
        <f t="shared" si="169"/>
        <v>5292</v>
      </c>
    </row>
    <row r="897" spans="1:5" hidden="1" x14ac:dyDescent="0.25">
      <c r="A897">
        <f t="shared" si="170"/>
        <v>883</v>
      </c>
      <c r="B897" s="20">
        <f t="shared" si="172"/>
        <v>3532</v>
      </c>
      <c r="C897" s="20">
        <f t="shared" si="171"/>
        <v>7947</v>
      </c>
      <c r="D897" s="20">
        <f t="shared" si="168"/>
        <v>4415</v>
      </c>
      <c r="E897" s="20">
        <f t="shared" si="169"/>
        <v>5298</v>
      </c>
    </row>
    <row r="898" spans="1:5" hidden="1" x14ac:dyDescent="0.25">
      <c r="A898">
        <f t="shared" si="170"/>
        <v>884</v>
      </c>
      <c r="B898" s="20">
        <f t="shared" si="172"/>
        <v>3536</v>
      </c>
      <c r="C898" s="20">
        <f t="shared" si="171"/>
        <v>7956</v>
      </c>
      <c r="D898" s="20">
        <f t="shared" si="168"/>
        <v>4420</v>
      </c>
      <c r="E898" s="20">
        <f t="shared" si="169"/>
        <v>5304</v>
      </c>
    </row>
    <row r="899" spans="1:5" hidden="1" x14ac:dyDescent="0.25">
      <c r="A899">
        <f t="shared" si="170"/>
        <v>885</v>
      </c>
      <c r="B899" s="20">
        <f t="shared" si="172"/>
        <v>3540</v>
      </c>
      <c r="C899" s="20">
        <f t="shared" si="171"/>
        <v>7965</v>
      </c>
      <c r="D899" s="20">
        <f t="shared" si="168"/>
        <v>4425</v>
      </c>
      <c r="E899" s="20">
        <f t="shared" si="169"/>
        <v>5310</v>
      </c>
    </row>
    <row r="900" spans="1:5" hidden="1" x14ac:dyDescent="0.25">
      <c r="A900">
        <f t="shared" si="170"/>
        <v>886</v>
      </c>
      <c r="B900" s="20">
        <f t="shared" si="172"/>
        <v>3544</v>
      </c>
      <c r="C900" s="20">
        <f t="shared" si="171"/>
        <v>7974</v>
      </c>
      <c r="D900" s="20">
        <f t="shared" si="168"/>
        <v>4430</v>
      </c>
      <c r="E900" s="20">
        <f t="shared" si="169"/>
        <v>5316</v>
      </c>
    </row>
    <row r="901" spans="1:5" hidden="1" x14ac:dyDescent="0.25">
      <c r="A901">
        <f t="shared" si="170"/>
        <v>887</v>
      </c>
      <c r="B901" s="20">
        <f t="shared" si="172"/>
        <v>3548</v>
      </c>
      <c r="C901" s="20">
        <f t="shared" si="171"/>
        <v>7983</v>
      </c>
      <c r="D901" s="20">
        <f t="shared" si="168"/>
        <v>4435</v>
      </c>
      <c r="E901" s="20">
        <f t="shared" si="169"/>
        <v>5322</v>
      </c>
    </row>
    <row r="902" spans="1:5" hidden="1" x14ac:dyDescent="0.25">
      <c r="A902">
        <f t="shared" si="170"/>
        <v>888</v>
      </c>
      <c r="B902" s="20">
        <f t="shared" si="172"/>
        <v>3552</v>
      </c>
      <c r="C902" s="20">
        <f t="shared" si="171"/>
        <v>7992</v>
      </c>
      <c r="D902" s="20">
        <f t="shared" si="168"/>
        <v>4440</v>
      </c>
      <c r="E902" s="20">
        <f t="shared" si="169"/>
        <v>5328</v>
      </c>
    </row>
    <row r="903" spans="1:5" hidden="1" x14ac:dyDescent="0.25">
      <c r="A903">
        <f t="shared" si="170"/>
        <v>889</v>
      </c>
      <c r="B903" s="20">
        <f t="shared" si="172"/>
        <v>3556</v>
      </c>
      <c r="C903" s="20">
        <f t="shared" si="171"/>
        <v>8001</v>
      </c>
      <c r="D903" s="20">
        <f t="shared" si="168"/>
        <v>4445</v>
      </c>
      <c r="E903" s="20">
        <f t="shared" si="169"/>
        <v>5334</v>
      </c>
    </row>
    <row r="904" spans="1:5" hidden="1" x14ac:dyDescent="0.25">
      <c r="A904">
        <f t="shared" si="170"/>
        <v>890</v>
      </c>
      <c r="B904" s="20">
        <f t="shared" si="172"/>
        <v>3560</v>
      </c>
      <c r="C904" s="20">
        <f t="shared" si="171"/>
        <v>8010</v>
      </c>
      <c r="D904" s="20">
        <f t="shared" si="168"/>
        <v>4450</v>
      </c>
      <c r="E904" s="20">
        <f t="shared" si="169"/>
        <v>5340</v>
      </c>
    </row>
    <row r="905" spans="1:5" hidden="1" x14ac:dyDescent="0.25">
      <c r="A905">
        <f t="shared" si="170"/>
        <v>891</v>
      </c>
      <c r="B905" s="20">
        <f t="shared" si="172"/>
        <v>3564</v>
      </c>
      <c r="C905" s="20">
        <f t="shared" si="171"/>
        <v>8019</v>
      </c>
      <c r="D905" s="20">
        <f t="shared" si="168"/>
        <v>4455</v>
      </c>
      <c r="E905" s="20">
        <f t="shared" si="169"/>
        <v>5346</v>
      </c>
    </row>
    <row r="906" spans="1:5" hidden="1" x14ac:dyDescent="0.25">
      <c r="A906">
        <f t="shared" si="170"/>
        <v>892</v>
      </c>
      <c r="B906" s="20">
        <f t="shared" si="172"/>
        <v>3568</v>
      </c>
      <c r="C906" s="20">
        <f t="shared" si="171"/>
        <v>8028</v>
      </c>
      <c r="D906" s="20">
        <f t="shared" si="168"/>
        <v>4460</v>
      </c>
      <c r="E906" s="20">
        <f t="shared" si="169"/>
        <v>5352</v>
      </c>
    </row>
    <row r="907" spans="1:5" hidden="1" x14ac:dyDescent="0.25">
      <c r="A907">
        <f t="shared" si="170"/>
        <v>893</v>
      </c>
      <c r="B907" s="20">
        <f t="shared" si="172"/>
        <v>3572</v>
      </c>
      <c r="C907" s="20">
        <f t="shared" si="171"/>
        <v>8037</v>
      </c>
      <c r="D907" s="20">
        <f t="shared" si="168"/>
        <v>4465</v>
      </c>
      <c r="E907" s="20">
        <f t="shared" si="169"/>
        <v>5358</v>
      </c>
    </row>
    <row r="908" spans="1:5" hidden="1" x14ac:dyDescent="0.25">
      <c r="A908">
        <f t="shared" si="170"/>
        <v>894</v>
      </c>
      <c r="B908" s="20">
        <f t="shared" si="172"/>
        <v>3576</v>
      </c>
      <c r="C908" s="20">
        <f t="shared" si="171"/>
        <v>8046</v>
      </c>
      <c r="D908" s="20">
        <f t="shared" si="168"/>
        <v>4470</v>
      </c>
      <c r="E908" s="20">
        <f t="shared" si="169"/>
        <v>5364</v>
      </c>
    </row>
    <row r="909" spans="1:5" hidden="1" x14ac:dyDescent="0.25">
      <c r="A909">
        <f t="shared" si="170"/>
        <v>895</v>
      </c>
      <c r="B909" s="20">
        <f t="shared" si="172"/>
        <v>3580</v>
      </c>
      <c r="C909" s="20">
        <f t="shared" si="171"/>
        <v>8055</v>
      </c>
      <c r="D909" s="20">
        <f t="shared" si="168"/>
        <v>4475</v>
      </c>
      <c r="E909" s="20">
        <f t="shared" si="169"/>
        <v>5370</v>
      </c>
    </row>
    <row r="910" spans="1:5" hidden="1" x14ac:dyDescent="0.25">
      <c r="A910">
        <f t="shared" si="170"/>
        <v>896</v>
      </c>
      <c r="B910" s="20">
        <f t="shared" si="172"/>
        <v>3584</v>
      </c>
      <c r="C910" s="20">
        <f t="shared" si="171"/>
        <v>8064</v>
      </c>
      <c r="D910" s="20">
        <f t="shared" si="168"/>
        <v>4480</v>
      </c>
      <c r="E910" s="20">
        <f t="shared" si="169"/>
        <v>5376</v>
      </c>
    </row>
    <row r="911" spans="1:5" hidden="1" x14ac:dyDescent="0.25">
      <c r="A911">
        <f t="shared" si="170"/>
        <v>897</v>
      </c>
      <c r="B911" s="20">
        <f t="shared" si="172"/>
        <v>3588</v>
      </c>
      <c r="C911" s="20">
        <f t="shared" si="171"/>
        <v>8073</v>
      </c>
      <c r="D911" s="20">
        <f t="shared" si="168"/>
        <v>4485</v>
      </c>
      <c r="E911" s="20">
        <f t="shared" si="169"/>
        <v>5382</v>
      </c>
    </row>
    <row r="912" spans="1:5" hidden="1" x14ac:dyDescent="0.25">
      <c r="A912">
        <f t="shared" si="170"/>
        <v>898</v>
      </c>
      <c r="B912" s="20">
        <f t="shared" si="172"/>
        <v>3592</v>
      </c>
      <c r="C912" s="20">
        <f t="shared" si="171"/>
        <v>8082</v>
      </c>
      <c r="D912" s="20">
        <f t="shared" ref="D912:D975" si="173">A912*$D$14</f>
        <v>4490</v>
      </c>
      <c r="E912" s="20">
        <f t="shared" ref="E912:E975" si="174">A912*$E$14</f>
        <v>5388</v>
      </c>
    </row>
    <row r="913" spans="1:5" hidden="1" x14ac:dyDescent="0.25">
      <c r="A913">
        <f t="shared" si="170"/>
        <v>899</v>
      </c>
      <c r="B913" s="20">
        <f t="shared" si="172"/>
        <v>3596</v>
      </c>
      <c r="C913" s="20">
        <f t="shared" si="171"/>
        <v>8091</v>
      </c>
      <c r="D913" s="20">
        <f t="shared" si="173"/>
        <v>4495</v>
      </c>
      <c r="E913" s="20">
        <f t="shared" si="174"/>
        <v>5394</v>
      </c>
    </row>
    <row r="914" spans="1:5" hidden="1" x14ac:dyDescent="0.25">
      <c r="A914">
        <f t="shared" si="170"/>
        <v>900</v>
      </c>
      <c r="B914" s="20">
        <f t="shared" si="172"/>
        <v>3600</v>
      </c>
      <c r="C914" s="20">
        <f t="shared" si="171"/>
        <v>8100</v>
      </c>
      <c r="D914" s="20">
        <f t="shared" si="173"/>
        <v>4500</v>
      </c>
      <c r="E914" s="20">
        <f t="shared" si="174"/>
        <v>5400</v>
      </c>
    </row>
    <row r="915" spans="1:5" hidden="1" x14ac:dyDescent="0.25">
      <c r="A915">
        <f t="shared" si="170"/>
        <v>901</v>
      </c>
      <c r="B915" s="20">
        <f t="shared" si="172"/>
        <v>3604</v>
      </c>
      <c r="C915" s="20">
        <f t="shared" si="171"/>
        <v>8109</v>
      </c>
      <c r="D915" s="20">
        <f t="shared" si="173"/>
        <v>4505</v>
      </c>
      <c r="E915" s="20">
        <f t="shared" si="174"/>
        <v>5406</v>
      </c>
    </row>
    <row r="916" spans="1:5" hidden="1" x14ac:dyDescent="0.25">
      <c r="A916">
        <f t="shared" ref="A916:A979" si="175">A915+1</f>
        <v>902</v>
      </c>
      <c r="B916" s="20">
        <f t="shared" si="172"/>
        <v>3608</v>
      </c>
      <c r="C916" s="20">
        <f t="shared" ref="C916:C979" si="176">A916*$C$14</f>
        <v>8118</v>
      </c>
      <c r="D916" s="20">
        <f t="shared" si="173"/>
        <v>4510</v>
      </c>
      <c r="E916" s="20">
        <f t="shared" si="174"/>
        <v>5412</v>
      </c>
    </row>
    <row r="917" spans="1:5" hidden="1" x14ac:dyDescent="0.25">
      <c r="A917">
        <f t="shared" si="175"/>
        <v>903</v>
      </c>
      <c r="B917" s="20">
        <f t="shared" si="172"/>
        <v>3612</v>
      </c>
      <c r="C917" s="20">
        <f t="shared" si="176"/>
        <v>8127</v>
      </c>
      <c r="D917" s="20">
        <f t="shared" si="173"/>
        <v>4515</v>
      </c>
      <c r="E917" s="20">
        <f t="shared" si="174"/>
        <v>5418</v>
      </c>
    </row>
    <row r="918" spans="1:5" hidden="1" x14ac:dyDescent="0.25">
      <c r="A918">
        <f t="shared" si="175"/>
        <v>904</v>
      </c>
      <c r="B918" s="20">
        <f t="shared" si="172"/>
        <v>3616</v>
      </c>
      <c r="C918" s="20">
        <f t="shared" si="176"/>
        <v>8136</v>
      </c>
      <c r="D918" s="20">
        <f t="shared" si="173"/>
        <v>4520</v>
      </c>
      <c r="E918" s="20">
        <f t="shared" si="174"/>
        <v>5424</v>
      </c>
    </row>
    <row r="919" spans="1:5" hidden="1" x14ac:dyDescent="0.25">
      <c r="A919">
        <f t="shared" si="175"/>
        <v>905</v>
      </c>
      <c r="B919" s="20">
        <f t="shared" si="172"/>
        <v>3620</v>
      </c>
      <c r="C919" s="20">
        <f t="shared" si="176"/>
        <v>8145</v>
      </c>
      <c r="D919" s="20">
        <f t="shared" si="173"/>
        <v>4525</v>
      </c>
      <c r="E919" s="20">
        <f t="shared" si="174"/>
        <v>5430</v>
      </c>
    </row>
    <row r="920" spans="1:5" hidden="1" x14ac:dyDescent="0.25">
      <c r="A920">
        <f t="shared" si="175"/>
        <v>906</v>
      </c>
      <c r="B920" s="20">
        <f t="shared" si="172"/>
        <v>3624</v>
      </c>
      <c r="C920" s="20">
        <f t="shared" si="176"/>
        <v>8154</v>
      </c>
      <c r="D920" s="20">
        <f t="shared" si="173"/>
        <v>4530</v>
      </c>
      <c r="E920" s="20">
        <f t="shared" si="174"/>
        <v>5436</v>
      </c>
    </row>
    <row r="921" spans="1:5" hidden="1" x14ac:dyDescent="0.25">
      <c r="A921">
        <f t="shared" si="175"/>
        <v>907</v>
      </c>
      <c r="B921" s="20">
        <f t="shared" si="172"/>
        <v>3628</v>
      </c>
      <c r="C921" s="20">
        <f t="shared" si="176"/>
        <v>8163</v>
      </c>
      <c r="D921" s="20">
        <f t="shared" si="173"/>
        <v>4535</v>
      </c>
      <c r="E921" s="20">
        <f t="shared" si="174"/>
        <v>5442</v>
      </c>
    </row>
    <row r="922" spans="1:5" hidden="1" x14ac:dyDescent="0.25">
      <c r="A922">
        <f t="shared" si="175"/>
        <v>908</v>
      </c>
      <c r="B922" s="20">
        <f t="shared" si="172"/>
        <v>3632</v>
      </c>
      <c r="C922" s="20">
        <f t="shared" si="176"/>
        <v>8172</v>
      </c>
      <c r="D922" s="20">
        <f t="shared" si="173"/>
        <v>4540</v>
      </c>
      <c r="E922" s="20">
        <f t="shared" si="174"/>
        <v>5448</v>
      </c>
    </row>
    <row r="923" spans="1:5" hidden="1" x14ac:dyDescent="0.25">
      <c r="A923">
        <f t="shared" si="175"/>
        <v>909</v>
      </c>
      <c r="B923" s="20">
        <f t="shared" si="172"/>
        <v>3636</v>
      </c>
      <c r="C923" s="20">
        <f t="shared" si="176"/>
        <v>8181</v>
      </c>
      <c r="D923" s="20">
        <f t="shared" si="173"/>
        <v>4545</v>
      </c>
      <c r="E923" s="20">
        <f t="shared" si="174"/>
        <v>5454</v>
      </c>
    </row>
    <row r="924" spans="1:5" hidden="1" x14ac:dyDescent="0.25">
      <c r="A924">
        <f t="shared" si="175"/>
        <v>910</v>
      </c>
      <c r="B924" s="20">
        <f t="shared" si="172"/>
        <v>3640</v>
      </c>
      <c r="C924" s="20">
        <f t="shared" si="176"/>
        <v>8190</v>
      </c>
      <c r="D924" s="20">
        <f t="shared" si="173"/>
        <v>4550</v>
      </c>
      <c r="E924" s="20">
        <f t="shared" si="174"/>
        <v>5460</v>
      </c>
    </row>
    <row r="925" spans="1:5" hidden="1" x14ac:dyDescent="0.25">
      <c r="A925">
        <f t="shared" si="175"/>
        <v>911</v>
      </c>
      <c r="B925" s="20">
        <f t="shared" si="172"/>
        <v>3644</v>
      </c>
      <c r="C925" s="20">
        <f t="shared" si="176"/>
        <v>8199</v>
      </c>
      <c r="D925" s="20">
        <f t="shared" si="173"/>
        <v>4555</v>
      </c>
      <c r="E925" s="20">
        <f t="shared" si="174"/>
        <v>5466</v>
      </c>
    </row>
    <row r="926" spans="1:5" hidden="1" x14ac:dyDescent="0.25">
      <c r="A926">
        <f t="shared" si="175"/>
        <v>912</v>
      </c>
      <c r="B926" s="20">
        <f t="shared" si="172"/>
        <v>3648</v>
      </c>
      <c r="C926" s="20">
        <f t="shared" si="176"/>
        <v>8208</v>
      </c>
      <c r="D926" s="20">
        <f t="shared" si="173"/>
        <v>4560</v>
      </c>
      <c r="E926" s="20">
        <f t="shared" si="174"/>
        <v>5472</v>
      </c>
    </row>
    <row r="927" spans="1:5" hidden="1" x14ac:dyDescent="0.25">
      <c r="A927">
        <f t="shared" si="175"/>
        <v>913</v>
      </c>
      <c r="B927" s="20">
        <f t="shared" si="172"/>
        <v>3652</v>
      </c>
      <c r="C927" s="20">
        <f t="shared" si="176"/>
        <v>8217</v>
      </c>
      <c r="D927" s="20">
        <f t="shared" si="173"/>
        <v>4565</v>
      </c>
      <c r="E927" s="20">
        <f t="shared" si="174"/>
        <v>5478</v>
      </c>
    </row>
    <row r="928" spans="1:5" hidden="1" x14ac:dyDescent="0.25">
      <c r="A928">
        <f t="shared" si="175"/>
        <v>914</v>
      </c>
      <c r="B928" s="20">
        <f t="shared" si="172"/>
        <v>3656</v>
      </c>
      <c r="C928" s="20">
        <f t="shared" si="176"/>
        <v>8226</v>
      </c>
      <c r="D928" s="20">
        <f t="shared" si="173"/>
        <v>4570</v>
      </c>
      <c r="E928" s="20">
        <f t="shared" si="174"/>
        <v>5484</v>
      </c>
    </row>
    <row r="929" spans="1:5" hidden="1" x14ac:dyDescent="0.25">
      <c r="A929">
        <f t="shared" si="175"/>
        <v>915</v>
      </c>
      <c r="B929" s="20">
        <f t="shared" si="172"/>
        <v>3660</v>
      </c>
      <c r="C929" s="20">
        <f t="shared" si="176"/>
        <v>8235</v>
      </c>
      <c r="D929" s="20">
        <f t="shared" si="173"/>
        <v>4575</v>
      </c>
      <c r="E929" s="20">
        <f t="shared" si="174"/>
        <v>5490</v>
      </c>
    </row>
    <row r="930" spans="1:5" hidden="1" x14ac:dyDescent="0.25">
      <c r="A930">
        <f t="shared" si="175"/>
        <v>916</v>
      </c>
      <c r="B930" s="20">
        <f t="shared" si="172"/>
        <v>3664</v>
      </c>
      <c r="C930" s="20">
        <f t="shared" si="176"/>
        <v>8244</v>
      </c>
      <c r="D930" s="20">
        <f t="shared" si="173"/>
        <v>4580</v>
      </c>
      <c r="E930" s="20">
        <f t="shared" si="174"/>
        <v>5496</v>
      </c>
    </row>
    <row r="931" spans="1:5" hidden="1" x14ac:dyDescent="0.25">
      <c r="A931">
        <f t="shared" si="175"/>
        <v>917</v>
      </c>
      <c r="B931" s="20">
        <f t="shared" si="172"/>
        <v>3668</v>
      </c>
      <c r="C931" s="20">
        <f t="shared" si="176"/>
        <v>8253</v>
      </c>
      <c r="D931" s="20">
        <f t="shared" si="173"/>
        <v>4585</v>
      </c>
      <c r="E931" s="20">
        <f t="shared" si="174"/>
        <v>5502</v>
      </c>
    </row>
    <row r="932" spans="1:5" hidden="1" x14ac:dyDescent="0.25">
      <c r="A932">
        <f t="shared" si="175"/>
        <v>918</v>
      </c>
      <c r="B932" s="20">
        <f t="shared" si="172"/>
        <v>3672</v>
      </c>
      <c r="C932" s="20">
        <f t="shared" si="176"/>
        <v>8262</v>
      </c>
      <c r="D932" s="20">
        <f t="shared" si="173"/>
        <v>4590</v>
      </c>
      <c r="E932" s="20">
        <f t="shared" si="174"/>
        <v>5508</v>
      </c>
    </row>
    <row r="933" spans="1:5" hidden="1" x14ac:dyDescent="0.25">
      <c r="A933">
        <f t="shared" si="175"/>
        <v>919</v>
      </c>
      <c r="B933" s="20">
        <f t="shared" si="172"/>
        <v>3676</v>
      </c>
      <c r="C933" s="20">
        <f t="shared" si="176"/>
        <v>8271</v>
      </c>
      <c r="D933" s="20">
        <f t="shared" si="173"/>
        <v>4595</v>
      </c>
      <c r="E933" s="20">
        <f t="shared" si="174"/>
        <v>5514</v>
      </c>
    </row>
    <row r="934" spans="1:5" hidden="1" x14ac:dyDescent="0.25">
      <c r="A934">
        <f t="shared" si="175"/>
        <v>920</v>
      </c>
      <c r="B934" s="20">
        <f t="shared" si="172"/>
        <v>3680</v>
      </c>
      <c r="C934" s="20">
        <f t="shared" si="176"/>
        <v>8280</v>
      </c>
      <c r="D934" s="20">
        <f t="shared" si="173"/>
        <v>4600</v>
      </c>
      <c r="E934" s="20">
        <f t="shared" si="174"/>
        <v>5520</v>
      </c>
    </row>
    <row r="935" spans="1:5" hidden="1" x14ac:dyDescent="0.25">
      <c r="A935">
        <f t="shared" si="175"/>
        <v>921</v>
      </c>
      <c r="B935" s="20">
        <f t="shared" si="172"/>
        <v>3684</v>
      </c>
      <c r="C935" s="20">
        <f t="shared" si="176"/>
        <v>8289</v>
      </c>
      <c r="D935" s="20">
        <f t="shared" si="173"/>
        <v>4605</v>
      </c>
      <c r="E935" s="20">
        <f t="shared" si="174"/>
        <v>5526</v>
      </c>
    </row>
    <row r="936" spans="1:5" hidden="1" x14ac:dyDescent="0.25">
      <c r="A936">
        <f t="shared" si="175"/>
        <v>922</v>
      </c>
      <c r="B936" s="20">
        <f t="shared" si="172"/>
        <v>3688</v>
      </c>
      <c r="C936" s="20">
        <f t="shared" si="176"/>
        <v>8298</v>
      </c>
      <c r="D936" s="20">
        <f t="shared" si="173"/>
        <v>4610</v>
      </c>
      <c r="E936" s="20">
        <f t="shared" si="174"/>
        <v>5532</v>
      </c>
    </row>
    <row r="937" spans="1:5" hidden="1" x14ac:dyDescent="0.25">
      <c r="A937">
        <f t="shared" si="175"/>
        <v>923</v>
      </c>
      <c r="B937" s="20">
        <f t="shared" si="172"/>
        <v>3692</v>
      </c>
      <c r="C937" s="20">
        <f t="shared" si="176"/>
        <v>8307</v>
      </c>
      <c r="D937" s="20">
        <f t="shared" si="173"/>
        <v>4615</v>
      </c>
      <c r="E937" s="20">
        <f t="shared" si="174"/>
        <v>5538</v>
      </c>
    </row>
    <row r="938" spans="1:5" hidden="1" x14ac:dyDescent="0.25">
      <c r="A938">
        <f t="shared" si="175"/>
        <v>924</v>
      </c>
      <c r="B938" s="20">
        <f t="shared" si="172"/>
        <v>3696</v>
      </c>
      <c r="C938" s="20">
        <f t="shared" si="176"/>
        <v>8316</v>
      </c>
      <c r="D938" s="20">
        <f t="shared" si="173"/>
        <v>4620</v>
      </c>
      <c r="E938" s="20">
        <f t="shared" si="174"/>
        <v>5544</v>
      </c>
    </row>
    <row r="939" spans="1:5" hidden="1" x14ac:dyDescent="0.25">
      <c r="A939">
        <f t="shared" si="175"/>
        <v>925</v>
      </c>
      <c r="B939" s="20">
        <f t="shared" si="172"/>
        <v>3700</v>
      </c>
      <c r="C939" s="20">
        <f t="shared" si="176"/>
        <v>8325</v>
      </c>
      <c r="D939" s="20">
        <f t="shared" si="173"/>
        <v>4625</v>
      </c>
      <c r="E939" s="20">
        <f t="shared" si="174"/>
        <v>5550</v>
      </c>
    </row>
    <row r="940" spans="1:5" hidden="1" x14ac:dyDescent="0.25">
      <c r="A940">
        <f t="shared" si="175"/>
        <v>926</v>
      </c>
      <c r="B940" s="20">
        <f t="shared" si="172"/>
        <v>3704</v>
      </c>
      <c r="C940" s="20">
        <f t="shared" si="176"/>
        <v>8334</v>
      </c>
      <c r="D940" s="20">
        <f t="shared" si="173"/>
        <v>4630</v>
      </c>
      <c r="E940" s="20">
        <f t="shared" si="174"/>
        <v>5556</v>
      </c>
    </row>
    <row r="941" spans="1:5" hidden="1" x14ac:dyDescent="0.25">
      <c r="A941">
        <f t="shared" si="175"/>
        <v>927</v>
      </c>
      <c r="B941" s="20">
        <f t="shared" si="172"/>
        <v>3708</v>
      </c>
      <c r="C941" s="20">
        <f t="shared" si="176"/>
        <v>8343</v>
      </c>
      <c r="D941" s="20">
        <f t="shared" si="173"/>
        <v>4635</v>
      </c>
      <c r="E941" s="20">
        <f t="shared" si="174"/>
        <v>5562</v>
      </c>
    </row>
    <row r="942" spans="1:5" hidden="1" x14ac:dyDescent="0.25">
      <c r="A942">
        <f t="shared" si="175"/>
        <v>928</v>
      </c>
      <c r="B942" s="20">
        <f t="shared" si="172"/>
        <v>3712</v>
      </c>
      <c r="C942" s="20">
        <f t="shared" si="176"/>
        <v>8352</v>
      </c>
      <c r="D942" s="20">
        <f t="shared" si="173"/>
        <v>4640</v>
      </c>
      <c r="E942" s="20">
        <f t="shared" si="174"/>
        <v>5568</v>
      </c>
    </row>
    <row r="943" spans="1:5" hidden="1" x14ac:dyDescent="0.25">
      <c r="A943">
        <f t="shared" si="175"/>
        <v>929</v>
      </c>
      <c r="B943" s="20">
        <f t="shared" si="172"/>
        <v>3716</v>
      </c>
      <c r="C943" s="20">
        <f t="shared" si="176"/>
        <v>8361</v>
      </c>
      <c r="D943" s="20">
        <f t="shared" si="173"/>
        <v>4645</v>
      </c>
      <c r="E943" s="20">
        <f t="shared" si="174"/>
        <v>5574</v>
      </c>
    </row>
    <row r="944" spans="1:5" hidden="1" x14ac:dyDescent="0.25">
      <c r="A944">
        <f t="shared" si="175"/>
        <v>930</v>
      </c>
      <c r="B944" s="20">
        <f t="shared" si="172"/>
        <v>3720</v>
      </c>
      <c r="C944" s="20">
        <f t="shared" si="176"/>
        <v>8370</v>
      </c>
      <c r="D944" s="20">
        <f t="shared" si="173"/>
        <v>4650</v>
      </c>
      <c r="E944" s="20">
        <f t="shared" si="174"/>
        <v>5580</v>
      </c>
    </row>
    <row r="945" spans="1:5" hidden="1" x14ac:dyDescent="0.25">
      <c r="A945">
        <f t="shared" si="175"/>
        <v>931</v>
      </c>
      <c r="B945" s="20">
        <f t="shared" si="172"/>
        <v>3724</v>
      </c>
      <c r="C945" s="20">
        <f t="shared" si="176"/>
        <v>8379</v>
      </c>
      <c r="D945" s="20">
        <f t="shared" si="173"/>
        <v>4655</v>
      </c>
      <c r="E945" s="20">
        <f t="shared" si="174"/>
        <v>5586</v>
      </c>
    </row>
    <row r="946" spans="1:5" hidden="1" x14ac:dyDescent="0.25">
      <c r="A946">
        <f t="shared" si="175"/>
        <v>932</v>
      </c>
      <c r="B946" s="20">
        <f t="shared" si="172"/>
        <v>3728</v>
      </c>
      <c r="C946" s="20">
        <f t="shared" si="176"/>
        <v>8388</v>
      </c>
      <c r="D946" s="20">
        <f t="shared" si="173"/>
        <v>4660</v>
      </c>
      <c r="E946" s="20">
        <f t="shared" si="174"/>
        <v>5592</v>
      </c>
    </row>
    <row r="947" spans="1:5" hidden="1" x14ac:dyDescent="0.25">
      <c r="A947">
        <f t="shared" si="175"/>
        <v>933</v>
      </c>
      <c r="B947" s="20">
        <f t="shared" si="172"/>
        <v>3732</v>
      </c>
      <c r="C947" s="20">
        <f t="shared" si="176"/>
        <v>8397</v>
      </c>
      <c r="D947" s="20">
        <f t="shared" si="173"/>
        <v>4665</v>
      </c>
      <c r="E947" s="20">
        <f t="shared" si="174"/>
        <v>5598</v>
      </c>
    </row>
    <row r="948" spans="1:5" hidden="1" x14ac:dyDescent="0.25">
      <c r="A948">
        <f t="shared" si="175"/>
        <v>934</v>
      </c>
      <c r="B948" s="20">
        <f t="shared" si="172"/>
        <v>3736</v>
      </c>
      <c r="C948" s="20">
        <f t="shared" si="176"/>
        <v>8406</v>
      </c>
      <c r="D948" s="20">
        <f t="shared" si="173"/>
        <v>4670</v>
      </c>
      <c r="E948" s="20">
        <f t="shared" si="174"/>
        <v>5604</v>
      </c>
    </row>
    <row r="949" spans="1:5" hidden="1" x14ac:dyDescent="0.25">
      <c r="A949">
        <f t="shared" si="175"/>
        <v>935</v>
      </c>
      <c r="B949" s="20">
        <f t="shared" si="172"/>
        <v>3740</v>
      </c>
      <c r="C949" s="20">
        <f t="shared" si="176"/>
        <v>8415</v>
      </c>
      <c r="D949" s="20">
        <f t="shared" si="173"/>
        <v>4675</v>
      </c>
      <c r="E949" s="20">
        <f t="shared" si="174"/>
        <v>5610</v>
      </c>
    </row>
    <row r="950" spans="1:5" hidden="1" x14ac:dyDescent="0.25">
      <c r="A950">
        <f t="shared" si="175"/>
        <v>936</v>
      </c>
      <c r="B950" s="20">
        <f t="shared" si="172"/>
        <v>3744</v>
      </c>
      <c r="C950" s="20">
        <f t="shared" si="176"/>
        <v>8424</v>
      </c>
      <c r="D950" s="20">
        <f t="shared" si="173"/>
        <v>4680</v>
      </c>
      <c r="E950" s="20">
        <f t="shared" si="174"/>
        <v>5616</v>
      </c>
    </row>
    <row r="951" spans="1:5" hidden="1" x14ac:dyDescent="0.25">
      <c r="A951">
        <f t="shared" si="175"/>
        <v>937</v>
      </c>
      <c r="B951" s="20">
        <f t="shared" si="172"/>
        <v>3748</v>
      </c>
      <c r="C951" s="20">
        <f t="shared" si="176"/>
        <v>8433</v>
      </c>
      <c r="D951" s="20">
        <f t="shared" si="173"/>
        <v>4685</v>
      </c>
      <c r="E951" s="20">
        <f t="shared" si="174"/>
        <v>5622</v>
      </c>
    </row>
    <row r="952" spans="1:5" hidden="1" x14ac:dyDescent="0.25">
      <c r="A952">
        <f t="shared" si="175"/>
        <v>938</v>
      </c>
      <c r="B952" s="20">
        <f t="shared" si="172"/>
        <v>3752</v>
      </c>
      <c r="C952" s="20">
        <f t="shared" si="176"/>
        <v>8442</v>
      </c>
      <c r="D952" s="20">
        <f t="shared" si="173"/>
        <v>4690</v>
      </c>
      <c r="E952" s="20">
        <f t="shared" si="174"/>
        <v>5628</v>
      </c>
    </row>
    <row r="953" spans="1:5" hidden="1" x14ac:dyDescent="0.25">
      <c r="A953">
        <f t="shared" si="175"/>
        <v>939</v>
      </c>
      <c r="B953" s="20">
        <f t="shared" ref="B953:B1016" si="177">A953*$B$14</f>
        <v>3756</v>
      </c>
      <c r="C953" s="20">
        <f t="shared" si="176"/>
        <v>8451</v>
      </c>
      <c r="D953" s="20">
        <f t="shared" si="173"/>
        <v>4695</v>
      </c>
      <c r="E953" s="20">
        <f t="shared" si="174"/>
        <v>5634</v>
      </c>
    </row>
    <row r="954" spans="1:5" hidden="1" x14ac:dyDescent="0.25">
      <c r="A954">
        <f t="shared" si="175"/>
        <v>940</v>
      </c>
      <c r="B954" s="20">
        <f t="shared" si="177"/>
        <v>3760</v>
      </c>
      <c r="C954" s="20">
        <f t="shared" si="176"/>
        <v>8460</v>
      </c>
      <c r="D954" s="20">
        <f t="shared" si="173"/>
        <v>4700</v>
      </c>
      <c r="E954" s="20">
        <f t="shared" si="174"/>
        <v>5640</v>
      </c>
    </row>
    <row r="955" spans="1:5" hidden="1" x14ac:dyDescent="0.25">
      <c r="A955">
        <f t="shared" si="175"/>
        <v>941</v>
      </c>
      <c r="B955" s="20">
        <f t="shared" si="177"/>
        <v>3764</v>
      </c>
      <c r="C955" s="20">
        <f t="shared" si="176"/>
        <v>8469</v>
      </c>
      <c r="D955" s="20">
        <f t="shared" si="173"/>
        <v>4705</v>
      </c>
      <c r="E955" s="20">
        <f t="shared" si="174"/>
        <v>5646</v>
      </c>
    </row>
    <row r="956" spans="1:5" hidden="1" x14ac:dyDescent="0.25">
      <c r="A956">
        <f t="shared" si="175"/>
        <v>942</v>
      </c>
      <c r="B956" s="20">
        <f t="shared" si="177"/>
        <v>3768</v>
      </c>
      <c r="C956" s="20">
        <f t="shared" si="176"/>
        <v>8478</v>
      </c>
      <c r="D956" s="20">
        <f t="shared" si="173"/>
        <v>4710</v>
      </c>
      <c r="E956" s="20">
        <f t="shared" si="174"/>
        <v>5652</v>
      </c>
    </row>
    <row r="957" spans="1:5" hidden="1" x14ac:dyDescent="0.25">
      <c r="A957">
        <f t="shared" si="175"/>
        <v>943</v>
      </c>
      <c r="B957" s="20">
        <f t="shared" si="177"/>
        <v>3772</v>
      </c>
      <c r="C957" s="20">
        <f t="shared" si="176"/>
        <v>8487</v>
      </c>
      <c r="D957" s="20">
        <f t="shared" si="173"/>
        <v>4715</v>
      </c>
      <c r="E957" s="20">
        <f t="shared" si="174"/>
        <v>5658</v>
      </c>
    </row>
    <row r="958" spans="1:5" hidden="1" x14ac:dyDescent="0.25">
      <c r="A958">
        <f t="shared" si="175"/>
        <v>944</v>
      </c>
      <c r="B958" s="20">
        <f t="shared" si="177"/>
        <v>3776</v>
      </c>
      <c r="C958" s="20">
        <f t="shared" si="176"/>
        <v>8496</v>
      </c>
      <c r="D958" s="20">
        <f t="shared" si="173"/>
        <v>4720</v>
      </c>
      <c r="E958" s="20">
        <f t="shared" si="174"/>
        <v>5664</v>
      </c>
    </row>
    <row r="959" spans="1:5" hidden="1" x14ac:dyDescent="0.25">
      <c r="A959">
        <f t="shared" si="175"/>
        <v>945</v>
      </c>
      <c r="B959" s="20">
        <f t="shared" si="177"/>
        <v>3780</v>
      </c>
      <c r="C959" s="20">
        <f t="shared" si="176"/>
        <v>8505</v>
      </c>
      <c r="D959" s="20">
        <f t="shared" si="173"/>
        <v>4725</v>
      </c>
      <c r="E959" s="20">
        <f t="shared" si="174"/>
        <v>5670</v>
      </c>
    </row>
    <row r="960" spans="1:5" hidden="1" x14ac:dyDescent="0.25">
      <c r="A960">
        <f t="shared" si="175"/>
        <v>946</v>
      </c>
      <c r="B960" s="20">
        <f t="shared" si="177"/>
        <v>3784</v>
      </c>
      <c r="C960" s="20">
        <f t="shared" si="176"/>
        <v>8514</v>
      </c>
      <c r="D960" s="20">
        <f t="shared" si="173"/>
        <v>4730</v>
      </c>
      <c r="E960" s="20">
        <f t="shared" si="174"/>
        <v>5676</v>
      </c>
    </row>
    <row r="961" spans="1:5" hidden="1" x14ac:dyDescent="0.25">
      <c r="A961">
        <f t="shared" si="175"/>
        <v>947</v>
      </c>
      <c r="B961" s="20">
        <f t="shared" si="177"/>
        <v>3788</v>
      </c>
      <c r="C961" s="20">
        <f t="shared" si="176"/>
        <v>8523</v>
      </c>
      <c r="D961" s="20">
        <f t="shared" si="173"/>
        <v>4735</v>
      </c>
      <c r="E961" s="20">
        <f t="shared" si="174"/>
        <v>5682</v>
      </c>
    </row>
    <row r="962" spans="1:5" hidden="1" x14ac:dyDescent="0.25">
      <c r="A962">
        <f t="shared" si="175"/>
        <v>948</v>
      </c>
      <c r="B962" s="20">
        <f t="shared" si="177"/>
        <v>3792</v>
      </c>
      <c r="C962" s="20">
        <f t="shared" si="176"/>
        <v>8532</v>
      </c>
      <c r="D962" s="20">
        <f t="shared" si="173"/>
        <v>4740</v>
      </c>
      <c r="E962" s="20">
        <f t="shared" si="174"/>
        <v>5688</v>
      </c>
    </row>
    <row r="963" spans="1:5" hidden="1" x14ac:dyDescent="0.25">
      <c r="A963">
        <f t="shared" si="175"/>
        <v>949</v>
      </c>
      <c r="B963" s="20">
        <f t="shared" si="177"/>
        <v>3796</v>
      </c>
      <c r="C963" s="20">
        <f t="shared" si="176"/>
        <v>8541</v>
      </c>
      <c r="D963" s="20">
        <f t="shared" si="173"/>
        <v>4745</v>
      </c>
      <c r="E963" s="20">
        <f t="shared" si="174"/>
        <v>5694</v>
      </c>
    </row>
    <row r="964" spans="1:5" hidden="1" x14ac:dyDescent="0.25">
      <c r="A964">
        <f t="shared" si="175"/>
        <v>950</v>
      </c>
      <c r="B964" s="20">
        <f t="shared" si="177"/>
        <v>3800</v>
      </c>
      <c r="C964" s="20">
        <f t="shared" si="176"/>
        <v>8550</v>
      </c>
      <c r="D964" s="20">
        <f t="shared" si="173"/>
        <v>4750</v>
      </c>
      <c r="E964" s="20">
        <f t="shared" si="174"/>
        <v>5700</v>
      </c>
    </row>
    <row r="965" spans="1:5" hidden="1" x14ac:dyDescent="0.25">
      <c r="A965">
        <f t="shared" si="175"/>
        <v>951</v>
      </c>
      <c r="B965" s="20">
        <f t="shared" si="177"/>
        <v>3804</v>
      </c>
      <c r="C965" s="20">
        <f t="shared" si="176"/>
        <v>8559</v>
      </c>
      <c r="D965" s="20">
        <f t="shared" si="173"/>
        <v>4755</v>
      </c>
      <c r="E965" s="20">
        <f t="shared" si="174"/>
        <v>5706</v>
      </c>
    </row>
    <row r="966" spans="1:5" hidden="1" x14ac:dyDescent="0.25">
      <c r="A966">
        <f t="shared" si="175"/>
        <v>952</v>
      </c>
      <c r="B966" s="20">
        <f t="shared" si="177"/>
        <v>3808</v>
      </c>
      <c r="C966" s="20">
        <f t="shared" si="176"/>
        <v>8568</v>
      </c>
      <c r="D966" s="20">
        <f t="shared" si="173"/>
        <v>4760</v>
      </c>
      <c r="E966" s="20">
        <f t="shared" si="174"/>
        <v>5712</v>
      </c>
    </row>
    <row r="967" spans="1:5" hidden="1" x14ac:dyDescent="0.25">
      <c r="A967">
        <f t="shared" si="175"/>
        <v>953</v>
      </c>
      <c r="B967" s="20">
        <f t="shared" si="177"/>
        <v>3812</v>
      </c>
      <c r="C967" s="20">
        <f t="shared" si="176"/>
        <v>8577</v>
      </c>
      <c r="D967" s="20">
        <f t="shared" si="173"/>
        <v>4765</v>
      </c>
      <c r="E967" s="20">
        <f t="shared" si="174"/>
        <v>5718</v>
      </c>
    </row>
    <row r="968" spans="1:5" hidden="1" x14ac:dyDescent="0.25">
      <c r="A968">
        <f t="shared" si="175"/>
        <v>954</v>
      </c>
      <c r="B968" s="20">
        <f t="shared" si="177"/>
        <v>3816</v>
      </c>
      <c r="C968" s="20">
        <f t="shared" si="176"/>
        <v>8586</v>
      </c>
      <c r="D968" s="20">
        <f t="shared" si="173"/>
        <v>4770</v>
      </c>
      <c r="E968" s="20">
        <f t="shared" si="174"/>
        <v>5724</v>
      </c>
    </row>
    <row r="969" spans="1:5" hidden="1" x14ac:dyDescent="0.25">
      <c r="A969">
        <f t="shared" si="175"/>
        <v>955</v>
      </c>
      <c r="B969" s="20">
        <f t="shared" si="177"/>
        <v>3820</v>
      </c>
      <c r="C969" s="20">
        <f t="shared" si="176"/>
        <v>8595</v>
      </c>
      <c r="D969" s="20">
        <f t="shared" si="173"/>
        <v>4775</v>
      </c>
      <c r="E969" s="20">
        <f t="shared" si="174"/>
        <v>5730</v>
      </c>
    </row>
    <row r="970" spans="1:5" hidden="1" x14ac:dyDescent="0.25">
      <c r="A970">
        <f t="shared" si="175"/>
        <v>956</v>
      </c>
      <c r="B970" s="20">
        <f t="shared" si="177"/>
        <v>3824</v>
      </c>
      <c r="C970" s="20">
        <f t="shared" si="176"/>
        <v>8604</v>
      </c>
      <c r="D970" s="20">
        <f t="shared" si="173"/>
        <v>4780</v>
      </c>
      <c r="E970" s="20">
        <f t="shared" si="174"/>
        <v>5736</v>
      </c>
    </row>
    <row r="971" spans="1:5" hidden="1" x14ac:dyDescent="0.25">
      <c r="A971">
        <f t="shared" si="175"/>
        <v>957</v>
      </c>
      <c r="B971" s="20">
        <f t="shared" si="177"/>
        <v>3828</v>
      </c>
      <c r="C971" s="20">
        <f t="shared" si="176"/>
        <v>8613</v>
      </c>
      <c r="D971" s="20">
        <f t="shared" si="173"/>
        <v>4785</v>
      </c>
      <c r="E971" s="20">
        <f t="shared" si="174"/>
        <v>5742</v>
      </c>
    </row>
    <row r="972" spans="1:5" hidden="1" x14ac:dyDescent="0.25">
      <c r="A972">
        <f t="shared" si="175"/>
        <v>958</v>
      </c>
      <c r="B972" s="20">
        <f t="shared" si="177"/>
        <v>3832</v>
      </c>
      <c r="C972" s="20">
        <f t="shared" si="176"/>
        <v>8622</v>
      </c>
      <c r="D972" s="20">
        <f t="shared" si="173"/>
        <v>4790</v>
      </c>
      <c r="E972" s="20">
        <f t="shared" si="174"/>
        <v>5748</v>
      </c>
    </row>
    <row r="973" spans="1:5" hidden="1" x14ac:dyDescent="0.25">
      <c r="A973">
        <f t="shared" si="175"/>
        <v>959</v>
      </c>
      <c r="B973" s="20">
        <f t="shared" si="177"/>
        <v>3836</v>
      </c>
      <c r="C973" s="20">
        <f t="shared" si="176"/>
        <v>8631</v>
      </c>
      <c r="D973" s="20">
        <f t="shared" si="173"/>
        <v>4795</v>
      </c>
      <c r="E973" s="20">
        <f t="shared" si="174"/>
        <v>5754</v>
      </c>
    </row>
    <row r="974" spans="1:5" hidden="1" x14ac:dyDescent="0.25">
      <c r="A974">
        <f t="shared" si="175"/>
        <v>960</v>
      </c>
      <c r="B974" s="20">
        <f t="shared" si="177"/>
        <v>3840</v>
      </c>
      <c r="C974" s="20">
        <f t="shared" si="176"/>
        <v>8640</v>
      </c>
      <c r="D974" s="20">
        <f t="shared" si="173"/>
        <v>4800</v>
      </c>
      <c r="E974" s="20">
        <f t="shared" si="174"/>
        <v>5760</v>
      </c>
    </row>
    <row r="975" spans="1:5" hidden="1" x14ac:dyDescent="0.25">
      <c r="A975">
        <f t="shared" si="175"/>
        <v>961</v>
      </c>
      <c r="B975" s="20">
        <f t="shared" si="177"/>
        <v>3844</v>
      </c>
      <c r="C975" s="20">
        <f t="shared" si="176"/>
        <v>8649</v>
      </c>
      <c r="D975" s="20">
        <f t="shared" si="173"/>
        <v>4805</v>
      </c>
      <c r="E975" s="20">
        <f t="shared" si="174"/>
        <v>5766</v>
      </c>
    </row>
    <row r="976" spans="1:5" hidden="1" x14ac:dyDescent="0.25">
      <c r="A976">
        <f t="shared" si="175"/>
        <v>962</v>
      </c>
      <c r="B976" s="20">
        <f t="shared" si="177"/>
        <v>3848</v>
      </c>
      <c r="C976" s="20">
        <f t="shared" si="176"/>
        <v>8658</v>
      </c>
      <c r="D976" s="20">
        <f t="shared" ref="D976:D1039" si="178">A976*$D$14</f>
        <v>4810</v>
      </c>
      <c r="E976" s="20">
        <f t="shared" ref="E976:E1039" si="179">A976*$E$14</f>
        <v>5772</v>
      </c>
    </row>
    <row r="977" spans="1:5" hidden="1" x14ac:dyDescent="0.25">
      <c r="A977">
        <f t="shared" si="175"/>
        <v>963</v>
      </c>
      <c r="B977" s="20">
        <f t="shared" si="177"/>
        <v>3852</v>
      </c>
      <c r="C977" s="20">
        <f t="shared" si="176"/>
        <v>8667</v>
      </c>
      <c r="D977" s="20">
        <f t="shared" si="178"/>
        <v>4815</v>
      </c>
      <c r="E977" s="20">
        <f t="shared" si="179"/>
        <v>5778</v>
      </c>
    </row>
    <row r="978" spans="1:5" hidden="1" x14ac:dyDescent="0.25">
      <c r="A978">
        <f t="shared" si="175"/>
        <v>964</v>
      </c>
      <c r="B978" s="20">
        <f t="shared" si="177"/>
        <v>3856</v>
      </c>
      <c r="C978" s="20">
        <f t="shared" si="176"/>
        <v>8676</v>
      </c>
      <c r="D978" s="20">
        <f t="shared" si="178"/>
        <v>4820</v>
      </c>
      <c r="E978" s="20">
        <f t="shared" si="179"/>
        <v>5784</v>
      </c>
    </row>
    <row r="979" spans="1:5" hidden="1" x14ac:dyDescent="0.25">
      <c r="A979">
        <f t="shared" si="175"/>
        <v>965</v>
      </c>
      <c r="B979" s="20">
        <f t="shared" si="177"/>
        <v>3860</v>
      </c>
      <c r="C979" s="20">
        <f t="shared" si="176"/>
        <v>8685</v>
      </c>
      <c r="D979" s="20">
        <f t="shared" si="178"/>
        <v>4825</v>
      </c>
      <c r="E979" s="20">
        <f t="shared" si="179"/>
        <v>5790</v>
      </c>
    </row>
    <row r="980" spans="1:5" hidden="1" x14ac:dyDescent="0.25">
      <c r="A980">
        <f t="shared" ref="A980:A1043" si="180">A979+1</f>
        <v>966</v>
      </c>
      <c r="B980" s="20">
        <f t="shared" si="177"/>
        <v>3864</v>
      </c>
      <c r="C980" s="20">
        <f t="shared" ref="C980:C1043" si="181">A980*$C$14</f>
        <v>8694</v>
      </c>
      <c r="D980" s="20">
        <f t="shared" si="178"/>
        <v>4830</v>
      </c>
      <c r="E980" s="20">
        <f t="shared" si="179"/>
        <v>5796</v>
      </c>
    </row>
    <row r="981" spans="1:5" hidden="1" x14ac:dyDescent="0.25">
      <c r="A981">
        <f t="shared" si="180"/>
        <v>967</v>
      </c>
      <c r="B981" s="20">
        <f t="shared" si="177"/>
        <v>3868</v>
      </c>
      <c r="C981" s="20">
        <f t="shared" si="181"/>
        <v>8703</v>
      </c>
      <c r="D981" s="20">
        <f t="shared" si="178"/>
        <v>4835</v>
      </c>
      <c r="E981" s="20">
        <f t="shared" si="179"/>
        <v>5802</v>
      </c>
    </row>
    <row r="982" spans="1:5" hidden="1" x14ac:dyDescent="0.25">
      <c r="A982">
        <f t="shared" si="180"/>
        <v>968</v>
      </c>
      <c r="B982" s="20">
        <f t="shared" si="177"/>
        <v>3872</v>
      </c>
      <c r="C982" s="20">
        <f t="shared" si="181"/>
        <v>8712</v>
      </c>
      <c r="D982" s="20">
        <f t="shared" si="178"/>
        <v>4840</v>
      </c>
      <c r="E982" s="20">
        <f t="shared" si="179"/>
        <v>5808</v>
      </c>
    </row>
    <row r="983" spans="1:5" hidden="1" x14ac:dyDescent="0.25">
      <c r="A983">
        <f t="shared" si="180"/>
        <v>969</v>
      </c>
      <c r="B983" s="20">
        <f t="shared" si="177"/>
        <v>3876</v>
      </c>
      <c r="C983" s="20">
        <f t="shared" si="181"/>
        <v>8721</v>
      </c>
      <c r="D983" s="20">
        <f t="shared" si="178"/>
        <v>4845</v>
      </c>
      <c r="E983" s="20">
        <f t="shared" si="179"/>
        <v>5814</v>
      </c>
    </row>
    <row r="984" spans="1:5" hidden="1" x14ac:dyDescent="0.25">
      <c r="A984">
        <f t="shared" si="180"/>
        <v>970</v>
      </c>
      <c r="B984" s="20">
        <f t="shared" si="177"/>
        <v>3880</v>
      </c>
      <c r="C984" s="20">
        <f t="shared" si="181"/>
        <v>8730</v>
      </c>
      <c r="D984" s="20">
        <f t="shared" si="178"/>
        <v>4850</v>
      </c>
      <c r="E984" s="20">
        <f t="shared" si="179"/>
        <v>5820</v>
      </c>
    </row>
    <row r="985" spans="1:5" hidden="1" x14ac:dyDescent="0.25">
      <c r="A985">
        <f t="shared" si="180"/>
        <v>971</v>
      </c>
      <c r="B985" s="20">
        <f t="shared" si="177"/>
        <v>3884</v>
      </c>
      <c r="C985" s="20">
        <f t="shared" si="181"/>
        <v>8739</v>
      </c>
      <c r="D985" s="20">
        <f t="shared" si="178"/>
        <v>4855</v>
      </c>
      <c r="E985" s="20">
        <f t="shared" si="179"/>
        <v>5826</v>
      </c>
    </row>
    <row r="986" spans="1:5" hidden="1" x14ac:dyDescent="0.25">
      <c r="A986">
        <f t="shared" si="180"/>
        <v>972</v>
      </c>
      <c r="B986" s="20">
        <f t="shared" si="177"/>
        <v>3888</v>
      </c>
      <c r="C986" s="20">
        <f t="shared" si="181"/>
        <v>8748</v>
      </c>
      <c r="D986" s="20">
        <f t="shared" si="178"/>
        <v>4860</v>
      </c>
      <c r="E986" s="20">
        <f t="shared" si="179"/>
        <v>5832</v>
      </c>
    </row>
    <row r="987" spans="1:5" hidden="1" x14ac:dyDescent="0.25">
      <c r="A987">
        <f t="shared" si="180"/>
        <v>973</v>
      </c>
      <c r="B987" s="20">
        <f t="shared" si="177"/>
        <v>3892</v>
      </c>
      <c r="C987" s="20">
        <f t="shared" si="181"/>
        <v>8757</v>
      </c>
      <c r="D987" s="20">
        <f t="shared" si="178"/>
        <v>4865</v>
      </c>
      <c r="E987" s="20">
        <f t="shared" si="179"/>
        <v>5838</v>
      </c>
    </row>
    <row r="988" spans="1:5" hidden="1" x14ac:dyDescent="0.25">
      <c r="A988">
        <f t="shared" si="180"/>
        <v>974</v>
      </c>
      <c r="B988" s="20">
        <f t="shared" si="177"/>
        <v>3896</v>
      </c>
      <c r="C988" s="20">
        <f t="shared" si="181"/>
        <v>8766</v>
      </c>
      <c r="D988" s="20">
        <f t="shared" si="178"/>
        <v>4870</v>
      </c>
      <c r="E988" s="20">
        <f t="shared" si="179"/>
        <v>5844</v>
      </c>
    </row>
    <row r="989" spans="1:5" hidden="1" x14ac:dyDescent="0.25">
      <c r="A989">
        <f t="shared" si="180"/>
        <v>975</v>
      </c>
      <c r="B989" s="20">
        <f t="shared" si="177"/>
        <v>3900</v>
      </c>
      <c r="C989" s="20">
        <f t="shared" si="181"/>
        <v>8775</v>
      </c>
      <c r="D989" s="20">
        <f t="shared" si="178"/>
        <v>4875</v>
      </c>
      <c r="E989" s="20">
        <f t="shared" si="179"/>
        <v>5850</v>
      </c>
    </row>
    <row r="990" spans="1:5" hidden="1" x14ac:dyDescent="0.25">
      <c r="A990">
        <f t="shared" si="180"/>
        <v>976</v>
      </c>
      <c r="B990" s="20">
        <f t="shared" si="177"/>
        <v>3904</v>
      </c>
      <c r="C990" s="20">
        <f t="shared" si="181"/>
        <v>8784</v>
      </c>
      <c r="D990" s="20">
        <f t="shared" si="178"/>
        <v>4880</v>
      </c>
      <c r="E990" s="20">
        <f t="shared" si="179"/>
        <v>5856</v>
      </c>
    </row>
    <row r="991" spans="1:5" hidden="1" x14ac:dyDescent="0.25">
      <c r="A991">
        <f t="shared" si="180"/>
        <v>977</v>
      </c>
      <c r="B991" s="20">
        <f t="shared" si="177"/>
        <v>3908</v>
      </c>
      <c r="C991" s="20">
        <f t="shared" si="181"/>
        <v>8793</v>
      </c>
      <c r="D991" s="20">
        <f t="shared" si="178"/>
        <v>4885</v>
      </c>
      <c r="E991" s="20">
        <f t="shared" si="179"/>
        <v>5862</v>
      </c>
    </row>
    <row r="992" spans="1:5" hidden="1" x14ac:dyDescent="0.25">
      <c r="A992">
        <f t="shared" si="180"/>
        <v>978</v>
      </c>
      <c r="B992" s="20">
        <f t="shared" si="177"/>
        <v>3912</v>
      </c>
      <c r="C992" s="20">
        <f t="shared" si="181"/>
        <v>8802</v>
      </c>
      <c r="D992" s="20">
        <f t="shared" si="178"/>
        <v>4890</v>
      </c>
      <c r="E992" s="20">
        <f t="shared" si="179"/>
        <v>5868</v>
      </c>
    </row>
    <row r="993" spans="1:5" hidden="1" x14ac:dyDescent="0.25">
      <c r="A993">
        <f t="shared" si="180"/>
        <v>979</v>
      </c>
      <c r="B993" s="20">
        <f t="shared" si="177"/>
        <v>3916</v>
      </c>
      <c r="C993" s="20">
        <f t="shared" si="181"/>
        <v>8811</v>
      </c>
      <c r="D993" s="20">
        <f t="shared" si="178"/>
        <v>4895</v>
      </c>
      <c r="E993" s="20">
        <f t="shared" si="179"/>
        <v>5874</v>
      </c>
    </row>
    <row r="994" spans="1:5" hidden="1" x14ac:dyDescent="0.25">
      <c r="A994">
        <f t="shared" si="180"/>
        <v>980</v>
      </c>
      <c r="B994" s="20">
        <f t="shared" si="177"/>
        <v>3920</v>
      </c>
      <c r="C994" s="20">
        <f t="shared" si="181"/>
        <v>8820</v>
      </c>
      <c r="D994" s="20">
        <f t="shared" si="178"/>
        <v>4900</v>
      </c>
      <c r="E994" s="20">
        <f t="shared" si="179"/>
        <v>5880</v>
      </c>
    </row>
    <row r="995" spans="1:5" hidden="1" x14ac:dyDescent="0.25">
      <c r="A995">
        <f t="shared" si="180"/>
        <v>981</v>
      </c>
      <c r="B995" s="20">
        <f t="shared" si="177"/>
        <v>3924</v>
      </c>
      <c r="C995" s="20">
        <f t="shared" si="181"/>
        <v>8829</v>
      </c>
      <c r="D995" s="20">
        <f t="shared" si="178"/>
        <v>4905</v>
      </c>
      <c r="E995" s="20">
        <f t="shared" si="179"/>
        <v>5886</v>
      </c>
    </row>
    <row r="996" spans="1:5" hidden="1" x14ac:dyDescent="0.25">
      <c r="A996">
        <f t="shared" si="180"/>
        <v>982</v>
      </c>
      <c r="B996" s="20">
        <f t="shared" si="177"/>
        <v>3928</v>
      </c>
      <c r="C996" s="20">
        <f t="shared" si="181"/>
        <v>8838</v>
      </c>
      <c r="D996" s="20">
        <f t="shared" si="178"/>
        <v>4910</v>
      </c>
      <c r="E996" s="20">
        <f t="shared" si="179"/>
        <v>5892</v>
      </c>
    </row>
    <row r="997" spans="1:5" hidden="1" x14ac:dyDescent="0.25">
      <c r="A997">
        <f t="shared" si="180"/>
        <v>983</v>
      </c>
      <c r="B997" s="20">
        <f t="shared" si="177"/>
        <v>3932</v>
      </c>
      <c r="C997" s="20">
        <f t="shared" si="181"/>
        <v>8847</v>
      </c>
      <c r="D997" s="20">
        <f t="shared" si="178"/>
        <v>4915</v>
      </c>
      <c r="E997" s="20">
        <f t="shared" si="179"/>
        <v>5898</v>
      </c>
    </row>
    <row r="998" spans="1:5" hidden="1" x14ac:dyDescent="0.25">
      <c r="A998">
        <f t="shared" si="180"/>
        <v>984</v>
      </c>
      <c r="B998" s="20">
        <f t="shared" si="177"/>
        <v>3936</v>
      </c>
      <c r="C998" s="20">
        <f t="shared" si="181"/>
        <v>8856</v>
      </c>
      <c r="D998" s="20">
        <f t="shared" si="178"/>
        <v>4920</v>
      </c>
      <c r="E998" s="20">
        <f t="shared" si="179"/>
        <v>5904</v>
      </c>
    </row>
    <row r="999" spans="1:5" hidden="1" x14ac:dyDescent="0.25">
      <c r="A999">
        <f t="shared" si="180"/>
        <v>985</v>
      </c>
      <c r="B999" s="20">
        <f t="shared" si="177"/>
        <v>3940</v>
      </c>
      <c r="C999" s="20">
        <f t="shared" si="181"/>
        <v>8865</v>
      </c>
      <c r="D999" s="20">
        <f t="shared" si="178"/>
        <v>4925</v>
      </c>
      <c r="E999" s="20">
        <f t="shared" si="179"/>
        <v>5910</v>
      </c>
    </row>
    <row r="1000" spans="1:5" hidden="1" x14ac:dyDescent="0.25">
      <c r="A1000">
        <f t="shared" si="180"/>
        <v>986</v>
      </c>
      <c r="B1000" s="20">
        <f t="shared" si="177"/>
        <v>3944</v>
      </c>
      <c r="C1000" s="20">
        <f t="shared" si="181"/>
        <v>8874</v>
      </c>
      <c r="D1000" s="20">
        <f t="shared" si="178"/>
        <v>4930</v>
      </c>
      <c r="E1000" s="20">
        <f t="shared" si="179"/>
        <v>5916</v>
      </c>
    </row>
    <row r="1001" spans="1:5" hidden="1" x14ac:dyDescent="0.25">
      <c r="A1001">
        <f t="shared" si="180"/>
        <v>987</v>
      </c>
      <c r="B1001" s="20">
        <f t="shared" si="177"/>
        <v>3948</v>
      </c>
      <c r="C1001" s="20">
        <f t="shared" si="181"/>
        <v>8883</v>
      </c>
      <c r="D1001" s="20">
        <f t="shared" si="178"/>
        <v>4935</v>
      </c>
      <c r="E1001" s="20">
        <f t="shared" si="179"/>
        <v>5922</v>
      </c>
    </row>
    <row r="1002" spans="1:5" hidden="1" x14ac:dyDescent="0.25">
      <c r="A1002">
        <f t="shared" si="180"/>
        <v>988</v>
      </c>
      <c r="B1002" s="20">
        <f t="shared" si="177"/>
        <v>3952</v>
      </c>
      <c r="C1002" s="20">
        <f t="shared" si="181"/>
        <v>8892</v>
      </c>
      <c r="D1002" s="20">
        <f t="shared" si="178"/>
        <v>4940</v>
      </c>
      <c r="E1002" s="20">
        <f t="shared" si="179"/>
        <v>5928</v>
      </c>
    </row>
    <row r="1003" spans="1:5" hidden="1" x14ac:dyDescent="0.25">
      <c r="A1003">
        <f t="shared" si="180"/>
        <v>989</v>
      </c>
      <c r="B1003" s="20">
        <f t="shared" si="177"/>
        <v>3956</v>
      </c>
      <c r="C1003" s="20">
        <f t="shared" si="181"/>
        <v>8901</v>
      </c>
      <c r="D1003" s="20">
        <f t="shared" si="178"/>
        <v>4945</v>
      </c>
      <c r="E1003" s="20">
        <f t="shared" si="179"/>
        <v>5934</v>
      </c>
    </row>
    <row r="1004" spans="1:5" hidden="1" x14ac:dyDescent="0.25">
      <c r="A1004">
        <f t="shared" si="180"/>
        <v>990</v>
      </c>
      <c r="B1004" s="20">
        <f t="shared" si="177"/>
        <v>3960</v>
      </c>
      <c r="C1004" s="20">
        <f t="shared" si="181"/>
        <v>8910</v>
      </c>
      <c r="D1004" s="20">
        <f t="shared" si="178"/>
        <v>4950</v>
      </c>
      <c r="E1004" s="20">
        <f t="shared" si="179"/>
        <v>5940</v>
      </c>
    </row>
    <row r="1005" spans="1:5" hidden="1" x14ac:dyDescent="0.25">
      <c r="A1005">
        <f t="shared" si="180"/>
        <v>991</v>
      </c>
      <c r="B1005" s="20">
        <f t="shared" si="177"/>
        <v>3964</v>
      </c>
      <c r="C1005" s="20">
        <f t="shared" si="181"/>
        <v>8919</v>
      </c>
      <c r="D1005" s="20">
        <f t="shared" si="178"/>
        <v>4955</v>
      </c>
      <c r="E1005" s="20">
        <f t="shared" si="179"/>
        <v>5946</v>
      </c>
    </row>
    <row r="1006" spans="1:5" hidden="1" x14ac:dyDescent="0.25">
      <c r="A1006">
        <f t="shared" si="180"/>
        <v>992</v>
      </c>
      <c r="B1006" s="20">
        <f t="shared" si="177"/>
        <v>3968</v>
      </c>
      <c r="C1006" s="20">
        <f t="shared" si="181"/>
        <v>8928</v>
      </c>
      <c r="D1006" s="20">
        <f t="shared" si="178"/>
        <v>4960</v>
      </c>
      <c r="E1006" s="20">
        <f t="shared" si="179"/>
        <v>5952</v>
      </c>
    </row>
    <row r="1007" spans="1:5" hidden="1" x14ac:dyDescent="0.25">
      <c r="A1007">
        <f t="shared" si="180"/>
        <v>993</v>
      </c>
      <c r="B1007" s="20">
        <f t="shared" si="177"/>
        <v>3972</v>
      </c>
      <c r="C1007" s="20">
        <f t="shared" si="181"/>
        <v>8937</v>
      </c>
      <c r="D1007" s="20">
        <f t="shared" si="178"/>
        <v>4965</v>
      </c>
      <c r="E1007" s="20">
        <f t="shared" si="179"/>
        <v>5958</v>
      </c>
    </row>
    <row r="1008" spans="1:5" hidden="1" x14ac:dyDescent="0.25">
      <c r="A1008">
        <f t="shared" si="180"/>
        <v>994</v>
      </c>
      <c r="B1008" s="20">
        <f t="shared" si="177"/>
        <v>3976</v>
      </c>
      <c r="C1008" s="20">
        <f t="shared" si="181"/>
        <v>8946</v>
      </c>
      <c r="D1008" s="20">
        <f t="shared" si="178"/>
        <v>4970</v>
      </c>
      <c r="E1008" s="20">
        <f t="shared" si="179"/>
        <v>5964</v>
      </c>
    </row>
    <row r="1009" spans="1:5" hidden="1" x14ac:dyDescent="0.25">
      <c r="A1009">
        <f t="shared" si="180"/>
        <v>995</v>
      </c>
      <c r="B1009" s="20">
        <f t="shared" si="177"/>
        <v>3980</v>
      </c>
      <c r="C1009" s="20">
        <f t="shared" si="181"/>
        <v>8955</v>
      </c>
      <c r="D1009" s="20">
        <f t="shared" si="178"/>
        <v>4975</v>
      </c>
      <c r="E1009" s="20">
        <f t="shared" si="179"/>
        <v>5970</v>
      </c>
    </row>
    <row r="1010" spans="1:5" hidden="1" x14ac:dyDescent="0.25">
      <c r="A1010">
        <f t="shared" si="180"/>
        <v>996</v>
      </c>
      <c r="B1010" s="20">
        <f t="shared" si="177"/>
        <v>3984</v>
      </c>
      <c r="C1010" s="20">
        <f t="shared" si="181"/>
        <v>8964</v>
      </c>
      <c r="D1010" s="20">
        <f t="shared" si="178"/>
        <v>4980</v>
      </c>
      <c r="E1010" s="20">
        <f t="shared" si="179"/>
        <v>5976</v>
      </c>
    </row>
    <row r="1011" spans="1:5" hidden="1" x14ac:dyDescent="0.25">
      <c r="A1011">
        <f t="shared" si="180"/>
        <v>997</v>
      </c>
      <c r="B1011" s="20">
        <f t="shared" si="177"/>
        <v>3988</v>
      </c>
      <c r="C1011" s="20">
        <f t="shared" si="181"/>
        <v>8973</v>
      </c>
      <c r="D1011" s="20">
        <f t="shared" si="178"/>
        <v>4985</v>
      </c>
      <c r="E1011" s="20">
        <f t="shared" si="179"/>
        <v>5982</v>
      </c>
    </row>
    <row r="1012" spans="1:5" hidden="1" x14ac:dyDescent="0.25">
      <c r="A1012">
        <f t="shared" si="180"/>
        <v>998</v>
      </c>
      <c r="B1012" s="20">
        <f t="shared" si="177"/>
        <v>3992</v>
      </c>
      <c r="C1012" s="20">
        <f t="shared" si="181"/>
        <v>8982</v>
      </c>
      <c r="D1012" s="20">
        <f t="shared" si="178"/>
        <v>4990</v>
      </c>
      <c r="E1012" s="20">
        <f t="shared" si="179"/>
        <v>5988</v>
      </c>
    </row>
    <row r="1013" spans="1:5" hidden="1" x14ac:dyDescent="0.25">
      <c r="A1013">
        <f t="shared" si="180"/>
        <v>999</v>
      </c>
      <c r="B1013" s="20">
        <f t="shared" si="177"/>
        <v>3996</v>
      </c>
      <c r="C1013" s="20">
        <f t="shared" si="181"/>
        <v>8991</v>
      </c>
      <c r="D1013" s="20">
        <f t="shared" si="178"/>
        <v>4995</v>
      </c>
      <c r="E1013" s="20">
        <f t="shared" si="179"/>
        <v>5994</v>
      </c>
    </row>
    <row r="1014" spans="1:5" hidden="1" x14ac:dyDescent="0.25">
      <c r="A1014">
        <f t="shared" si="180"/>
        <v>1000</v>
      </c>
      <c r="B1014" s="20">
        <f t="shared" si="177"/>
        <v>4000</v>
      </c>
      <c r="C1014" s="20">
        <f t="shared" si="181"/>
        <v>9000</v>
      </c>
      <c r="D1014" s="20">
        <f t="shared" si="178"/>
        <v>5000</v>
      </c>
      <c r="E1014" s="20">
        <f t="shared" si="179"/>
        <v>6000</v>
      </c>
    </row>
    <row r="1015" spans="1:5" hidden="1" x14ac:dyDescent="0.25">
      <c r="A1015">
        <f t="shared" si="180"/>
        <v>1001</v>
      </c>
      <c r="B1015" s="20">
        <f t="shared" si="177"/>
        <v>4004</v>
      </c>
      <c r="C1015" s="20">
        <f t="shared" si="181"/>
        <v>9009</v>
      </c>
      <c r="D1015" s="20">
        <f t="shared" si="178"/>
        <v>5005</v>
      </c>
      <c r="E1015" s="20">
        <f t="shared" si="179"/>
        <v>6006</v>
      </c>
    </row>
    <row r="1016" spans="1:5" hidden="1" x14ac:dyDescent="0.25">
      <c r="A1016">
        <f t="shared" si="180"/>
        <v>1002</v>
      </c>
      <c r="B1016" s="20">
        <f t="shared" si="177"/>
        <v>4008</v>
      </c>
      <c r="C1016" s="20">
        <f t="shared" si="181"/>
        <v>9018</v>
      </c>
      <c r="D1016" s="20">
        <f t="shared" si="178"/>
        <v>5010</v>
      </c>
      <c r="E1016" s="20">
        <f t="shared" si="179"/>
        <v>6012</v>
      </c>
    </row>
    <row r="1017" spans="1:5" hidden="1" x14ac:dyDescent="0.25">
      <c r="A1017">
        <f t="shared" si="180"/>
        <v>1003</v>
      </c>
      <c r="B1017" s="20">
        <f t="shared" ref="B1017:B1080" si="182">A1017*$B$14</f>
        <v>4012</v>
      </c>
      <c r="C1017" s="20">
        <f t="shared" si="181"/>
        <v>9027</v>
      </c>
      <c r="D1017" s="20">
        <f t="shared" si="178"/>
        <v>5015</v>
      </c>
      <c r="E1017" s="20">
        <f t="shared" si="179"/>
        <v>6018</v>
      </c>
    </row>
    <row r="1018" spans="1:5" hidden="1" x14ac:dyDescent="0.25">
      <c r="A1018">
        <f t="shared" si="180"/>
        <v>1004</v>
      </c>
      <c r="B1018" s="20">
        <f t="shared" si="182"/>
        <v>4016</v>
      </c>
      <c r="C1018" s="20">
        <f t="shared" si="181"/>
        <v>9036</v>
      </c>
      <c r="D1018" s="20">
        <f t="shared" si="178"/>
        <v>5020</v>
      </c>
      <c r="E1018" s="20">
        <f t="shared" si="179"/>
        <v>6024</v>
      </c>
    </row>
    <row r="1019" spans="1:5" hidden="1" x14ac:dyDescent="0.25">
      <c r="A1019">
        <f t="shared" si="180"/>
        <v>1005</v>
      </c>
      <c r="B1019" s="20">
        <f t="shared" si="182"/>
        <v>4020</v>
      </c>
      <c r="C1019" s="20">
        <f t="shared" si="181"/>
        <v>9045</v>
      </c>
      <c r="D1019" s="20">
        <f t="shared" si="178"/>
        <v>5025</v>
      </c>
      <c r="E1019" s="20">
        <f t="shared" si="179"/>
        <v>6030</v>
      </c>
    </row>
    <row r="1020" spans="1:5" hidden="1" x14ac:dyDescent="0.25">
      <c r="A1020">
        <f t="shared" si="180"/>
        <v>1006</v>
      </c>
      <c r="B1020" s="20">
        <f t="shared" si="182"/>
        <v>4024</v>
      </c>
      <c r="C1020" s="20">
        <f t="shared" si="181"/>
        <v>9054</v>
      </c>
      <c r="D1020" s="20">
        <f t="shared" si="178"/>
        <v>5030</v>
      </c>
      <c r="E1020" s="20">
        <f t="shared" si="179"/>
        <v>6036</v>
      </c>
    </row>
    <row r="1021" spans="1:5" hidden="1" x14ac:dyDescent="0.25">
      <c r="A1021">
        <f t="shared" si="180"/>
        <v>1007</v>
      </c>
      <c r="B1021" s="20">
        <f t="shared" si="182"/>
        <v>4028</v>
      </c>
      <c r="C1021" s="20">
        <f t="shared" si="181"/>
        <v>9063</v>
      </c>
      <c r="D1021" s="20">
        <f t="shared" si="178"/>
        <v>5035</v>
      </c>
      <c r="E1021" s="20">
        <f t="shared" si="179"/>
        <v>6042</v>
      </c>
    </row>
    <row r="1022" spans="1:5" hidden="1" x14ac:dyDescent="0.25">
      <c r="A1022">
        <f t="shared" si="180"/>
        <v>1008</v>
      </c>
      <c r="B1022" s="20">
        <f t="shared" si="182"/>
        <v>4032</v>
      </c>
      <c r="C1022" s="20">
        <f t="shared" si="181"/>
        <v>9072</v>
      </c>
      <c r="D1022" s="20">
        <f t="shared" si="178"/>
        <v>5040</v>
      </c>
      <c r="E1022" s="20">
        <f t="shared" si="179"/>
        <v>6048</v>
      </c>
    </row>
    <row r="1023" spans="1:5" hidden="1" x14ac:dyDescent="0.25">
      <c r="A1023">
        <f t="shared" si="180"/>
        <v>1009</v>
      </c>
      <c r="B1023" s="20">
        <f t="shared" si="182"/>
        <v>4036</v>
      </c>
      <c r="C1023" s="20">
        <f t="shared" si="181"/>
        <v>9081</v>
      </c>
      <c r="D1023" s="20">
        <f t="shared" si="178"/>
        <v>5045</v>
      </c>
      <c r="E1023" s="20">
        <f t="shared" si="179"/>
        <v>6054</v>
      </c>
    </row>
    <row r="1024" spans="1:5" hidden="1" x14ac:dyDescent="0.25">
      <c r="A1024">
        <f t="shared" si="180"/>
        <v>1010</v>
      </c>
      <c r="B1024" s="20">
        <f t="shared" si="182"/>
        <v>4040</v>
      </c>
      <c r="C1024" s="20">
        <f t="shared" si="181"/>
        <v>9090</v>
      </c>
      <c r="D1024" s="20">
        <f t="shared" si="178"/>
        <v>5050</v>
      </c>
      <c r="E1024" s="20">
        <f t="shared" si="179"/>
        <v>6060</v>
      </c>
    </row>
    <row r="1025" spans="1:5" hidden="1" x14ac:dyDescent="0.25">
      <c r="A1025">
        <f t="shared" si="180"/>
        <v>1011</v>
      </c>
      <c r="B1025" s="20">
        <f t="shared" si="182"/>
        <v>4044</v>
      </c>
      <c r="C1025" s="20">
        <f t="shared" si="181"/>
        <v>9099</v>
      </c>
      <c r="D1025" s="20">
        <f t="shared" si="178"/>
        <v>5055</v>
      </c>
      <c r="E1025" s="20">
        <f t="shared" si="179"/>
        <v>6066</v>
      </c>
    </row>
    <row r="1026" spans="1:5" hidden="1" x14ac:dyDescent="0.25">
      <c r="A1026">
        <f t="shared" si="180"/>
        <v>1012</v>
      </c>
      <c r="B1026" s="20">
        <f t="shared" si="182"/>
        <v>4048</v>
      </c>
      <c r="C1026" s="20">
        <f t="shared" si="181"/>
        <v>9108</v>
      </c>
      <c r="D1026" s="20">
        <f t="shared" si="178"/>
        <v>5060</v>
      </c>
      <c r="E1026" s="20">
        <f t="shared" si="179"/>
        <v>6072</v>
      </c>
    </row>
    <row r="1027" spans="1:5" hidden="1" x14ac:dyDescent="0.25">
      <c r="A1027">
        <f t="shared" si="180"/>
        <v>1013</v>
      </c>
      <c r="B1027" s="20">
        <f t="shared" si="182"/>
        <v>4052</v>
      </c>
      <c r="C1027" s="20">
        <f t="shared" si="181"/>
        <v>9117</v>
      </c>
      <c r="D1027" s="20">
        <f t="shared" si="178"/>
        <v>5065</v>
      </c>
      <c r="E1027" s="20">
        <f t="shared" si="179"/>
        <v>6078</v>
      </c>
    </row>
    <row r="1028" spans="1:5" hidden="1" x14ac:dyDescent="0.25">
      <c r="A1028">
        <f t="shared" si="180"/>
        <v>1014</v>
      </c>
      <c r="B1028" s="20">
        <f t="shared" si="182"/>
        <v>4056</v>
      </c>
      <c r="C1028" s="20">
        <f t="shared" si="181"/>
        <v>9126</v>
      </c>
      <c r="D1028" s="20">
        <f t="shared" si="178"/>
        <v>5070</v>
      </c>
      <c r="E1028" s="20">
        <f t="shared" si="179"/>
        <v>6084</v>
      </c>
    </row>
    <row r="1029" spans="1:5" hidden="1" x14ac:dyDescent="0.25">
      <c r="A1029">
        <f t="shared" si="180"/>
        <v>1015</v>
      </c>
      <c r="B1029" s="20">
        <f t="shared" si="182"/>
        <v>4060</v>
      </c>
      <c r="C1029" s="20">
        <f t="shared" si="181"/>
        <v>9135</v>
      </c>
      <c r="D1029" s="20">
        <f t="shared" si="178"/>
        <v>5075</v>
      </c>
      <c r="E1029" s="20">
        <f t="shared" si="179"/>
        <v>6090</v>
      </c>
    </row>
    <row r="1030" spans="1:5" hidden="1" x14ac:dyDescent="0.25">
      <c r="A1030">
        <f t="shared" si="180"/>
        <v>1016</v>
      </c>
      <c r="B1030" s="20">
        <f t="shared" si="182"/>
        <v>4064</v>
      </c>
      <c r="C1030" s="20">
        <f t="shared" si="181"/>
        <v>9144</v>
      </c>
      <c r="D1030" s="20">
        <f t="shared" si="178"/>
        <v>5080</v>
      </c>
      <c r="E1030" s="20">
        <f t="shared" si="179"/>
        <v>6096</v>
      </c>
    </row>
    <row r="1031" spans="1:5" hidden="1" x14ac:dyDescent="0.25">
      <c r="A1031">
        <f t="shared" si="180"/>
        <v>1017</v>
      </c>
      <c r="B1031" s="20">
        <f t="shared" si="182"/>
        <v>4068</v>
      </c>
      <c r="C1031" s="20">
        <f t="shared" si="181"/>
        <v>9153</v>
      </c>
      <c r="D1031" s="20">
        <f t="shared" si="178"/>
        <v>5085</v>
      </c>
      <c r="E1031" s="20">
        <f t="shared" si="179"/>
        <v>6102</v>
      </c>
    </row>
    <row r="1032" spans="1:5" hidden="1" x14ac:dyDescent="0.25">
      <c r="A1032">
        <f t="shared" si="180"/>
        <v>1018</v>
      </c>
      <c r="B1032" s="20">
        <f t="shared" si="182"/>
        <v>4072</v>
      </c>
      <c r="C1032" s="20">
        <f t="shared" si="181"/>
        <v>9162</v>
      </c>
      <c r="D1032" s="20">
        <f t="shared" si="178"/>
        <v>5090</v>
      </c>
      <c r="E1032" s="20">
        <f t="shared" si="179"/>
        <v>6108</v>
      </c>
    </row>
    <row r="1033" spans="1:5" hidden="1" x14ac:dyDescent="0.25">
      <c r="A1033">
        <f t="shared" si="180"/>
        <v>1019</v>
      </c>
      <c r="B1033" s="20">
        <f t="shared" si="182"/>
        <v>4076</v>
      </c>
      <c r="C1033" s="20">
        <f t="shared" si="181"/>
        <v>9171</v>
      </c>
      <c r="D1033" s="20">
        <f t="shared" si="178"/>
        <v>5095</v>
      </c>
      <c r="E1033" s="20">
        <f t="shared" si="179"/>
        <v>6114</v>
      </c>
    </row>
    <row r="1034" spans="1:5" hidden="1" x14ac:dyDescent="0.25">
      <c r="A1034">
        <f t="shared" si="180"/>
        <v>1020</v>
      </c>
      <c r="B1034" s="20">
        <f t="shared" si="182"/>
        <v>4080</v>
      </c>
      <c r="C1034" s="20">
        <f t="shared" si="181"/>
        <v>9180</v>
      </c>
      <c r="D1034" s="20">
        <f t="shared" si="178"/>
        <v>5100</v>
      </c>
      <c r="E1034" s="20">
        <f t="shared" si="179"/>
        <v>6120</v>
      </c>
    </row>
    <row r="1035" spans="1:5" hidden="1" x14ac:dyDescent="0.25">
      <c r="A1035">
        <f t="shared" si="180"/>
        <v>1021</v>
      </c>
      <c r="B1035" s="20">
        <f t="shared" si="182"/>
        <v>4084</v>
      </c>
      <c r="C1035" s="20">
        <f t="shared" si="181"/>
        <v>9189</v>
      </c>
      <c r="D1035" s="20">
        <f t="shared" si="178"/>
        <v>5105</v>
      </c>
      <c r="E1035" s="20">
        <f t="shared" si="179"/>
        <v>6126</v>
      </c>
    </row>
    <row r="1036" spans="1:5" hidden="1" x14ac:dyDescent="0.25">
      <c r="A1036">
        <f t="shared" si="180"/>
        <v>1022</v>
      </c>
      <c r="B1036" s="20">
        <f t="shared" si="182"/>
        <v>4088</v>
      </c>
      <c r="C1036" s="20">
        <f t="shared" si="181"/>
        <v>9198</v>
      </c>
      <c r="D1036" s="20">
        <f t="shared" si="178"/>
        <v>5110</v>
      </c>
      <c r="E1036" s="20">
        <f t="shared" si="179"/>
        <v>6132</v>
      </c>
    </row>
    <row r="1037" spans="1:5" hidden="1" x14ac:dyDescent="0.25">
      <c r="A1037">
        <f t="shared" si="180"/>
        <v>1023</v>
      </c>
      <c r="B1037" s="20">
        <f t="shared" si="182"/>
        <v>4092</v>
      </c>
      <c r="C1037" s="20">
        <f t="shared" si="181"/>
        <v>9207</v>
      </c>
      <c r="D1037" s="20">
        <f t="shared" si="178"/>
        <v>5115</v>
      </c>
      <c r="E1037" s="20">
        <f t="shared" si="179"/>
        <v>6138</v>
      </c>
    </row>
    <row r="1038" spans="1:5" hidden="1" x14ac:dyDescent="0.25">
      <c r="A1038">
        <f t="shared" si="180"/>
        <v>1024</v>
      </c>
      <c r="B1038" s="20">
        <f t="shared" si="182"/>
        <v>4096</v>
      </c>
      <c r="C1038" s="20">
        <f t="shared" si="181"/>
        <v>9216</v>
      </c>
      <c r="D1038" s="20">
        <f t="shared" si="178"/>
        <v>5120</v>
      </c>
      <c r="E1038" s="20">
        <f t="shared" si="179"/>
        <v>6144</v>
      </c>
    </row>
    <row r="1039" spans="1:5" hidden="1" x14ac:dyDescent="0.25">
      <c r="A1039">
        <f t="shared" si="180"/>
        <v>1025</v>
      </c>
      <c r="B1039" s="20">
        <f t="shared" si="182"/>
        <v>4100</v>
      </c>
      <c r="C1039" s="20">
        <f t="shared" si="181"/>
        <v>9225</v>
      </c>
      <c r="D1039" s="20">
        <f t="shared" si="178"/>
        <v>5125</v>
      </c>
      <c r="E1039" s="20">
        <f t="shared" si="179"/>
        <v>6150</v>
      </c>
    </row>
    <row r="1040" spans="1:5" hidden="1" x14ac:dyDescent="0.25">
      <c r="A1040">
        <f t="shared" si="180"/>
        <v>1026</v>
      </c>
      <c r="B1040" s="20">
        <f t="shared" si="182"/>
        <v>4104</v>
      </c>
      <c r="C1040" s="20">
        <f t="shared" si="181"/>
        <v>9234</v>
      </c>
      <c r="D1040" s="20">
        <f t="shared" ref="D1040:D1103" si="183">A1040*$D$14</f>
        <v>5130</v>
      </c>
      <c r="E1040" s="20">
        <f t="shared" ref="E1040:E1103" si="184">A1040*$E$14</f>
        <v>6156</v>
      </c>
    </row>
    <row r="1041" spans="1:5" hidden="1" x14ac:dyDescent="0.25">
      <c r="A1041">
        <f t="shared" si="180"/>
        <v>1027</v>
      </c>
      <c r="B1041" s="20">
        <f t="shared" si="182"/>
        <v>4108</v>
      </c>
      <c r="C1041" s="20">
        <f t="shared" si="181"/>
        <v>9243</v>
      </c>
      <c r="D1041" s="20">
        <f t="shared" si="183"/>
        <v>5135</v>
      </c>
      <c r="E1041" s="20">
        <f t="shared" si="184"/>
        <v>6162</v>
      </c>
    </row>
    <row r="1042" spans="1:5" hidden="1" x14ac:dyDescent="0.25">
      <c r="A1042">
        <f t="shared" si="180"/>
        <v>1028</v>
      </c>
      <c r="B1042" s="20">
        <f t="shared" si="182"/>
        <v>4112</v>
      </c>
      <c r="C1042" s="20">
        <f t="shared" si="181"/>
        <v>9252</v>
      </c>
      <c r="D1042" s="20">
        <f t="shared" si="183"/>
        <v>5140</v>
      </c>
      <c r="E1042" s="20">
        <f t="shared" si="184"/>
        <v>6168</v>
      </c>
    </row>
    <row r="1043" spans="1:5" hidden="1" x14ac:dyDescent="0.25">
      <c r="A1043">
        <f t="shared" si="180"/>
        <v>1029</v>
      </c>
      <c r="B1043" s="20">
        <f t="shared" si="182"/>
        <v>4116</v>
      </c>
      <c r="C1043" s="20">
        <f t="shared" si="181"/>
        <v>9261</v>
      </c>
      <c r="D1043" s="20">
        <f t="shared" si="183"/>
        <v>5145</v>
      </c>
      <c r="E1043" s="20">
        <f t="shared" si="184"/>
        <v>6174</v>
      </c>
    </row>
    <row r="1044" spans="1:5" hidden="1" x14ac:dyDescent="0.25">
      <c r="A1044">
        <f t="shared" ref="A1044:A1099" si="185">A1043+1</f>
        <v>1030</v>
      </c>
      <c r="B1044" s="20">
        <f t="shared" si="182"/>
        <v>4120</v>
      </c>
      <c r="C1044" s="20">
        <f t="shared" ref="C1044:C1099" si="186">A1044*$C$14</f>
        <v>9270</v>
      </c>
      <c r="D1044" s="20">
        <f t="shared" si="183"/>
        <v>5150</v>
      </c>
      <c r="E1044" s="20">
        <f t="shared" si="184"/>
        <v>6180</v>
      </c>
    </row>
    <row r="1045" spans="1:5" hidden="1" x14ac:dyDescent="0.25">
      <c r="A1045">
        <f t="shared" si="185"/>
        <v>1031</v>
      </c>
      <c r="B1045" s="20">
        <f t="shared" si="182"/>
        <v>4124</v>
      </c>
      <c r="C1045" s="20">
        <f t="shared" si="186"/>
        <v>9279</v>
      </c>
      <c r="D1045" s="20">
        <f t="shared" si="183"/>
        <v>5155</v>
      </c>
      <c r="E1045" s="20">
        <f t="shared" si="184"/>
        <v>6186</v>
      </c>
    </row>
    <row r="1046" spans="1:5" hidden="1" x14ac:dyDescent="0.25">
      <c r="A1046">
        <f t="shared" si="185"/>
        <v>1032</v>
      </c>
      <c r="B1046" s="20">
        <f t="shared" si="182"/>
        <v>4128</v>
      </c>
      <c r="C1046" s="20">
        <f t="shared" si="186"/>
        <v>9288</v>
      </c>
      <c r="D1046" s="20">
        <f t="shared" si="183"/>
        <v>5160</v>
      </c>
      <c r="E1046" s="20">
        <f t="shared" si="184"/>
        <v>6192</v>
      </c>
    </row>
    <row r="1047" spans="1:5" hidden="1" x14ac:dyDescent="0.25">
      <c r="A1047">
        <f t="shared" si="185"/>
        <v>1033</v>
      </c>
      <c r="B1047" s="20">
        <f t="shared" si="182"/>
        <v>4132</v>
      </c>
      <c r="C1047" s="20">
        <f t="shared" si="186"/>
        <v>9297</v>
      </c>
      <c r="D1047" s="20">
        <f t="shared" si="183"/>
        <v>5165</v>
      </c>
      <c r="E1047" s="20">
        <f t="shared" si="184"/>
        <v>6198</v>
      </c>
    </row>
    <row r="1048" spans="1:5" hidden="1" x14ac:dyDescent="0.25">
      <c r="A1048">
        <f t="shared" si="185"/>
        <v>1034</v>
      </c>
      <c r="B1048" s="20">
        <f t="shared" si="182"/>
        <v>4136</v>
      </c>
      <c r="C1048" s="20">
        <f t="shared" si="186"/>
        <v>9306</v>
      </c>
      <c r="D1048" s="20">
        <f t="shared" si="183"/>
        <v>5170</v>
      </c>
      <c r="E1048" s="20">
        <f t="shared" si="184"/>
        <v>6204</v>
      </c>
    </row>
    <row r="1049" spans="1:5" hidden="1" x14ac:dyDescent="0.25">
      <c r="A1049">
        <f t="shared" si="185"/>
        <v>1035</v>
      </c>
      <c r="B1049" s="20">
        <f t="shared" si="182"/>
        <v>4140</v>
      </c>
      <c r="C1049" s="20">
        <f t="shared" si="186"/>
        <v>9315</v>
      </c>
      <c r="D1049" s="20">
        <f t="shared" si="183"/>
        <v>5175</v>
      </c>
      <c r="E1049" s="20">
        <f t="shared" si="184"/>
        <v>6210</v>
      </c>
    </row>
    <row r="1050" spans="1:5" hidden="1" x14ac:dyDescent="0.25">
      <c r="A1050">
        <f t="shared" si="185"/>
        <v>1036</v>
      </c>
      <c r="B1050" s="20">
        <f t="shared" si="182"/>
        <v>4144</v>
      </c>
      <c r="C1050" s="20">
        <f t="shared" si="186"/>
        <v>9324</v>
      </c>
      <c r="D1050" s="20">
        <f t="shared" si="183"/>
        <v>5180</v>
      </c>
      <c r="E1050" s="20">
        <f t="shared" si="184"/>
        <v>6216</v>
      </c>
    </row>
    <row r="1051" spans="1:5" hidden="1" x14ac:dyDescent="0.25">
      <c r="A1051">
        <f t="shared" si="185"/>
        <v>1037</v>
      </c>
      <c r="B1051" s="20">
        <f t="shared" si="182"/>
        <v>4148</v>
      </c>
      <c r="C1051" s="20">
        <f t="shared" si="186"/>
        <v>9333</v>
      </c>
      <c r="D1051" s="20">
        <f t="shared" si="183"/>
        <v>5185</v>
      </c>
      <c r="E1051" s="20">
        <f t="shared" si="184"/>
        <v>6222</v>
      </c>
    </row>
    <row r="1052" spans="1:5" hidden="1" x14ac:dyDescent="0.25">
      <c r="A1052">
        <f t="shared" si="185"/>
        <v>1038</v>
      </c>
      <c r="B1052" s="20">
        <f t="shared" si="182"/>
        <v>4152</v>
      </c>
      <c r="C1052" s="20">
        <f t="shared" si="186"/>
        <v>9342</v>
      </c>
      <c r="D1052" s="20">
        <f t="shared" si="183"/>
        <v>5190</v>
      </c>
      <c r="E1052" s="20">
        <f t="shared" si="184"/>
        <v>6228</v>
      </c>
    </row>
    <row r="1053" spans="1:5" hidden="1" x14ac:dyDescent="0.25">
      <c r="A1053">
        <f t="shared" si="185"/>
        <v>1039</v>
      </c>
      <c r="B1053" s="20">
        <f t="shared" si="182"/>
        <v>4156</v>
      </c>
      <c r="C1053" s="20">
        <f t="shared" si="186"/>
        <v>9351</v>
      </c>
      <c r="D1053" s="20">
        <f t="shared" si="183"/>
        <v>5195</v>
      </c>
      <c r="E1053" s="20">
        <f t="shared" si="184"/>
        <v>6234</v>
      </c>
    </row>
    <row r="1054" spans="1:5" hidden="1" x14ac:dyDescent="0.25">
      <c r="A1054">
        <f t="shared" si="185"/>
        <v>1040</v>
      </c>
      <c r="B1054" s="20">
        <f t="shared" si="182"/>
        <v>4160</v>
      </c>
      <c r="C1054" s="20">
        <f t="shared" si="186"/>
        <v>9360</v>
      </c>
      <c r="D1054" s="20">
        <f t="shared" si="183"/>
        <v>5200</v>
      </c>
      <c r="E1054" s="20">
        <f t="shared" si="184"/>
        <v>6240</v>
      </c>
    </row>
    <row r="1055" spans="1:5" hidden="1" x14ac:dyDescent="0.25">
      <c r="A1055">
        <f t="shared" si="185"/>
        <v>1041</v>
      </c>
      <c r="B1055" s="20">
        <f t="shared" si="182"/>
        <v>4164</v>
      </c>
      <c r="C1055" s="20">
        <f t="shared" si="186"/>
        <v>9369</v>
      </c>
      <c r="D1055" s="20">
        <f t="shared" si="183"/>
        <v>5205</v>
      </c>
      <c r="E1055" s="20">
        <f t="shared" si="184"/>
        <v>6246</v>
      </c>
    </row>
    <row r="1056" spans="1:5" hidden="1" x14ac:dyDescent="0.25">
      <c r="A1056">
        <f t="shared" si="185"/>
        <v>1042</v>
      </c>
      <c r="B1056" s="20">
        <f t="shared" si="182"/>
        <v>4168</v>
      </c>
      <c r="C1056" s="20">
        <f t="shared" si="186"/>
        <v>9378</v>
      </c>
      <c r="D1056" s="20">
        <f t="shared" si="183"/>
        <v>5210</v>
      </c>
      <c r="E1056" s="20">
        <f t="shared" si="184"/>
        <v>6252</v>
      </c>
    </row>
    <row r="1057" spans="1:5" hidden="1" x14ac:dyDescent="0.25">
      <c r="A1057">
        <f t="shared" si="185"/>
        <v>1043</v>
      </c>
      <c r="B1057" s="20">
        <f t="shared" si="182"/>
        <v>4172</v>
      </c>
      <c r="C1057" s="20">
        <f t="shared" si="186"/>
        <v>9387</v>
      </c>
      <c r="D1057" s="20">
        <f t="shared" si="183"/>
        <v>5215</v>
      </c>
      <c r="E1057" s="20">
        <f t="shared" si="184"/>
        <v>6258</v>
      </c>
    </row>
    <row r="1058" spans="1:5" hidden="1" x14ac:dyDescent="0.25">
      <c r="A1058">
        <f t="shared" si="185"/>
        <v>1044</v>
      </c>
      <c r="B1058" s="20">
        <f t="shared" si="182"/>
        <v>4176</v>
      </c>
      <c r="C1058" s="20">
        <f t="shared" si="186"/>
        <v>9396</v>
      </c>
      <c r="D1058" s="20">
        <f t="shared" si="183"/>
        <v>5220</v>
      </c>
      <c r="E1058" s="20">
        <f t="shared" si="184"/>
        <v>6264</v>
      </c>
    </row>
    <row r="1059" spans="1:5" hidden="1" x14ac:dyDescent="0.25">
      <c r="A1059">
        <f t="shared" si="185"/>
        <v>1045</v>
      </c>
      <c r="B1059" s="20">
        <f t="shared" si="182"/>
        <v>4180</v>
      </c>
      <c r="C1059" s="20">
        <f t="shared" si="186"/>
        <v>9405</v>
      </c>
      <c r="D1059" s="20">
        <f t="shared" si="183"/>
        <v>5225</v>
      </c>
      <c r="E1059" s="20">
        <f t="shared" si="184"/>
        <v>6270</v>
      </c>
    </row>
    <row r="1060" spans="1:5" hidden="1" x14ac:dyDescent="0.25">
      <c r="A1060">
        <f t="shared" si="185"/>
        <v>1046</v>
      </c>
      <c r="B1060" s="20">
        <f t="shared" si="182"/>
        <v>4184</v>
      </c>
      <c r="C1060" s="20">
        <f t="shared" si="186"/>
        <v>9414</v>
      </c>
      <c r="D1060" s="20">
        <f t="shared" si="183"/>
        <v>5230</v>
      </c>
      <c r="E1060" s="20">
        <f t="shared" si="184"/>
        <v>6276</v>
      </c>
    </row>
    <row r="1061" spans="1:5" hidden="1" x14ac:dyDescent="0.25">
      <c r="A1061">
        <f t="shared" si="185"/>
        <v>1047</v>
      </c>
      <c r="B1061" s="20">
        <f t="shared" si="182"/>
        <v>4188</v>
      </c>
      <c r="C1061" s="20">
        <f t="shared" si="186"/>
        <v>9423</v>
      </c>
      <c r="D1061" s="20">
        <f t="shared" si="183"/>
        <v>5235</v>
      </c>
      <c r="E1061" s="20">
        <f t="shared" si="184"/>
        <v>6282</v>
      </c>
    </row>
    <row r="1062" spans="1:5" hidden="1" x14ac:dyDescent="0.25">
      <c r="A1062">
        <f t="shared" si="185"/>
        <v>1048</v>
      </c>
      <c r="B1062" s="20">
        <f t="shared" si="182"/>
        <v>4192</v>
      </c>
      <c r="C1062" s="20">
        <f t="shared" si="186"/>
        <v>9432</v>
      </c>
      <c r="D1062" s="20">
        <f t="shared" si="183"/>
        <v>5240</v>
      </c>
      <c r="E1062" s="20">
        <f t="shared" si="184"/>
        <v>6288</v>
      </c>
    </row>
    <row r="1063" spans="1:5" hidden="1" x14ac:dyDescent="0.25">
      <c r="A1063">
        <f t="shared" si="185"/>
        <v>1049</v>
      </c>
      <c r="B1063" s="20">
        <f t="shared" si="182"/>
        <v>4196</v>
      </c>
      <c r="C1063" s="20">
        <f t="shared" si="186"/>
        <v>9441</v>
      </c>
      <c r="D1063" s="20">
        <f t="shared" si="183"/>
        <v>5245</v>
      </c>
      <c r="E1063" s="20">
        <f t="shared" si="184"/>
        <v>6294</v>
      </c>
    </row>
    <row r="1064" spans="1:5" hidden="1" x14ac:dyDescent="0.25">
      <c r="A1064">
        <f t="shared" si="185"/>
        <v>1050</v>
      </c>
      <c r="B1064" s="20">
        <f t="shared" si="182"/>
        <v>4200</v>
      </c>
      <c r="C1064" s="20">
        <f t="shared" si="186"/>
        <v>9450</v>
      </c>
      <c r="D1064" s="20">
        <f t="shared" si="183"/>
        <v>5250</v>
      </c>
      <c r="E1064" s="20">
        <f t="shared" si="184"/>
        <v>6300</v>
      </c>
    </row>
    <row r="1065" spans="1:5" hidden="1" x14ac:dyDescent="0.25">
      <c r="A1065">
        <f t="shared" si="185"/>
        <v>1051</v>
      </c>
      <c r="B1065" s="20">
        <f t="shared" si="182"/>
        <v>4204</v>
      </c>
      <c r="C1065" s="20">
        <f t="shared" si="186"/>
        <v>9459</v>
      </c>
      <c r="D1065" s="20">
        <f t="shared" si="183"/>
        <v>5255</v>
      </c>
      <c r="E1065" s="20">
        <f t="shared" si="184"/>
        <v>6306</v>
      </c>
    </row>
    <row r="1066" spans="1:5" hidden="1" x14ac:dyDescent="0.25">
      <c r="A1066">
        <f t="shared" si="185"/>
        <v>1052</v>
      </c>
      <c r="B1066" s="20">
        <f t="shared" si="182"/>
        <v>4208</v>
      </c>
      <c r="C1066" s="20">
        <f t="shared" si="186"/>
        <v>9468</v>
      </c>
      <c r="D1066" s="20">
        <f t="shared" si="183"/>
        <v>5260</v>
      </c>
      <c r="E1066" s="20">
        <f t="shared" si="184"/>
        <v>6312</v>
      </c>
    </row>
    <row r="1067" spans="1:5" hidden="1" x14ac:dyDescent="0.25">
      <c r="A1067">
        <f t="shared" si="185"/>
        <v>1053</v>
      </c>
      <c r="B1067" s="20">
        <f t="shared" si="182"/>
        <v>4212</v>
      </c>
      <c r="C1067" s="20">
        <f t="shared" si="186"/>
        <v>9477</v>
      </c>
      <c r="D1067" s="20">
        <f t="shared" si="183"/>
        <v>5265</v>
      </c>
      <c r="E1067" s="20">
        <f t="shared" si="184"/>
        <v>6318</v>
      </c>
    </row>
    <row r="1068" spans="1:5" hidden="1" x14ac:dyDescent="0.25">
      <c r="A1068">
        <f t="shared" si="185"/>
        <v>1054</v>
      </c>
      <c r="B1068" s="20">
        <f t="shared" si="182"/>
        <v>4216</v>
      </c>
      <c r="C1068" s="20">
        <f t="shared" si="186"/>
        <v>9486</v>
      </c>
      <c r="D1068" s="20">
        <f t="shared" si="183"/>
        <v>5270</v>
      </c>
      <c r="E1068" s="20">
        <f t="shared" si="184"/>
        <v>6324</v>
      </c>
    </row>
    <row r="1069" spans="1:5" hidden="1" x14ac:dyDescent="0.25">
      <c r="A1069">
        <f t="shared" si="185"/>
        <v>1055</v>
      </c>
      <c r="B1069" s="20">
        <f t="shared" si="182"/>
        <v>4220</v>
      </c>
      <c r="C1069" s="20">
        <f t="shared" si="186"/>
        <v>9495</v>
      </c>
      <c r="D1069" s="20">
        <f t="shared" si="183"/>
        <v>5275</v>
      </c>
      <c r="E1069" s="20">
        <f t="shared" si="184"/>
        <v>6330</v>
      </c>
    </row>
    <row r="1070" spans="1:5" hidden="1" x14ac:dyDescent="0.25">
      <c r="A1070">
        <f t="shared" si="185"/>
        <v>1056</v>
      </c>
      <c r="B1070" s="20">
        <f t="shared" si="182"/>
        <v>4224</v>
      </c>
      <c r="C1070" s="20">
        <f t="shared" si="186"/>
        <v>9504</v>
      </c>
      <c r="D1070" s="20">
        <f t="shared" si="183"/>
        <v>5280</v>
      </c>
      <c r="E1070" s="20">
        <f t="shared" si="184"/>
        <v>6336</v>
      </c>
    </row>
    <row r="1071" spans="1:5" hidden="1" x14ac:dyDescent="0.25">
      <c r="A1071">
        <f t="shared" si="185"/>
        <v>1057</v>
      </c>
      <c r="B1071" s="20">
        <f t="shared" si="182"/>
        <v>4228</v>
      </c>
      <c r="C1071" s="20">
        <f t="shared" si="186"/>
        <v>9513</v>
      </c>
      <c r="D1071" s="20">
        <f t="shared" si="183"/>
        <v>5285</v>
      </c>
      <c r="E1071" s="20">
        <f t="shared" si="184"/>
        <v>6342</v>
      </c>
    </row>
    <row r="1072" spans="1:5" hidden="1" x14ac:dyDescent="0.25">
      <c r="A1072">
        <f t="shared" si="185"/>
        <v>1058</v>
      </c>
      <c r="B1072" s="20">
        <f t="shared" si="182"/>
        <v>4232</v>
      </c>
      <c r="C1072" s="20">
        <f t="shared" si="186"/>
        <v>9522</v>
      </c>
      <c r="D1072" s="20">
        <f t="shared" si="183"/>
        <v>5290</v>
      </c>
      <c r="E1072" s="20">
        <f t="shared" si="184"/>
        <v>6348</v>
      </c>
    </row>
    <row r="1073" spans="1:5" hidden="1" x14ac:dyDescent="0.25">
      <c r="A1073">
        <f t="shared" si="185"/>
        <v>1059</v>
      </c>
      <c r="B1073" s="20">
        <f t="shared" si="182"/>
        <v>4236</v>
      </c>
      <c r="C1073" s="20">
        <f t="shared" si="186"/>
        <v>9531</v>
      </c>
      <c r="D1073" s="20">
        <f t="shared" si="183"/>
        <v>5295</v>
      </c>
      <c r="E1073" s="20">
        <f t="shared" si="184"/>
        <v>6354</v>
      </c>
    </row>
    <row r="1074" spans="1:5" hidden="1" x14ac:dyDescent="0.25">
      <c r="A1074">
        <f t="shared" si="185"/>
        <v>1060</v>
      </c>
      <c r="B1074" s="20">
        <f t="shared" si="182"/>
        <v>4240</v>
      </c>
      <c r="C1074" s="20">
        <f t="shared" si="186"/>
        <v>9540</v>
      </c>
      <c r="D1074" s="20">
        <f t="shared" si="183"/>
        <v>5300</v>
      </c>
      <c r="E1074" s="20">
        <f t="shared" si="184"/>
        <v>6360</v>
      </c>
    </row>
    <row r="1075" spans="1:5" hidden="1" x14ac:dyDescent="0.25">
      <c r="A1075">
        <f t="shared" si="185"/>
        <v>1061</v>
      </c>
      <c r="B1075" s="20">
        <f t="shared" si="182"/>
        <v>4244</v>
      </c>
      <c r="C1075" s="20">
        <f t="shared" si="186"/>
        <v>9549</v>
      </c>
      <c r="D1075" s="20">
        <f t="shared" si="183"/>
        <v>5305</v>
      </c>
      <c r="E1075" s="20">
        <f t="shared" si="184"/>
        <v>6366</v>
      </c>
    </row>
    <row r="1076" spans="1:5" hidden="1" x14ac:dyDescent="0.25">
      <c r="A1076">
        <f t="shared" si="185"/>
        <v>1062</v>
      </c>
      <c r="B1076" s="20">
        <f t="shared" si="182"/>
        <v>4248</v>
      </c>
      <c r="C1076" s="20">
        <f t="shared" si="186"/>
        <v>9558</v>
      </c>
      <c r="D1076" s="20">
        <f t="shared" si="183"/>
        <v>5310</v>
      </c>
      <c r="E1076" s="20">
        <f t="shared" si="184"/>
        <v>6372</v>
      </c>
    </row>
    <row r="1077" spans="1:5" hidden="1" x14ac:dyDescent="0.25">
      <c r="A1077">
        <f t="shared" si="185"/>
        <v>1063</v>
      </c>
      <c r="B1077" s="20">
        <f t="shared" si="182"/>
        <v>4252</v>
      </c>
      <c r="C1077" s="20">
        <f t="shared" si="186"/>
        <v>9567</v>
      </c>
      <c r="D1077" s="20">
        <f t="shared" si="183"/>
        <v>5315</v>
      </c>
      <c r="E1077" s="20">
        <f t="shared" si="184"/>
        <v>6378</v>
      </c>
    </row>
    <row r="1078" spans="1:5" hidden="1" x14ac:dyDescent="0.25">
      <c r="A1078">
        <f t="shared" si="185"/>
        <v>1064</v>
      </c>
      <c r="B1078" s="20">
        <f t="shared" si="182"/>
        <v>4256</v>
      </c>
      <c r="C1078" s="20">
        <f t="shared" si="186"/>
        <v>9576</v>
      </c>
      <c r="D1078" s="20">
        <f t="shared" si="183"/>
        <v>5320</v>
      </c>
      <c r="E1078" s="20">
        <f t="shared" si="184"/>
        <v>6384</v>
      </c>
    </row>
    <row r="1079" spans="1:5" hidden="1" x14ac:dyDescent="0.25">
      <c r="A1079">
        <f t="shared" si="185"/>
        <v>1065</v>
      </c>
      <c r="B1079" s="20">
        <f t="shared" si="182"/>
        <v>4260</v>
      </c>
      <c r="C1079" s="20">
        <f t="shared" si="186"/>
        <v>9585</v>
      </c>
      <c r="D1079" s="20">
        <f t="shared" si="183"/>
        <v>5325</v>
      </c>
      <c r="E1079" s="20">
        <f t="shared" si="184"/>
        <v>6390</v>
      </c>
    </row>
    <row r="1080" spans="1:5" hidden="1" x14ac:dyDescent="0.25">
      <c r="A1080">
        <f t="shared" si="185"/>
        <v>1066</v>
      </c>
      <c r="B1080" s="20">
        <f t="shared" si="182"/>
        <v>4264</v>
      </c>
      <c r="C1080" s="20">
        <f t="shared" si="186"/>
        <v>9594</v>
      </c>
      <c r="D1080" s="20">
        <f t="shared" si="183"/>
        <v>5330</v>
      </c>
      <c r="E1080" s="20">
        <f t="shared" si="184"/>
        <v>6396</v>
      </c>
    </row>
    <row r="1081" spans="1:5" hidden="1" x14ac:dyDescent="0.25">
      <c r="A1081">
        <f t="shared" si="185"/>
        <v>1067</v>
      </c>
      <c r="B1081" s="20">
        <f t="shared" ref="B1081:B1099" si="187">A1081*$B$14</f>
        <v>4268</v>
      </c>
      <c r="C1081" s="20">
        <f t="shared" si="186"/>
        <v>9603</v>
      </c>
      <c r="D1081" s="20">
        <f t="shared" si="183"/>
        <v>5335</v>
      </c>
      <c r="E1081" s="20">
        <f t="shared" si="184"/>
        <v>6402</v>
      </c>
    </row>
    <row r="1082" spans="1:5" hidden="1" x14ac:dyDescent="0.25">
      <c r="A1082">
        <f t="shared" si="185"/>
        <v>1068</v>
      </c>
      <c r="B1082" s="20">
        <f t="shared" si="187"/>
        <v>4272</v>
      </c>
      <c r="C1082" s="20">
        <f t="shared" si="186"/>
        <v>9612</v>
      </c>
      <c r="D1082" s="20">
        <f t="shared" si="183"/>
        <v>5340</v>
      </c>
      <c r="E1082" s="20">
        <f t="shared" si="184"/>
        <v>6408</v>
      </c>
    </row>
    <row r="1083" spans="1:5" hidden="1" x14ac:dyDescent="0.25">
      <c r="A1083">
        <f t="shared" si="185"/>
        <v>1069</v>
      </c>
      <c r="B1083" s="20">
        <f t="shared" si="187"/>
        <v>4276</v>
      </c>
      <c r="C1083" s="20">
        <f t="shared" si="186"/>
        <v>9621</v>
      </c>
      <c r="D1083" s="20">
        <f t="shared" si="183"/>
        <v>5345</v>
      </c>
      <c r="E1083" s="20">
        <f t="shared" si="184"/>
        <v>6414</v>
      </c>
    </row>
    <row r="1084" spans="1:5" hidden="1" x14ac:dyDescent="0.25">
      <c r="A1084">
        <f t="shared" si="185"/>
        <v>1070</v>
      </c>
      <c r="B1084" s="20">
        <f t="shared" si="187"/>
        <v>4280</v>
      </c>
      <c r="C1084" s="20">
        <f t="shared" si="186"/>
        <v>9630</v>
      </c>
      <c r="D1084" s="20">
        <f t="shared" si="183"/>
        <v>5350</v>
      </c>
      <c r="E1084" s="20">
        <f t="shared" si="184"/>
        <v>6420</v>
      </c>
    </row>
    <row r="1085" spans="1:5" hidden="1" x14ac:dyDescent="0.25">
      <c r="A1085">
        <f t="shared" si="185"/>
        <v>1071</v>
      </c>
      <c r="B1085" s="20">
        <f t="shared" si="187"/>
        <v>4284</v>
      </c>
      <c r="C1085" s="20">
        <f t="shared" si="186"/>
        <v>9639</v>
      </c>
      <c r="D1085" s="20">
        <f t="shared" si="183"/>
        <v>5355</v>
      </c>
      <c r="E1085" s="20">
        <f t="shared" si="184"/>
        <v>6426</v>
      </c>
    </row>
    <row r="1086" spans="1:5" hidden="1" x14ac:dyDescent="0.25">
      <c r="A1086">
        <f t="shared" si="185"/>
        <v>1072</v>
      </c>
      <c r="B1086" s="20">
        <f t="shared" si="187"/>
        <v>4288</v>
      </c>
      <c r="C1086" s="20">
        <f t="shared" si="186"/>
        <v>9648</v>
      </c>
      <c r="D1086" s="20">
        <f t="shared" si="183"/>
        <v>5360</v>
      </c>
      <c r="E1086" s="20">
        <f t="shared" si="184"/>
        <v>6432</v>
      </c>
    </row>
    <row r="1087" spans="1:5" hidden="1" x14ac:dyDescent="0.25">
      <c r="A1087">
        <f t="shared" si="185"/>
        <v>1073</v>
      </c>
      <c r="B1087" s="20">
        <f t="shared" si="187"/>
        <v>4292</v>
      </c>
      <c r="C1087" s="20">
        <f t="shared" si="186"/>
        <v>9657</v>
      </c>
      <c r="D1087" s="20">
        <f t="shared" si="183"/>
        <v>5365</v>
      </c>
      <c r="E1087" s="20">
        <f t="shared" si="184"/>
        <v>6438</v>
      </c>
    </row>
    <row r="1088" spans="1:5" hidden="1" x14ac:dyDescent="0.25">
      <c r="A1088">
        <f t="shared" si="185"/>
        <v>1074</v>
      </c>
      <c r="B1088" s="20">
        <f t="shared" si="187"/>
        <v>4296</v>
      </c>
      <c r="C1088" s="20">
        <f t="shared" si="186"/>
        <v>9666</v>
      </c>
      <c r="D1088" s="20">
        <f t="shared" si="183"/>
        <v>5370</v>
      </c>
      <c r="E1088" s="20">
        <f t="shared" si="184"/>
        <v>6444</v>
      </c>
    </row>
    <row r="1089" spans="1:5" hidden="1" x14ac:dyDescent="0.25">
      <c r="A1089">
        <f t="shared" si="185"/>
        <v>1075</v>
      </c>
      <c r="B1089" s="20">
        <f t="shared" si="187"/>
        <v>4300</v>
      </c>
      <c r="C1089" s="20">
        <f t="shared" si="186"/>
        <v>9675</v>
      </c>
      <c r="D1089" s="20">
        <f t="shared" si="183"/>
        <v>5375</v>
      </c>
      <c r="E1089" s="20">
        <f t="shared" si="184"/>
        <v>6450</v>
      </c>
    </row>
    <row r="1090" spans="1:5" hidden="1" x14ac:dyDescent="0.25">
      <c r="A1090">
        <f t="shared" si="185"/>
        <v>1076</v>
      </c>
      <c r="B1090" s="20">
        <f t="shared" si="187"/>
        <v>4304</v>
      </c>
      <c r="C1090" s="20">
        <f t="shared" si="186"/>
        <v>9684</v>
      </c>
      <c r="D1090" s="20">
        <f t="shared" si="183"/>
        <v>5380</v>
      </c>
      <c r="E1090" s="20">
        <f t="shared" si="184"/>
        <v>6456</v>
      </c>
    </row>
    <row r="1091" spans="1:5" hidden="1" x14ac:dyDescent="0.25">
      <c r="A1091">
        <f t="shared" si="185"/>
        <v>1077</v>
      </c>
      <c r="B1091" s="20">
        <f t="shared" si="187"/>
        <v>4308</v>
      </c>
      <c r="C1091" s="20">
        <f t="shared" si="186"/>
        <v>9693</v>
      </c>
      <c r="D1091" s="20">
        <f t="shared" si="183"/>
        <v>5385</v>
      </c>
      <c r="E1091" s="20">
        <f t="shared" si="184"/>
        <v>6462</v>
      </c>
    </row>
    <row r="1092" spans="1:5" hidden="1" x14ac:dyDescent="0.25">
      <c r="A1092">
        <f t="shared" si="185"/>
        <v>1078</v>
      </c>
      <c r="B1092" s="20">
        <f t="shared" si="187"/>
        <v>4312</v>
      </c>
      <c r="C1092" s="20">
        <f t="shared" si="186"/>
        <v>9702</v>
      </c>
      <c r="D1092" s="20">
        <f t="shared" si="183"/>
        <v>5390</v>
      </c>
      <c r="E1092" s="20">
        <f t="shared" si="184"/>
        <v>6468</v>
      </c>
    </row>
    <row r="1093" spans="1:5" hidden="1" x14ac:dyDescent="0.25">
      <c r="A1093">
        <f t="shared" si="185"/>
        <v>1079</v>
      </c>
      <c r="B1093" s="20">
        <f t="shared" si="187"/>
        <v>4316</v>
      </c>
      <c r="C1093" s="20">
        <f t="shared" si="186"/>
        <v>9711</v>
      </c>
      <c r="D1093" s="20">
        <f t="shared" si="183"/>
        <v>5395</v>
      </c>
      <c r="E1093" s="20">
        <f t="shared" si="184"/>
        <v>6474</v>
      </c>
    </row>
    <row r="1094" spans="1:5" hidden="1" x14ac:dyDescent="0.25">
      <c r="A1094">
        <f t="shared" si="185"/>
        <v>1080</v>
      </c>
      <c r="B1094" s="20">
        <f t="shared" si="187"/>
        <v>4320</v>
      </c>
      <c r="C1094" s="20">
        <f t="shared" si="186"/>
        <v>9720</v>
      </c>
      <c r="D1094" s="20">
        <f t="shared" si="183"/>
        <v>5400</v>
      </c>
      <c r="E1094" s="20">
        <f t="shared" si="184"/>
        <v>6480</v>
      </c>
    </row>
    <row r="1095" spans="1:5" hidden="1" x14ac:dyDescent="0.25">
      <c r="A1095">
        <f t="shared" si="185"/>
        <v>1081</v>
      </c>
      <c r="B1095" s="20">
        <f t="shared" si="187"/>
        <v>4324</v>
      </c>
      <c r="C1095" s="20">
        <f t="shared" si="186"/>
        <v>9729</v>
      </c>
      <c r="D1095" s="20">
        <f t="shared" si="183"/>
        <v>5405</v>
      </c>
      <c r="E1095" s="20">
        <f t="shared" si="184"/>
        <v>6486</v>
      </c>
    </row>
    <row r="1096" spans="1:5" hidden="1" x14ac:dyDescent="0.25">
      <c r="A1096">
        <f t="shared" si="185"/>
        <v>1082</v>
      </c>
      <c r="B1096" s="20">
        <f t="shared" si="187"/>
        <v>4328</v>
      </c>
      <c r="C1096" s="20">
        <f t="shared" si="186"/>
        <v>9738</v>
      </c>
      <c r="D1096" s="20">
        <f t="shared" si="183"/>
        <v>5410</v>
      </c>
      <c r="E1096" s="20">
        <f t="shared" si="184"/>
        <v>6492</v>
      </c>
    </row>
    <row r="1097" spans="1:5" hidden="1" x14ac:dyDescent="0.25">
      <c r="A1097">
        <f t="shared" si="185"/>
        <v>1083</v>
      </c>
      <c r="B1097" s="20">
        <f t="shared" si="187"/>
        <v>4332</v>
      </c>
      <c r="C1097" s="20">
        <f t="shared" si="186"/>
        <v>9747</v>
      </c>
      <c r="D1097" s="20">
        <f t="shared" si="183"/>
        <v>5415</v>
      </c>
      <c r="E1097" s="20">
        <f t="shared" si="184"/>
        <v>6498</v>
      </c>
    </row>
    <row r="1098" spans="1:5" hidden="1" x14ac:dyDescent="0.25">
      <c r="A1098">
        <f t="shared" si="185"/>
        <v>1084</v>
      </c>
      <c r="B1098" s="20">
        <f t="shared" si="187"/>
        <v>4336</v>
      </c>
      <c r="C1098" s="20">
        <f t="shared" si="186"/>
        <v>9756</v>
      </c>
      <c r="D1098" s="20">
        <f t="shared" si="183"/>
        <v>5420</v>
      </c>
      <c r="E1098" s="20">
        <f t="shared" si="184"/>
        <v>6504</v>
      </c>
    </row>
    <row r="1099" spans="1:5" hidden="1" x14ac:dyDescent="0.25">
      <c r="A1099">
        <f t="shared" si="185"/>
        <v>1085</v>
      </c>
      <c r="B1099" s="20">
        <f t="shared" si="187"/>
        <v>4340</v>
      </c>
      <c r="C1099" s="20">
        <f t="shared" si="186"/>
        <v>9765</v>
      </c>
      <c r="D1099" s="20">
        <f t="shared" si="183"/>
        <v>5425</v>
      </c>
      <c r="E1099" s="20">
        <f t="shared" si="184"/>
        <v>6510</v>
      </c>
    </row>
    <row r="1100" spans="1:5" hidden="1" x14ac:dyDescent="0.25">
      <c r="A1100">
        <f>A1099+1</f>
        <v>1086</v>
      </c>
      <c r="B1100" s="20">
        <f>A1100*$B$14</f>
        <v>4344</v>
      </c>
      <c r="C1100" s="20">
        <f>A1100*$C$14</f>
        <v>9774</v>
      </c>
      <c r="D1100" s="20">
        <f t="shared" si="183"/>
        <v>5430</v>
      </c>
      <c r="E1100" s="20">
        <f t="shared" si="184"/>
        <v>6516</v>
      </c>
    </row>
    <row r="1101" spans="1:5" hidden="1" x14ac:dyDescent="0.25">
      <c r="A1101">
        <f t="shared" ref="A1101:A1116" si="188">A1100+1</f>
        <v>1087</v>
      </c>
      <c r="B1101" s="20">
        <f t="shared" ref="B1101:B1164" si="189">A1101*$B$14</f>
        <v>4348</v>
      </c>
      <c r="C1101" s="20">
        <f t="shared" ref="C1101:C1116" si="190">A1101*$C$14</f>
        <v>9783</v>
      </c>
      <c r="D1101" s="20">
        <f t="shared" si="183"/>
        <v>5435</v>
      </c>
      <c r="E1101" s="20">
        <f t="shared" si="184"/>
        <v>6522</v>
      </c>
    </row>
    <row r="1102" spans="1:5" hidden="1" x14ac:dyDescent="0.25">
      <c r="A1102">
        <f t="shared" si="188"/>
        <v>1088</v>
      </c>
      <c r="B1102" s="20">
        <f t="shared" si="189"/>
        <v>4352</v>
      </c>
      <c r="C1102" s="20">
        <f t="shared" si="190"/>
        <v>9792</v>
      </c>
      <c r="D1102" s="20">
        <f t="shared" si="183"/>
        <v>5440</v>
      </c>
      <c r="E1102" s="20">
        <f t="shared" si="184"/>
        <v>6528</v>
      </c>
    </row>
    <row r="1103" spans="1:5" hidden="1" x14ac:dyDescent="0.25">
      <c r="A1103">
        <f t="shared" si="188"/>
        <v>1089</v>
      </c>
      <c r="B1103" s="20">
        <f t="shared" si="189"/>
        <v>4356</v>
      </c>
      <c r="C1103" s="20">
        <f t="shared" si="190"/>
        <v>9801</v>
      </c>
      <c r="D1103" s="20">
        <f t="shared" si="183"/>
        <v>5445</v>
      </c>
      <c r="E1103" s="20">
        <f t="shared" si="184"/>
        <v>6534</v>
      </c>
    </row>
    <row r="1104" spans="1:5" hidden="1" x14ac:dyDescent="0.25">
      <c r="A1104">
        <f t="shared" si="188"/>
        <v>1090</v>
      </c>
      <c r="B1104" s="20">
        <f t="shared" si="189"/>
        <v>4360</v>
      </c>
      <c r="C1104" s="20">
        <f t="shared" si="190"/>
        <v>9810</v>
      </c>
      <c r="D1104" s="20">
        <f t="shared" ref="D1104:D1167" si="191">A1104*$D$14</f>
        <v>5450</v>
      </c>
      <c r="E1104" s="20">
        <f t="shared" ref="E1104:E1167" si="192">A1104*$E$14</f>
        <v>6540</v>
      </c>
    </row>
    <row r="1105" spans="1:5" hidden="1" x14ac:dyDescent="0.25">
      <c r="A1105">
        <f t="shared" si="188"/>
        <v>1091</v>
      </c>
      <c r="B1105" s="20">
        <f t="shared" si="189"/>
        <v>4364</v>
      </c>
      <c r="C1105" s="20">
        <f t="shared" si="190"/>
        <v>9819</v>
      </c>
      <c r="D1105" s="20">
        <f t="shared" si="191"/>
        <v>5455</v>
      </c>
      <c r="E1105" s="20">
        <f t="shared" si="192"/>
        <v>6546</v>
      </c>
    </row>
    <row r="1106" spans="1:5" hidden="1" x14ac:dyDescent="0.25">
      <c r="A1106">
        <f t="shared" si="188"/>
        <v>1092</v>
      </c>
      <c r="B1106" s="20">
        <f t="shared" si="189"/>
        <v>4368</v>
      </c>
      <c r="C1106" s="20">
        <f t="shared" si="190"/>
        <v>9828</v>
      </c>
      <c r="D1106" s="20">
        <f t="shared" si="191"/>
        <v>5460</v>
      </c>
      <c r="E1106" s="20">
        <f t="shared" si="192"/>
        <v>6552</v>
      </c>
    </row>
    <row r="1107" spans="1:5" hidden="1" x14ac:dyDescent="0.25">
      <c r="A1107">
        <f t="shared" si="188"/>
        <v>1093</v>
      </c>
      <c r="B1107" s="20">
        <f t="shared" si="189"/>
        <v>4372</v>
      </c>
      <c r="C1107" s="20">
        <f t="shared" si="190"/>
        <v>9837</v>
      </c>
      <c r="D1107" s="20">
        <f t="shared" si="191"/>
        <v>5465</v>
      </c>
      <c r="E1107" s="20">
        <f t="shared" si="192"/>
        <v>6558</v>
      </c>
    </row>
    <row r="1108" spans="1:5" hidden="1" x14ac:dyDescent="0.25">
      <c r="A1108">
        <f t="shared" si="188"/>
        <v>1094</v>
      </c>
      <c r="B1108" s="20">
        <f t="shared" si="189"/>
        <v>4376</v>
      </c>
      <c r="C1108" s="20">
        <f t="shared" si="190"/>
        <v>9846</v>
      </c>
      <c r="D1108" s="20">
        <f t="shared" si="191"/>
        <v>5470</v>
      </c>
      <c r="E1108" s="20">
        <f t="shared" si="192"/>
        <v>6564</v>
      </c>
    </row>
    <row r="1109" spans="1:5" hidden="1" x14ac:dyDescent="0.25">
      <c r="A1109">
        <f t="shared" si="188"/>
        <v>1095</v>
      </c>
      <c r="B1109" s="20">
        <f t="shared" si="189"/>
        <v>4380</v>
      </c>
      <c r="C1109" s="20">
        <f t="shared" si="190"/>
        <v>9855</v>
      </c>
      <c r="D1109" s="20">
        <f t="shared" si="191"/>
        <v>5475</v>
      </c>
      <c r="E1109" s="20">
        <f t="shared" si="192"/>
        <v>6570</v>
      </c>
    </row>
    <row r="1110" spans="1:5" hidden="1" x14ac:dyDescent="0.25">
      <c r="A1110">
        <f t="shared" si="188"/>
        <v>1096</v>
      </c>
      <c r="B1110" s="20">
        <f t="shared" si="189"/>
        <v>4384</v>
      </c>
      <c r="C1110" s="20">
        <f t="shared" si="190"/>
        <v>9864</v>
      </c>
      <c r="D1110" s="20">
        <f t="shared" si="191"/>
        <v>5480</v>
      </c>
      <c r="E1110" s="20">
        <f t="shared" si="192"/>
        <v>6576</v>
      </c>
    </row>
    <row r="1111" spans="1:5" hidden="1" x14ac:dyDescent="0.25">
      <c r="A1111">
        <f t="shared" si="188"/>
        <v>1097</v>
      </c>
      <c r="B1111" s="20">
        <f t="shared" si="189"/>
        <v>4388</v>
      </c>
      <c r="C1111" s="20">
        <f t="shared" si="190"/>
        <v>9873</v>
      </c>
      <c r="D1111" s="20">
        <f t="shared" si="191"/>
        <v>5485</v>
      </c>
      <c r="E1111" s="20">
        <f t="shared" si="192"/>
        <v>6582</v>
      </c>
    </row>
    <row r="1112" spans="1:5" hidden="1" x14ac:dyDescent="0.25">
      <c r="A1112">
        <f t="shared" si="188"/>
        <v>1098</v>
      </c>
      <c r="B1112" s="20">
        <f t="shared" si="189"/>
        <v>4392</v>
      </c>
      <c r="C1112" s="20">
        <f t="shared" si="190"/>
        <v>9882</v>
      </c>
      <c r="D1112" s="20">
        <f t="shared" si="191"/>
        <v>5490</v>
      </c>
      <c r="E1112" s="20">
        <f t="shared" si="192"/>
        <v>6588</v>
      </c>
    </row>
    <row r="1113" spans="1:5" hidden="1" x14ac:dyDescent="0.25">
      <c r="A1113">
        <f t="shared" si="188"/>
        <v>1099</v>
      </c>
      <c r="B1113" s="20">
        <f t="shared" si="189"/>
        <v>4396</v>
      </c>
      <c r="C1113" s="20">
        <f t="shared" si="190"/>
        <v>9891</v>
      </c>
      <c r="D1113" s="20">
        <f t="shared" si="191"/>
        <v>5495</v>
      </c>
      <c r="E1113" s="20">
        <f t="shared" si="192"/>
        <v>6594</v>
      </c>
    </row>
    <row r="1114" spans="1:5" hidden="1" x14ac:dyDescent="0.25">
      <c r="A1114">
        <f t="shared" si="188"/>
        <v>1100</v>
      </c>
      <c r="B1114" s="20">
        <f t="shared" si="189"/>
        <v>4400</v>
      </c>
      <c r="C1114" s="20">
        <f t="shared" si="190"/>
        <v>9900</v>
      </c>
      <c r="D1114" s="20">
        <f t="shared" si="191"/>
        <v>5500</v>
      </c>
      <c r="E1114" s="20">
        <f t="shared" si="192"/>
        <v>6600</v>
      </c>
    </row>
    <row r="1115" spans="1:5" hidden="1" x14ac:dyDescent="0.25">
      <c r="A1115">
        <f t="shared" si="188"/>
        <v>1101</v>
      </c>
      <c r="B1115" s="20">
        <f t="shared" si="189"/>
        <v>4404</v>
      </c>
      <c r="C1115" s="20">
        <f t="shared" si="190"/>
        <v>9909</v>
      </c>
      <c r="D1115" s="20">
        <f t="shared" si="191"/>
        <v>5505</v>
      </c>
      <c r="E1115" s="20">
        <f t="shared" si="192"/>
        <v>6606</v>
      </c>
    </row>
    <row r="1116" spans="1:5" hidden="1" x14ac:dyDescent="0.25">
      <c r="A1116">
        <f t="shared" si="188"/>
        <v>1102</v>
      </c>
      <c r="B1116" s="20">
        <f t="shared" si="189"/>
        <v>4408</v>
      </c>
      <c r="C1116" s="20">
        <f t="shared" si="190"/>
        <v>9918</v>
      </c>
      <c r="D1116" s="20">
        <f t="shared" si="191"/>
        <v>5510</v>
      </c>
      <c r="E1116" s="20">
        <f t="shared" si="192"/>
        <v>6612</v>
      </c>
    </row>
    <row r="1117" spans="1:5" hidden="1" x14ac:dyDescent="0.25">
      <c r="A1117">
        <f>A1116+1</f>
        <v>1103</v>
      </c>
      <c r="B1117" s="20">
        <f>A1117*$B$14</f>
        <v>4412</v>
      </c>
      <c r="C1117" s="20">
        <f>A1117*$C$14</f>
        <v>9927</v>
      </c>
      <c r="D1117" s="20">
        <f t="shared" si="191"/>
        <v>5515</v>
      </c>
      <c r="E1117" s="20">
        <f t="shared" si="192"/>
        <v>6618</v>
      </c>
    </row>
    <row r="1118" spans="1:5" hidden="1" x14ac:dyDescent="0.25">
      <c r="A1118">
        <f t="shared" ref="A1118:A1126" si="193">A1117+1</f>
        <v>1104</v>
      </c>
      <c r="B1118" s="20">
        <f t="shared" si="189"/>
        <v>4416</v>
      </c>
      <c r="C1118" s="20">
        <f t="shared" ref="C1118:C1125" si="194">A1118*$C$14</f>
        <v>9936</v>
      </c>
      <c r="D1118" s="20">
        <f t="shared" si="191"/>
        <v>5520</v>
      </c>
      <c r="E1118" s="20">
        <f t="shared" si="192"/>
        <v>6624</v>
      </c>
    </row>
    <row r="1119" spans="1:5" hidden="1" x14ac:dyDescent="0.25">
      <c r="A1119">
        <f t="shared" si="193"/>
        <v>1105</v>
      </c>
      <c r="B1119" s="20">
        <f t="shared" si="189"/>
        <v>4420</v>
      </c>
      <c r="C1119" s="20">
        <f t="shared" si="194"/>
        <v>9945</v>
      </c>
      <c r="D1119" s="20">
        <f t="shared" si="191"/>
        <v>5525</v>
      </c>
      <c r="E1119" s="20">
        <f t="shared" si="192"/>
        <v>6630</v>
      </c>
    </row>
    <row r="1120" spans="1:5" hidden="1" x14ac:dyDescent="0.25">
      <c r="A1120">
        <f t="shared" si="193"/>
        <v>1106</v>
      </c>
      <c r="B1120" s="20">
        <f t="shared" si="189"/>
        <v>4424</v>
      </c>
      <c r="C1120" s="20">
        <f t="shared" si="194"/>
        <v>9954</v>
      </c>
      <c r="D1120" s="20">
        <f t="shared" si="191"/>
        <v>5530</v>
      </c>
      <c r="E1120" s="20">
        <f t="shared" si="192"/>
        <v>6636</v>
      </c>
    </row>
    <row r="1121" spans="1:5" hidden="1" x14ac:dyDescent="0.25">
      <c r="A1121">
        <f t="shared" si="193"/>
        <v>1107</v>
      </c>
      <c r="B1121" s="20">
        <f t="shared" si="189"/>
        <v>4428</v>
      </c>
      <c r="C1121" s="20">
        <f t="shared" si="194"/>
        <v>9963</v>
      </c>
      <c r="D1121" s="20">
        <f t="shared" si="191"/>
        <v>5535</v>
      </c>
      <c r="E1121" s="20">
        <f t="shared" si="192"/>
        <v>6642</v>
      </c>
    </row>
    <row r="1122" spans="1:5" hidden="1" x14ac:dyDescent="0.25">
      <c r="A1122">
        <f t="shared" si="193"/>
        <v>1108</v>
      </c>
      <c r="B1122" s="20">
        <f t="shared" si="189"/>
        <v>4432</v>
      </c>
      <c r="C1122" s="20">
        <f t="shared" si="194"/>
        <v>9972</v>
      </c>
      <c r="D1122" s="20">
        <f t="shared" si="191"/>
        <v>5540</v>
      </c>
      <c r="E1122" s="20">
        <f t="shared" si="192"/>
        <v>6648</v>
      </c>
    </row>
    <row r="1123" spans="1:5" hidden="1" x14ac:dyDescent="0.25">
      <c r="A1123">
        <f t="shared" si="193"/>
        <v>1109</v>
      </c>
      <c r="B1123" s="20">
        <f t="shared" si="189"/>
        <v>4436</v>
      </c>
      <c r="C1123" s="20">
        <f t="shared" si="194"/>
        <v>9981</v>
      </c>
      <c r="D1123" s="20">
        <f t="shared" si="191"/>
        <v>5545</v>
      </c>
      <c r="E1123" s="20">
        <f t="shared" si="192"/>
        <v>6654</v>
      </c>
    </row>
    <row r="1124" spans="1:5" hidden="1" x14ac:dyDescent="0.25">
      <c r="A1124">
        <f t="shared" si="193"/>
        <v>1110</v>
      </c>
      <c r="B1124" s="20">
        <f t="shared" si="189"/>
        <v>4440</v>
      </c>
      <c r="C1124" s="20">
        <f t="shared" si="194"/>
        <v>9990</v>
      </c>
      <c r="D1124" s="20">
        <f t="shared" si="191"/>
        <v>5550</v>
      </c>
      <c r="E1124" s="20">
        <f t="shared" si="192"/>
        <v>6660</v>
      </c>
    </row>
    <row r="1125" spans="1:5" hidden="1" x14ac:dyDescent="0.25">
      <c r="A1125">
        <f t="shared" si="193"/>
        <v>1111</v>
      </c>
      <c r="B1125" s="20">
        <f t="shared" si="189"/>
        <v>4444</v>
      </c>
      <c r="C1125" s="20">
        <f t="shared" si="194"/>
        <v>9999</v>
      </c>
      <c r="D1125" s="20">
        <f t="shared" si="191"/>
        <v>5555</v>
      </c>
      <c r="E1125" s="20">
        <f t="shared" si="192"/>
        <v>6666</v>
      </c>
    </row>
    <row r="1126" spans="1:5" hidden="1" x14ac:dyDescent="0.25">
      <c r="A1126">
        <f t="shared" si="193"/>
        <v>1112</v>
      </c>
      <c r="B1126" s="20">
        <f t="shared" si="189"/>
        <v>4448</v>
      </c>
      <c r="C1126" s="20"/>
      <c r="D1126" s="20">
        <f t="shared" si="191"/>
        <v>5560</v>
      </c>
      <c r="E1126" s="20">
        <f t="shared" si="192"/>
        <v>6672</v>
      </c>
    </row>
    <row r="1127" spans="1:5" hidden="1" x14ac:dyDescent="0.25">
      <c r="A1127">
        <f>A1126+1</f>
        <v>1113</v>
      </c>
      <c r="B1127" s="20">
        <f>A1127*$B$14</f>
        <v>4452</v>
      </c>
      <c r="C1127" s="20"/>
      <c r="D1127" s="20">
        <f t="shared" si="191"/>
        <v>5565</v>
      </c>
      <c r="E1127" s="20">
        <f t="shared" si="192"/>
        <v>6678</v>
      </c>
    </row>
    <row r="1128" spans="1:5" hidden="1" x14ac:dyDescent="0.25">
      <c r="A1128">
        <f t="shared" ref="A1128:A1191" si="195">A1127+1</f>
        <v>1114</v>
      </c>
      <c r="B1128" s="20">
        <f t="shared" si="189"/>
        <v>4456</v>
      </c>
      <c r="C1128" s="20"/>
      <c r="D1128" s="20">
        <f t="shared" si="191"/>
        <v>5570</v>
      </c>
      <c r="E1128" s="20">
        <f t="shared" si="192"/>
        <v>6684</v>
      </c>
    </row>
    <row r="1129" spans="1:5" hidden="1" x14ac:dyDescent="0.25">
      <c r="A1129">
        <f t="shared" si="195"/>
        <v>1115</v>
      </c>
      <c r="B1129" s="20">
        <f t="shared" si="189"/>
        <v>4460</v>
      </c>
      <c r="C1129" s="20"/>
      <c r="D1129" s="20">
        <f t="shared" si="191"/>
        <v>5575</v>
      </c>
      <c r="E1129" s="20">
        <f t="shared" si="192"/>
        <v>6690</v>
      </c>
    </row>
    <row r="1130" spans="1:5" hidden="1" x14ac:dyDescent="0.25">
      <c r="A1130">
        <f t="shared" si="195"/>
        <v>1116</v>
      </c>
      <c r="B1130" s="20">
        <f t="shared" si="189"/>
        <v>4464</v>
      </c>
      <c r="C1130" s="20"/>
      <c r="D1130" s="20">
        <f t="shared" si="191"/>
        <v>5580</v>
      </c>
      <c r="E1130" s="20">
        <f t="shared" si="192"/>
        <v>6696</v>
      </c>
    </row>
    <row r="1131" spans="1:5" hidden="1" x14ac:dyDescent="0.25">
      <c r="A1131">
        <f t="shared" si="195"/>
        <v>1117</v>
      </c>
      <c r="B1131" s="20">
        <f t="shared" si="189"/>
        <v>4468</v>
      </c>
      <c r="C1131" s="20"/>
      <c r="D1131" s="20">
        <f t="shared" si="191"/>
        <v>5585</v>
      </c>
      <c r="E1131" s="20">
        <f t="shared" si="192"/>
        <v>6702</v>
      </c>
    </row>
    <row r="1132" spans="1:5" hidden="1" x14ac:dyDescent="0.25">
      <c r="A1132">
        <f t="shared" si="195"/>
        <v>1118</v>
      </c>
      <c r="B1132" s="20">
        <f t="shared" si="189"/>
        <v>4472</v>
      </c>
      <c r="C1132" s="20"/>
      <c r="D1132" s="20">
        <f t="shared" si="191"/>
        <v>5590</v>
      </c>
      <c r="E1132" s="20">
        <f t="shared" si="192"/>
        <v>6708</v>
      </c>
    </row>
    <row r="1133" spans="1:5" hidden="1" x14ac:dyDescent="0.25">
      <c r="A1133">
        <f t="shared" si="195"/>
        <v>1119</v>
      </c>
      <c r="B1133" s="20">
        <f t="shared" si="189"/>
        <v>4476</v>
      </c>
      <c r="C1133" s="20"/>
      <c r="D1133" s="20">
        <f t="shared" si="191"/>
        <v>5595</v>
      </c>
      <c r="E1133" s="20">
        <f t="shared" si="192"/>
        <v>6714</v>
      </c>
    </row>
    <row r="1134" spans="1:5" hidden="1" x14ac:dyDescent="0.25">
      <c r="A1134">
        <f t="shared" si="195"/>
        <v>1120</v>
      </c>
      <c r="B1134" s="20">
        <f t="shared" si="189"/>
        <v>4480</v>
      </c>
      <c r="C1134" s="20"/>
      <c r="D1134" s="20">
        <f t="shared" si="191"/>
        <v>5600</v>
      </c>
      <c r="E1134" s="20">
        <f t="shared" si="192"/>
        <v>6720</v>
      </c>
    </row>
    <row r="1135" spans="1:5" hidden="1" x14ac:dyDescent="0.25">
      <c r="A1135">
        <f t="shared" si="195"/>
        <v>1121</v>
      </c>
      <c r="B1135" s="20">
        <f t="shared" si="189"/>
        <v>4484</v>
      </c>
      <c r="C1135" s="20"/>
      <c r="D1135" s="20">
        <f t="shared" si="191"/>
        <v>5605</v>
      </c>
      <c r="E1135" s="20">
        <f t="shared" si="192"/>
        <v>6726</v>
      </c>
    </row>
    <row r="1136" spans="1:5" hidden="1" x14ac:dyDescent="0.25">
      <c r="A1136">
        <f t="shared" si="195"/>
        <v>1122</v>
      </c>
      <c r="B1136" s="20">
        <f t="shared" si="189"/>
        <v>4488</v>
      </c>
      <c r="C1136" s="20"/>
      <c r="D1136" s="20">
        <f t="shared" si="191"/>
        <v>5610</v>
      </c>
      <c r="E1136" s="20">
        <f t="shared" si="192"/>
        <v>6732</v>
      </c>
    </row>
    <row r="1137" spans="1:5" hidden="1" x14ac:dyDescent="0.25">
      <c r="A1137">
        <f t="shared" si="195"/>
        <v>1123</v>
      </c>
      <c r="B1137" s="20">
        <f t="shared" si="189"/>
        <v>4492</v>
      </c>
      <c r="C1137" s="20"/>
      <c r="D1137" s="20">
        <f t="shared" si="191"/>
        <v>5615</v>
      </c>
      <c r="E1137" s="20">
        <f t="shared" si="192"/>
        <v>6738</v>
      </c>
    </row>
    <row r="1138" spans="1:5" hidden="1" x14ac:dyDescent="0.25">
      <c r="A1138">
        <f t="shared" si="195"/>
        <v>1124</v>
      </c>
      <c r="B1138" s="20">
        <f t="shared" si="189"/>
        <v>4496</v>
      </c>
      <c r="C1138" s="20"/>
      <c r="D1138" s="20">
        <f t="shared" si="191"/>
        <v>5620</v>
      </c>
      <c r="E1138" s="20">
        <f t="shared" si="192"/>
        <v>6744</v>
      </c>
    </row>
    <row r="1139" spans="1:5" hidden="1" x14ac:dyDescent="0.25">
      <c r="A1139">
        <f t="shared" si="195"/>
        <v>1125</v>
      </c>
      <c r="B1139" s="20">
        <f t="shared" si="189"/>
        <v>4500</v>
      </c>
      <c r="C1139" s="20"/>
      <c r="D1139" s="20">
        <f t="shared" si="191"/>
        <v>5625</v>
      </c>
      <c r="E1139" s="20">
        <f t="shared" si="192"/>
        <v>6750</v>
      </c>
    </row>
    <row r="1140" spans="1:5" hidden="1" x14ac:dyDescent="0.25">
      <c r="A1140">
        <f t="shared" si="195"/>
        <v>1126</v>
      </c>
      <c r="B1140" s="20">
        <f t="shared" si="189"/>
        <v>4504</v>
      </c>
      <c r="C1140" s="20"/>
      <c r="D1140" s="20">
        <f t="shared" si="191"/>
        <v>5630</v>
      </c>
      <c r="E1140" s="20">
        <f t="shared" si="192"/>
        <v>6756</v>
      </c>
    </row>
    <row r="1141" spans="1:5" hidden="1" x14ac:dyDescent="0.25">
      <c r="A1141">
        <f t="shared" si="195"/>
        <v>1127</v>
      </c>
      <c r="B1141" s="20">
        <f t="shared" si="189"/>
        <v>4508</v>
      </c>
      <c r="C1141" s="20"/>
      <c r="D1141" s="20">
        <f t="shared" si="191"/>
        <v>5635</v>
      </c>
      <c r="E1141" s="20">
        <f t="shared" si="192"/>
        <v>6762</v>
      </c>
    </row>
    <row r="1142" spans="1:5" hidden="1" x14ac:dyDescent="0.25">
      <c r="A1142">
        <f t="shared" si="195"/>
        <v>1128</v>
      </c>
      <c r="B1142" s="20">
        <f t="shared" si="189"/>
        <v>4512</v>
      </c>
      <c r="C1142" s="20"/>
      <c r="D1142" s="20">
        <f t="shared" si="191"/>
        <v>5640</v>
      </c>
      <c r="E1142" s="20">
        <f t="shared" si="192"/>
        <v>6768</v>
      </c>
    </row>
    <row r="1143" spans="1:5" hidden="1" x14ac:dyDescent="0.25">
      <c r="A1143">
        <f t="shared" si="195"/>
        <v>1129</v>
      </c>
      <c r="B1143" s="20">
        <f t="shared" si="189"/>
        <v>4516</v>
      </c>
      <c r="C1143" s="20"/>
      <c r="D1143" s="20">
        <f t="shared" si="191"/>
        <v>5645</v>
      </c>
      <c r="E1143" s="20">
        <f t="shared" si="192"/>
        <v>6774</v>
      </c>
    </row>
    <row r="1144" spans="1:5" hidden="1" x14ac:dyDescent="0.25">
      <c r="A1144">
        <f t="shared" si="195"/>
        <v>1130</v>
      </c>
      <c r="B1144" s="20">
        <f t="shared" si="189"/>
        <v>4520</v>
      </c>
      <c r="C1144" s="20"/>
      <c r="D1144" s="20">
        <f t="shared" si="191"/>
        <v>5650</v>
      </c>
      <c r="E1144" s="20">
        <f t="shared" si="192"/>
        <v>6780</v>
      </c>
    </row>
    <row r="1145" spans="1:5" hidden="1" x14ac:dyDescent="0.25">
      <c r="A1145">
        <f t="shared" si="195"/>
        <v>1131</v>
      </c>
      <c r="B1145" s="20">
        <f t="shared" si="189"/>
        <v>4524</v>
      </c>
      <c r="C1145" s="20"/>
      <c r="D1145" s="20">
        <f t="shared" si="191"/>
        <v>5655</v>
      </c>
      <c r="E1145" s="20">
        <f t="shared" si="192"/>
        <v>6786</v>
      </c>
    </row>
    <row r="1146" spans="1:5" hidden="1" x14ac:dyDescent="0.25">
      <c r="A1146">
        <f t="shared" si="195"/>
        <v>1132</v>
      </c>
      <c r="B1146" s="20">
        <f t="shared" si="189"/>
        <v>4528</v>
      </c>
      <c r="C1146" s="20"/>
      <c r="D1146" s="20">
        <f t="shared" si="191"/>
        <v>5660</v>
      </c>
      <c r="E1146" s="20">
        <f t="shared" si="192"/>
        <v>6792</v>
      </c>
    </row>
    <row r="1147" spans="1:5" hidden="1" x14ac:dyDescent="0.25">
      <c r="A1147">
        <f t="shared" si="195"/>
        <v>1133</v>
      </c>
      <c r="B1147" s="20">
        <f t="shared" si="189"/>
        <v>4532</v>
      </c>
      <c r="C1147" s="20"/>
      <c r="D1147" s="20">
        <f t="shared" si="191"/>
        <v>5665</v>
      </c>
      <c r="E1147" s="20">
        <f t="shared" si="192"/>
        <v>6798</v>
      </c>
    </row>
    <row r="1148" spans="1:5" hidden="1" x14ac:dyDescent="0.25">
      <c r="A1148">
        <f t="shared" si="195"/>
        <v>1134</v>
      </c>
      <c r="B1148" s="20">
        <f t="shared" si="189"/>
        <v>4536</v>
      </c>
      <c r="C1148" s="20"/>
      <c r="D1148" s="20">
        <f t="shared" si="191"/>
        <v>5670</v>
      </c>
      <c r="E1148" s="20">
        <f t="shared" si="192"/>
        <v>6804</v>
      </c>
    </row>
    <row r="1149" spans="1:5" hidden="1" x14ac:dyDescent="0.25">
      <c r="A1149">
        <f t="shared" si="195"/>
        <v>1135</v>
      </c>
      <c r="B1149" s="20">
        <f t="shared" si="189"/>
        <v>4540</v>
      </c>
      <c r="C1149" s="20"/>
      <c r="D1149" s="20">
        <f t="shared" si="191"/>
        <v>5675</v>
      </c>
      <c r="E1149" s="20">
        <f t="shared" si="192"/>
        <v>6810</v>
      </c>
    </row>
    <row r="1150" spans="1:5" hidden="1" x14ac:dyDescent="0.25">
      <c r="A1150">
        <f t="shared" si="195"/>
        <v>1136</v>
      </c>
      <c r="B1150" s="20">
        <f t="shared" si="189"/>
        <v>4544</v>
      </c>
      <c r="C1150" s="20"/>
      <c r="D1150" s="20">
        <f t="shared" si="191"/>
        <v>5680</v>
      </c>
      <c r="E1150" s="20">
        <f t="shared" si="192"/>
        <v>6816</v>
      </c>
    </row>
    <row r="1151" spans="1:5" hidden="1" x14ac:dyDescent="0.25">
      <c r="A1151">
        <f t="shared" si="195"/>
        <v>1137</v>
      </c>
      <c r="B1151" s="20">
        <f t="shared" si="189"/>
        <v>4548</v>
      </c>
      <c r="C1151" s="20"/>
      <c r="D1151" s="20">
        <f t="shared" si="191"/>
        <v>5685</v>
      </c>
      <c r="E1151" s="20">
        <f t="shared" si="192"/>
        <v>6822</v>
      </c>
    </row>
    <row r="1152" spans="1:5" hidden="1" x14ac:dyDescent="0.25">
      <c r="A1152">
        <f t="shared" si="195"/>
        <v>1138</v>
      </c>
      <c r="B1152" s="20">
        <f t="shared" si="189"/>
        <v>4552</v>
      </c>
      <c r="C1152" s="20"/>
      <c r="D1152" s="20">
        <f t="shared" si="191"/>
        <v>5690</v>
      </c>
      <c r="E1152" s="20">
        <f t="shared" si="192"/>
        <v>6828</v>
      </c>
    </row>
    <row r="1153" spans="1:5" hidden="1" x14ac:dyDescent="0.25">
      <c r="A1153">
        <f t="shared" si="195"/>
        <v>1139</v>
      </c>
      <c r="B1153" s="20">
        <f t="shared" si="189"/>
        <v>4556</v>
      </c>
      <c r="C1153" s="20"/>
      <c r="D1153" s="20">
        <f t="shared" si="191"/>
        <v>5695</v>
      </c>
      <c r="E1153" s="20">
        <f t="shared" si="192"/>
        <v>6834</v>
      </c>
    </row>
    <row r="1154" spans="1:5" hidden="1" x14ac:dyDescent="0.25">
      <c r="A1154">
        <f t="shared" si="195"/>
        <v>1140</v>
      </c>
      <c r="B1154" s="20">
        <f t="shared" si="189"/>
        <v>4560</v>
      </c>
      <c r="C1154" s="20"/>
      <c r="D1154" s="20">
        <f t="shared" si="191"/>
        <v>5700</v>
      </c>
      <c r="E1154" s="20">
        <f t="shared" si="192"/>
        <v>6840</v>
      </c>
    </row>
    <row r="1155" spans="1:5" hidden="1" x14ac:dyDescent="0.25">
      <c r="A1155">
        <f t="shared" si="195"/>
        <v>1141</v>
      </c>
      <c r="B1155" s="20">
        <f t="shared" si="189"/>
        <v>4564</v>
      </c>
      <c r="C1155" s="20"/>
      <c r="D1155" s="20">
        <f t="shared" si="191"/>
        <v>5705</v>
      </c>
      <c r="E1155" s="20">
        <f t="shared" si="192"/>
        <v>6846</v>
      </c>
    </row>
    <row r="1156" spans="1:5" hidden="1" x14ac:dyDescent="0.25">
      <c r="A1156">
        <f t="shared" si="195"/>
        <v>1142</v>
      </c>
      <c r="B1156" s="20">
        <f t="shared" si="189"/>
        <v>4568</v>
      </c>
      <c r="C1156" s="20"/>
      <c r="D1156" s="20">
        <f t="shared" si="191"/>
        <v>5710</v>
      </c>
      <c r="E1156" s="20">
        <f t="shared" si="192"/>
        <v>6852</v>
      </c>
    </row>
    <row r="1157" spans="1:5" hidden="1" x14ac:dyDescent="0.25">
      <c r="A1157">
        <f t="shared" si="195"/>
        <v>1143</v>
      </c>
      <c r="B1157" s="20">
        <f t="shared" si="189"/>
        <v>4572</v>
      </c>
      <c r="C1157" s="20"/>
      <c r="D1157" s="20">
        <f t="shared" si="191"/>
        <v>5715</v>
      </c>
      <c r="E1157" s="20">
        <f t="shared" si="192"/>
        <v>6858</v>
      </c>
    </row>
    <row r="1158" spans="1:5" hidden="1" x14ac:dyDescent="0.25">
      <c r="A1158">
        <f t="shared" si="195"/>
        <v>1144</v>
      </c>
      <c r="B1158" s="20">
        <f t="shared" si="189"/>
        <v>4576</v>
      </c>
      <c r="C1158" s="20"/>
      <c r="D1158" s="20">
        <f t="shared" si="191"/>
        <v>5720</v>
      </c>
      <c r="E1158" s="20">
        <f t="shared" si="192"/>
        <v>6864</v>
      </c>
    </row>
    <row r="1159" spans="1:5" hidden="1" x14ac:dyDescent="0.25">
      <c r="A1159">
        <f t="shared" si="195"/>
        <v>1145</v>
      </c>
      <c r="B1159" s="20">
        <f t="shared" si="189"/>
        <v>4580</v>
      </c>
      <c r="C1159" s="20"/>
      <c r="D1159" s="20">
        <f t="shared" si="191"/>
        <v>5725</v>
      </c>
      <c r="E1159" s="20">
        <f t="shared" si="192"/>
        <v>6870</v>
      </c>
    </row>
    <row r="1160" spans="1:5" hidden="1" x14ac:dyDescent="0.25">
      <c r="A1160">
        <f t="shared" si="195"/>
        <v>1146</v>
      </c>
      <c r="B1160" s="20">
        <f t="shared" si="189"/>
        <v>4584</v>
      </c>
      <c r="C1160" s="20"/>
      <c r="D1160" s="20">
        <f t="shared" si="191"/>
        <v>5730</v>
      </c>
      <c r="E1160" s="20">
        <f t="shared" si="192"/>
        <v>6876</v>
      </c>
    </row>
    <row r="1161" spans="1:5" hidden="1" x14ac:dyDescent="0.25">
      <c r="A1161">
        <f t="shared" si="195"/>
        <v>1147</v>
      </c>
      <c r="B1161" s="20">
        <f t="shared" si="189"/>
        <v>4588</v>
      </c>
      <c r="C1161" s="20"/>
      <c r="D1161" s="20">
        <f t="shared" si="191"/>
        <v>5735</v>
      </c>
      <c r="E1161" s="20">
        <f t="shared" si="192"/>
        <v>6882</v>
      </c>
    </row>
    <row r="1162" spans="1:5" hidden="1" x14ac:dyDescent="0.25">
      <c r="A1162">
        <f t="shared" si="195"/>
        <v>1148</v>
      </c>
      <c r="B1162" s="20">
        <f t="shared" si="189"/>
        <v>4592</v>
      </c>
      <c r="C1162" s="20"/>
      <c r="D1162" s="20">
        <f t="shared" si="191"/>
        <v>5740</v>
      </c>
      <c r="E1162" s="20">
        <f t="shared" si="192"/>
        <v>6888</v>
      </c>
    </row>
    <row r="1163" spans="1:5" hidden="1" x14ac:dyDescent="0.25">
      <c r="A1163">
        <f t="shared" si="195"/>
        <v>1149</v>
      </c>
      <c r="B1163" s="20">
        <f t="shared" si="189"/>
        <v>4596</v>
      </c>
      <c r="C1163" s="20"/>
      <c r="D1163" s="20">
        <f t="shared" si="191"/>
        <v>5745</v>
      </c>
      <c r="E1163" s="20">
        <f t="shared" si="192"/>
        <v>6894</v>
      </c>
    </row>
    <row r="1164" spans="1:5" hidden="1" x14ac:dyDescent="0.25">
      <c r="A1164">
        <f t="shared" si="195"/>
        <v>1150</v>
      </c>
      <c r="B1164" s="20">
        <f t="shared" si="189"/>
        <v>4600</v>
      </c>
      <c r="C1164" s="20"/>
      <c r="D1164" s="20">
        <f t="shared" si="191"/>
        <v>5750</v>
      </c>
      <c r="E1164" s="20">
        <f t="shared" si="192"/>
        <v>6900</v>
      </c>
    </row>
    <row r="1165" spans="1:5" hidden="1" x14ac:dyDescent="0.25">
      <c r="A1165">
        <f t="shared" si="195"/>
        <v>1151</v>
      </c>
      <c r="B1165" s="20">
        <f t="shared" ref="B1165:B1228" si="196">A1165*$B$14</f>
        <v>4604</v>
      </c>
      <c r="C1165" s="20"/>
      <c r="D1165" s="20">
        <f t="shared" si="191"/>
        <v>5755</v>
      </c>
      <c r="E1165" s="20">
        <f t="shared" si="192"/>
        <v>6906</v>
      </c>
    </row>
    <row r="1166" spans="1:5" hidden="1" x14ac:dyDescent="0.25">
      <c r="A1166">
        <f t="shared" si="195"/>
        <v>1152</v>
      </c>
      <c r="B1166" s="20">
        <f t="shared" si="196"/>
        <v>4608</v>
      </c>
      <c r="C1166" s="20"/>
      <c r="D1166" s="20">
        <f t="shared" si="191"/>
        <v>5760</v>
      </c>
      <c r="E1166" s="20">
        <f t="shared" si="192"/>
        <v>6912</v>
      </c>
    </row>
    <row r="1167" spans="1:5" hidden="1" x14ac:dyDescent="0.25">
      <c r="A1167">
        <f t="shared" si="195"/>
        <v>1153</v>
      </c>
      <c r="B1167" s="20">
        <f t="shared" si="196"/>
        <v>4612</v>
      </c>
      <c r="C1167" s="20"/>
      <c r="D1167" s="20">
        <f t="shared" si="191"/>
        <v>5765</v>
      </c>
      <c r="E1167" s="20">
        <f t="shared" si="192"/>
        <v>6918</v>
      </c>
    </row>
    <row r="1168" spans="1:5" hidden="1" x14ac:dyDescent="0.25">
      <c r="A1168">
        <f t="shared" si="195"/>
        <v>1154</v>
      </c>
      <c r="B1168" s="20">
        <f t="shared" si="196"/>
        <v>4616</v>
      </c>
      <c r="C1168" s="20"/>
      <c r="D1168" s="20">
        <f t="shared" ref="D1168:D1231" si="197">A1168*$D$14</f>
        <v>5770</v>
      </c>
      <c r="E1168" s="20">
        <f t="shared" ref="E1168:E1231" si="198">A1168*$E$14</f>
        <v>6924</v>
      </c>
    </row>
    <row r="1169" spans="1:5" hidden="1" x14ac:dyDescent="0.25">
      <c r="A1169">
        <f t="shared" si="195"/>
        <v>1155</v>
      </c>
      <c r="B1169" s="20">
        <f t="shared" si="196"/>
        <v>4620</v>
      </c>
      <c r="C1169" s="20"/>
      <c r="D1169" s="20">
        <f t="shared" si="197"/>
        <v>5775</v>
      </c>
      <c r="E1169" s="20">
        <f t="shared" si="198"/>
        <v>6930</v>
      </c>
    </row>
    <row r="1170" spans="1:5" hidden="1" x14ac:dyDescent="0.25">
      <c r="A1170">
        <f t="shared" si="195"/>
        <v>1156</v>
      </c>
      <c r="B1170" s="20">
        <f t="shared" si="196"/>
        <v>4624</v>
      </c>
      <c r="C1170" s="20"/>
      <c r="D1170" s="20">
        <f t="shared" si="197"/>
        <v>5780</v>
      </c>
      <c r="E1170" s="20">
        <f t="shared" si="198"/>
        <v>6936</v>
      </c>
    </row>
    <row r="1171" spans="1:5" hidden="1" x14ac:dyDescent="0.25">
      <c r="A1171">
        <f t="shared" si="195"/>
        <v>1157</v>
      </c>
      <c r="B1171" s="20">
        <f t="shared" si="196"/>
        <v>4628</v>
      </c>
      <c r="C1171" s="20"/>
      <c r="D1171" s="20">
        <f t="shared" si="197"/>
        <v>5785</v>
      </c>
      <c r="E1171" s="20">
        <f t="shared" si="198"/>
        <v>6942</v>
      </c>
    </row>
    <row r="1172" spans="1:5" hidden="1" x14ac:dyDescent="0.25">
      <c r="A1172">
        <f t="shared" si="195"/>
        <v>1158</v>
      </c>
      <c r="B1172" s="20">
        <f t="shared" si="196"/>
        <v>4632</v>
      </c>
      <c r="C1172" s="20"/>
      <c r="D1172" s="20">
        <f t="shared" si="197"/>
        <v>5790</v>
      </c>
      <c r="E1172" s="20">
        <f t="shared" si="198"/>
        <v>6948</v>
      </c>
    </row>
    <row r="1173" spans="1:5" hidden="1" x14ac:dyDescent="0.25">
      <c r="A1173">
        <f t="shared" si="195"/>
        <v>1159</v>
      </c>
      <c r="B1173" s="20">
        <f t="shared" si="196"/>
        <v>4636</v>
      </c>
      <c r="C1173" s="20"/>
      <c r="D1173" s="20">
        <f t="shared" si="197"/>
        <v>5795</v>
      </c>
      <c r="E1173" s="20">
        <f t="shared" si="198"/>
        <v>6954</v>
      </c>
    </row>
    <row r="1174" spans="1:5" hidden="1" x14ac:dyDescent="0.25">
      <c r="A1174">
        <f t="shared" si="195"/>
        <v>1160</v>
      </c>
      <c r="B1174" s="20">
        <f t="shared" si="196"/>
        <v>4640</v>
      </c>
      <c r="C1174" s="20"/>
      <c r="D1174" s="20">
        <f t="shared" si="197"/>
        <v>5800</v>
      </c>
      <c r="E1174" s="20">
        <f t="shared" si="198"/>
        <v>6960</v>
      </c>
    </row>
    <row r="1175" spans="1:5" hidden="1" x14ac:dyDescent="0.25">
      <c r="A1175">
        <f t="shared" si="195"/>
        <v>1161</v>
      </c>
      <c r="B1175" s="20">
        <f t="shared" si="196"/>
        <v>4644</v>
      </c>
      <c r="C1175" s="20"/>
      <c r="D1175" s="20">
        <f t="shared" si="197"/>
        <v>5805</v>
      </c>
      <c r="E1175" s="20">
        <f t="shared" si="198"/>
        <v>6966</v>
      </c>
    </row>
    <row r="1176" spans="1:5" hidden="1" x14ac:dyDescent="0.25">
      <c r="A1176">
        <f t="shared" si="195"/>
        <v>1162</v>
      </c>
      <c r="B1176" s="20">
        <f t="shared" si="196"/>
        <v>4648</v>
      </c>
      <c r="C1176" s="20"/>
      <c r="D1176" s="20">
        <f t="shared" si="197"/>
        <v>5810</v>
      </c>
      <c r="E1176" s="20">
        <f t="shared" si="198"/>
        <v>6972</v>
      </c>
    </row>
    <row r="1177" spans="1:5" hidden="1" x14ac:dyDescent="0.25">
      <c r="A1177">
        <f t="shared" si="195"/>
        <v>1163</v>
      </c>
      <c r="B1177" s="20">
        <f t="shared" si="196"/>
        <v>4652</v>
      </c>
      <c r="C1177" s="20"/>
      <c r="D1177" s="20">
        <f t="shared" si="197"/>
        <v>5815</v>
      </c>
      <c r="E1177" s="20">
        <f t="shared" si="198"/>
        <v>6978</v>
      </c>
    </row>
    <row r="1178" spans="1:5" hidden="1" x14ac:dyDescent="0.25">
      <c r="A1178">
        <f t="shared" si="195"/>
        <v>1164</v>
      </c>
      <c r="B1178" s="20">
        <f t="shared" si="196"/>
        <v>4656</v>
      </c>
      <c r="C1178" s="20"/>
      <c r="D1178" s="20">
        <f t="shared" si="197"/>
        <v>5820</v>
      </c>
      <c r="E1178" s="20">
        <f t="shared" si="198"/>
        <v>6984</v>
      </c>
    </row>
    <row r="1179" spans="1:5" hidden="1" x14ac:dyDescent="0.25">
      <c r="A1179">
        <f t="shared" si="195"/>
        <v>1165</v>
      </c>
      <c r="B1179" s="20">
        <f t="shared" si="196"/>
        <v>4660</v>
      </c>
      <c r="C1179" s="20"/>
      <c r="D1179" s="20">
        <f t="shared" si="197"/>
        <v>5825</v>
      </c>
      <c r="E1179" s="20">
        <f t="shared" si="198"/>
        <v>6990</v>
      </c>
    </row>
    <row r="1180" spans="1:5" hidden="1" x14ac:dyDescent="0.25">
      <c r="A1180">
        <f t="shared" si="195"/>
        <v>1166</v>
      </c>
      <c r="B1180" s="20">
        <f t="shared" si="196"/>
        <v>4664</v>
      </c>
      <c r="C1180" s="20"/>
      <c r="D1180" s="20">
        <f t="shared" si="197"/>
        <v>5830</v>
      </c>
      <c r="E1180" s="20">
        <f t="shared" si="198"/>
        <v>6996</v>
      </c>
    </row>
    <row r="1181" spans="1:5" hidden="1" x14ac:dyDescent="0.25">
      <c r="A1181">
        <f t="shared" si="195"/>
        <v>1167</v>
      </c>
      <c r="B1181" s="20">
        <f t="shared" si="196"/>
        <v>4668</v>
      </c>
      <c r="C1181" s="20"/>
      <c r="D1181" s="20">
        <f t="shared" si="197"/>
        <v>5835</v>
      </c>
      <c r="E1181" s="20">
        <f t="shared" si="198"/>
        <v>7002</v>
      </c>
    </row>
    <row r="1182" spans="1:5" hidden="1" x14ac:dyDescent="0.25">
      <c r="A1182">
        <f t="shared" si="195"/>
        <v>1168</v>
      </c>
      <c r="B1182" s="20">
        <f t="shared" si="196"/>
        <v>4672</v>
      </c>
      <c r="C1182" s="20"/>
      <c r="D1182" s="20">
        <f t="shared" si="197"/>
        <v>5840</v>
      </c>
      <c r="E1182" s="20">
        <f t="shared" si="198"/>
        <v>7008</v>
      </c>
    </row>
    <row r="1183" spans="1:5" hidden="1" x14ac:dyDescent="0.25">
      <c r="A1183">
        <f t="shared" si="195"/>
        <v>1169</v>
      </c>
      <c r="B1183" s="20">
        <f t="shared" si="196"/>
        <v>4676</v>
      </c>
      <c r="C1183" s="20"/>
      <c r="D1183" s="20">
        <f t="shared" si="197"/>
        <v>5845</v>
      </c>
      <c r="E1183" s="20">
        <f t="shared" si="198"/>
        <v>7014</v>
      </c>
    </row>
    <row r="1184" spans="1:5" hidden="1" x14ac:dyDescent="0.25">
      <c r="A1184">
        <f t="shared" si="195"/>
        <v>1170</v>
      </c>
      <c r="B1184" s="20">
        <f t="shared" si="196"/>
        <v>4680</v>
      </c>
      <c r="C1184" s="20"/>
      <c r="D1184" s="20">
        <f t="shared" si="197"/>
        <v>5850</v>
      </c>
      <c r="E1184" s="20">
        <f t="shared" si="198"/>
        <v>7020</v>
      </c>
    </row>
    <row r="1185" spans="1:5" hidden="1" x14ac:dyDescent="0.25">
      <c r="A1185">
        <f t="shared" si="195"/>
        <v>1171</v>
      </c>
      <c r="B1185" s="20">
        <f t="shared" si="196"/>
        <v>4684</v>
      </c>
      <c r="C1185" s="20"/>
      <c r="D1185" s="20">
        <f t="shared" si="197"/>
        <v>5855</v>
      </c>
      <c r="E1185" s="20">
        <f t="shared" si="198"/>
        <v>7026</v>
      </c>
    </row>
    <row r="1186" spans="1:5" hidden="1" x14ac:dyDescent="0.25">
      <c r="A1186">
        <f t="shared" si="195"/>
        <v>1172</v>
      </c>
      <c r="B1186" s="20">
        <f t="shared" si="196"/>
        <v>4688</v>
      </c>
      <c r="C1186" s="20"/>
      <c r="D1186" s="20">
        <f t="shared" si="197"/>
        <v>5860</v>
      </c>
      <c r="E1186" s="20">
        <f t="shared" si="198"/>
        <v>7032</v>
      </c>
    </row>
    <row r="1187" spans="1:5" hidden="1" x14ac:dyDescent="0.25">
      <c r="A1187">
        <f t="shared" si="195"/>
        <v>1173</v>
      </c>
      <c r="B1187" s="20">
        <f t="shared" si="196"/>
        <v>4692</v>
      </c>
      <c r="C1187" s="20"/>
      <c r="D1187" s="20">
        <f t="shared" si="197"/>
        <v>5865</v>
      </c>
      <c r="E1187" s="20">
        <f t="shared" si="198"/>
        <v>7038</v>
      </c>
    </row>
    <row r="1188" spans="1:5" hidden="1" x14ac:dyDescent="0.25">
      <c r="A1188">
        <f t="shared" si="195"/>
        <v>1174</v>
      </c>
      <c r="B1188" s="20">
        <f t="shared" si="196"/>
        <v>4696</v>
      </c>
      <c r="C1188" s="20"/>
      <c r="D1188" s="20">
        <f t="shared" si="197"/>
        <v>5870</v>
      </c>
      <c r="E1188" s="20">
        <f t="shared" si="198"/>
        <v>7044</v>
      </c>
    </row>
    <row r="1189" spans="1:5" hidden="1" x14ac:dyDescent="0.25">
      <c r="A1189">
        <f t="shared" si="195"/>
        <v>1175</v>
      </c>
      <c r="B1189" s="20">
        <f t="shared" si="196"/>
        <v>4700</v>
      </c>
      <c r="C1189" s="20"/>
      <c r="D1189" s="20">
        <f t="shared" si="197"/>
        <v>5875</v>
      </c>
      <c r="E1189" s="20">
        <f t="shared" si="198"/>
        <v>7050</v>
      </c>
    </row>
    <row r="1190" spans="1:5" hidden="1" x14ac:dyDescent="0.25">
      <c r="A1190">
        <f t="shared" si="195"/>
        <v>1176</v>
      </c>
      <c r="B1190" s="20">
        <f t="shared" si="196"/>
        <v>4704</v>
      </c>
      <c r="C1190" s="20"/>
      <c r="D1190" s="20">
        <f t="shared" si="197"/>
        <v>5880</v>
      </c>
      <c r="E1190" s="20">
        <f t="shared" si="198"/>
        <v>7056</v>
      </c>
    </row>
    <row r="1191" spans="1:5" hidden="1" x14ac:dyDescent="0.25">
      <c r="A1191">
        <f t="shared" si="195"/>
        <v>1177</v>
      </c>
      <c r="B1191" s="20">
        <f t="shared" si="196"/>
        <v>4708</v>
      </c>
      <c r="C1191" s="20"/>
      <c r="D1191" s="20">
        <f t="shared" si="197"/>
        <v>5885</v>
      </c>
      <c r="E1191" s="20">
        <f t="shared" si="198"/>
        <v>7062</v>
      </c>
    </row>
    <row r="1192" spans="1:5" hidden="1" x14ac:dyDescent="0.25">
      <c r="A1192">
        <f t="shared" ref="A1192:A1255" si="199">A1191+1</f>
        <v>1178</v>
      </c>
      <c r="B1192" s="20">
        <f t="shared" si="196"/>
        <v>4712</v>
      </c>
      <c r="C1192" s="20"/>
      <c r="D1192" s="20">
        <f t="shared" si="197"/>
        <v>5890</v>
      </c>
      <c r="E1192" s="20">
        <f t="shared" si="198"/>
        <v>7068</v>
      </c>
    </row>
    <row r="1193" spans="1:5" hidden="1" x14ac:dyDescent="0.25">
      <c r="A1193">
        <f t="shared" si="199"/>
        <v>1179</v>
      </c>
      <c r="B1193" s="20">
        <f t="shared" si="196"/>
        <v>4716</v>
      </c>
      <c r="C1193" s="20"/>
      <c r="D1193" s="20">
        <f t="shared" si="197"/>
        <v>5895</v>
      </c>
      <c r="E1193" s="20">
        <f t="shared" si="198"/>
        <v>7074</v>
      </c>
    </row>
    <row r="1194" spans="1:5" hidden="1" x14ac:dyDescent="0.25">
      <c r="A1194">
        <f t="shared" si="199"/>
        <v>1180</v>
      </c>
      <c r="B1194" s="20">
        <f t="shared" si="196"/>
        <v>4720</v>
      </c>
      <c r="C1194" s="20"/>
      <c r="D1194" s="20">
        <f t="shared" si="197"/>
        <v>5900</v>
      </c>
      <c r="E1194" s="20">
        <f t="shared" si="198"/>
        <v>7080</v>
      </c>
    </row>
    <row r="1195" spans="1:5" hidden="1" x14ac:dyDescent="0.25">
      <c r="A1195">
        <f t="shared" si="199"/>
        <v>1181</v>
      </c>
      <c r="B1195" s="20">
        <f t="shared" si="196"/>
        <v>4724</v>
      </c>
      <c r="C1195" s="20"/>
      <c r="D1195" s="20">
        <f t="shared" si="197"/>
        <v>5905</v>
      </c>
      <c r="E1195" s="20">
        <f t="shared" si="198"/>
        <v>7086</v>
      </c>
    </row>
    <row r="1196" spans="1:5" hidden="1" x14ac:dyDescent="0.25">
      <c r="A1196">
        <f t="shared" si="199"/>
        <v>1182</v>
      </c>
      <c r="B1196" s="20">
        <f t="shared" si="196"/>
        <v>4728</v>
      </c>
      <c r="C1196" s="20"/>
      <c r="D1196" s="20">
        <f t="shared" si="197"/>
        <v>5910</v>
      </c>
      <c r="E1196" s="20">
        <f t="shared" si="198"/>
        <v>7092</v>
      </c>
    </row>
    <row r="1197" spans="1:5" hidden="1" x14ac:dyDescent="0.25">
      <c r="A1197">
        <f t="shared" si="199"/>
        <v>1183</v>
      </c>
      <c r="B1197" s="20">
        <f t="shared" si="196"/>
        <v>4732</v>
      </c>
      <c r="C1197" s="20"/>
      <c r="D1197" s="20">
        <f t="shared" si="197"/>
        <v>5915</v>
      </c>
      <c r="E1197" s="20">
        <f t="shared" si="198"/>
        <v>7098</v>
      </c>
    </row>
    <row r="1198" spans="1:5" hidden="1" x14ac:dyDescent="0.25">
      <c r="A1198">
        <f t="shared" si="199"/>
        <v>1184</v>
      </c>
      <c r="B1198" s="20">
        <f t="shared" si="196"/>
        <v>4736</v>
      </c>
      <c r="C1198" s="20"/>
      <c r="D1198" s="20">
        <f t="shared" si="197"/>
        <v>5920</v>
      </c>
      <c r="E1198" s="20">
        <f t="shared" si="198"/>
        <v>7104</v>
      </c>
    </row>
    <row r="1199" spans="1:5" hidden="1" x14ac:dyDescent="0.25">
      <c r="A1199">
        <f t="shared" si="199"/>
        <v>1185</v>
      </c>
      <c r="B1199" s="20">
        <f t="shared" si="196"/>
        <v>4740</v>
      </c>
      <c r="C1199" s="20"/>
      <c r="D1199" s="20">
        <f t="shared" si="197"/>
        <v>5925</v>
      </c>
      <c r="E1199" s="20">
        <f t="shared" si="198"/>
        <v>7110</v>
      </c>
    </row>
    <row r="1200" spans="1:5" hidden="1" x14ac:dyDescent="0.25">
      <c r="A1200">
        <f t="shared" si="199"/>
        <v>1186</v>
      </c>
      <c r="B1200" s="20">
        <f t="shared" si="196"/>
        <v>4744</v>
      </c>
      <c r="C1200" s="20"/>
      <c r="D1200" s="20">
        <f t="shared" si="197"/>
        <v>5930</v>
      </c>
      <c r="E1200" s="20">
        <f t="shared" si="198"/>
        <v>7116</v>
      </c>
    </row>
    <row r="1201" spans="1:5" hidden="1" x14ac:dyDescent="0.25">
      <c r="A1201">
        <f t="shared" si="199"/>
        <v>1187</v>
      </c>
      <c r="B1201" s="20">
        <f t="shared" si="196"/>
        <v>4748</v>
      </c>
      <c r="C1201" s="20"/>
      <c r="D1201" s="20">
        <f t="shared" si="197"/>
        <v>5935</v>
      </c>
      <c r="E1201" s="20">
        <f t="shared" si="198"/>
        <v>7122</v>
      </c>
    </row>
    <row r="1202" spans="1:5" hidden="1" x14ac:dyDescent="0.25">
      <c r="A1202">
        <f t="shared" si="199"/>
        <v>1188</v>
      </c>
      <c r="B1202" s="20">
        <f t="shared" si="196"/>
        <v>4752</v>
      </c>
      <c r="C1202" s="20"/>
      <c r="D1202" s="20">
        <f t="shared" si="197"/>
        <v>5940</v>
      </c>
      <c r="E1202" s="20">
        <f t="shared" si="198"/>
        <v>7128</v>
      </c>
    </row>
    <row r="1203" spans="1:5" hidden="1" x14ac:dyDescent="0.25">
      <c r="A1203">
        <f t="shared" si="199"/>
        <v>1189</v>
      </c>
      <c r="B1203" s="20">
        <f t="shared" si="196"/>
        <v>4756</v>
      </c>
      <c r="C1203" s="20"/>
      <c r="D1203" s="20">
        <f t="shared" si="197"/>
        <v>5945</v>
      </c>
      <c r="E1203" s="20">
        <f t="shared" si="198"/>
        <v>7134</v>
      </c>
    </row>
    <row r="1204" spans="1:5" hidden="1" x14ac:dyDescent="0.25">
      <c r="A1204">
        <f t="shared" si="199"/>
        <v>1190</v>
      </c>
      <c r="B1204" s="20">
        <f t="shared" si="196"/>
        <v>4760</v>
      </c>
      <c r="C1204" s="20"/>
      <c r="D1204" s="20">
        <f t="shared" si="197"/>
        <v>5950</v>
      </c>
      <c r="E1204" s="20">
        <f t="shared" si="198"/>
        <v>7140</v>
      </c>
    </row>
    <row r="1205" spans="1:5" hidden="1" x14ac:dyDescent="0.25">
      <c r="A1205">
        <f t="shared" si="199"/>
        <v>1191</v>
      </c>
      <c r="B1205" s="20">
        <f t="shared" si="196"/>
        <v>4764</v>
      </c>
      <c r="C1205" s="20"/>
      <c r="D1205" s="20">
        <f t="shared" si="197"/>
        <v>5955</v>
      </c>
      <c r="E1205" s="20">
        <f t="shared" si="198"/>
        <v>7146</v>
      </c>
    </row>
    <row r="1206" spans="1:5" hidden="1" x14ac:dyDescent="0.25">
      <c r="A1206">
        <f t="shared" si="199"/>
        <v>1192</v>
      </c>
      <c r="B1206" s="20">
        <f t="shared" si="196"/>
        <v>4768</v>
      </c>
      <c r="C1206" s="20"/>
      <c r="D1206" s="20">
        <f t="shared" si="197"/>
        <v>5960</v>
      </c>
      <c r="E1206" s="20">
        <f t="shared" si="198"/>
        <v>7152</v>
      </c>
    </row>
    <row r="1207" spans="1:5" hidden="1" x14ac:dyDescent="0.25">
      <c r="A1207">
        <f t="shared" si="199"/>
        <v>1193</v>
      </c>
      <c r="B1207" s="20">
        <f t="shared" si="196"/>
        <v>4772</v>
      </c>
      <c r="C1207" s="20"/>
      <c r="D1207" s="20">
        <f t="shared" si="197"/>
        <v>5965</v>
      </c>
      <c r="E1207" s="20">
        <f t="shared" si="198"/>
        <v>7158</v>
      </c>
    </row>
    <row r="1208" spans="1:5" hidden="1" x14ac:dyDescent="0.25">
      <c r="A1208">
        <f t="shared" si="199"/>
        <v>1194</v>
      </c>
      <c r="B1208" s="20">
        <f t="shared" si="196"/>
        <v>4776</v>
      </c>
      <c r="C1208" s="20"/>
      <c r="D1208" s="20">
        <f t="shared" si="197"/>
        <v>5970</v>
      </c>
      <c r="E1208" s="20">
        <f t="shared" si="198"/>
        <v>7164</v>
      </c>
    </row>
    <row r="1209" spans="1:5" hidden="1" x14ac:dyDescent="0.25">
      <c r="A1209">
        <f t="shared" si="199"/>
        <v>1195</v>
      </c>
      <c r="B1209" s="20">
        <f t="shared" si="196"/>
        <v>4780</v>
      </c>
      <c r="C1209" s="20"/>
      <c r="D1209" s="20">
        <f t="shared" si="197"/>
        <v>5975</v>
      </c>
      <c r="E1209" s="20">
        <f t="shared" si="198"/>
        <v>7170</v>
      </c>
    </row>
    <row r="1210" spans="1:5" hidden="1" x14ac:dyDescent="0.25">
      <c r="A1210">
        <f t="shared" si="199"/>
        <v>1196</v>
      </c>
      <c r="B1210" s="20">
        <f t="shared" si="196"/>
        <v>4784</v>
      </c>
      <c r="C1210" s="20"/>
      <c r="D1210" s="20">
        <f t="shared" si="197"/>
        <v>5980</v>
      </c>
      <c r="E1210" s="20">
        <f t="shared" si="198"/>
        <v>7176</v>
      </c>
    </row>
    <row r="1211" spans="1:5" hidden="1" x14ac:dyDescent="0.25">
      <c r="A1211">
        <f t="shared" si="199"/>
        <v>1197</v>
      </c>
      <c r="B1211" s="20">
        <f t="shared" si="196"/>
        <v>4788</v>
      </c>
      <c r="C1211" s="20"/>
      <c r="D1211" s="20">
        <f t="shared" si="197"/>
        <v>5985</v>
      </c>
      <c r="E1211" s="20">
        <f t="shared" si="198"/>
        <v>7182</v>
      </c>
    </row>
    <row r="1212" spans="1:5" hidden="1" x14ac:dyDescent="0.25">
      <c r="A1212">
        <f t="shared" si="199"/>
        <v>1198</v>
      </c>
      <c r="B1212" s="20">
        <f t="shared" si="196"/>
        <v>4792</v>
      </c>
      <c r="C1212" s="20"/>
      <c r="D1212" s="20">
        <f t="shared" si="197"/>
        <v>5990</v>
      </c>
      <c r="E1212" s="20">
        <f t="shared" si="198"/>
        <v>7188</v>
      </c>
    </row>
    <row r="1213" spans="1:5" hidden="1" x14ac:dyDescent="0.25">
      <c r="A1213">
        <f t="shared" si="199"/>
        <v>1199</v>
      </c>
      <c r="B1213" s="20">
        <f t="shared" si="196"/>
        <v>4796</v>
      </c>
      <c r="C1213" s="20"/>
      <c r="D1213" s="20">
        <f t="shared" si="197"/>
        <v>5995</v>
      </c>
      <c r="E1213" s="20">
        <f t="shared" si="198"/>
        <v>7194</v>
      </c>
    </row>
    <row r="1214" spans="1:5" hidden="1" x14ac:dyDescent="0.25">
      <c r="A1214">
        <f t="shared" si="199"/>
        <v>1200</v>
      </c>
      <c r="B1214" s="20">
        <f t="shared" si="196"/>
        <v>4800</v>
      </c>
      <c r="C1214" s="20"/>
      <c r="D1214" s="20">
        <f t="shared" si="197"/>
        <v>6000</v>
      </c>
      <c r="E1214" s="20">
        <f t="shared" si="198"/>
        <v>7200</v>
      </c>
    </row>
    <row r="1215" spans="1:5" hidden="1" x14ac:dyDescent="0.25">
      <c r="A1215">
        <f t="shared" si="199"/>
        <v>1201</v>
      </c>
      <c r="B1215" s="20">
        <f t="shared" si="196"/>
        <v>4804</v>
      </c>
      <c r="C1215" s="20"/>
      <c r="D1215" s="20">
        <f t="shared" si="197"/>
        <v>6005</v>
      </c>
      <c r="E1215" s="20">
        <f t="shared" si="198"/>
        <v>7206</v>
      </c>
    </row>
    <row r="1216" spans="1:5" hidden="1" x14ac:dyDescent="0.25">
      <c r="A1216">
        <f t="shared" si="199"/>
        <v>1202</v>
      </c>
      <c r="B1216" s="20">
        <f t="shared" si="196"/>
        <v>4808</v>
      </c>
      <c r="C1216" s="20"/>
      <c r="D1216" s="20">
        <f t="shared" si="197"/>
        <v>6010</v>
      </c>
      <c r="E1216" s="20">
        <f t="shared" si="198"/>
        <v>7212</v>
      </c>
    </row>
    <row r="1217" spans="1:5" hidden="1" x14ac:dyDescent="0.25">
      <c r="A1217">
        <f t="shared" si="199"/>
        <v>1203</v>
      </c>
      <c r="B1217" s="20">
        <f t="shared" si="196"/>
        <v>4812</v>
      </c>
      <c r="C1217" s="20"/>
      <c r="D1217" s="20">
        <f t="shared" si="197"/>
        <v>6015</v>
      </c>
      <c r="E1217" s="20">
        <f t="shared" si="198"/>
        <v>7218</v>
      </c>
    </row>
    <row r="1218" spans="1:5" hidden="1" x14ac:dyDescent="0.25">
      <c r="A1218">
        <f t="shared" si="199"/>
        <v>1204</v>
      </c>
      <c r="B1218" s="20">
        <f t="shared" si="196"/>
        <v>4816</v>
      </c>
      <c r="C1218" s="20"/>
      <c r="D1218" s="20">
        <f t="shared" si="197"/>
        <v>6020</v>
      </c>
      <c r="E1218" s="20">
        <f t="shared" si="198"/>
        <v>7224</v>
      </c>
    </row>
    <row r="1219" spans="1:5" hidden="1" x14ac:dyDescent="0.25">
      <c r="A1219">
        <f t="shared" si="199"/>
        <v>1205</v>
      </c>
      <c r="B1219" s="20">
        <f t="shared" si="196"/>
        <v>4820</v>
      </c>
      <c r="C1219" s="20"/>
      <c r="D1219" s="20">
        <f t="shared" si="197"/>
        <v>6025</v>
      </c>
      <c r="E1219" s="20">
        <f t="shared" si="198"/>
        <v>7230</v>
      </c>
    </row>
    <row r="1220" spans="1:5" hidden="1" x14ac:dyDescent="0.25">
      <c r="A1220">
        <f t="shared" si="199"/>
        <v>1206</v>
      </c>
      <c r="B1220" s="20">
        <f t="shared" si="196"/>
        <v>4824</v>
      </c>
      <c r="C1220" s="20"/>
      <c r="D1220" s="20">
        <f t="shared" si="197"/>
        <v>6030</v>
      </c>
      <c r="E1220" s="20">
        <f t="shared" si="198"/>
        <v>7236</v>
      </c>
    </row>
    <row r="1221" spans="1:5" hidden="1" x14ac:dyDescent="0.25">
      <c r="A1221">
        <f t="shared" si="199"/>
        <v>1207</v>
      </c>
      <c r="B1221" s="20">
        <f t="shared" si="196"/>
        <v>4828</v>
      </c>
      <c r="C1221" s="20"/>
      <c r="D1221" s="20">
        <f t="shared" si="197"/>
        <v>6035</v>
      </c>
      <c r="E1221" s="20">
        <f t="shared" si="198"/>
        <v>7242</v>
      </c>
    </row>
    <row r="1222" spans="1:5" hidden="1" x14ac:dyDescent="0.25">
      <c r="A1222">
        <f t="shared" si="199"/>
        <v>1208</v>
      </c>
      <c r="B1222" s="20">
        <f t="shared" si="196"/>
        <v>4832</v>
      </c>
      <c r="C1222" s="20"/>
      <c r="D1222" s="20">
        <f t="shared" si="197"/>
        <v>6040</v>
      </c>
      <c r="E1222" s="20">
        <f t="shared" si="198"/>
        <v>7248</v>
      </c>
    </row>
    <row r="1223" spans="1:5" hidden="1" x14ac:dyDescent="0.25">
      <c r="A1223">
        <f t="shared" si="199"/>
        <v>1209</v>
      </c>
      <c r="B1223" s="20">
        <f t="shared" si="196"/>
        <v>4836</v>
      </c>
      <c r="C1223" s="20"/>
      <c r="D1223" s="20">
        <f t="shared" si="197"/>
        <v>6045</v>
      </c>
      <c r="E1223" s="20">
        <f t="shared" si="198"/>
        <v>7254</v>
      </c>
    </row>
    <row r="1224" spans="1:5" hidden="1" x14ac:dyDescent="0.25">
      <c r="A1224">
        <f t="shared" si="199"/>
        <v>1210</v>
      </c>
      <c r="B1224" s="20">
        <f t="shared" si="196"/>
        <v>4840</v>
      </c>
      <c r="C1224" s="20"/>
      <c r="D1224" s="20">
        <f t="shared" si="197"/>
        <v>6050</v>
      </c>
      <c r="E1224" s="20">
        <f t="shared" si="198"/>
        <v>7260</v>
      </c>
    </row>
    <row r="1225" spans="1:5" hidden="1" x14ac:dyDescent="0.25">
      <c r="A1225">
        <f t="shared" si="199"/>
        <v>1211</v>
      </c>
      <c r="B1225" s="20">
        <f t="shared" si="196"/>
        <v>4844</v>
      </c>
      <c r="C1225" s="20"/>
      <c r="D1225" s="20">
        <f t="shared" si="197"/>
        <v>6055</v>
      </c>
      <c r="E1225" s="20">
        <f t="shared" si="198"/>
        <v>7266</v>
      </c>
    </row>
    <row r="1226" spans="1:5" hidden="1" x14ac:dyDescent="0.25">
      <c r="A1226">
        <f t="shared" si="199"/>
        <v>1212</v>
      </c>
      <c r="B1226" s="20">
        <f t="shared" si="196"/>
        <v>4848</v>
      </c>
      <c r="C1226" s="20"/>
      <c r="D1226" s="20">
        <f t="shared" si="197"/>
        <v>6060</v>
      </c>
      <c r="E1226" s="20">
        <f t="shared" si="198"/>
        <v>7272</v>
      </c>
    </row>
    <row r="1227" spans="1:5" hidden="1" x14ac:dyDescent="0.25">
      <c r="A1227">
        <f t="shared" si="199"/>
        <v>1213</v>
      </c>
      <c r="B1227" s="20">
        <f t="shared" si="196"/>
        <v>4852</v>
      </c>
      <c r="C1227" s="20"/>
      <c r="D1227" s="20">
        <f t="shared" si="197"/>
        <v>6065</v>
      </c>
      <c r="E1227" s="20">
        <f t="shared" si="198"/>
        <v>7278</v>
      </c>
    </row>
    <row r="1228" spans="1:5" hidden="1" x14ac:dyDescent="0.25">
      <c r="A1228">
        <f t="shared" si="199"/>
        <v>1214</v>
      </c>
      <c r="B1228" s="20">
        <f t="shared" si="196"/>
        <v>4856</v>
      </c>
      <c r="C1228" s="20"/>
      <c r="D1228" s="20">
        <f t="shared" si="197"/>
        <v>6070</v>
      </c>
      <c r="E1228" s="20">
        <f t="shared" si="198"/>
        <v>7284</v>
      </c>
    </row>
    <row r="1229" spans="1:5" hidden="1" x14ac:dyDescent="0.25">
      <c r="A1229">
        <f t="shared" si="199"/>
        <v>1215</v>
      </c>
      <c r="B1229" s="20">
        <f t="shared" ref="B1229:B1292" si="200">A1229*$B$14</f>
        <v>4860</v>
      </c>
      <c r="C1229" s="20"/>
      <c r="D1229" s="20">
        <f t="shared" si="197"/>
        <v>6075</v>
      </c>
      <c r="E1229" s="20">
        <f t="shared" si="198"/>
        <v>7290</v>
      </c>
    </row>
    <row r="1230" spans="1:5" hidden="1" x14ac:dyDescent="0.25">
      <c r="A1230">
        <f t="shared" si="199"/>
        <v>1216</v>
      </c>
      <c r="B1230" s="20">
        <f t="shared" si="200"/>
        <v>4864</v>
      </c>
      <c r="C1230" s="20"/>
      <c r="D1230" s="20">
        <f t="shared" si="197"/>
        <v>6080</v>
      </c>
      <c r="E1230" s="20">
        <f t="shared" si="198"/>
        <v>7296</v>
      </c>
    </row>
    <row r="1231" spans="1:5" hidden="1" x14ac:dyDescent="0.25">
      <c r="A1231">
        <f t="shared" si="199"/>
        <v>1217</v>
      </c>
      <c r="B1231" s="20">
        <f t="shared" si="200"/>
        <v>4868</v>
      </c>
      <c r="C1231" s="20"/>
      <c r="D1231" s="20">
        <f t="shared" si="197"/>
        <v>6085</v>
      </c>
      <c r="E1231" s="20">
        <f t="shared" si="198"/>
        <v>7302</v>
      </c>
    </row>
    <row r="1232" spans="1:5" hidden="1" x14ac:dyDescent="0.25">
      <c r="A1232">
        <f t="shared" si="199"/>
        <v>1218</v>
      </c>
      <c r="B1232" s="20">
        <f t="shared" si="200"/>
        <v>4872</v>
      </c>
      <c r="C1232" s="20"/>
      <c r="D1232" s="20">
        <f t="shared" ref="D1232:D1295" si="201">A1232*$D$14</f>
        <v>6090</v>
      </c>
      <c r="E1232" s="20">
        <f t="shared" ref="E1232:E1295" si="202">A1232*$E$14</f>
        <v>7308</v>
      </c>
    </row>
    <row r="1233" spans="1:5" hidden="1" x14ac:dyDescent="0.25">
      <c r="A1233">
        <f t="shared" si="199"/>
        <v>1219</v>
      </c>
      <c r="B1233" s="20">
        <f t="shared" si="200"/>
        <v>4876</v>
      </c>
      <c r="C1233" s="20"/>
      <c r="D1233" s="20">
        <f t="shared" si="201"/>
        <v>6095</v>
      </c>
      <c r="E1233" s="20">
        <f t="shared" si="202"/>
        <v>7314</v>
      </c>
    </row>
    <row r="1234" spans="1:5" hidden="1" x14ac:dyDescent="0.25">
      <c r="A1234">
        <f t="shared" si="199"/>
        <v>1220</v>
      </c>
      <c r="B1234" s="20">
        <f t="shared" si="200"/>
        <v>4880</v>
      </c>
      <c r="C1234" s="20"/>
      <c r="D1234" s="20">
        <f t="shared" si="201"/>
        <v>6100</v>
      </c>
      <c r="E1234" s="20">
        <f t="shared" si="202"/>
        <v>7320</v>
      </c>
    </row>
    <row r="1235" spans="1:5" hidden="1" x14ac:dyDescent="0.25">
      <c r="A1235">
        <f t="shared" si="199"/>
        <v>1221</v>
      </c>
      <c r="B1235" s="20">
        <f t="shared" si="200"/>
        <v>4884</v>
      </c>
      <c r="C1235" s="20"/>
      <c r="D1235" s="20">
        <f t="shared" si="201"/>
        <v>6105</v>
      </c>
      <c r="E1235" s="20">
        <f t="shared" si="202"/>
        <v>7326</v>
      </c>
    </row>
    <row r="1236" spans="1:5" hidden="1" x14ac:dyDescent="0.25">
      <c r="A1236">
        <f t="shared" si="199"/>
        <v>1222</v>
      </c>
      <c r="B1236" s="20">
        <f t="shared" si="200"/>
        <v>4888</v>
      </c>
      <c r="C1236" s="20"/>
      <c r="D1236" s="20">
        <f t="shared" si="201"/>
        <v>6110</v>
      </c>
      <c r="E1236" s="20">
        <f t="shared" si="202"/>
        <v>7332</v>
      </c>
    </row>
    <row r="1237" spans="1:5" hidden="1" x14ac:dyDescent="0.25">
      <c r="A1237">
        <f t="shared" si="199"/>
        <v>1223</v>
      </c>
      <c r="B1237" s="20">
        <f t="shared" si="200"/>
        <v>4892</v>
      </c>
      <c r="C1237" s="20"/>
      <c r="D1237" s="20">
        <f t="shared" si="201"/>
        <v>6115</v>
      </c>
      <c r="E1237" s="20">
        <f t="shared" si="202"/>
        <v>7338</v>
      </c>
    </row>
    <row r="1238" spans="1:5" hidden="1" x14ac:dyDescent="0.25">
      <c r="A1238">
        <f t="shared" si="199"/>
        <v>1224</v>
      </c>
      <c r="B1238" s="20">
        <f t="shared" si="200"/>
        <v>4896</v>
      </c>
      <c r="C1238" s="20"/>
      <c r="D1238" s="20">
        <f t="shared" si="201"/>
        <v>6120</v>
      </c>
      <c r="E1238" s="20">
        <f t="shared" si="202"/>
        <v>7344</v>
      </c>
    </row>
    <row r="1239" spans="1:5" hidden="1" x14ac:dyDescent="0.25">
      <c r="A1239">
        <f t="shared" si="199"/>
        <v>1225</v>
      </c>
      <c r="B1239" s="20">
        <f t="shared" si="200"/>
        <v>4900</v>
      </c>
      <c r="C1239" s="20"/>
      <c r="D1239" s="20">
        <f t="shared" si="201"/>
        <v>6125</v>
      </c>
      <c r="E1239" s="20">
        <f t="shared" si="202"/>
        <v>7350</v>
      </c>
    </row>
    <row r="1240" spans="1:5" hidden="1" x14ac:dyDescent="0.25">
      <c r="A1240">
        <f t="shared" si="199"/>
        <v>1226</v>
      </c>
      <c r="B1240" s="20">
        <f t="shared" si="200"/>
        <v>4904</v>
      </c>
      <c r="C1240" s="20"/>
      <c r="D1240" s="20">
        <f t="shared" si="201"/>
        <v>6130</v>
      </c>
      <c r="E1240" s="20">
        <f t="shared" si="202"/>
        <v>7356</v>
      </c>
    </row>
    <row r="1241" spans="1:5" hidden="1" x14ac:dyDescent="0.25">
      <c r="A1241">
        <f t="shared" si="199"/>
        <v>1227</v>
      </c>
      <c r="B1241" s="20">
        <f t="shared" si="200"/>
        <v>4908</v>
      </c>
      <c r="C1241" s="20"/>
      <c r="D1241" s="20">
        <f t="shared" si="201"/>
        <v>6135</v>
      </c>
      <c r="E1241" s="20">
        <f t="shared" si="202"/>
        <v>7362</v>
      </c>
    </row>
    <row r="1242" spans="1:5" hidden="1" x14ac:dyDescent="0.25">
      <c r="A1242">
        <f t="shared" si="199"/>
        <v>1228</v>
      </c>
      <c r="B1242" s="20">
        <f t="shared" si="200"/>
        <v>4912</v>
      </c>
      <c r="C1242" s="20"/>
      <c r="D1242" s="20">
        <f t="shared" si="201"/>
        <v>6140</v>
      </c>
      <c r="E1242" s="20">
        <f t="shared" si="202"/>
        <v>7368</v>
      </c>
    </row>
    <row r="1243" spans="1:5" hidden="1" x14ac:dyDescent="0.25">
      <c r="A1243">
        <f t="shared" si="199"/>
        <v>1229</v>
      </c>
      <c r="B1243" s="20">
        <f t="shared" si="200"/>
        <v>4916</v>
      </c>
      <c r="C1243" s="20"/>
      <c r="D1243" s="20">
        <f t="shared" si="201"/>
        <v>6145</v>
      </c>
      <c r="E1243" s="20">
        <f t="shared" si="202"/>
        <v>7374</v>
      </c>
    </row>
    <row r="1244" spans="1:5" hidden="1" x14ac:dyDescent="0.25">
      <c r="A1244">
        <f t="shared" si="199"/>
        <v>1230</v>
      </c>
      <c r="B1244" s="20">
        <f t="shared" si="200"/>
        <v>4920</v>
      </c>
      <c r="C1244" s="20"/>
      <c r="D1244" s="20">
        <f t="shared" si="201"/>
        <v>6150</v>
      </c>
      <c r="E1244" s="20">
        <f t="shared" si="202"/>
        <v>7380</v>
      </c>
    </row>
    <row r="1245" spans="1:5" hidden="1" x14ac:dyDescent="0.25">
      <c r="A1245">
        <f t="shared" si="199"/>
        <v>1231</v>
      </c>
      <c r="B1245" s="20">
        <f t="shared" si="200"/>
        <v>4924</v>
      </c>
      <c r="C1245" s="20"/>
      <c r="D1245" s="20">
        <f t="shared" si="201"/>
        <v>6155</v>
      </c>
      <c r="E1245" s="20">
        <f t="shared" si="202"/>
        <v>7386</v>
      </c>
    </row>
    <row r="1246" spans="1:5" hidden="1" x14ac:dyDescent="0.25">
      <c r="A1246">
        <f t="shared" si="199"/>
        <v>1232</v>
      </c>
      <c r="B1246" s="20">
        <f t="shared" si="200"/>
        <v>4928</v>
      </c>
      <c r="C1246" s="20"/>
      <c r="D1246" s="20">
        <f t="shared" si="201"/>
        <v>6160</v>
      </c>
      <c r="E1246" s="20">
        <f t="shared" si="202"/>
        <v>7392</v>
      </c>
    </row>
    <row r="1247" spans="1:5" hidden="1" x14ac:dyDescent="0.25">
      <c r="A1247">
        <f t="shared" si="199"/>
        <v>1233</v>
      </c>
      <c r="B1247" s="20">
        <f t="shared" si="200"/>
        <v>4932</v>
      </c>
      <c r="C1247" s="20"/>
      <c r="D1247" s="20">
        <f t="shared" si="201"/>
        <v>6165</v>
      </c>
      <c r="E1247" s="20">
        <f t="shared" si="202"/>
        <v>7398</v>
      </c>
    </row>
    <row r="1248" spans="1:5" hidden="1" x14ac:dyDescent="0.25">
      <c r="A1248">
        <f t="shared" si="199"/>
        <v>1234</v>
      </c>
      <c r="B1248" s="20">
        <f t="shared" si="200"/>
        <v>4936</v>
      </c>
      <c r="C1248" s="20"/>
      <c r="D1248" s="20">
        <f t="shared" si="201"/>
        <v>6170</v>
      </c>
      <c r="E1248" s="20">
        <f t="shared" si="202"/>
        <v>7404</v>
      </c>
    </row>
    <row r="1249" spans="1:5" hidden="1" x14ac:dyDescent="0.25">
      <c r="A1249">
        <f t="shared" si="199"/>
        <v>1235</v>
      </c>
      <c r="B1249" s="20">
        <f t="shared" si="200"/>
        <v>4940</v>
      </c>
      <c r="C1249" s="20"/>
      <c r="D1249" s="20">
        <f t="shared" si="201"/>
        <v>6175</v>
      </c>
      <c r="E1249" s="20">
        <f t="shared" si="202"/>
        <v>7410</v>
      </c>
    </row>
    <row r="1250" spans="1:5" hidden="1" x14ac:dyDescent="0.25">
      <c r="A1250">
        <f t="shared" si="199"/>
        <v>1236</v>
      </c>
      <c r="B1250" s="20">
        <f t="shared" si="200"/>
        <v>4944</v>
      </c>
      <c r="C1250" s="20"/>
      <c r="D1250" s="20">
        <f t="shared" si="201"/>
        <v>6180</v>
      </c>
      <c r="E1250" s="20">
        <f t="shared" si="202"/>
        <v>7416</v>
      </c>
    </row>
    <row r="1251" spans="1:5" hidden="1" x14ac:dyDescent="0.25">
      <c r="A1251">
        <f t="shared" si="199"/>
        <v>1237</v>
      </c>
      <c r="B1251" s="20">
        <f t="shared" si="200"/>
        <v>4948</v>
      </c>
      <c r="C1251" s="20"/>
      <c r="D1251" s="20">
        <f t="shared" si="201"/>
        <v>6185</v>
      </c>
      <c r="E1251" s="20">
        <f t="shared" si="202"/>
        <v>7422</v>
      </c>
    </row>
    <row r="1252" spans="1:5" hidden="1" x14ac:dyDescent="0.25">
      <c r="A1252">
        <f t="shared" si="199"/>
        <v>1238</v>
      </c>
      <c r="B1252" s="20">
        <f t="shared" si="200"/>
        <v>4952</v>
      </c>
      <c r="C1252" s="20"/>
      <c r="D1252" s="20">
        <f t="shared" si="201"/>
        <v>6190</v>
      </c>
      <c r="E1252" s="20">
        <f t="shared" si="202"/>
        <v>7428</v>
      </c>
    </row>
    <row r="1253" spans="1:5" hidden="1" x14ac:dyDescent="0.25">
      <c r="A1253">
        <f t="shared" si="199"/>
        <v>1239</v>
      </c>
      <c r="B1253" s="20">
        <f t="shared" si="200"/>
        <v>4956</v>
      </c>
      <c r="C1253" s="20"/>
      <c r="D1253" s="20">
        <f t="shared" si="201"/>
        <v>6195</v>
      </c>
      <c r="E1253" s="20">
        <f t="shared" si="202"/>
        <v>7434</v>
      </c>
    </row>
    <row r="1254" spans="1:5" hidden="1" x14ac:dyDescent="0.25">
      <c r="A1254">
        <f t="shared" si="199"/>
        <v>1240</v>
      </c>
      <c r="B1254" s="20">
        <f t="shared" si="200"/>
        <v>4960</v>
      </c>
      <c r="C1254" s="20"/>
      <c r="D1254" s="20">
        <f t="shared" si="201"/>
        <v>6200</v>
      </c>
      <c r="E1254" s="20">
        <f t="shared" si="202"/>
        <v>7440</v>
      </c>
    </row>
    <row r="1255" spans="1:5" hidden="1" x14ac:dyDescent="0.25">
      <c r="A1255">
        <f t="shared" si="199"/>
        <v>1241</v>
      </c>
      <c r="B1255" s="20">
        <f t="shared" si="200"/>
        <v>4964</v>
      </c>
      <c r="C1255" s="20"/>
      <c r="D1255" s="20">
        <f t="shared" si="201"/>
        <v>6205</v>
      </c>
      <c r="E1255" s="20">
        <f t="shared" si="202"/>
        <v>7446</v>
      </c>
    </row>
    <row r="1256" spans="1:5" hidden="1" x14ac:dyDescent="0.25">
      <c r="A1256">
        <f t="shared" ref="A1256:A1319" si="203">A1255+1</f>
        <v>1242</v>
      </c>
      <c r="B1256" s="20">
        <f t="shared" si="200"/>
        <v>4968</v>
      </c>
      <c r="C1256" s="20"/>
      <c r="D1256" s="20">
        <f t="shared" si="201"/>
        <v>6210</v>
      </c>
      <c r="E1256" s="20">
        <f t="shared" si="202"/>
        <v>7452</v>
      </c>
    </row>
    <row r="1257" spans="1:5" hidden="1" x14ac:dyDescent="0.25">
      <c r="A1257">
        <f t="shared" si="203"/>
        <v>1243</v>
      </c>
      <c r="B1257" s="20">
        <f t="shared" si="200"/>
        <v>4972</v>
      </c>
      <c r="C1257" s="20"/>
      <c r="D1257" s="20">
        <f t="shared" si="201"/>
        <v>6215</v>
      </c>
      <c r="E1257" s="20">
        <f t="shared" si="202"/>
        <v>7458</v>
      </c>
    </row>
    <row r="1258" spans="1:5" hidden="1" x14ac:dyDescent="0.25">
      <c r="A1258">
        <f t="shared" si="203"/>
        <v>1244</v>
      </c>
      <c r="B1258" s="20">
        <f t="shared" si="200"/>
        <v>4976</v>
      </c>
      <c r="C1258" s="20"/>
      <c r="D1258" s="20">
        <f t="shared" si="201"/>
        <v>6220</v>
      </c>
      <c r="E1258" s="20">
        <f t="shared" si="202"/>
        <v>7464</v>
      </c>
    </row>
    <row r="1259" spans="1:5" hidden="1" x14ac:dyDescent="0.25">
      <c r="A1259">
        <f t="shared" si="203"/>
        <v>1245</v>
      </c>
      <c r="B1259" s="20">
        <f t="shared" si="200"/>
        <v>4980</v>
      </c>
      <c r="C1259" s="20"/>
      <c r="D1259" s="20">
        <f t="shared" si="201"/>
        <v>6225</v>
      </c>
      <c r="E1259" s="20">
        <f t="shared" si="202"/>
        <v>7470</v>
      </c>
    </row>
    <row r="1260" spans="1:5" hidden="1" x14ac:dyDescent="0.25">
      <c r="A1260">
        <f t="shared" si="203"/>
        <v>1246</v>
      </c>
      <c r="B1260" s="20">
        <f t="shared" si="200"/>
        <v>4984</v>
      </c>
      <c r="C1260" s="20"/>
      <c r="D1260" s="20">
        <f t="shared" si="201"/>
        <v>6230</v>
      </c>
      <c r="E1260" s="20">
        <f t="shared" si="202"/>
        <v>7476</v>
      </c>
    </row>
    <row r="1261" spans="1:5" hidden="1" x14ac:dyDescent="0.25">
      <c r="A1261">
        <f t="shared" si="203"/>
        <v>1247</v>
      </c>
      <c r="B1261" s="20">
        <f t="shared" si="200"/>
        <v>4988</v>
      </c>
      <c r="C1261" s="20"/>
      <c r="D1261" s="20">
        <f t="shared" si="201"/>
        <v>6235</v>
      </c>
      <c r="E1261" s="20">
        <f t="shared" si="202"/>
        <v>7482</v>
      </c>
    </row>
    <row r="1262" spans="1:5" hidden="1" x14ac:dyDescent="0.25">
      <c r="A1262">
        <f t="shared" si="203"/>
        <v>1248</v>
      </c>
      <c r="B1262" s="20">
        <f t="shared" si="200"/>
        <v>4992</v>
      </c>
      <c r="C1262" s="20"/>
      <c r="D1262" s="20">
        <f t="shared" si="201"/>
        <v>6240</v>
      </c>
      <c r="E1262" s="20">
        <f t="shared" si="202"/>
        <v>7488</v>
      </c>
    </row>
    <row r="1263" spans="1:5" hidden="1" x14ac:dyDescent="0.25">
      <c r="A1263">
        <f t="shared" si="203"/>
        <v>1249</v>
      </c>
      <c r="B1263" s="20">
        <f t="shared" si="200"/>
        <v>4996</v>
      </c>
      <c r="C1263" s="20"/>
      <c r="D1263" s="20">
        <f t="shared" si="201"/>
        <v>6245</v>
      </c>
      <c r="E1263" s="20">
        <f t="shared" si="202"/>
        <v>7494</v>
      </c>
    </row>
    <row r="1264" spans="1:5" hidden="1" x14ac:dyDescent="0.25">
      <c r="A1264">
        <f t="shared" si="203"/>
        <v>1250</v>
      </c>
      <c r="B1264" s="20">
        <f t="shared" si="200"/>
        <v>5000</v>
      </c>
      <c r="C1264" s="20"/>
      <c r="D1264" s="20">
        <f t="shared" si="201"/>
        <v>6250</v>
      </c>
      <c r="E1264" s="20">
        <f t="shared" si="202"/>
        <v>7500</v>
      </c>
    </row>
    <row r="1265" spans="1:5" hidden="1" x14ac:dyDescent="0.25">
      <c r="A1265">
        <f t="shared" si="203"/>
        <v>1251</v>
      </c>
      <c r="B1265" s="20">
        <f t="shared" si="200"/>
        <v>5004</v>
      </c>
      <c r="C1265" s="20"/>
      <c r="D1265" s="20">
        <f t="shared" si="201"/>
        <v>6255</v>
      </c>
      <c r="E1265" s="20">
        <f t="shared" si="202"/>
        <v>7506</v>
      </c>
    </row>
    <row r="1266" spans="1:5" hidden="1" x14ac:dyDescent="0.25">
      <c r="A1266">
        <f t="shared" si="203"/>
        <v>1252</v>
      </c>
      <c r="B1266" s="20">
        <f t="shared" si="200"/>
        <v>5008</v>
      </c>
      <c r="C1266" s="20"/>
      <c r="D1266" s="20">
        <f t="shared" si="201"/>
        <v>6260</v>
      </c>
      <c r="E1266" s="20">
        <f t="shared" si="202"/>
        <v>7512</v>
      </c>
    </row>
    <row r="1267" spans="1:5" hidden="1" x14ac:dyDescent="0.25">
      <c r="A1267">
        <f t="shared" si="203"/>
        <v>1253</v>
      </c>
      <c r="B1267" s="20">
        <f t="shared" si="200"/>
        <v>5012</v>
      </c>
      <c r="C1267" s="20"/>
      <c r="D1267" s="20">
        <f t="shared" si="201"/>
        <v>6265</v>
      </c>
      <c r="E1267" s="20">
        <f t="shared" si="202"/>
        <v>7518</v>
      </c>
    </row>
    <row r="1268" spans="1:5" hidden="1" x14ac:dyDescent="0.25">
      <c r="A1268">
        <f t="shared" si="203"/>
        <v>1254</v>
      </c>
      <c r="B1268" s="20">
        <f t="shared" si="200"/>
        <v>5016</v>
      </c>
      <c r="C1268" s="20"/>
      <c r="D1268" s="20">
        <f t="shared" si="201"/>
        <v>6270</v>
      </c>
      <c r="E1268" s="20">
        <f t="shared" si="202"/>
        <v>7524</v>
      </c>
    </row>
    <row r="1269" spans="1:5" hidden="1" x14ac:dyDescent="0.25">
      <c r="A1269">
        <f t="shared" si="203"/>
        <v>1255</v>
      </c>
      <c r="B1269" s="20">
        <f t="shared" si="200"/>
        <v>5020</v>
      </c>
      <c r="C1269" s="20"/>
      <c r="D1269" s="20">
        <f t="shared" si="201"/>
        <v>6275</v>
      </c>
      <c r="E1269" s="20">
        <f t="shared" si="202"/>
        <v>7530</v>
      </c>
    </row>
    <row r="1270" spans="1:5" hidden="1" x14ac:dyDescent="0.25">
      <c r="A1270">
        <f t="shared" si="203"/>
        <v>1256</v>
      </c>
      <c r="B1270" s="20">
        <f t="shared" si="200"/>
        <v>5024</v>
      </c>
      <c r="C1270" s="20"/>
      <c r="D1270" s="20">
        <f t="shared" si="201"/>
        <v>6280</v>
      </c>
      <c r="E1270" s="20">
        <f t="shared" si="202"/>
        <v>7536</v>
      </c>
    </row>
    <row r="1271" spans="1:5" hidden="1" x14ac:dyDescent="0.25">
      <c r="A1271">
        <f t="shared" si="203"/>
        <v>1257</v>
      </c>
      <c r="B1271" s="20">
        <f t="shared" si="200"/>
        <v>5028</v>
      </c>
      <c r="C1271" s="20"/>
      <c r="D1271" s="20">
        <f t="shared" si="201"/>
        <v>6285</v>
      </c>
      <c r="E1271" s="20">
        <f t="shared" si="202"/>
        <v>7542</v>
      </c>
    </row>
    <row r="1272" spans="1:5" hidden="1" x14ac:dyDescent="0.25">
      <c r="A1272">
        <f t="shared" si="203"/>
        <v>1258</v>
      </c>
      <c r="B1272" s="20">
        <f t="shared" si="200"/>
        <v>5032</v>
      </c>
      <c r="C1272" s="20"/>
      <c r="D1272" s="20">
        <f t="shared" si="201"/>
        <v>6290</v>
      </c>
      <c r="E1272" s="20">
        <f t="shared" si="202"/>
        <v>7548</v>
      </c>
    </row>
    <row r="1273" spans="1:5" hidden="1" x14ac:dyDescent="0.25">
      <c r="A1273">
        <f t="shared" si="203"/>
        <v>1259</v>
      </c>
      <c r="B1273" s="20">
        <f t="shared" si="200"/>
        <v>5036</v>
      </c>
      <c r="C1273" s="20"/>
      <c r="D1273" s="20">
        <f t="shared" si="201"/>
        <v>6295</v>
      </c>
      <c r="E1273" s="20">
        <f t="shared" si="202"/>
        <v>7554</v>
      </c>
    </row>
    <row r="1274" spans="1:5" hidden="1" x14ac:dyDescent="0.25">
      <c r="A1274">
        <f t="shared" si="203"/>
        <v>1260</v>
      </c>
      <c r="B1274" s="20">
        <f t="shared" si="200"/>
        <v>5040</v>
      </c>
      <c r="C1274" s="20"/>
      <c r="D1274" s="20">
        <f t="shared" si="201"/>
        <v>6300</v>
      </c>
      <c r="E1274" s="20">
        <f t="shared" si="202"/>
        <v>7560</v>
      </c>
    </row>
    <row r="1275" spans="1:5" hidden="1" x14ac:dyDescent="0.25">
      <c r="A1275">
        <f t="shared" si="203"/>
        <v>1261</v>
      </c>
      <c r="B1275" s="20">
        <f t="shared" si="200"/>
        <v>5044</v>
      </c>
      <c r="C1275" s="20"/>
      <c r="D1275" s="20">
        <f t="shared" si="201"/>
        <v>6305</v>
      </c>
      <c r="E1275" s="20">
        <f t="shared" si="202"/>
        <v>7566</v>
      </c>
    </row>
    <row r="1276" spans="1:5" hidden="1" x14ac:dyDescent="0.25">
      <c r="A1276">
        <f t="shared" si="203"/>
        <v>1262</v>
      </c>
      <c r="B1276" s="20">
        <f t="shared" si="200"/>
        <v>5048</v>
      </c>
      <c r="C1276" s="20"/>
      <c r="D1276" s="20">
        <f t="shared" si="201"/>
        <v>6310</v>
      </c>
      <c r="E1276" s="20">
        <f t="shared" si="202"/>
        <v>7572</v>
      </c>
    </row>
    <row r="1277" spans="1:5" hidden="1" x14ac:dyDescent="0.25">
      <c r="A1277">
        <f t="shared" si="203"/>
        <v>1263</v>
      </c>
      <c r="B1277" s="20">
        <f t="shared" si="200"/>
        <v>5052</v>
      </c>
      <c r="C1277" s="20"/>
      <c r="D1277" s="20">
        <f t="shared" si="201"/>
        <v>6315</v>
      </c>
      <c r="E1277" s="20">
        <f t="shared" si="202"/>
        <v>7578</v>
      </c>
    </row>
    <row r="1278" spans="1:5" hidden="1" x14ac:dyDescent="0.25">
      <c r="A1278">
        <f t="shared" si="203"/>
        <v>1264</v>
      </c>
      <c r="B1278" s="20">
        <f t="shared" si="200"/>
        <v>5056</v>
      </c>
      <c r="C1278" s="20"/>
      <c r="D1278" s="20">
        <f t="shared" si="201"/>
        <v>6320</v>
      </c>
      <c r="E1278" s="20">
        <f t="shared" si="202"/>
        <v>7584</v>
      </c>
    </row>
    <row r="1279" spans="1:5" hidden="1" x14ac:dyDescent="0.25">
      <c r="A1279">
        <f t="shared" si="203"/>
        <v>1265</v>
      </c>
      <c r="B1279" s="20">
        <f t="shared" si="200"/>
        <v>5060</v>
      </c>
      <c r="C1279" s="20"/>
      <c r="D1279" s="20">
        <f t="shared" si="201"/>
        <v>6325</v>
      </c>
      <c r="E1279" s="20">
        <f t="shared" si="202"/>
        <v>7590</v>
      </c>
    </row>
    <row r="1280" spans="1:5" hidden="1" x14ac:dyDescent="0.25">
      <c r="A1280">
        <f t="shared" si="203"/>
        <v>1266</v>
      </c>
      <c r="B1280" s="20">
        <f t="shared" si="200"/>
        <v>5064</v>
      </c>
      <c r="C1280" s="20"/>
      <c r="D1280" s="20">
        <f t="shared" si="201"/>
        <v>6330</v>
      </c>
      <c r="E1280" s="20">
        <f t="shared" si="202"/>
        <v>7596</v>
      </c>
    </row>
    <row r="1281" spans="1:5" hidden="1" x14ac:dyDescent="0.25">
      <c r="A1281">
        <f t="shared" si="203"/>
        <v>1267</v>
      </c>
      <c r="B1281" s="20">
        <f t="shared" si="200"/>
        <v>5068</v>
      </c>
      <c r="C1281" s="20"/>
      <c r="D1281" s="20">
        <f t="shared" si="201"/>
        <v>6335</v>
      </c>
      <c r="E1281" s="20">
        <f t="shared" si="202"/>
        <v>7602</v>
      </c>
    </row>
    <row r="1282" spans="1:5" hidden="1" x14ac:dyDescent="0.25">
      <c r="A1282">
        <f t="shared" si="203"/>
        <v>1268</v>
      </c>
      <c r="B1282" s="20">
        <f t="shared" si="200"/>
        <v>5072</v>
      </c>
      <c r="C1282" s="20"/>
      <c r="D1282" s="20">
        <f t="shared" si="201"/>
        <v>6340</v>
      </c>
      <c r="E1282" s="20">
        <f t="shared" si="202"/>
        <v>7608</v>
      </c>
    </row>
    <row r="1283" spans="1:5" hidden="1" x14ac:dyDescent="0.25">
      <c r="A1283">
        <f t="shared" si="203"/>
        <v>1269</v>
      </c>
      <c r="B1283" s="20">
        <f t="shared" si="200"/>
        <v>5076</v>
      </c>
      <c r="C1283" s="20"/>
      <c r="D1283" s="20">
        <f t="shared" si="201"/>
        <v>6345</v>
      </c>
      <c r="E1283" s="20">
        <f t="shared" si="202"/>
        <v>7614</v>
      </c>
    </row>
    <row r="1284" spans="1:5" hidden="1" x14ac:dyDescent="0.25">
      <c r="A1284">
        <f t="shared" si="203"/>
        <v>1270</v>
      </c>
      <c r="B1284" s="20">
        <f t="shared" si="200"/>
        <v>5080</v>
      </c>
      <c r="C1284" s="20"/>
      <c r="D1284" s="20">
        <f t="shared" si="201"/>
        <v>6350</v>
      </c>
      <c r="E1284" s="20">
        <f t="shared" si="202"/>
        <v>7620</v>
      </c>
    </row>
    <row r="1285" spans="1:5" hidden="1" x14ac:dyDescent="0.25">
      <c r="A1285">
        <f t="shared" si="203"/>
        <v>1271</v>
      </c>
      <c r="B1285" s="20">
        <f t="shared" si="200"/>
        <v>5084</v>
      </c>
      <c r="C1285" s="20"/>
      <c r="D1285" s="20">
        <f t="shared" si="201"/>
        <v>6355</v>
      </c>
      <c r="E1285" s="20">
        <f t="shared" si="202"/>
        <v>7626</v>
      </c>
    </row>
    <row r="1286" spans="1:5" hidden="1" x14ac:dyDescent="0.25">
      <c r="A1286">
        <f t="shared" si="203"/>
        <v>1272</v>
      </c>
      <c r="B1286" s="20">
        <f t="shared" si="200"/>
        <v>5088</v>
      </c>
      <c r="C1286" s="20"/>
      <c r="D1286" s="20">
        <f t="shared" si="201"/>
        <v>6360</v>
      </c>
      <c r="E1286" s="20">
        <f t="shared" si="202"/>
        <v>7632</v>
      </c>
    </row>
    <row r="1287" spans="1:5" hidden="1" x14ac:dyDescent="0.25">
      <c r="A1287">
        <f t="shared" si="203"/>
        <v>1273</v>
      </c>
      <c r="B1287" s="20">
        <f t="shared" si="200"/>
        <v>5092</v>
      </c>
      <c r="C1287" s="20"/>
      <c r="D1287" s="20">
        <f t="shared" si="201"/>
        <v>6365</v>
      </c>
      <c r="E1287" s="20">
        <f t="shared" si="202"/>
        <v>7638</v>
      </c>
    </row>
    <row r="1288" spans="1:5" hidden="1" x14ac:dyDescent="0.25">
      <c r="A1288">
        <f t="shared" si="203"/>
        <v>1274</v>
      </c>
      <c r="B1288" s="20">
        <f t="shared" si="200"/>
        <v>5096</v>
      </c>
      <c r="C1288" s="20"/>
      <c r="D1288" s="20">
        <f t="shared" si="201"/>
        <v>6370</v>
      </c>
      <c r="E1288" s="20">
        <f t="shared" si="202"/>
        <v>7644</v>
      </c>
    </row>
    <row r="1289" spans="1:5" hidden="1" x14ac:dyDescent="0.25">
      <c r="A1289">
        <f t="shared" si="203"/>
        <v>1275</v>
      </c>
      <c r="B1289" s="20">
        <f t="shared" si="200"/>
        <v>5100</v>
      </c>
      <c r="C1289" s="20"/>
      <c r="D1289" s="20">
        <f t="shared" si="201"/>
        <v>6375</v>
      </c>
      <c r="E1289" s="20">
        <f t="shared" si="202"/>
        <v>7650</v>
      </c>
    </row>
    <row r="1290" spans="1:5" hidden="1" x14ac:dyDescent="0.25">
      <c r="A1290">
        <f t="shared" si="203"/>
        <v>1276</v>
      </c>
      <c r="B1290" s="20">
        <f t="shared" si="200"/>
        <v>5104</v>
      </c>
      <c r="C1290" s="20"/>
      <c r="D1290" s="20">
        <f t="shared" si="201"/>
        <v>6380</v>
      </c>
      <c r="E1290" s="20">
        <f t="shared" si="202"/>
        <v>7656</v>
      </c>
    </row>
    <row r="1291" spans="1:5" hidden="1" x14ac:dyDescent="0.25">
      <c r="A1291">
        <f t="shared" si="203"/>
        <v>1277</v>
      </c>
      <c r="B1291" s="20">
        <f t="shared" si="200"/>
        <v>5108</v>
      </c>
      <c r="C1291" s="20"/>
      <c r="D1291" s="20">
        <f t="shared" si="201"/>
        <v>6385</v>
      </c>
      <c r="E1291" s="20">
        <f t="shared" si="202"/>
        <v>7662</v>
      </c>
    </row>
    <row r="1292" spans="1:5" hidden="1" x14ac:dyDescent="0.25">
      <c r="A1292">
        <f t="shared" si="203"/>
        <v>1278</v>
      </c>
      <c r="B1292" s="20">
        <f t="shared" si="200"/>
        <v>5112</v>
      </c>
      <c r="C1292" s="20"/>
      <c r="D1292" s="20">
        <f t="shared" si="201"/>
        <v>6390</v>
      </c>
      <c r="E1292" s="20">
        <f t="shared" si="202"/>
        <v>7668</v>
      </c>
    </row>
    <row r="1293" spans="1:5" hidden="1" x14ac:dyDescent="0.25">
      <c r="A1293">
        <f t="shared" si="203"/>
        <v>1279</v>
      </c>
      <c r="B1293" s="20">
        <f t="shared" ref="B1293:B1356" si="204">A1293*$B$14</f>
        <v>5116</v>
      </c>
      <c r="C1293" s="20"/>
      <c r="D1293" s="20">
        <f t="shared" si="201"/>
        <v>6395</v>
      </c>
      <c r="E1293" s="20">
        <f t="shared" si="202"/>
        <v>7674</v>
      </c>
    </row>
    <row r="1294" spans="1:5" hidden="1" x14ac:dyDescent="0.25">
      <c r="A1294">
        <f t="shared" si="203"/>
        <v>1280</v>
      </c>
      <c r="B1294" s="20">
        <f t="shared" si="204"/>
        <v>5120</v>
      </c>
      <c r="C1294" s="20"/>
      <c r="D1294" s="20">
        <f t="shared" si="201"/>
        <v>6400</v>
      </c>
      <c r="E1294" s="20">
        <f t="shared" si="202"/>
        <v>7680</v>
      </c>
    </row>
    <row r="1295" spans="1:5" hidden="1" x14ac:dyDescent="0.25">
      <c r="A1295">
        <f t="shared" si="203"/>
        <v>1281</v>
      </c>
      <c r="B1295" s="20">
        <f t="shared" si="204"/>
        <v>5124</v>
      </c>
      <c r="C1295" s="20"/>
      <c r="D1295" s="20">
        <f t="shared" si="201"/>
        <v>6405</v>
      </c>
      <c r="E1295" s="20">
        <f t="shared" si="202"/>
        <v>7686</v>
      </c>
    </row>
    <row r="1296" spans="1:5" hidden="1" x14ac:dyDescent="0.25">
      <c r="A1296">
        <f t="shared" si="203"/>
        <v>1282</v>
      </c>
      <c r="B1296" s="20">
        <f t="shared" si="204"/>
        <v>5128</v>
      </c>
      <c r="C1296" s="20"/>
      <c r="D1296" s="20">
        <f t="shared" ref="D1296:D1359" si="205">A1296*$D$14</f>
        <v>6410</v>
      </c>
      <c r="E1296" s="20">
        <f t="shared" ref="E1296:E1359" si="206">A1296*$E$14</f>
        <v>7692</v>
      </c>
    </row>
    <row r="1297" spans="1:5" hidden="1" x14ac:dyDescent="0.25">
      <c r="A1297">
        <f t="shared" si="203"/>
        <v>1283</v>
      </c>
      <c r="B1297" s="20">
        <f t="shared" si="204"/>
        <v>5132</v>
      </c>
      <c r="C1297" s="20"/>
      <c r="D1297" s="20">
        <f t="shared" si="205"/>
        <v>6415</v>
      </c>
      <c r="E1297" s="20">
        <f t="shared" si="206"/>
        <v>7698</v>
      </c>
    </row>
    <row r="1298" spans="1:5" hidden="1" x14ac:dyDescent="0.25">
      <c r="A1298">
        <f t="shared" si="203"/>
        <v>1284</v>
      </c>
      <c r="B1298" s="20">
        <f t="shared" si="204"/>
        <v>5136</v>
      </c>
      <c r="C1298" s="20"/>
      <c r="D1298" s="20">
        <f t="shared" si="205"/>
        <v>6420</v>
      </c>
      <c r="E1298" s="20">
        <f t="shared" si="206"/>
        <v>7704</v>
      </c>
    </row>
    <row r="1299" spans="1:5" hidden="1" x14ac:dyDescent="0.25">
      <c r="A1299">
        <f t="shared" si="203"/>
        <v>1285</v>
      </c>
      <c r="B1299" s="20">
        <f t="shared" si="204"/>
        <v>5140</v>
      </c>
      <c r="C1299" s="20"/>
      <c r="D1299" s="20">
        <f t="shared" si="205"/>
        <v>6425</v>
      </c>
      <c r="E1299" s="20">
        <f t="shared" si="206"/>
        <v>7710</v>
      </c>
    </row>
    <row r="1300" spans="1:5" hidden="1" x14ac:dyDescent="0.25">
      <c r="A1300">
        <f t="shared" si="203"/>
        <v>1286</v>
      </c>
      <c r="B1300" s="20">
        <f t="shared" si="204"/>
        <v>5144</v>
      </c>
      <c r="C1300" s="20"/>
      <c r="D1300" s="20">
        <f t="shared" si="205"/>
        <v>6430</v>
      </c>
      <c r="E1300" s="20">
        <f t="shared" si="206"/>
        <v>7716</v>
      </c>
    </row>
    <row r="1301" spans="1:5" hidden="1" x14ac:dyDescent="0.25">
      <c r="A1301">
        <f t="shared" si="203"/>
        <v>1287</v>
      </c>
      <c r="B1301" s="20">
        <f t="shared" si="204"/>
        <v>5148</v>
      </c>
      <c r="C1301" s="20"/>
      <c r="D1301" s="20">
        <f t="shared" si="205"/>
        <v>6435</v>
      </c>
      <c r="E1301" s="20">
        <f t="shared" si="206"/>
        <v>7722</v>
      </c>
    </row>
    <row r="1302" spans="1:5" hidden="1" x14ac:dyDescent="0.25">
      <c r="A1302">
        <f t="shared" si="203"/>
        <v>1288</v>
      </c>
      <c r="B1302" s="20">
        <f t="shared" si="204"/>
        <v>5152</v>
      </c>
      <c r="C1302" s="20"/>
      <c r="D1302" s="20">
        <f t="shared" si="205"/>
        <v>6440</v>
      </c>
      <c r="E1302" s="20">
        <f t="shared" si="206"/>
        <v>7728</v>
      </c>
    </row>
    <row r="1303" spans="1:5" hidden="1" x14ac:dyDescent="0.25">
      <c r="A1303">
        <f t="shared" si="203"/>
        <v>1289</v>
      </c>
      <c r="B1303" s="20">
        <f t="shared" si="204"/>
        <v>5156</v>
      </c>
      <c r="C1303" s="20"/>
      <c r="D1303" s="20">
        <f t="shared" si="205"/>
        <v>6445</v>
      </c>
      <c r="E1303" s="20">
        <f t="shared" si="206"/>
        <v>7734</v>
      </c>
    </row>
    <row r="1304" spans="1:5" hidden="1" x14ac:dyDescent="0.25">
      <c r="A1304">
        <f t="shared" si="203"/>
        <v>1290</v>
      </c>
      <c r="B1304" s="20">
        <f t="shared" si="204"/>
        <v>5160</v>
      </c>
      <c r="C1304" s="20"/>
      <c r="D1304" s="20">
        <f t="shared" si="205"/>
        <v>6450</v>
      </c>
      <c r="E1304" s="20">
        <f t="shared" si="206"/>
        <v>7740</v>
      </c>
    </row>
    <row r="1305" spans="1:5" hidden="1" x14ac:dyDescent="0.25">
      <c r="A1305">
        <f t="shared" si="203"/>
        <v>1291</v>
      </c>
      <c r="B1305" s="20">
        <f t="shared" si="204"/>
        <v>5164</v>
      </c>
      <c r="C1305" s="20"/>
      <c r="D1305" s="20">
        <f t="shared" si="205"/>
        <v>6455</v>
      </c>
      <c r="E1305" s="20">
        <f t="shared" si="206"/>
        <v>7746</v>
      </c>
    </row>
    <row r="1306" spans="1:5" hidden="1" x14ac:dyDescent="0.25">
      <c r="A1306">
        <f t="shared" si="203"/>
        <v>1292</v>
      </c>
      <c r="B1306" s="20">
        <f t="shared" si="204"/>
        <v>5168</v>
      </c>
      <c r="C1306" s="20"/>
      <c r="D1306" s="20">
        <f t="shared" si="205"/>
        <v>6460</v>
      </c>
      <c r="E1306" s="20">
        <f t="shared" si="206"/>
        <v>7752</v>
      </c>
    </row>
    <row r="1307" spans="1:5" hidden="1" x14ac:dyDescent="0.25">
      <c r="A1307">
        <f t="shared" si="203"/>
        <v>1293</v>
      </c>
      <c r="B1307" s="20">
        <f t="shared" si="204"/>
        <v>5172</v>
      </c>
      <c r="C1307" s="20"/>
      <c r="D1307" s="20">
        <f t="shared" si="205"/>
        <v>6465</v>
      </c>
      <c r="E1307" s="20">
        <f t="shared" si="206"/>
        <v>7758</v>
      </c>
    </row>
    <row r="1308" spans="1:5" hidden="1" x14ac:dyDescent="0.25">
      <c r="A1308">
        <f t="shared" si="203"/>
        <v>1294</v>
      </c>
      <c r="B1308" s="20">
        <f t="shared" si="204"/>
        <v>5176</v>
      </c>
      <c r="C1308" s="20"/>
      <c r="D1308" s="20">
        <f t="shared" si="205"/>
        <v>6470</v>
      </c>
      <c r="E1308" s="20">
        <f t="shared" si="206"/>
        <v>7764</v>
      </c>
    </row>
    <row r="1309" spans="1:5" hidden="1" x14ac:dyDescent="0.25">
      <c r="A1309">
        <f t="shared" si="203"/>
        <v>1295</v>
      </c>
      <c r="B1309" s="20">
        <f t="shared" si="204"/>
        <v>5180</v>
      </c>
      <c r="C1309" s="20"/>
      <c r="D1309" s="20">
        <f t="shared" si="205"/>
        <v>6475</v>
      </c>
      <c r="E1309" s="20">
        <f t="shared" si="206"/>
        <v>7770</v>
      </c>
    </row>
    <row r="1310" spans="1:5" hidden="1" x14ac:dyDescent="0.25">
      <c r="A1310">
        <f t="shared" si="203"/>
        <v>1296</v>
      </c>
      <c r="B1310" s="20">
        <f t="shared" si="204"/>
        <v>5184</v>
      </c>
      <c r="C1310" s="20"/>
      <c r="D1310" s="20">
        <f t="shared" si="205"/>
        <v>6480</v>
      </c>
      <c r="E1310" s="20">
        <f t="shared" si="206"/>
        <v>7776</v>
      </c>
    </row>
    <row r="1311" spans="1:5" hidden="1" x14ac:dyDescent="0.25">
      <c r="A1311">
        <f t="shared" si="203"/>
        <v>1297</v>
      </c>
      <c r="B1311" s="20">
        <f t="shared" si="204"/>
        <v>5188</v>
      </c>
      <c r="C1311" s="20"/>
      <c r="D1311" s="20">
        <f t="shared" si="205"/>
        <v>6485</v>
      </c>
      <c r="E1311" s="20">
        <f t="shared" si="206"/>
        <v>7782</v>
      </c>
    </row>
    <row r="1312" spans="1:5" hidden="1" x14ac:dyDescent="0.25">
      <c r="A1312">
        <f t="shared" si="203"/>
        <v>1298</v>
      </c>
      <c r="B1312" s="20">
        <f t="shared" si="204"/>
        <v>5192</v>
      </c>
      <c r="C1312" s="20"/>
      <c r="D1312" s="20">
        <f t="shared" si="205"/>
        <v>6490</v>
      </c>
      <c r="E1312" s="20">
        <f t="shared" si="206"/>
        <v>7788</v>
      </c>
    </row>
    <row r="1313" spans="1:5" hidden="1" x14ac:dyDescent="0.25">
      <c r="A1313">
        <f t="shared" si="203"/>
        <v>1299</v>
      </c>
      <c r="B1313" s="20">
        <f t="shared" si="204"/>
        <v>5196</v>
      </c>
      <c r="C1313" s="20"/>
      <c r="D1313" s="20">
        <f t="shared" si="205"/>
        <v>6495</v>
      </c>
      <c r="E1313" s="20">
        <f t="shared" si="206"/>
        <v>7794</v>
      </c>
    </row>
    <row r="1314" spans="1:5" hidden="1" x14ac:dyDescent="0.25">
      <c r="A1314">
        <f t="shared" si="203"/>
        <v>1300</v>
      </c>
      <c r="B1314" s="20">
        <f t="shared" si="204"/>
        <v>5200</v>
      </c>
      <c r="C1314" s="20"/>
      <c r="D1314" s="20">
        <f t="shared" si="205"/>
        <v>6500</v>
      </c>
      <c r="E1314" s="20">
        <f t="shared" si="206"/>
        <v>7800</v>
      </c>
    </row>
    <row r="1315" spans="1:5" hidden="1" x14ac:dyDescent="0.25">
      <c r="A1315">
        <f t="shared" si="203"/>
        <v>1301</v>
      </c>
      <c r="B1315" s="20">
        <f t="shared" si="204"/>
        <v>5204</v>
      </c>
      <c r="C1315" s="20"/>
      <c r="D1315" s="20">
        <f t="shared" si="205"/>
        <v>6505</v>
      </c>
      <c r="E1315" s="20">
        <f t="shared" si="206"/>
        <v>7806</v>
      </c>
    </row>
    <row r="1316" spans="1:5" hidden="1" x14ac:dyDescent="0.25">
      <c r="A1316">
        <f t="shared" si="203"/>
        <v>1302</v>
      </c>
      <c r="B1316" s="20">
        <f t="shared" si="204"/>
        <v>5208</v>
      </c>
      <c r="C1316" s="20"/>
      <c r="D1316" s="20">
        <f t="shared" si="205"/>
        <v>6510</v>
      </c>
      <c r="E1316" s="20">
        <f t="shared" si="206"/>
        <v>7812</v>
      </c>
    </row>
    <row r="1317" spans="1:5" hidden="1" x14ac:dyDescent="0.25">
      <c r="A1317">
        <f t="shared" si="203"/>
        <v>1303</v>
      </c>
      <c r="B1317" s="20">
        <f t="shared" si="204"/>
        <v>5212</v>
      </c>
      <c r="C1317" s="20"/>
      <c r="D1317" s="20">
        <f t="shared" si="205"/>
        <v>6515</v>
      </c>
      <c r="E1317" s="20">
        <f t="shared" si="206"/>
        <v>7818</v>
      </c>
    </row>
    <row r="1318" spans="1:5" hidden="1" x14ac:dyDescent="0.25">
      <c r="A1318">
        <f t="shared" si="203"/>
        <v>1304</v>
      </c>
      <c r="B1318" s="20">
        <f t="shared" si="204"/>
        <v>5216</v>
      </c>
      <c r="C1318" s="20"/>
      <c r="D1318" s="20">
        <f t="shared" si="205"/>
        <v>6520</v>
      </c>
      <c r="E1318" s="20">
        <f t="shared" si="206"/>
        <v>7824</v>
      </c>
    </row>
    <row r="1319" spans="1:5" hidden="1" x14ac:dyDescent="0.25">
      <c r="A1319">
        <f t="shared" si="203"/>
        <v>1305</v>
      </c>
      <c r="B1319" s="20">
        <f t="shared" si="204"/>
        <v>5220</v>
      </c>
      <c r="C1319" s="20"/>
      <c r="D1319" s="20">
        <f t="shared" si="205"/>
        <v>6525</v>
      </c>
      <c r="E1319" s="20">
        <f t="shared" si="206"/>
        <v>7830</v>
      </c>
    </row>
    <row r="1320" spans="1:5" hidden="1" x14ac:dyDescent="0.25">
      <c r="A1320">
        <f t="shared" ref="A1320:A1383" si="207">A1319+1</f>
        <v>1306</v>
      </c>
      <c r="B1320" s="20">
        <f t="shared" si="204"/>
        <v>5224</v>
      </c>
      <c r="C1320" s="20"/>
      <c r="D1320" s="20">
        <f t="shared" si="205"/>
        <v>6530</v>
      </c>
      <c r="E1320" s="20">
        <f t="shared" si="206"/>
        <v>7836</v>
      </c>
    </row>
    <row r="1321" spans="1:5" hidden="1" x14ac:dyDescent="0.25">
      <c r="A1321">
        <f t="shared" si="207"/>
        <v>1307</v>
      </c>
      <c r="B1321" s="20">
        <f t="shared" si="204"/>
        <v>5228</v>
      </c>
      <c r="C1321" s="20"/>
      <c r="D1321" s="20">
        <f t="shared" si="205"/>
        <v>6535</v>
      </c>
      <c r="E1321" s="20">
        <f t="shared" si="206"/>
        <v>7842</v>
      </c>
    </row>
    <row r="1322" spans="1:5" hidden="1" x14ac:dyDescent="0.25">
      <c r="A1322">
        <f t="shared" si="207"/>
        <v>1308</v>
      </c>
      <c r="B1322" s="20">
        <f t="shared" si="204"/>
        <v>5232</v>
      </c>
      <c r="C1322" s="20"/>
      <c r="D1322" s="20">
        <f t="shared" si="205"/>
        <v>6540</v>
      </c>
      <c r="E1322" s="20">
        <f t="shared" si="206"/>
        <v>7848</v>
      </c>
    </row>
    <row r="1323" spans="1:5" hidden="1" x14ac:dyDescent="0.25">
      <c r="A1323">
        <f t="shared" si="207"/>
        <v>1309</v>
      </c>
      <c r="B1323" s="20">
        <f t="shared" si="204"/>
        <v>5236</v>
      </c>
      <c r="C1323" s="20"/>
      <c r="D1323" s="20">
        <f t="shared" si="205"/>
        <v>6545</v>
      </c>
      <c r="E1323" s="20">
        <f t="shared" si="206"/>
        <v>7854</v>
      </c>
    </row>
    <row r="1324" spans="1:5" hidden="1" x14ac:dyDescent="0.25">
      <c r="A1324">
        <f t="shared" si="207"/>
        <v>1310</v>
      </c>
      <c r="B1324" s="20">
        <f t="shared" si="204"/>
        <v>5240</v>
      </c>
      <c r="C1324" s="20"/>
      <c r="D1324" s="20">
        <f t="shared" si="205"/>
        <v>6550</v>
      </c>
      <c r="E1324" s="20">
        <f t="shared" si="206"/>
        <v>7860</v>
      </c>
    </row>
    <row r="1325" spans="1:5" hidden="1" x14ac:dyDescent="0.25">
      <c r="A1325">
        <f t="shared" si="207"/>
        <v>1311</v>
      </c>
      <c r="B1325" s="20">
        <f t="shared" si="204"/>
        <v>5244</v>
      </c>
      <c r="C1325" s="20"/>
      <c r="D1325" s="20">
        <f t="shared" si="205"/>
        <v>6555</v>
      </c>
      <c r="E1325" s="20">
        <f t="shared" si="206"/>
        <v>7866</v>
      </c>
    </row>
    <row r="1326" spans="1:5" hidden="1" x14ac:dyDescent="0.25">
      <c r="A1326">
        <f t="shared" si="207"/>
        <v>1312</v>
      </c>
      <c r="B1326" s="20">
        <f t="shared" si="204"/>
        <v>5248</v>
      </c>
      <c r="C1326" s="20"/>
      <c r="D1326" s="20">
        <f t="shared" si="205"/>
        <v>6560</v>
      </c>
      <c r="E1326" s="20">
        <f t="shared" si="206"/>
        <v>7872</v>
      </c>
    </row>
    <row r="1327" spans="1:5" hidden="1" x14ac:dyDescent="0.25">
      <c r="A1327">
        <f t="shared" si="207"/>
        <v>1313</v>
      </c>
      <c r="B1327" s="20">
        <f t="shared" si="204"/>
        <v>5252</v>
      </c>
      <c r="C1327" s="20"/>
      <c r="D1327" s="20">
        <f t="shared" si="205"/>
        <v>6565</v>
      </c>
      <c r="E1327" s="20">
        <f t="shared" si="206"/>
        <v>7878</v>
      </c>
    </row>
    <row r="1328" spans="1:5" hidden="1" x14ac:dyDescent="0.25">
      <c r="A1328">
        <f t="shared" si="207"/>
        <v>1314</v>
      </c>
      <c r="B1328" s="20">
        <f t="shared" si="204"/>
        <v>5256</v>
      </c>
      <c r="C1328" s="20"/>
      <c r="D1328" s="20">
        <f t="shared" si="205"/>
        <v>6570</v>
      </c>
      <c r="E1328" s="20">
        <f t="shared" si="206"/>
        <v>7884</v>
      </c>
    </row>
    <row r="1329" spans="1:5" hidden="1" x14ac:dyDescent="0.25">
      <c r="A1329">
        <f t="shared" si="207"/>
        <v>1315</v>
      </c>
      <c r="B1329" s="20">
        <f t="shared" si="204"/>
        <v>5260</v>
      </c>
      <c r="C1329" s="20"/>
      <c r="D1329" s="20">
        <f t="shared" si="205"/>
        <v>6575</v>
      </c>
      <c r="E1329" s="20">
        <f t="shared" si="206"/>
        <v>7890</v>
      </c>
    </row>
    <row r="1330" spans="1:5" hidden="1" x14ac:dyDescent="0.25">
      <c r="A1330">
        <f t="shared" si="207"/>
        <v>1316</v>
      </c>
      <c r="B1330" s="20">
        <f t="shared" si="204"/>
        <v>5264</v>
      </c>
      <c r="C1330" s="20"/>
      <c r="D1330" s="20">
        <f t="shared" si="205"/>
        <v>6580</v>
      </c>
      <c r="E1330" s="20">
        <f t="shared" si="206"/>
        <v>7896</v>
      </c>
    </row>
    <row r="1331" spans="1:5" hidden="1" x14ac:dyDescent="0.25">
      <c r="A1331">
        <f t="shared" si="207"/>
        <v>1317</v>
      </c>
      <c r="B1331" s="20">
        <f t="shared" si="204"/>
        <v>5268</v>
      </c>
      <c r="C1331" s="20"/>
      <c r="D1331" s="20">
        <f t="shared" si="205"/>
        <v>6585</v>
      </c>
      <c r="E1331" s="20">
        <f t="shared" si="206"/>
        <v>7902</v>
      </c>
    </row>
    <row r="1332" spans="1:5" hidden="1" x14ac:dyDescent="0.25">
      <c r="A1332">
        <f t="shared" si="207"/>
        <v>1318</v>
      </c>
      <c r="B1332" s="20">
        <f t="shared" si="204"/>
        <v>5272</v>
      </c>
      <c r="C1332" s="20"/>
      <c r="D1332" s="20">
        <f t="shared" si="205"/>
        <v>6590</v>
      </c>
      <c r="E1332" s="20">
        <f t="shared" si="206"/>
        <v>7908</v>
      </c>
    </row>
    <row r="1333" spans="1:5" hidden="1" x14ac:dyDescent="0.25">
      <c r="A1333">
        <f t="shared" si="207"/>
        <v>1319</v>
      </c>
      <c r="B1333" s="20">
        <f t="shared" si="204"/>
        <v>5276</v>
      </c>
      <c r="C1333" s="20"/>
      <c r="D1333" s="20">
        <f t="shared" si="205"/>
        <v>6595</v>
      </c>
      <c r="E1333" s="20">
        <f t="shared" si="206"/>
        <v>7914</v>
      </c>
    </row>
    <row r="1334" spans="1:5" hidden="1" x14ac:dyDescent="0.25">
      <c r="A1334">
        <f t="shared" si="207"/>
        <v>1320</v>
      </c>
      <c r="B1334" s="20">
        <f t="shared" si="204"/>
        <v>5280</v>
      </c>
      <c r="C1334" s="20"/>
      <c r="D1334" s="20">
        <f t="shared" si="205"/>
        <v>6600</v>
      </c>
      <c r="E1334" s="20">
        <f t="shared" si="206"/>
        <v>7920</v>
      </c>
    </row>
    <row r="1335" spans="1:5" hidden="1" x14ac:dyDescent="0.25">
      <c r="A1335">
        <f t="shared" si="207"/>
        <v>1321</v>
      </c>
      <c r="B1335" s="20">
        <f t="shared" si="204"/>
        <v>5284</v>
      </c>
      <c r="C1335" s="20"/>
      <c r="D1335" s="20">
        <f t="shared" si="205"/>
        <v>6605</v>
      </c>
      <c r="E1335" s="20">
        <f t="shared" si="206"/>
        <v>7926</v>
      </c>
    </row>
    <row r="1336" spans="1:5" hidden="1" x14ac:dyDescent="0.25">
      <c r="A1336">
        <f t="shared" si="207"/>
        <v>1322</v>
      </c>
      <c r="B1336" s="20">
        <f t="shared" si="204"/>
        <v>5288</v>
      </c>
      <c r="C1336" s="20"/>
      <c r="D1336" s="20">
        <f t="shared" si="205"/>
        <v>6610</v>
      </c>
      <c r="E1336" s="20">
        <f t="shared" si="206"/>
        <v>7932</v>
      </c>
    </row>
    <row r="1337" spans="1:5" hidden="1" x14ac:dyDescent="0.25">
      <c r="A1337">
        <f t="shared" si="207"/>
        <v>1323</v>
      </c>
      <c r="B1337" s="20">
        <f t="shared" si="204"/>
        <v>5292</v>
      </c>
      <c r="C1337" s="20"/>
      <c r="D1337" s="20">
        <f t="shared" si="205"/>
        <v>6615</v>
      </c>
      <c r="E1337" s="20">
        <f t="shared" si="206"/>
        <v>7938</v>
      </c>
    </row>
    <row r="1338" spans="1:5" hidden="1" x14ac:dyDescent="0.25">
      <c r="A1338">
        <f t="shared" si="207"/>
        <v>1324</v>
      </c>
      <c r="B1338" s="20">
        <f t="shared" si="204"/>
        <v>5296</v>
      </c>
      <c r="C1338" s="20"/>
      <c r="D1338" s="20">
        <f t="shared" si="205"/>
        <v>6620</v>
      </c>
      <c r="E1338" s="20">
        <f t="shared" si="206"/>
        <v>7944</v>
      </c>
    </row>
    <row r="1339" spans="1:5" hidden="1" x14ac:dyDescent="0.25">
      <c r="A1339">
        <f t="shared" si="207"/>
        <v>1325</v>
      </c>
      <c r="B1339" s="20">
        <f t="shared" si="204"/>
        <v>5300</v>
      </c>
      <c r="C1339" s="20"/>
      <c r="D1339" s="20">
        <f t="shared" si="205"/>
        <v>6625</v>
      </c>
      <c r="E1339" s="20">
        <f t="shared" si="206"/>
        <v>7950</v>
      </c>
    </row>
    <row r="1340" spans="1:5" hidden="1" x14ac:dyDescent="0.25">
      <c r="A1340">
        <f t="shared" si="207"/>
        <v>1326</v>
      </c>
      <c r="B1340" s="20">
        <f t="shared" si="204"/>
        <v>5304</v>
      </c>
      <c r="C1340" s="20"/>
      <c r="D1340" s="20">
        <f t="shared" si="205"/>
        <v>6630</v>
      </c>
      <c r="E1340" s="20">
        <f t="shared" si="206"/>
        <v>7956</v>
      </c>
    </row>
    <row r="1341" spans="1:5" hidden="1" x14ac:dyDescent="0.25">
      <c r="A1341">
        <f t="shared" si="207"/>
        <v>1327</v>
      </c>
      <c r="B1341" s="20">
        <f t="shared" si="204"/>
        <v>5308</v>
      </c>
      <c r="C1341" s="20"/>
      <c r="D1341" s="20">
        <f t="shared" si="205"/>
        <v>6635</v>
      </c>
      <c r="E1341" s="20">
        <f t="shared" si="206"/>
        <v>7962</v>
      </c>
    </row>
    <row r="1342" spans="1:5" hidden="1" x14ac:dyDescent="0.25">
      <c r="A1342">
        <f t="shared" si="207"/>
        <v>1328</v>
      </c>
      <c r="B1342" s="20">
        <f t="shared" si="204"/>
        <v>5312</v>
      </c>
      <c r="C1342" s="20"/>
      <c r="D1342" s="20">
        <f t="shared" si="205"/>
        <v>6640</v>
      </c>
      <c r="E1342" s="20">
        <f t="shared" si="206"/>
        <v>7968</v>
      </c>
    </row>
    <row r="1343" spans="1:5" hidden="1" x14ac:dyDescent="0.25">
      <c r="A1343">
        <f t="shared" si="207"/>
        <v>1329</v>
      </c>
      <c r="B1343" s="20">
        <f t="shared" si="204"/>
        <v>5316</v>
      </c>
      <c r="C1343" s="20"/>
      <c r="D1343" s="20">
        <f t="shared" si="205"/>
        <v>6645</v>
      </c>
      <c r="E1343" s="20">
        <f t="shared" si="206"/>
        <v>7974</v>
      </c>
    </row>
    <row r="1344" spans="1:5" hidden="1" x14ac:dyDescent="0.25">
      <c r="A1344">
        <f t="shared" si="207"/>
        <v>1330</v>
      </c>
      <c r="B1344" s="20">
        <f t="shared" si="204"/>
        <v>5320</v>
      </c>
      <c r="C1344" s="20"/>
      <c r="D1344" s="20">
        <f t="shared" si="205"/>
        <v>6650</v>
      </c>
      <c r="E1344" s="20">
        <f t="shared" si="206"/>
        <v>7980</v>
      </c>
    </row>
    <row r="1345" spans="1:5" hidden="1" x14ac:dyDescent="0.25">
      <c r="A1345">
        <f t="shared" si="207"/>
        <v>1331</v>
      </c>
      <c r="B1345" s="20">
        <f t="shared" si="204"/>
        <v>5324</v>
      </c>
      <c r="C1345" s="20"/>
      <c r="D1345" s="20">
        <f t="shared" si="205"/>
        <v>6655</v>
      </c>
      <c r="E1345" s="20">
        <f t="shared" si="206"/>
        <v>7986</v>
      </c>
    </row>
    <row r="1346" spans="1:5" hidden="1" x14ac:dyDescent="0.25">
      <c r="A1346">
        <f t="shared" si="207"/>
        <v>1332</v>
      </c>
      <c r="B1346" s="20">
        <f t="shared" si="204"/>
        <v>5328</v>
      </c>
      <c r="C1346" s="20"/>
      <c r="D1346" s="20">
        <f t="shared" si="205"/>
        <v>6660</v>
      </c>
      <c r="E1346" s="20">
        <f t="shared" si="206"/>
        <v>7992</v>
      </c>
    </row>
    <row r="1347" spans="1:5" hidden="1" x14ac:dyDescent="0.25">
      <c r="A1347">
        <f t="shared" si="207"/>
        <v>1333</v>
      </c>
      <c r="B1347" s="20">
        <f t="shared" si="204"/>
        <v>5332</v>
      </c>
      <c r="C1347" s="20"/>
      <c r="D1347" s="20">
        <f t="shared" si="205"/>
        <v>6665</v>
      </c>
      <c r="E1347" s="20">
        <f t="shared" si="206"/>
        <v>7998</v>
      </c>
    </row>
    <row r="1348" spans="1:5" hidden="1" x14ac:dyDescent="0.25">
      <c r="A1348">
        <f t="shared" si="207"/>
        <v>1334</v>
      </c>
      <c r="B1348" s="20">
        <f t="shared" si="204"/>
        <v>5336</v>
      </c>
      <c r="C1348" s="20"/>
      <c r="D1348" s="20">
        <f t="shared" si="205"/>
        <v>6670</v>
      </c>
      <c r="E1348" s="20">
        <f t="shared" si="206"/>
        <v>8004</v>
      </c>
    </row>
    <row r="1349" spans="1:5" hidden="1" x14ac:dyDescent="0.25">
      <c r="A1349">
        <f t="shared" si="207"/>
        <v>1335</v>
      </c>
      <c r="B1349" s="20">
        <f t="shared" si="204"/>
        <v>5340</v>
      </c>
      <c r="C1349" s="20"/>
      <c r="D1349" s="20">
        <f t="shared" si="205"/>
        <v>6675</v>
      </c>
      <c r="E1349" s="20">
        <f t="shared" si="206"/>
        <v>8010</v>
      </c>
    </row>
    <row r="1350" spans="1:5" hidden="1" x14ac:dyDescent="0.25">
      <c r="A1350">
        <f t="shared" si="207"/>
        <v>1336</v>
      </c>
      <c r="B1350" s="20">
        <f t="shared" si="204"/>
        <v>5344</v>
      </c>
      <c r="C1350" s="20"/>
      <c r="D1350" s="20">
        <f t="shared" si="205"/>
        <v>6680</v>
      </c>
      <c r="E1350" s="20">
        <f t="shared" si="206"/>
        <v>8016</v>
      </c>
    </row>
    <row r="1351" spans="1:5" hidden="1" x14ac:dyDescent="0.25">
      <c r="A1351">
        <f t="shared" si="207"/>
        <v>1337</v>
      </c>
      <c r="B1351" s="20">
        <f t="shared" si="204"/>
        <v>5348</v>
      </c>
      <c r="C1351" s="20"/>
      <c r="D1351" s="20">
        <f t="shared" si="205"/>
        <v>6685</v>
      </c>
      <c r="E1351" s="20">
        <f t="shared" si="206"/>
        <v>8022</v>
      </c>
    </row>
    <row r="1352" spans="1:5" hidden="1" x14ac:dyDescent="0.25">
      <c r="A1352">
        <f t="shared" si="207"/>
        <v>1338</v>
      </c>
      <c r="B1352" s="20">
        <f t="shared" si="204"/>
        <v>5352</v>
      </c>
      <c r="C1352" s="20"/>
      <c r="D1352" s="20">
        <f t="shared" si="205"/>
        <v>6690</v>
      </c>
      <c r="E1352" s="20">
        <f t="shared" si="206"/>
        <v>8028</v>
      </c>
    </row>
    <row r="1353" spans="1:5" hidden="1" x14ac:dyDescent="0.25">
      <c r="A1353">
        <f t="shared" si="207"/>
        <v>1339</v>
      </c>
      <c r="B1353" s="20">
        <f t="shared" si="204"/>
        <v>5356</v>
      </c>
      <c r="C1353" s="20"/>
      <c r="D1353" s="20">
        <f t="shared" si="205"/>
        <v>6695</v>
      </c>
      <c r="E1353" s="20">
        <f t="shared" si="206"/>
        <v>8034</v>
      </c>
    </row>
    <row r="1354" spans="1:5" hidden="1" x14ac:dyDescent="0.25">
      <c r="A1354">
        <f t="shared" si="207"/>
        <v>1340</v>
      </c>
      <c r="B1354" s="20">
        <f t="shared" si="204"/>
        <v>5360</v>
      </c>
      <c r="C1354" s="20"/>
      <c r="D1354" s="20">
        <f t="shared" si="205"/>
        <v>6700</v>
      </c>
      <c r="E1354" s="20">
        <f t="shared" si="206"/>
        <v>8040</v>
      </c>
    </row>
    <row r="1355" spans="1:5" hidden="1" x14ac:dyDescent="0.25">
      <c r="A1355">
        <f t="shared" si="207"/>
        <v>1341</v>
      </c>
      <c r="B1355" s="20">
        <f t="shared" si="204"/>
        <v>5364</v>
      </c>
      <c r="C1355" s="20"/>
      <c r="D1355" s="20">
        <f t="shared" si="205"/>
        <v>6705</v>
      </c>
      <c r="E1355" s="20">
        <f t="shared" si="206"/>
        <v>8046</v>
      </c>
    </row>
    <row r="1356" spans="1:5" hidden="1" x14ac:dyDescent="0.25">
      <c r="A1356">
        <f t="shared" si="207"/>
        <v>1342</v>
      </c>
      <c r="B1356" s="20">
        <f t="shared" si="204"/>
        <v>5368</v>
      </c>
      <c r="C1356" s="20"/>
      <c r="D1356" s="20">
        <f t="shared" si="205"/>
        <v>6710</v>
      </c>
      <c r="E1356" s="20">
        <f t="shared" si="206"/>
        <v>8052</v>
      </c>
    </row>
    <row r="1357" spans="1:5" hidden="1" x14ac:dyDescent="0.25">
      <c r="A1357">
        <f t="shared" si="207"/>
        <v>1343</v>
      </c>
      <c r="B1357" s="20">
        <f t="shared" ref="B1357:B1389" si="208">A1357*$B$14</f>
        <v>5372</v>
      </c>
      <c r="C1357" s="20"/>
      <c r="D1357" s="20">
        <f t="shared" si="205"/>
        <v>6715</v>
      </c>
      <c r="E1357" s="20">
        <f t="shared" si="206"/>
        <v>8058</v>
      </c>
    </row>
    <row r="1358" spans="1:5" hidden="1" x14ac:dyDescent="0.25">
      <c r="A1358">
        <f t="shared" si="207"/>
        <v>1344</v>
      </c>
      <c r="B1358" s="20">
        <f t="shared" si="208"/>
        <v>5376</v>
      </c>
      <c r="C1358" s="20"/>
      <c r="D1358" s="20">
        <f t="shared" si="205"/>
        <v>6720</v>
      </c>
      <c r="E1358" s="20">
        <f t="shared" si="206"/>
        <v>8064</v>
      </c>
    </row>
    <row r="1359" spans="1:5" hidden="1" x14ac:dyDescent="0.25">
      <c r="A1359">
        <f t="shared" si="207"/>
        <v>1345</v>
      </c>
      <c r="B1359" s="20">
        <f t="shared" si="208"/>
        <v>5380</v>
      </c>
      <c r="C1359" s="20"/>
      <c r="D1359" s="20">
        <f t="shared" si="205"/>
        <v>6725</v>
      </c>
      <c r="E1359" s="20">
        <f t="shared" si="206"/>
        <v>8070</v>
      </c>
    </row>
    <row r="1360" spans="1:5" hidden="1" x14ac:dyDescent="0.25">
      <c r="A1360">
        <f t="shared" si="207"/>
        <v>1346</v>
      </c>
      <c r="B1360" s="20">
        <f t="shared" si="208"/>
        <v>5384</v>
      </c>
      <c r="C1360" s="20"/>
      <c r="D1360" s="20">
        <f t="shared" ref="D1360:D1423" si="209">A1360*$D$14</f>
        <v>6730</v>
      </c>
      <c r="E1360" s="20">
        <f t="shared" ref="E1360:E1423" si="210">A1360*$E$14</f>
        <v>8076</v>
      </c>
    </row>
    <row r="1361" spans="1:5" hidden="1" x14ac:dyDescent="0.25">
      <c r="A1361">
        <f t="shared" si="207"/>
        <v>1347</v>
      </c>
      <c r="B1361" s="20">
        <f t="shared" si="208"/>
        <v>5388</v>
      </c>
      <c r="C1361" s="20"/>
      <c r="D1361" s="20">
        <f t="shared" si="209"/>
        <v>6735</v>
      </c>
      <c r="E1361" s="20">
        <f t="shared" si="210"/>
        <v>8082</v>
      </c>
    </row>
    <row r="1362" spans="1:5" hidden="1" x14ac:dyDescent="0.25">
      <c r="A1362">
        <f t="shared" si="207"/>
        <v>1348</v>
      </c>
      <c r="B1362" s="20">
        <f t="shared" si="208"/>
        <v>5392</v>
      </c>
      <c r="C1362" s="20"/>
      <c r="D1362" s="20">
        <f t="shared" si="209"/>
        <v>6740</v>
      </c>
      <c r="E1362" s="20">
        <f t="shared" si="210"/>
        <v>8088</v>
      </c>
    </row>
    <row r="1363" spans="1:5" hidden="1" x14ac:dyDescent="0.25">
      <c r="A1363">
        <f t="shared" si="207"/>
        <v>1349</v>
      </c>
      <c r="B1363" s="20">
        <f t="shared" si="208"/>
        <v>5396</v>
      </c>
      <c r="C1363" s="20"/>
      <c r="D1363" s="20">
        <f t="shared" si="209"/>
        <v>6745</v>
      </c>
      <c r="E1363" s="20">
        <f t="shared" si="210"/>
        <v>8094</v>
      </c>
    </row>
    <row r="1364" spans="1:5" hidden="1" x14ac:dyDescent="0.25">
      <c r="A1364">
        <f t="shared" si="207"/>
        <v>1350</v>
      </c>
      <c r="B1364" s="20">
        <f t="shared" si="208"/>
        <v>5400</v>
      </c>
      <c r="C1364" s="20"/>
      <c r="D1364" s="20">
        <f t="shared" si="209"/>
        <v>6750</v>
      </c>
      <c r="E1364" s="20">
        <f t="shared" si="210"/>
        <v>8100</v>
      </c>
    </row>
    <row r="1365" spans="1:5" hidden="1" x14ac:dyDescent="0.25">
      <c r="A1365">
        <f t="shared" si="207"/>
        <v>1351</v>
      </c>
      <c r="B1365" s="20">
        <f t="shared" si="208"/>
        <v>5404</v>
      </c>
      <c r="C1365" s="20"/>
      <c r="D1365" s="20">
        <f t="shared" si="209"/>
        <v>6755</v>
      </c>
      <c r="E1365" s="20">
        <f t="shared" si="210"/>
        <v>8106</v>
      </c>
    </row>
    <row r="1366" spans="1:5" hidden="1" x14ac:dyDescent="0.25">
      <c r="A1366">
        <f t="shared" si="207"/>
        <v>1352</v>
      </c>
      <c r="B1366" s="20">
        <f t="shared" si="208"/>
        <v>5408</v>
      </c>
      <c r="C1366" s="20"/>
      <c r="D1366" s="20">
        <f t="shared" si="209"/>
        <v>6760</v>
      </c>
      <c r="E1366" s="20">
        <f t="shared" si="210"/>
        <v>8112</v>
      </c>
    </row>
    <row r="1367" spans="1:5" hidden="1" x14ac:dyDescent="0.25">
      <c r="A1367">
        <f t="shared" si="207"/>
        <v>1353</v>
      </c>
      <c r="B1367" s="20">
        <f t="shared" si="208"/>
        <v>5412</v>
      </c>
      <c r="C1367" s="20"/>
      <c r="D1367" s="20">
        <f t="shared" si="209"/>
        <v>6765</v>
      </c>
      <c r="E1367" s="20">
        <f t="shared" si="210"/>
        <v>8118</v>
      </c>
    </row>
    <row r="1368" spans="1:5" hidden="1" x14ac:dyDescent="0.25">
      <c r="A1368">
        <f t="shared" si="207"/>
        <v>1354</v>
      </c>
      <c r="B1368" s="20">
        <f t="shared" si="208"/>
        <v>5416</v>
      </c>
      <c r="C1368" s="20"/>
      <c r="D1368" s="20">
        <f t="shared" si="209"/>
        <v>6770</v>
      </c>
      <c r="E1368" s="20">
        <f t="shared" si="210"/>
        <v>8124</v>
      </c>
    </row>
    <row r="1369" spans="1:5" hidden="1" x14ac:dyDescent="0.25">
      <c r="A1369">
        <f t="shared" si="207"/>
        <v>1355</v>
      </c>
      <c r="B1369" s="20">
        <f t="shared" si="208"/>
        <v>5420</v>
      </c>
      <c r="C1369" s="20"/>
      <c r="D1369" s="20">
        <f t="shared" si="209"/>
        <v>6775</v>
      </c>
      <c r="E1369" s="20">
        <f t="shared" si="210"/>
        <v>8130</v>
      </c>
    </row>
    <row r="1370" spans="1:5" hidden="1" x14ac:dyDescent="0.25">
      <c r="A1370">
        <f t="shared" si="207"/>
        <v>1356</v>
      </c>
      <c r="B1370" s="20">
        <f t="shared" si="208"/>
        <v>5424</v>
      </c>
      <c r="C1370" s="20"/>
      <c r="D1370" s="20">
        <f t="shared" si="209"/>
        <v>6780</v>
      </c>
      <c r="E1370" s="20">
        <f t="shared" si="210"/>
        <v>8136</v>
      </c>
    </row>
    <row r="1371" spans="1:5" hidden="1" x14ac:dyDescent="0.25">
      <c r="A1371">
        <f t="shared" si="207"/>
        <v>1357</v>
      </c>
      <c r="B1371" s="20">
        <f t="shared" si="208"/>
        <v>5428</v>
      </c>
      <c r="C1371" s="20"/>
      <c r="D1371" s="20">
        <f t="shared" si="209"/>
        <v>6785</v>
      </c>
      <c r="E1371" s="20">
        <f t="shared" si="210"/>
        <v>8142</v>
      </c>
    </row>
    <row r="1372" spans="1:5" hidden="1" x14ac:dyDescent="0.25">
      <c r="A1372">
        <f t="shared" si="207"/>
        <v>1358</v>
      </c>
      <c r="B1372" s="20">
        <f t="shared" si="208"/>
        <v>5432</v>
      </c>
      <c r="C1372" s="20"/>
      <c r="D1372" s="20">
        <f t="shared" si="209"/>
        <v>6790</v>
      </c>
      <c r="E1372" s="20">
        <f t="shared" si="210"/>
        <v>8148</v>
      </c>
    </row>
    <row r="1373" spans="1:5" hidden="1" x14ac:dyDescent="0.25">
      <c r="A1373">
        <f t="shared" si="207"/>
        <v>1359</v>
      </c>
      <c r="B1373" s="20">
        <f t="shared" si="208"/>
        <v>5436</v>
      </c>
      <c r="C1373" s="20"/>
      <c r="D1373" s="20">
        <f t="shared" si="209"/>
        <v>6795</v>
      </c>
      <c r="E1373" s="20">
        <f t="shared" si="210"/>
        <v>8154</v>
      </c>
    </row>
    <row r="1374" spans="1:5" hidden="1" x14ac:dyDescent="0.25">
      <c r="A1374">
        <f t="shared" si="207"/>
        <v>1360</v>
      </c>
      <c r="B1374" s="20">
        <f t="shared" si="208"/>
        <v>5440</v>
      </c>
      <c r="C1374" s="20"/>
      <c r="D1374" s="20">
        <f t="shared" si="209"/>
        <v>6800</v>
      </c>
      <c r="E1374" s="20">
        <f t="shared" si="210"/>
        <v>8160</v>
      </c>
    </row>
    <row r="1375" spans="1:5" hidden="1" x14ac:dyDescent="0.25">
      <c r="A1375">
        <f t="shared" si="207"/>
        <v>1361</v>
      </c>
      <c r="B1375" s="20">
        <f t="shared" si="208"/>
        <v>5444</v>
      </c>
      <c r="C1375" s="20"/>
      <c r="D1375" s="20">
        <f t="shared" si="209"/>
        <v>6805</v>
      </c>
      <c r="E1375" s="20">
        <f t="shared" si="210"/>
        <v>8166</v>
      </c>
    </row>
    <row r="1376" spans="1:5" hidden="1" x14ac:dyDescent="0.25">
      <c r="A1376">
        <f t="shared" si="207"/>
        <v>1362</v>
      </c>
      <c r="B1376" s="20">
        <f t="shared" si="208"/>
        <v>5448</v>
      </c>
      <c r="C1376" s="20"/>
      <c r="D1376" s="20">
        <f t="shared" si="209"/>
        <v>6810</v>
      </c>
      <c r="E1376" s="20">
        <f t="shared" si="210"/>
        <v>8172</v>
      </c>
    </row>
    <row r="1377" spans="1:5" hidden="1" x14ac:dyDescent="0.25">
      <c r="A1377">
        <f t="shared" si="207"/>
        <v>1363</v>
      </c>
      <c r="B1377" s="20">
        <f t="shared" si="208"/>
        <v>5452</v>
      </c>
      <c r="C1377" s="20"/>
      <c r="D1377" s="20">
        <f t="shared" si="209"/>
        <v>6815</v>
      </c>
      <c r="E1377" s="20">
        <f t="shared" si="210"/>
        <v>8178</v>
      </c>
    </row>
    <row r="1378" spans="1:5" hidden="1" x14ac:dyDescent="0.25">
      <c r="A1378">
        <f t="shared" si="207"/>
        <v>1364</v>
      </c>
      <c r="B1378" s="20">
        <f t="shared" si="208"/>
        <v>5456</v>
      </c>
      <c r="C1378" s="20"/>
      <c r="D1378" s="20">
        <f t="shared" si="209"/>
        <v>6820</v>
      </c>
      <c r="E1378" s="20">
        <f t="shared" si="210"/>
        <v>8184</v>
      </c>
    </row>
    <row r="1379" spans="1:5" hidden="1" x14ac:dyDescent="0.25">
      <c r="A1379">
        <f t="shared" si="207"/>
        <v>1365</v>
      </c>
      <c r="B1379" s="20">
        <f t="shared" si="208"/>
        <v>5460</v>
      </c>
      <c r="C1379" s="20"/>
      <c r="D1379" s="20">
        <f t="shared" si="209"/>
        <v>6825</v>
      </c>
      <c r="E1379" s="20">
        <f t="shared" si="210"/>
        <v>8190</v>
      </c>
    </row>
    <row r="1380" spans="1:5" hidden="1" x14ac:dyDescent="0.25">
      <c r="A1380">
        <f t="shared" si="207"/>
        <v>1366</v>
      </c>
      <c r="B1380" s="20">
        <f t="shared" si="208"/>
        <v>5464</v>
      </c>
      <c r="C1380" s="20"/>
      <c r="D1380" s="20">
        <f t="shared" si="209"/>
        <v>6830</v>
      </c>
      <c r="E1380" s="20">
        <f t="shared" si="210"/>
        <v>8196</v>
      </c>
    </row>
    <row r="1381" spans="1:5" hidden="1" x14ac:dyDescent="0.25">
      <c r="A1381">
        <f t="shared" si="207"/>
        <v>1367</v>
      </c>
      <c r="B1381" s="20">
        <f t="shared" si="208"/>
        <v>5468</v>
      </c>
      <c r="C1381" s="20"/>
      <c r="D1381" s="20">
        <f t="shared" si="209"/>
        <v>6835</v>
      </c>
      <c r="E1381" s="20">
        <f t="shared" si="210"/>
        <v>8202</v>
      </c>
    </row>
    <row r="1382" spans="1:5" hidden="1" x14ac:dyDescent="0.25">
      <c r="A1382">
        <f t="shared" si="207"/>
        <v>1368</v>
      </c>
      <c r="B1382" s="20">
        <f t="shared" si="208"/>
        <v>5472</v>
      </c>
      <c r="C1382" s="20"/>
      <c r="D1382" s="20">
        <f t="shared" si="209"/>
        <v>6840</v>
      </c>
      <c r="E1382" s="20">
        <f t="shared" si="210"/>
        <v>8208</v>
      </c>
    </row>
    <row r="1383" spans="1:5" hidden="1" x14ac:dyDescent="0.25">
      <c r="A1383">
        <f t="shared" si="207"/>
        <v>1369</v>
      </c>
      <c r="B1383" s="20">
        <f t="shared" si="208"/>
        <v>5476</v>
      </c>
      <c r="C1383" s="20"/>
      <c r="D1383" s="20">
        <f t="shared" si="209"/>
        <v>6845</v>
      </c>
      <c r="E1383" s="20">
        <f t="shared" si="210"/>
        <v>8214</v>
      </c>
    </row>
    <row r="1384" spans="1:5" hidden="1" x14ac:dyDescent="0.25">
      <c r="A1384">
        <f t="shared" ref="A1384:A1389" si="211">A1383+1</f>
        <v>1370</v>
      </c>
      <c r="B1384" s="20">
        <f t="shared" si="208"/>
        <v>5480</v>
      </c>
      <c r="C1384" s="20"/>
      <c r="D1384" s="20">
        <f t="shared" si="209"/>
        <v>6850</v>
      </c>
      <c r="E1384" s="20">
        <f t="shared" si="210"/>
        <v>8220</v>
      </c>
    </row>
    <row r="1385" spans="1:5" hidden="1" x14ac:dyDescent="0.25">
      <c r="A1385">
        <f t="shared" si="211"/>
        <v>1371</v>
      </c>
      <c r="B1385" s="20">
        <f t="shared" si="208"/>
        <v>5484</v>
      </c>
      <c r="C1385" s="20"/>
      <c r="D1385" s="20">
        <f t="shared" si="209"/>
        <v>6855</v>
      </c>
      <c r="E1385" s="20">
        <f t="shared" si="210"/>
        <v>8226</v>
      </c>
    </row>
    <row r="1386" spans="1:5" hidden="1" x14ac:dyDescent="0.25">
      <c r="A1386">
        <f t="shared" si="211"/>
        <v>1372</v>
      </c>
      <c r="B1386" s="20">
        <f t="shared" si="208"/>
        <v>5488</v>
      </c>
      <c r="C1386" s="20"/>
      <c r="D1386" s="20">
        <f t="shared" si="209"/>
        <v>6860</v>
      </c>
      <c r="E1386" s="20">
        <f t="shared" si="210"/>
        <v>8232</v>
      </c>
    </row>
    <row r="1387" spans="1:5" hidden="1" x14ac:dyDescent="0.25">
      <c r="A1387">
        <f t="shared" si="211"/>
        <v>1373</v>
      </c>
      <c r="B1387" s="20">
        <f t="shared" si="208"/>
        <v>5492</v>
      </c>
      <c r="C1387" s="20"/>
      <c r="D1387" s="20">
        <f t="shared" si="209"/>
        <v>6865</v>
      </c>
      <c r="E1387" s="20">
        <f t="shared" si="210"/>
        <v>8238</v>
      </c>
    </row>
    <row r="1388" spans="1:5" hidden="1" x14ac:dyDescent="0.25">
      <c r="A1388">
        <f t="shared" si="211"/>
        <v>1374</v>
      </c>
      <c r="B1388" s="20">
        <f t="shared" si="208"/>
        <v>5496</v>
      </c>
      <c r="C1388" s="20"/>
      <c r="D1388" s="20">
        <f t="shared" si="209"/>
        <v>6870</v>
      </c>
      <c r="E1388" s="20">
        <f t="shared" si="210"/>
        <v>8244</v>
      </c>
    </row>
    <row r="1389" spans="1:5" hidden="1" x14ac:dyDescent="0.25">
      <c r="A1389">
        <f t="shared" si="211"/>
        <v>1375</v>
      </c>
      <c r="B1389" s="20">
        <f t="shared" si="208"/>
        <v>5500</v>
      </c>
      <c r="C1389" s="20"/>
      <c r="D1389" s="20">
        <f t="shared" si="209"/>
        <v>6875</v>
      </c>
      <c r="E1389" s="20">
        <f t="shared" si="210"/>
        <v>8250</v>
      </c>
    </row>
    <row r="1390" spans="1:5" hidden="1" x14ac:dyDescent="0.25">
      <c r="A1390">
        <f>A1389+1</f>
        <v>1376</v>
      </c>
      <c r="B1390" s="20">
        <f>A1390*$B$14</f>
        <v>5504</v>
      </c>
      <c r="C1390" s="20"/>
      <c r="D1390" s="20">
        <f t="shared" si="209"/>
        <v>6880</v>
      </c>
      <c r="E1390" s="20">
        <f t="shared" si="210"/>
        <v>8256</v>
      </c>
    </row>
    <row r="1391" spans="1:5" hidden="1" x14ac:dyDescent="0.25">
      <c r="A1391">
        <f t="shared" ref="A1391:A1406" si="212">A1390+1</f>
        <v>1377</v>
      </c>
      <c r="B1391" s="20">
        <f t="shared" ref="B1391:B1442" si="213">A1391*$B$14</f>
        <v>5508</v>
      </c>
      <c r="C1391" s="20"/>
      <c r="D1391" s="20">
        <f t="shared" si="209"/>
        <v>6885</v>
      </c>
      <c r="E1391" s="20">
        <f t="shared" si="210"/>
        <v>8262</v>
      </c>
    </row>
    <row r="1392" spans="1:5" hidden="1" x14ac:dyDescent="0.25">
      <c r="A1392">
        <f t="shared" si="212"/>
        <v>1378</v>
      </c>
      <c r="B1392" s="20">
        <f t="shared" si="213"/>
        <v>5512</v>
      </c>
      <c r="C1392" s="20"/>
      <c r="D1392" s="20">
        <f t="shared" si="209"/>
        <v>6890</v>
      </c>
      <c r="E1392" s="20">
        <f t="shared" si="210"/>
        <v>8268</v>
      </c>
    </row>
    <row r="1393" spans="1:5" hidden="1" x14ac:dyDescent="0.25">
      <c r="A1393">
        <f t="shared" si="212"/>
        <v>1379</v>
      </c>
      <c r="B1393" s="20">
        <f t="shared" si="213"/>
        <v>5516</v>
      </c>
      <c r="C1393" s="20"/>
      <c r="D1393" s="20">
        <f t="shared" si="209"/>
        <v>6895</v>
      </c>
      <c r="E1393" s="20">
        <f t="shared" si="210"/>
        <v>8274</v>
      </c>
    </row>
    <row r="1394" spans="1:5" hidden="1" x14ac:dyDescent="0.25">
      <c r="A1394">
        <f t="shared" si="212"/>
        <v>1380</v>
      </c>
      <c r="B1394" s="20">
        <f t="shared" si="213"/>
        <v>5520</v>
      </c>
      <c r="C1394" s="20"/>
      <c r="D1394" s="20">
        <f t="shared" si="209"/>
        <v>6900</v>
      </c>
      <c r="E1394" s="20">
        <f t="shared" si="210"/>
        <v>8280</v>
      </c>
    </row>
    <row r="1395" spans="1:5" hidden="1" x14ac:dyDescent="0.25">
      <c r="A1395">
        <f t="shared" si="212"/>
        <v>1381</v>
      </c>
      <c r="B1395" s="20">
        <f t="shared" si="213"/>
        <v>5524</v>
      </c>
      <c r="C1395" s="20"/>
      <c r="D1395" s="20">
        <f t="shared" si="209"/>
        <v>6905</v>
      </c>
      <c r="E1395" s="20">
        <f t="shared" si="210"/>
        <v>8286</v>
      </c>
    </row>
    <row r="1396" spans="1:5" hidden="1" x14ac:dyDescent="0.25">
      <c r="A1396">
        <f t="shared" si="212"/>
        <v>1382</v>
      </c>
      <c r="B1396" s="20">
        <f t="shared" si="213"/>
        <v>5528</v>
      </c>
      <c r="C1396" s="20"/>
      <c r="D1396" s="20">
        <f t="shared" si="209"/>
        <v>6910</v>
      </c>
      <c r="E1396" s="20">
        <f t="shared" si="210"/>
        <v>8292</v>
      </c>
    </row>
    <row r="1397" spans="1:5" hidden="1" x14ac:dyDescent="0.25">
      <c r="A1397">
        <f t="shared" si="212"/>
        <v>1383</v>
      </c>
      <c r="B1397" s="20">
        <f t="shared" si="213"/>
        <v>5532</v>
      </c>
      <c r="C1397" s="20"/>
      <c r="D1397" s="20">
        <f t="shared" si="209"/>
        <v>6915</v>
      </c>
      <c r="E1397" s="20">
        <f t="shared" si="210"/>
        <v>8298</v>
      </c>
    </row>
    <row r="1398" spans="1:5" hidden="1" x14ac:dyDescent="0.25">
      <c r="A1398">
        <f t="shared" si="212"/>
        <v>1384</v>
      </c>
      <c r="B1398" s="20">
        <f t="shared" si="213"/>
        <v>5536</v>
      </c>
      <c r="C1398" s="20"/>
      <c r="D1398" s="20">
        <f t="shared" si="209"/>
        <v>6920</v>
      </c>
      <c r="E1398" s="20">
        <f t="shared" si="210"/>
        <v>8304</v>
      </c>
    </row>
    <row r="1399" spans="1:5" hidden="1" x14ac:dyDescent="0.25">
      <c r="A1399">
        <f t="shared" si="212"/>
        <v>1385</v>
      </c>
      <c r="B1399" s="20">
        <f t="shared" si="213"/>
        <v>5540</v>
      </c>
      <c r="C1399" s="20"/>
      <c r="D1399" s="20">
        <f t="shared" si="209"/>
        <v>6925</v>
      </c>
      <c r="E1399" s="20">
        <f t="shared" si="210"/>
        <v>8310</v>
      </c>
    </row>
    <row r="1400" spans="1:5" hidden="1" x14ac:dyDescent="0.25">
      <c r="A1400">
        <f t="shared" si="212"/>
        <v>1386</v>
      </c>
      <c r="B1400" s="20">
        <f t="shared" si="213"/>
        <v>5544</v>
      </c>
      <c r="C1400" s="20"/>
      <c r="D1400" s="20">
        <f t="shared" si="209"/>
        <v>6930</v>
      </c>
      <c r="E1400" s="20">
        <f t="shared" si="210"/>
        <v>8316</v>
      </c>
    </row>
    <row r="1401" spans="1:5" hidden="1" x14ac:dyDescent="0.25">
      <c r="A1401">
        <f t="shared" si="212"/>
        <v>1387</v>
      </c>
      <c r="B1401" s="20">
        <f t="shared" si="213"/>
        <v>5548</v>
      </c>
      <c r="C1401" s="20"/>
      <c r="D1401" s="20">
        <f t="shared" si="209"/>
        <v>6935</v>
      </c>
      <c r="E1401" s="20">
        <f t="shared" si="210"/>
        <v>8322</v>
      </c>
    </row>
    <row r="1402" spans="1:5" hidden="1" x14ac:dyDescent="0.25">
      <c r="A1402">
        <f t="shared" si="212"/>
        <v>1388</v>
      </c>
      <c r="B1402" s="20">
        <f t="shared" si="213"/>
        <v>5552</v>
      </c>
      <c r="C1402" s="20"/>
      <c r="D1402" s="20">
        <f t="shared" si="209"/>
        <v>6940</v>
      </c>
      <c r="E1402" s="20">
        <f t="shared" si="210"/>
        <v>8328</v>
      </c>
    </row>
    <row r="1403" spans="1:5" hidden="1" x14ac:dyDescent="0.25">
      <c r="A1403">
        <f t="shared" si="212"/>
        <v>1389</v>
      </c>
      <c r="B1403" s="20">
        <f t="shared" si="213"/>
        <v>5556</v>
      </c>
      <c r="C1403" s="20"/>
      <c r="D1403" s="20">
        <f t="shared" si="209"/>
        <v>6945</v>
      </c>
      <c r="E1403" s="20">
        <f t="shared" si="210"/>
        <v>8334</v>
      </c>
    </row>
    <row r="1404" spans="1:5" hidden="1" x14ac:dyDescent="0.25">
      <c r="A1404">
        <f t="shared" si="212"/>
        <v>1390</v>
      </c>
      <c r="B1404" s="20">
        <f t="shared" si="213"/>
        <v>5560</v>
      </c>
      <c r="C1404" s="20"/>
      <c r="D1404" s="20">
        <f t="shared" si="209"/>
        <v>6950</v>
      </c>
      <c r="E1404" s="20">
        <f t="shared" si="210"/>
        <v>8340</v>
      </c>
    </row>
    <row r="1405" spans="1:5" hidden="1" x14ac:dyDescent="0.25">
      <c r="A1405">
        <f t="shared" si="212"/>
        <v>1391</v>
      </c>
      <c r="B1405" s="20">
        <f t="shared" si="213"/>
        <v>5564</v>
      </c>
      <c r="C1405" s="20"/>
      <c r="D1405" s="20">
        <f t="shared" si="209"/>
        <v>6955</v>
      </c>
      <c r="E1405" s="20">
        <f t="shared" si="210"/>
        <v>8346</v>
      </c>
    </row>
    <row r="1406" spans="1:5" hidden="1" x14ac:dyDescent="0.25">
      <c r="A1406">
        <f t="shared" si="212"/>
        <v>1392</v>
      </c>
      <c r="B1406" s="20">
        <f t="shared" si="213"/>
        <v>5568</v>
      </c>
      <c r="C1406" s="20"/>
      <c r="D1406" s="20">
        <f t="shared" si="209"/>
        <v>6960</v>
      </c>
      <c r="E1406" s="20">
        <f t="shared" si="210"/>
        <v>8352</v>
      </c>
    </row>
    <row r="1407" spans="1:5" hidden="1" x14ac:dyDescent="0.25">
      <c r="A1407">
        <f>A1406+1</f>
        <v>1393</v>
      </c>
      <c r="B1407" s="20">
        <f>A1407*$B$14</f>
        <v>5572</v>
      </c>
      <c r="C1407" s="20"/>
      <c r="D1407" s="20">
        <f t="shared" si="209"/>
        <v>6965</v>
      </c>
      <c r="E1407" s="20">
        <f t="shared" si="210"/>
        <v>8358</v>
      </c>
    </row>
    <row r="1408" spans="1:5" hidden="1" x14ac:dyDescent="0.25">
      <c r="A1408">
        <f t="shared" ref="A1408:A1416" si="214">A1407+1</f>
        <v>1394</v>
      </c>
      <c r="B1408" s="20">
        <f t="shared" si="213"/>
        <v>5576</v>
      </c>
      <c r="C1408" s="20"/>
      <c r="D1408" s="20">
        <f t="shared" si="209"/>
        <v>6970</v>
      </c>
      <c r="E1408" s="20">
        <f t="shared" si="210"/>
        <v>8364</v>
      </c>
    </row>
    <row r="1409" spans="1:5" hidden="1" x14ac:dyDescent="0.25">
      <c r="A1409">
        <f t="shared" si="214"/>
        <v>1395</v>
      </c>
      <c r="B1409" s="20">
        <f t="shared" si="213"/>
        <v>5580</v>
      </c>
      <c r="C1409" s="20"/>
      <c r="D1409" s="20">
        <f t="shared" si="209"/>
        <v>6975</v>
      </c>
      <c r="E1409" s="20">
        <f t="shared" si="210"/>
        <v>8370</v>
      </c>
    </row>
    <row r="1410" spans="1:5" hidden="1" x14ac:dyDescent="0.25">
      <c r="A1410">
        <f t="shared" si="214"/>
        <v>1396</v>
      </c>
      <c r="B1410" s="20">
        <f t="shared" si="213"/>
        <v>5584</v>
      </c>
      <c r="C1410" s="20"/>
      <c r="D1410" s="20">
        <f t="shared" si="209"/>
        <v>6980</v>
      </c>
      <c r="E1410" s="20">
        <f t="shared" si="210"/>
        <v>8376</v>
      </c>
    </row>
    <row r="1411" spans="1:5" hidden="1" x14ac:dyDescent="0.25">
      <c r="A1411">
        <f t="shared" si="214"/>
        <v>1397</v>
      </c>
      <c r="B1411" s="20">
        <f t="shared" si="213"/>
        <v>5588</v>
      </c>
      <c r="C1411" s="20"/>
      <c r="D1411" s="20">
        <f t="shared" si="209"/>
        <v>6985</v>
      </c>
      <c r="E1411" s="20">
        <f t="shared" si="210"/>
        <v>8382</v>
      </c>
    </row>
    <row r="1412" spans="1:5" hidden="1" x14ac:dyDescent="0.25">
      <c r="A1412">
        <f t="shared" si="214"/>
        <v>1398</v>
      </c>
      <c r="B1412" s="20">
        <f t="shared" si="213"/>
        <v>5592</v>
      </c>
      <c r="C1412" s="20"/>
      <c r="D1412" s="20">
        <f t="shared" si="209"/>
        <v>6990</v>
      </c>
      <c r="E1412" s="20">
        <f t="shared" si="210"/>
        <v>8388</v>
      </c>
    </row>
    <row r="1413" spans="1:5" hidden="1" x14ac:dyDescent="0.25">
      <c r="A1413">
        <f t="shared" si="214"/>
        <v>1399</v>
      </c>
      <c r="B1413" s="20">
        <f t="shared" si="213"/>
        <v>5596</v>
      </c>
      <c r="C1413" s="20"/>
      <c r="D1413" s="20">
        <f t="shared" si="209"/>
        <v>6995</v>
      </c>
      <c r="E1413" s="20">
        <f t="shared" si="210"/>
        <v>8394</v>
      </c>
    </row>
    <row r="1414" spans="1:5" hidden="1" x14ac:dyDescent="0.25">
      <c r="A1414">
        <f t="shared" si="214"/>
        <v>1400</v>
      </c>
      <c r="B1414" s="20">
        <f t="shared" si="213"/>
        <v>5600</v>
      </c>
      <c r="C1414" s="20"/>
      <c r="D1414" s="20">
        <f t="shared" si="209"/>
        <v>7000</v>
      </c>
      <c r="E1414" s="20">
        <f t="shared" si="210"/>
        <v>8400</v>
      </c>
    </row>
    <row r="1415" spans="1:5" hidden="1" x14ac:dyDescent="0.25">
      <c r="A1415">
        <f t="shared" si="214"/>
        <v>1401</v>
      </c>
      <c r="B1415" s="20">
        <f t="shared" si="213"/>
        <v>5604</v>
      </c>
      <c r="C1415" s="20"/>
      <c r="D1415" s="20">
        <f t="shared" si="209"/>
        <v>7005</v>
      </c>
      <c r="E1415" s="20">
        <f t="shared" si="210"/>
        <v>8406</v>
      </c>
    </row>
    <row r="1416" spans="1:5" hidden="1" x14ac:dyDescent="0.25">
      <c r="A1416">
        <f t="shared" si="214"/>
        <v>1402</v>
      </c>
      <c r="B1416" s="20">
        <f t="shared" si="213"/>
        <v>5608</v>
      </c>
      <c r="C1416" s="20"/>
      <c r="D1416" s="20">
        <f t="shared" si="209"/>
        <v>7010</v>
      </c>
      <c r="E1416" s="20">
        <f t="shared" si="210"/>
        <v>8412</v>
      </c>
    </row>
    <row r="1417" spans="1:5" hidden="1" x14ac:dyDescent="0.25">
      <c r="A1417">
        <f>A1416+1</f>
        <v>1403</v>
      </c>
      <c r="B1417" s="20">
        <f>A1417*$B$14</f>
        <v>5612</v>
      </c>
      <c r="C1417" s="20"/>
      <c r="D1417" s="20">
        <f t="shared" si="209"/>
        <v>7015</v>
      </c>
      <c r="E1417" s="20">
        <f t="shared" si="210"/>
        <v>8418</v>
      </c>
    </row>
    <row r="1418" spans="1:5" hidden="1" x14ac:dyDescent="0.25">
      <c r="A1418">
        <f t="shared" ref="A1418:A1442" si="215">A1417+1</f>
        <v>1404</v>
      </c>
      <c r="B1418" s="20">
        <f t="shared" si="213"/>
        <v>5616</v>
      </c>
      <c r="C1418" s="20"/>
      <c r="D1418" s="20">
        <f t="shared" si="209"/>
        <v>7020</v>
      </c>
      <c r="E1418" s="20">
        <f t="shared" si="210"/>
        <v>8424</v>
      </c>
    </row>
    <row r="1419" spans="1:5" hidden="1" x14ac:dyDescent="0.25">
      <c r="A1419">
        <f t="shared" si="215"/>
        <v>1405</v>
      </c>
      <c r="B1419" s="20">
        <f t="shared" si="213"/>
        <v>5620</v>
      </c>
      <c r="C1419" s="20"/>
      <c r="D1419" s="20">
        <f t="shared" si="209"/>
        <v>7025</v>
      </c>
      <c r="E1419" s="20">
        <f t="shared" si="210"/>
        <v>8430</v>
      </c>
    </row>
    <row r="1420" spans="1:5" hidden="1" x14ac:dyDescent="0.25">
      <c r="A1420">
        <f t="shared" si="215"/>
        <v>1406</v>
      </c>
      <c r="B1420" s="20">
        <f t="shared" si="213"/>
        <v>5624</v>
      </c>
      <c r="C1420" s="20"/>
      <c r="D1420" s="20">
        <f t="shared" si="209"/>
        <v>7030</v>
      </c>
      <c r="E1420" s="20">
        <f t="shared" si="210"/>
        <v>8436</v>
      </c>
    </row>
    <row r="1421" spans="1:5" hidden="1" x14ac:dyDescent="0.25">
      <c r="A1421">
        <f t="shared" si="215"/>
        <v>1407</v>
      </c>
      <c r="B1421" s="20">
        <f t="shared" si="213"/>
        <v>5628</v>
      </c>
      <c r="C1421" s="20"/>
      <c r="D1421" s="20">
        <f t="shared" si="209"/>
        <v>7035</v>
      </c>
      <c r="E1421" s="20">
        <f t="shared" si="210"/>
        <v>8442</v>
      </c>
    </row>
    <row r="1422" spans="1:5" hidden="1" x14ac:dyDescent="0.25">
      <c r="A1422">
        <f t="shared" si="215"/>
        <v>1408</v>
      </c>
      <c r="B1422" s="20">
        <f t="shared" si="213"/>
        <v>5632</v>
      </c>
      <c r="C1422" s="20"/>
      <c r="D1422" s="20">
        <f t="shared" si="209"/>
        <v>7040</v>
      </c>
      <c r="E1422" s="20">
        <f t="shared" si="210"/>
        <v>8448</v>
      </c>
    </row>
    <row r="1423" spans="1:5" hidden="1" x14ac:dyDescent="0.25">
      <c r="A1423">
        <f t="shared" si="215"/>
        <v>1409</v>
      </c>
      <c r="B1423" s="20">
        <f t="shared" si="213"/>
        <v>5636</v>
      </c>
      <c r="C1423" s="20"/>
      <c r="D1423" s="20">
        <f t="shared" si="209"/>
        <v>7045</v>
      </c>
      <c r="E1423" s="20">
        <f t="shared" si="210"/>
        <v>8454</v>
      </c>
    </row>
    <row r="1424" spans="1:5" hidden="1" x14ac:dyDescent="0.25">
      <c r="A1424">
        <f t="shared" si="215"/>
        <v>1410</v>
      </c>
      <c r="B1424" s="20">
        <f t="shared" si="213"/>
        <v>5640</v>
      </c>
      <c r="C1424" s="20"/>
      <c r="D1424" s="20">
        <f t="shared" ref="D1424:D1487" si="216">A1424*$D$14</f>
        <v>7050</v>
      </c>
      <c r="E1424" s="20">
        <f t="shared" ref="E1424:E1487" si="217">A1424*$E$14</f>
        <v>8460</v>
      </c>
    </row>
    <row r="1425" spans="1:5" hidden="1" x14ac:dyDescent="0.25">
      <c r="A1425">
        <f t="shared" si="215"/>
        <v>1411</v>
      </c>
      <c r="B1425" s="20">
        <f t="shared" si="213"/>
        <v>5644</v>
      </c>
      <c r="C1425" s="20"/>
      <c r="D1425" s="20">
        <f t="shared" si="216"/>
        <v>7055</v>
      </c>
      <c r="E1425" s="20">
        <f t="shared" si="217"/>
        <v>8466</v>
      </c>
    </row>
    <row r="1426" spans="1:5" hidden="1" x14ac:dyDescent="0.25">
      <c r="A1426">
        <f t="shared" si="215"/>
        <v>1412</v>
      </c>
      <c r="B1426" s="20">
        <f t="shared" si="213"/>
        <v>5648</v>
      </c>
      <c r="C1426" s="20"/>
      <c r="D1426" s="20">
        <f t="shared" si="216"/>
        <v>7060</v>
      </c>
      <c r="E1426" s="20">
        <f t="shared" si="217"/>
        <v>8472</v>
      </c>
    </row>
    <row r="1427" spans="1:5" hidden="1" x14ac:dyDescent="0.25">
      <c r="A1427">
        <f t="shared" si="215"/>
        <v>1413</v>
      </c>
      <c r="B1427" s="20">
        <f t="shared" si="213"/>
        <v>5652</v>
      </c>
      <c r="C1427" s="20"/>
      <c r="D1427" s="20">
        <f t="shared" si="216"/>
        <v>7065</v>
      </c>
      <c r="E1427" s="20">
        <f t="shared" si="217"/>
        <v>8478</v>
      </c>
    </row>
    <row r="1428" spans="1:5" hidden="1" x14ac:dyDescent="0.25">
      <c r="A1428">
        <f t="shared" si="215"/>
        <v>1414</v>
      </c>
      <c r="B1428" s="20">
        <f t="shared" si="213"/>
        <v>5656</v>
      </c>
      <c r="C1428" s="20"/>
      <c r="D1428" s="20">
        <f t="shared" si="216"/>
        <v>7070</v>
      </c>
      <c r="E1428" s="20">
        <f t="shared" si="217"/>
        <v>8484</v>
      </c>
    </row>
    <row r="1429" spans="1:5" hidden="1" x14ac:dyDescent="0.25">
      <c r="A1429">
        <f t="shared" si="215"/>
        <v>1415</v>
      </c>
      <c r="B1429" s="20">
        <f t="shared" si="213"/>
        <v>5660</v>
      </c>
      <c r="C1429" s="20"/>
      <c r="D1429" s="20">
        <f t="shared" si="216"/>
        <v>7075</v>
      </c>
      <c r="E1429" s="20">
        <f t="shared" si="217"/>
        <v>8490</v>
      </c>
    </row>
    <row r="1430" spans="1:5" hidden="1" x14ac:dyDescent="0.25">
      <c r="A1430">
        <f t="shared" si="215"/>
        <v>1416</v>
      </c>
      <c r="B1430" s="20">
        <f t="shared" si="213"/>
        <v>5664</v>
      </c>
      <c r="C1430" s="20"/>
      <c r="D1430" s="20">
        <f t="shared" si="216"/>
        <v>7080</v>
      </c>
      <c r="E1430" s="20">
        <f t="shared" si="217"/>
        <v>8496</v>
      </c>
    </row>
    <row r="1431" spans="1:5" hidden="1" x14ac:dyDescent="0.25">
      <c r="A1431">
        <f t="shared" si="215"/>
        <v>1417</v>
      </c>
      <c r="B1431" s="20">
        <f t="shared" si="213"/>
        <v>5668</v>
      </c>
      <c r="C1431" s="20"/>
      <c r="D1431" s="20">
        <f t="shared" si="216"/>
        <v>7085</v>
      </c>
      <c r="E1431" s="20">
        <f t="shared" si="217"/>
        <v>8502</v>
      </c>
    </row>
    <row r="1432" spans="1:5" hidden="1" x14ac:dyDescent="0.25">
      <c r="A1432">
        <f t="shared" si="215"/>
        <v>1418</v>
      </c>
      <c r="B1432" s="20">
        <f t="shared" si="213"/>
        <v>5672</v>
      </c>
      <c r="C1432" s="20"/>
      <c r="D1432" s="20">
        <f t="shared" si="216"/>
        <v>7090</v>
      </c>
      <c r="E1432" s="20">
        <f t="shared" si="217"/>
        <v>8508</v>
      </c>
    </row>
    <row r="1433" spans="1:5" hidden="1" x14ac:dyDescent="0.25">
      <c r="A1433">
        <f t="shared" si="215"/>
        <v>1419</v>
      </c>
      <c r="B1433" s="20">
        <f t="shared" si="213"/>
        <v>5676</v>
      </c>
      <c r="C1433" s="20"/>
      <c r="D1433" s="20">
        <f t="shared" si="216"/>
        <v>7095</v>
      </c>
      <c r="E1433" s="20">
        <f t="shared" si="217"/>
        <v>8514</v>
      </c>
    </row>
    <row r="1434" spans="1:5" hidden="1" x14ac:dyDescent="0.25">
      <c r="A1434">
        <f t="shared" si="215"/>
        <v>1420</v>
      </c>
      <c r="B1434" s="20">
        <f t="shared" si="213"/>
        <v>5680</v>
      </c>
      <c r="C1434" s="20"/>
      <c r="D1434" s="20">
        <f t="shared" si="216"/>
        <v>7100</v>
      </c>
      <c r="E1434" s="20">
        <f t="shared" si="217"/>
        <v>8520</v>
      </c>
    </row>
    <row r="1435" spans="1:5" hidden="1" x14ac:dyDescent="0.25">
      <c r="A1435">
        <f t="shared" si="215"/>
        <v>1421</v>
      </c>
      <c r="B1435" s="20">
        <f t="shared" si="213"/>
        <v>5684</v>
      </c>
      <c r="C1435" s="20"/>
      <c r="D1435" s="20">
        <f t="shared" si="216"/>
        <v>7105</v>
      </c>
      <c r="E1435" s="20">
        <f t="shared" si="217"/>
        <v>8526</v>
      </c>
    </row>
    <row r="1436" spans="1:5" hidden="1" x14ac:dyDescent="0.25">
      <c r="A1436">
        <f t="shared" si="215"/>
        <v>1422</v>
      </c>
      <c r="B1436" s="20">
        <f t="shared" si="213"/>
        <v>5688</v>
      </c>
      <c r="C1436" s="20"/>
      <c r="D1436" s="20">
        <f t="shared" si="216"/>
        <v>7110</v>
      </c>
      <c r="E1436" s="20">
        <f t="shared" si="217"/>
        <v>8532</v>
      </c>
    </row>
    <row r="1437" spans="1:5" hidden="1" x14ac:dyDescent="0.25">
      <c r="A1437">
        <f t="shared" si="215"/>
        <v>1423</v>
      </c>
      <c r="B1437" s="20">
        <f t="shared" si="213"/>
        <v>5692</v>
      </c>
      <c r="C1437" s="20"/>
      <c r="D1437" s="20">
        <f t="shared" si="216"/>
        <v>7115</v>
      </c>
      <c r="E1437" s="20">
        <f t="shared" si="217"/>
        <v>8538</v>
      </c>
    </row>
    <row r="1438" spans="1:5" hidden="1" x14ac:dyDescent="0.25">
      <c r="A1438">
        <f t="shared" si="215"/>
        <v>1424</v>
      </c>
      <c r="B1438" s="20">
        <f t="shared" si="213"/>
        <v>5696</v>
      </c>
      <c r="C1438" s="20"/>
      <c r="D1438" s="20">
        <f t="shared" si="216"/>
        <v>7120</v>
      </c>
      <c r="E1438" s="20">
        <f t="shared" si="217"/>
        <v>8544</v>
      </c>
    </row>
    <row r="1439" spans="1:5" hidden="1" x14ac:dyDescent="0.25">
      <c r="A1439">
        <f t="shared" si="215"/>
        <v>1425</v>
      </c>
      <c r="B1439" s="20">
        <f t="shared" si="213"/>
        <v>5700</v>
      </c>
      <c r="C1439" s="20"/>
      <c r="D1439" s="20">
        <f t="shared" si="216"/>
        <v>7125</v>
      </c>
      <c r="E1439" s="20">
        <f t="shared" si="217"/>
        <v>8550</v>
      </c>
    </row>
    <row r="1440" spans="1:5" hidden="1" x14ac:dyDescent="0.25">
      <c r="A1440">
        <f t="shared" si="215"/>
        <v>1426</v>
      </c>
      <c r="B1440" s="20">
        <f t="shared" si="213"/>
        <v>5704</v>
      </c>
      <c r="C1440" s="20"/>
      <c r="D1440" s="20">
        <f t="shared" si="216"/>
        <v>7130</v>
      </c>
      <c r="E1440" s="20">
        <f t="shared" si="217"/>
        <v>8556</v>
      </c>
    </row>
    <row r="1441" spans="1:5" hidden="1" x14ac:dyDescent="0.25">
      <c r="A1441">
        <f t="shared" si="215"/>
        <v>1427</v>
      </c>
      <c r="B1441" s="20">
        <f t="shared" si="213"/>
        <v>5708</v>
      </c>
      <c r="C1441" s="20"/>
      <c r="D1441" s="20">
        <f t="shared" si="216"/>
        <v>7135</v>
      </c>
      <c r="E1441" s="20">
        <f t="shared" si="217"/>
        <v>8562</v>
      </c>
    </row>
    <row r="1442" spans="1:5" hidden="1" x14ac:dyDescent="0.25">
      <c r="A1442">
        <f t="shared" si="215"/>
        <v>1428</v>
      </c>
      <c r="B1442" s="20">
        <f t="shared" si="213"/>
        <v>5712</v>
      </c>
      <c r="C1442" s="20"/>
      <c r="D1442" s="20">
        <f t="shared" si="216"/>
        <v>7140</v>
      </c>
      <c r="E1442" s="20">
        <f t="shared" si="217"/>
        <v>8568</v>
      </c>
    </row>
    <row r="1443" spans="1:5" hidden="1" x14ac:dyDescent="0.25">
      <c r="A1443">
        <f>A1442+1</f>
        <v>1429</v>
      </c>
      <c r="B1443" s="20">
        <f>A1443*$B$14</f>
        <v>5716</v>
      </c>
      <c r="C1443" s="20"/>
      <c r="D1443" s="20">
        <f t="shared" si="216"/>
        <v>7145</v>
      </c>
      <c r="E1443" s="20">
        <f t="shared" si="217"/>
        <v>8574</v>
      </c>
    </row>
    <row r="1444" spans="1:5" hidden="1" x14ac:dyDescent="0.25">
      <c r="A1444">
        <f t="shared" ref="A1444:A1459" si="218">A1443+1</f>
        <v>1430</v>
      </c>
      <c r="B1444" s="20">
        <f t="shared" ref="B1444:B1507" si="219">A1444*$B$14</f>
        <v>5720</v>
      </c>
      <c r="C1444" s="20"/>
      <c r="D1444" s="20">
        <f t="shared" si="216"/>
        <v>7150</v>
      </c>
      <c r="E1444" s="20">
        <f t="shared" si="217"/>
        <v>8580</v>
      </c>
    </row>
    <row r="1445" spans="1:5" hidden="1" x14ac:dyDescent="0.25">
      <c r="A1445">
        <f t="shared" si="218"/>
        <v>1431</v>
      </c>
      <c r="B1445" s="20">
        <f t="shared" si="219"/>
        <v>5724</v>
      </c>
      <c r="C1445" s="20"/>
      <c r="D1445" s="20">
        <f t="shared" si="216"/>
        <v>7155</v>
      </c>
      <c r="E1445" s="20">
        <f t="shared" si="217"/>
        <v>8586</v>
      </c>
    </row>
    <row r="1446" spans="1:5" hidden="1" x14ac:dyDescent="0.25">
      <c r="A1446">
        <f t="shared" si="218"/>
        <v>1432</v>
      </c>
      <c r="B1446" s="20">
        <f t="shared" si="219"/>
        <v>5728</v>
      </c>
      <c r="C1446" s="20"/>
      <c r="D1446" s="20">
        <f t="shared" si="216"/>
        <v>7160</v>
      </c>
      <c r="E1446" s="20">
        <f t="shared" si="217"/>
        <v>8592</v>
      </c>
    </row>
    <row r="1447" spans="1:5" hidden="1" x14ac:dyDescent="0.25">
      <c r="A1447">
        <f t="shared" si="218"/>
        <v>1433</v>
      </c>
      <c r="B1447" s="20">
        <f t="shared" si="219"/>
        <v>5732</v>
      </c>
      <c r="C1447" s="20"/>
      <c r="D1447" s="20">
        <f t="shared" si="216"/>
        <v>7165</v>
      </c>
      <c r="E1447" s="20">
        <f t="shared" si="217"/>
        <v>8598</v>
      </c>
    </row>
    <row r="1448" spans="1:5" hidden="1" x14ac:dyDescent="0.25">
      <c r="A1448">
        <f t="shared" si="218"/>
        <v>1434</v>
      </c>
      <c r="B1448" s="20">
        <f t="shared" si="219"/>
        <v>5736</v>
      </c>
      <c r="C1448" s="20"/>
      <c r="D1448" s="20">
        <f t="shared" si="216"/>
        <v>7170</v>
      </c>
      <c r="E1448" s="20">
        <f t="shared" si="217"/>
        <v>8604</v>
      </c>
    </row>
    <row r="1449" spans="1:5" hidden="1" x14ac:dyDescent="0.25">
      <c r="A1449">
        <f t="shared" si="218"/>
        <v>1435</v>
      </c>
      <c r="B1449" s="20">
        <f t="shared" si="219"/>
        <v>5740</v>
      </c>
      <c r="C1449" s="20"/>
      <c r="D1449" s="20">
        <f t="shared" si="216"/>
        <v>7175</v>
      </c>
      <c r="E1449" s="20">
        <f t="shared" si="217"/>
        <v>8610</v>
      </c>
    </row>
    <row r="1450" spans="1:5" hidden="1" x14ac:dyDescent="0.25">
      <c r="A1450">
        <f t="shared" si="218"/>
        <v>1436</v>
      </c>
      <c r="B1450" s="20">
        <f t="shared" si="219"/>
        <v>5744</v>
      </c>
      <c r="C1450" s="20"/>
      <c r="D1450" s="20">
        <f t="shared" si="216"/>
        <v>7180</v>
      </c>
      <c r="E1450" s="20">
        <f t="shared" si="217"/>
        <v>8616</v>
      </c>
    </row>
    <row r="1451" spans="1:5" hidden="1" x14ac:dyDescent="0.25">
      <c r="A1451">
        <f t="shared" si="218"/>
        <v>1437</v>
      </c>
      <c r="B1451" s="20">
        <f t="shared" si="219"/>
        <v>5748</v>
      </c>
      <c r="C1451" s="20"/>
      <c r="D1451" s="20">
        <f t="shared" si="216"/>
        <v>7185</v>
      </c>
      <c r="E1451" s="20">
        <f t="shared" si="217"/>
        <v>8622</v>
      </c>
    </row>
    <row r="1452" spans="1:5" hidden="1" x14ac:dyDescent="0.25">
      <c r="A1452">
        <f t="shared" si="218"/>
        <v>1438</v>
      </c>
      <c r="B1452" s="20">
        <f t="shared" si="219"/>
        <v>5752</v>
      </c>
      <c r="C1452" s="20"/>
      <c r="D1452" s="20">
        <f t="shared" si="216"/>
        <v>7190</v>
      </c>
      <c r="E1452" s="20">
        <f t="shared" si="217"/>
        <v>8628</v>
      </c>
    </row>
    <row r="1453" spans="1:5" hidden="1" x14ac:dyDescent="0.25">
      <c r="A1453">
        <f t="shared" si="218"/>
        <v>1439</v>
      </c>
      <c r="B1453" s="20">
        <f t="shared" si="219"/>
        <v>5756</v>
      </c>
      <c r="C1453" s="20"/>
      <c r="D1453" s="20">
        <f t="shared" si="216"/>
        <v>7195</v>
      </c>
      <c r="E1453" s="20">
        <f t="shared" si="217"/>
        <v>8634</v>
      </c>
    </row>
    <row r="1454" spans="1:5" hidden="1" x14ac:dyDescent="0.25">
      <c r="A1454">
        <f t="shared" si="218"/>
        <v>1440</v>
      </c>
      <c r="B1454" s="20">
        <f t="shared" si="219"/>
        <v>5760</v>
      </c>
      <c r="C1454" s="20"/>
      <c r="D1454" s="20">
        <f t="shared" si="216"/>
        <v>7200</v>
      </c>
      <c r="E1454" s="20">
        <f t="shared" si="217"/>
        <v>8640</v>
      </c>
    </row>
    <row r="1455" spans="1:5" hidden="1" x14ac:dyDescent="0.25">
      <c r="A1455">
        <f t="shared" si="218"/>
        <v>1441</v>
      </c>
      <c r="B1455" s="20">
        <f t="shared" si="219"/>
        <v>5764</v>
      </c>
      <c r="C1455" s="20"/>
      <c r="D1455" s="20">
        <f t="shared" si="216"/>
        <v>7205</v>
      </c>
      <c r="E1455" s="20">
        <f t="shared" si="217"/>
        <v>8646</v>
      </c>
    </row>
    <row r="1456" spans="1:5" hidden="1" x14ac:dyDescent="0.25">
      <c r="A1456">
        <f t="shared" si="218"/>
        <v>1442</v>
      </c>
      <c r="B1456" s="20">
        <f t="shared" si="219"/>
        <v>5768</v>
      </c>
      <c r="C1456" s="20"/>
      <c r="D1456" s="20">
        <f t="shared" si="216"/>
        <v>7210</v>
      </c>
      <c r="E1456" s="20">
        <f t="shared" si="217"/>
        <v>8652</v>
      </c>
    </row>
    <row r="1457" spans="1:5" hidden="1" x14ac:dyDescent="0.25">
      <c r="A1457">
        <f t="shared" si="218"/>
        <v>1443</v>
      </c>
      <c r="B1457" s="20">
        <f t="shared" si="219"/>
        <v>5772</v>
      </c>
      <c r="C1457" s="20"/>
      <c r="D1457" s="20">
        <f t="shared" si="216"/>
        <v>7215</v>
      </c>
      <c r="E1457" s="20">
        <f t="shared" si="217"/>
        <v>8658</v>
      </c>
    </row>
    <row r="1458" spans="1:5" hidden="1" x14ac:dyDescent="0.25">
      <c r="A1458">
        <f t="shared" si="218"/>
        <v>1444</v>
      </c>
      <c r="B1458" s="20">
        <f t="shared" si="219"/>
        <v>5776</v>
      </c>
      <c r="C1458" s="20"/>
      <c r="D1458" s="20">
        <f t="shared" si="216"/>
        <v>7220</v>
      </c>
      <c r="E1458" s="20">
        <f t="shared" si="217"/>
        <v>8664</v>
      </c>
    </row>
    <row r="1459" spans="1:5" hidden="1" x14ac:dyDescent="0.25">
      <c r="A1459">
        <f t="shared" si="218"/>
        <v>1445</v>
      </c>
      <c r="B1459" s="20">
        <f t="shared" si="219"/>
        <v>5780</v>
      </c>
      <c r="C1459" s="20"/>
      <c r="D1459" s="20">
        <f t="shared" si="216"/>
        <v>7225</v>
      </c>
      <c r="E1459" s="20">
        <f t="shared" si="217"/>
        <v>8670</v>
      </c>
    </row>
    <row r="1460" spans="1:5" hidden="1" x14ac:dyDescent="0.25">
      <c r="A1460">
        <f>A1459+1</f>
        <v>1446</v>
      </c>
      <c r="B1460" s="20">
        <f>A1460*$B$14</f>
        <v>5784</v>
      </c>
      <c r="C1460" s="20"/>
      <c r="D1460" s="20">
        <f t="shared" si="216"/>
        <v>7230</v>
      </c>
      <c r="E1460" s="20">
        <f t="shared" si="217"/>
        <v>8676</v>
      </c>
    </row>
    <row r="1461" spans="1:5" hidden="1" x14ac:dyDescent="0.25">
      <c r="A1461">
        <f t="shared" ref="A1461:A1469" si="220">A1460+1</f>
        <v>1447</v>
      </c>
      <c r="B1461" s="20">
        <f t="shared" si="219"/>
        <v>5788</v>
      </c>
      <c r="C1461" s="20"/>
      <c r="D1461" s="20">
        <f t="shared" si="216"/>
        <v>7235</v>
      </c>
      <c r="E1461" s="20">
        <f t="shared" si="217"/>
        <v>8682</v>
      </c>
    </row>
    <row r="1462" spans="1:5" hidden="1" x14ac:dyDescent="0.25">
      <c r="A1462">
        <f t="shared" si="220"/>
        <v>1448</v>
      </c>
      <c r="B1462" s="20">
        <f t="shared" si="219"/>
        <v>5792</v>
      </c>
      <c r="C1462" s="20"/>
      <c r="D1462" s="20">
        <f t="shared" si="216"/>
        <v>7240</v>
      </c>
      <c r="E1462" s="20">
        <f t="shared" si="217"/>
        <v>8688</v>
      </c>
    </row>
    <row r="1463" spans="1:5" hidden="1" x14ac:dyDescent="0.25">
      <c r="A1463">
        <f t="shared" si="220"/>
        <v>1449</v>
      </c>
      <c r="B1463" s="20">
        <f t="shared" si="219"/>
        <v>5796</v>
      </c>
      <c r="C1463" s="20"/>
      <c r="D1463" s="20">
        <f t="shared" si="216"/>
        <v>7245</v>
      </c>
      <c r="E1463" s="20">
        <f t="shared" si="217"/>
        <v>8694</v>
      </c>
    </row>
    <row r="1464" spans="1:5" hidden="1" x14ac:dyDescent="0.25">
      <c r="A1464">
        <f t="shared" si="220"/>
        <v>1450</v>
      </c>
      <c r="B1464" s="20">
        <f t="shared" si="219"/>
        <v>5800</v>
      </c>
      <c r="C1464" s="20"/>
      <c r="D1464" s="20">
        <f t="shared" si="216"/>
        <v>7250</v>
      </c>
      <c r="E1464" s="20">
        <f t="shared" si="217"/>
        <v>8700</v>
      </c>
    </row>
    <row r="1465" spans="1:5" hidden="1" x14ac:dyDescent="0.25">
      <c r="A1465">
        <f t="shared" si="220"/>
        <v>1451</v>
      </c>
      <c r="B1465" s="20">
        <f t="shared" si="219"/>
        <v>5804</v>
      </c>
      <c r="C1465" s="20"/>
      <c r="D1465" s="20">
        <f t="shared" si="216"/>
        <v>7255</v>
      </c>
      <c r="E1465" s="20">
        <f t="shared" si="217"/>
        <v>8706</v>
      </c>
    </row>
    <row r="1466" spans="1:5" hidden="1" x14ac:dyDescent="0.25">
      <c r="A1466">
        <f t="shared" si="220"/>
        <v>1452</v>
      </c>
      <c r="B1466" s="20">
        <f t="shared" si="219"/>
        <v>5808</v>
      </c>
      <c r="C1466" s="20"/>
      <c r="D1466" s="20">
        <f t="shared" si="216"/>
        <v>7260</v>
      </c>
      <c r="E1466" s="20">
        <f t="shared" si="217"/>
        <v>8712</v>
      </c>
    </row>
    <row r="1467" spans="1:5" hidden="1" x14ac:dyDescent="0.25">
      <c r="A1467">
        <f t="shared" si="220"/>
        <v>1453</v>
      </c>
      <c r="B1467" s="20">
        <f t="shared" si="219"/>
        <v>5812</v>
      </c>
      <c r="C1467" s="20"/>
      <c r="D1467" s="20">
        <f t="shared" si="216"/>
        <v>7265</v>
      </c>
      <c r="E1467" s="20">
        <f t="shared" si="217"/>
        <v>8718</v>
      </c>
    </row>
    <row r="1468" spans="1:5" hidden="1" x14ac:dyDescent="0.25">
      <c r="A1468">
        <f t="shared" si="220"/>
        <v>1454</v>
      </c>
      <c r="B1468" s="20">
        <f t="shared" si="219"/>
        <v>5816</v>
      </c>
      <c r="C1468" s="20"/>
      <c r="D1468" s="20">
        <f t="shared" si="216"/>
        <v>7270</v>
      </c>
      <c r="E1468" s="20">
        <f t="shared" si="217"/>
        <v>8724</v>
      </c>
    </row>
    <row r="1469" spans="1:5" hidden="1" x14ac:dyDescent="0.25">
      <c r="A1469">
        <f t="shared" si="220"/>
        <v>1455</v>
      </c>
      <c r="B1469" s="20">
        <f t="shared" si="219"/>
        <v>5820</v>
      </c>
      <c r="C1469" s="20"/>
      <c r="D1469" s="20">
        <f t="shared" si="216"/>
        <v>7275</v>
      </c>
      <c r="E1469" s="20">
        <f t="shared" si="217"/>
        <v>8730</v>
      </c>
    </row>
    <row r="1470" spans="1:5" hidden="1" x14ac:dyDescent="0.25">
      <c r="A1470">
        <f>A1469+1</f>
        <v>1456</v>
      </c>
      <c r="B1470" s="20">
        <f>A1470*$B$14</f>
        <v>5824</v>
      </c>
      <c r="C1470" s="20"/>
      <c r="D1470" s="20">
        <f t="shared" si="216"/>
        <v>7280</v>
      </c>
      <c r="E1470" s="20">
        <f t="shared" si="217"/>
        <v>8736</v>
      </c>
    </row>
    <row r="1471" spans="1:5" hidden="1" x14ac:dyDescent="0.25">
      <c r="A1471">
        <f t="shared" ref="A1471:A1534" si="221">A1470+1</f>
        <v>1457</v>
      </c>
      <c r="B1471" s="20">
        <f t="shared" si="219"/>
        <v>5828</v>
      </c>
      <c r="C1471" s="20"/>
      <c r="D1471" s="20">
        <f t="shared" si="216"/>
        <v>7285</v>
      </c>
      <c r="E1471" s="20">
        <f t="shared" si="217"/>
        <v>8742</v>
      </c>
    </row>
    <row r="1472" spans="1:5" hidden="1" x14ac:dyDescent="0.25">
      <c r="A1472">
        <f t="shared" si="221"/>
        <v>1458</v>
      </c>
      <c r="B1472" s="20">
        <f t="shared" si="219"/>
        <v>5832</v>
      </c>
      <c r="C1472" s="20"/>
      <c r="D1472" s="20">
        <f t="shared" si="216"/>
        <v>7290</v>
      </c>
      <c r="E1472" s="20">
        <f t="shared" si="217"/>
        <v>8748</v>
      </c>
    </row>
    <row r="1473" spans="1:5" hidden="1" x14ac:dyDescent="0.25">
      <c r="A1473">
        <f t="shared" si="221"/>
        <v>1459</v>
      </c>
      <c r="B1473" s="20">
        <f t="shared" si="219"/>
        <v>5836</v>
      </c>
      <c r="C1473" s="20"/>
      <c r="D1473" s="20">
        <f t="shared" si="216"/>
        <v>7295</v>
      </c>
      <c r="E1473" s="20">
        <f t="shared" si="217"/>
        <v>8754</v>
      </c>
    </row>
    <row r="1474" spans="1:5" hidden="1" x14ac:dyDescent="0.25">
      <c r="A1474">
        <f t="shared" si="221"/>
        <v>1460</v>
      </c>
      <c r="B1474" s="20">
        <f t="shared" si="219"/>
        <v>5840</v>
      </c>
      <c r="C1474" s="20"/>
      <c r="D1474" s="20">
        <f t="shared" si="216"/>
        <v>7300</v>
      </c>
      <c r="E1474" s="20">
        <f t="shared" si="217"/>
        <v>8760</v>
      </c>
    </row>
    <row r="1475" spans="1:5" hidden="1" x14ac:dyDescent="0.25">
      <c r="A1475">
        <f t="shared" si="221"/>
        <v>1461</v>
      </c>
      <c r="B1475" s="20">
        <f t="shared" si="219"/>
        <v>5844</v>
      </c>
      <c r="C1475" s="20"/>
      <c r="D1475" s="20">
        <f t="shared" si="216"/>
        <v>7305</v>
      </c>
      <c r="E1475" s="20">
        <f t="shared" si="217"/>
        <v>8766</v>
      </c>
    </row>
    <row r="1476" spans="1:5" hidden="1" x14ac:dyDescent="0.25">
      <c r="A1476">
        <f t="shared" si="221"/>
        <v>1462</v>
      </c>
      <c r="B1476" s="20">
        <f t="shared" si="219"/>
        <v>5848</v>
      </c>
      <c r="C1476" s="20"/>
      <c r="D1476" s="20">
        <f t="shared" si="216"/>
        <v>7310</v>
      </c>
      <c r="E1476" s="20">
        <f t="shared" si="217"/>
        <v>8772</v>
      </c>
    </row>
    <row r="1477" spans="1:5" hidden="1" x14ac:dyDescent="0.25">
      <c r="A1477">
        <f t="shared" si="221"/>
        <v>1463</v>
      </c>
      <c r="B1477" s="20">
        <f t="shared" si="219"/>
        <v>5852</v>
      </c>
      <c r="C1477" s="20"/>
      <c r="D1477" s="20">
        <f t="shared" si="216"/>
        <v>7315</v>
      </c>
      <c r="E1477" s="20">
        <f t="shared" si="217"/>
        <v>8778</v>
      </c>
    </row>
    <row r="1478" spans="1:5" hidden="1" x14ac:dyDescent="0.25">
      <c r="A1478">
        <f t="shared" si="221"/>
        <v>1464</v>
      </c>
      <c r="B1478" s="20">
        <f t="shared" si="219"/>
        <v>5856</v>
      </c>
      <c r="C1478" s="20"/>
      <c r="D1478" s="20">
        <f t="shared" si="216"/>
        <v>7320</v>
      </c>
      <c r="E1478" s="20">
        <f t="shared" si="217"/>
        <v>8784</v>
      </c>
    </row>
    <row r="1479" spans="1:5" hidden="1" x14ac:dyDescent="0.25">
      <c r="A1479">
        <f t="shared" si="221"/>
        <v>1465</v>
      </c>
      <c r="B1479" s="20">
        <f t="shared" si="219"/>
        <v>5860</v>
      </c>
      <c r="C1479" s="20"/>
      <c r="D1479" s="20">
        <f t="shared" si="216"/>
        <v>7325</v>
      </c>
      <c r="E1479" s="20">
        <f t="shared" si="217"/>
        <v>8790</v>
      </c>
    </row>
    <row r="1480" spans="1:5" hidden="1" x14ac:dyDescent="0.25">
      <c r="A1480">
        <f t="shared" si="221"/>
        <v>1466</v>
      </c>
      <c r="B1480" s="20">
        <f t="shared" si="219"/>
        <v>5864</v>
      </c>
      <c r="C1480" s="20"/>
      <c r="D1480" s="20">
        <f t="shared" si="216"/>
        <v>7330</v>
      </c>
      <c r="E1480" s="20">
        <f t="shared" si="217"/>
        <v>8796</v>
      </c>
    </row>
    <row r="1481" spans="1:5" hidden="1" x14ac:dyDescent="0.25">
      <c r="A1481">
        <f t="shared" si="221"/>
        <v>1467</v>
      </c>
      <c r="B1481" s="20">
        <f t="shared" si="219"/>
        <v>5868</v>
      </c>
      <c r="C1481" s="20"/>
      <c r="D1481" s="20">
        <f t="shared" si="216"/>
        <v>7335</v>
      </c>
      <c r="E1481" s="20">
        <f t="shared" si="217"/>
        <v>8802</v>
      </c>
    </row>
    <row r="1482" spans="1:5" hidden="1" x14ac:dyDescent="0.25">
      <c r="A1482">
        <f t="shared" si="221"/>
        <v>1468</v>
      </c>
      <c r="B1482" s="20">
        <f t="shared" si="219"/>
        <v>5872</v>
      </c>
      <c r="C1482" s="20"/>
      <c r="D1482" s="20">
        <f t="shared" si="216"/>
        <v>7340</v>
      </c>
      <c r="E1482" s="20">
        <f t="shared" si="217"/>
        <v>8808</v>
      </c>
    </row>
    <row r="1483" spans="1:5" hidden="1" x14ac:dyDescent="0.25">
      <c r="A1483">
        <f t="shared" si="221"/>
        <v>1469</v>
      </c>
      <c r="B1483" s="20">
        <f t="shared" si="219"/>
        <v>5876</v>
      </c>
      <c r="C1483" s="20"/>
      <c r="D1483" s="20">
        <f t="shared" si="216"/>
        <v>7345</v>
      </c>
      <c r="E1483" s="20">
        <f t="shared" si="217"/>
        <v>8814</v>
      </c>
    </row>
    <row r="1484" spans="1:5" hidden="1" x14ac:dyDescent="0.25">
      <c r="A1484">
        <f t="shared" si="221"/>
        <v>1470</v>
      </c>
      <c r="B1484" s="20">
        <f t="shared" si="219"/>
        <v>5880</v>
      </c>
      <c r="C1484" s="20"/>
      <c r="D1484" s="20">
        <f t="shared" si="216"/>
        <v>7350</v>
      </c>
      <c r="E1484" s="20">
        <f t="shared" si="217"/>
        <v>8820</v>
      </c>
    </row>
    <row r="1485" spans="1:5" hidden="1" x14ac:dyDescent="0.25">
      <c r="A1485">
        <f t="shared" si="221"/>
        <v>1471</v>
      </c>
      <c r="B1485" s="20">
        <f t="shared" si="219"/>
        <v>5884</v>
      </c>
      <c r="C1485" s="20"/>
      <c r="D1485" s="20">
        <f t="shared" si="216"/>
        <v>7355</v>
      </c>
      <c r="E1485" s="20">
        <f t="shared" si="217"/>
        <v>8826</v>
      </c>
    </row>
    <row r="1486" spans="1:5" hidden="1" x14ac:dyDescent="0.25">
      <c r="A1486">
        <f t="shared" si="221"/>
        <v>1472</v>
      </c>
      <c r="B1486" s="20">
        <f t="shared" si="219"/>
        <v>5888</v>
      </c>
      <c r="C1486" s="20"/>
      <c r="D1486" s="20">
        <f t="shared" si="216"/>
        <v>7360</v>
      </c>
      <c r="E1486" s="20">
        <f t="shared" si="217"/>
        <v>8832</v>
      </c>
    </row>
    <row r="1487" spans="1:5" hidden="1" x14ac:dyDescent="0.25">
      <c r="A1487">
        <f t="shared" si="221"/>
        <v>1473</v>
      </c>
      <c r="B1487" s="20">
        <f t="shared" si="219"/>
        <v>5892</v>
      </c>
      <c r="C1487" s="20"/>
      <c r="D1487" s="20">
        <f t="shared" si="216"/>
        <v>7365</v>
      </c>
      <c r="E1487" s="20">
        <f t="shared" si="217"/>
        <v>8838</v>
      </c>
    </row>
    <row r="1488" spans="1:5" hidden="1" x14ac:dyDescent="0.25">
      <c r="A1488">
        <f t="shared" si="221"/>
        <v>1474</v>
      </c>
      <c r="B1488" s="20">
        <f t="shared" si="219"/>
        <v>5896</v>
      </c>
      <c r="C1488" s="20"/>
      <c r="D1488" s="20">
        <f t="shared" ref="D1488:D1551" si="222">A1488*$D$14</f>
        <v>7370</v>
      </c>
      <c r="E1488" s="20">
        <f t="shared" ref="E1488:E1551" si="223">A1488*$E$14</f>
        <v>8844</v>
      </c>
    </row>
    <row r="1489" spans="1:5" hidden="1" x14ac:dyDescent="0.25">
      <c r="A1489">
        <f t="shared" si="221"/>
        <v>1475</v>
      </c>
      <c r="B1489" s="20">
        <f t="shared" si="219"/>
        <v>5900</v>
      </c>
      <c r="C1489" s="20"/>
      <c r="D1489" s="20">
        <f t="shared" si="222"/>
        <v>7375</v>
      </c>
      <c r="E1489" s="20">
        <f t="shared" si="223"/>
        <v>8850</v>
      </c>
    </row>
    <row r="1490" spans="1:5" hidden="1" x14ac:dyDescent="0.25">
      <c r="A1490">
        <f t="shared" si="221"/>
        <v>1476</v>
      </c>
      <c r="B1490" s="20">
        <f t="shared" si="219"/>
        <v>5904</v>
      </c>
      <c r="C1490" s="20"/>
      <c r="D1490" s="20">
        <f t="shared" si="222"/>
        <v>7380</v>
      </c>
      <c r="E1490" s="20">
        <f t="shared" si="223"/>
        <v>8856</v>
      </c>
    </row>
    <row r="1491" spans="1:5" hidden="1" x14ac:dyDescent="0.25">
      <c r="A1491">
        <f t="shared" si="221"/>
        <v>1477</v>
      </c>
      <c r="B1491" s="20">
        <f t="shared" si="219"/>
        <v>5908</v>
      </c>
      <c r="C1491" s="20"/>
      <c r="D1491" s="20">
        <f t="shared" si="222"/>
        <v>7385</v>
      </c>
      <c r="E1491" s="20">
        <f t="shared" si="223"/>
        <v>8862</v>
      </c>
    </row>
    <row r="1492" spans="1:5" hidden="1" x14ac:dyDescent="0.25">
      <c r="A1492">
        <f t="shared" si="221"/>
        <v>1478</v>
      </c>
      <c r="B1492" s="20">
        <f t="shared" si="219"/>
        <v>5912</v>
      </c>
      <c r="C1492" s="20"/>
      <c r="D1492" s="20">
        <f t="shared" si="222"/>
        <v>7390</v>
      </c>
      <c r="E1492" s="20">
        <f t="shared" si="223"/>
        <v>8868</v>
      </c>
    </row>
    <row r="1493" spans="1:5" hidden="1" x14ac:dyDescent="0.25">
      <c r="A1493">
        <f t="shared" si="221"/>
        <v>1479</v>
      </c>
      <c r="B1493" s="20">
        <f t="shared" si="219"/>
        <v>5916</v>
      </c>
      <c r="C1493" s="20"/>
      <c r="D1493" s="20">
        <f t="shared" si="222"/>
        <v>7395</v>
      </c>
      <c r="E1493" s="20">
        <f t="shared" si="223"/>
        <v>8874</v>
      </c>
    </row>
    <row r="1494" spans="1:5" hidden="1" x14ac:dyDescent="0.25">
      <c r="A1494">
        <f t="shared" si="221"/>
        <v>1480</v>
      </c>
      <c r="B1494" s="20">
        <f t="shared" si="219"/>
        <v>5920</v>
      </c>
      <c r="C1494" s="20"/>
      <c r="D1494" s="20">
        <f t="shared" si="222"/>
        <v>7400</v>
      </c>
      <c r="E1494" s="20">
        <f t="shared" si="223"/>
        <v>8880</v>
      </c>
    </row>
    <row r="1495" spans="1:5" hidden="1" x14ac:dyDescent="0.25">
      <c r="A1495">
        <f t="shared" si="221"/>
        <v>1481</v>
      </c>
      <c r="B1495" s="20">
        <f t="shared" si="219"/>
        <v>5924</v>
      </c>
      <c r="C1495" s="20"/>
      <c r="D1495" s="20">
        <f t="shared" si="222"/>
        <v>7405</v>
      </c>
      <c r="E1495" s="20">
        <f t="shared" si="223"/>
        <v>8886</v>
      </c>
    </row>
    <row r="1496" spans="1:5" hidden="1" x14ac:dyDescent="0.25">
      <c r="A1496">
        <f t="shared" si="221"/>
        <v>1482</v>
      </c>
      <c r="B1496" s="20">
        <f t="shared" si="219"/>
        <v>5928</v>
      </c>
      <c r="C1496" s="20"/>
      <c r="D1496" s="20">
        <f t="shared" si="222"/>
        <v>7410</v>
      </c>
      <c r="E1496" s="20">
        <f t="shared" si="223"/>
        <v>8892</v>
      </c>
    </row>
    <row r="1497" spans="1:5" hidden="1" x14ac:dyDescent="0.25">
      <c r="A1497">
        <f t="shared" si="221"/>
        <v>1483</v>
      </c>
      <c r="B1497" s="20">
        <f t="shared" si="219"/>
        <v>5932</v>
      </c>
      <c r="C1497" s="20"/>
      <c r="D1497" s="20">
        <f t="shared" si="222"/>
        <v>7415</v>
      </c>
      <c r="E1497" s="20">
        <f t="shared" si="223"/>
        <v>8898</v>
      </c>
    </row>
    <row r="1498" spans="1:5" hidden="1" x14ac:dyDescent="0.25">
      <c r="A1498">
        <f t="shared" si="221"/>
        <v>1484</v>
      </c>
      <c r="B1498" s="20">
        <f t="shared" si="219"/>
        <v>5936</v>
      </c>
      <c r="C1498" s="20"/>
      <c r="D1498" s="20">
        <f t="shared" si="222"/>
        <v>7420</v>
      </c>
      <c r="E1498" s="20">
        <f t="shared" si="223"/>
        <v>8904</v>
      </c>
    </row>
    <row r="1499" spans="1:5" hidden="1" x14ac:dyDescent="0.25">
      <c r="A1499">
        <f t="shared" si="221"/>
        <v>1485</v>
      </c>
      <c r="B1499" s="20">
        <f t="shared" si="219"/>
        <v>5940</v>
      </c>
      <c r="C1499" s="20"/>
      <c r="D1499" s="20">
        <f t="shared" si="222"/>
        <v>7425</v>
      </c>
      <c r="E1499" s="20">
        <f t="shared" si="223"/>
        <v>8910</v>
      </c>
    </row>
    <row r="1500" spans="1:5" hidden="1" x14ac:dyDescent="0.25">
      <c r="A1500">
        <f t="shared" si="221"/>
        <v>1486</v>
      </c>
      <c r="B1500" s="20">
        <f t="shared" si="219"/>
        <v>5944</v>
      </c>
      <c r="C1500" s="20"/>
      <c r="D1500" s="20">
        <f t="shared" si="222"/>
        <v>7430</v>
      </c>
      <c r="E1500" s="20">
        <f t="shared" si="223"/>
        <v>8916</v>
      </c>
    </row>
    <row r="1501" spans="1:5" hidden="1" x14ac:dyDescent="0.25">
      <c r="A1501">
        <f t="shared" si="221"/>
        <v>1487</v>
      </c>
      <c r="B1501" s="20">
        <f t="shared" si="219"/>
        <v>5948</v>
      </c>
      <c r="C1501" s="20"/>
      <c r="D1501" s="20">
        <f t="shared" si="222"/>
        <v>7435</v>
      </c>
      <c r="E1501" s="20">
        <f t="shared" si="223"/>
        <v>8922</v>
      </c>
    </row>
    <row r="1502" spans="1:5" hidden="1" x14ac:dyDescent="0.25">
      <c r="A1502">
        <f t="shared" si="221"/>
        <v>1488</v>
      </c>
      <c r="B1502" s="20">
        <f t="shared" si="219"/>
        <v>5952</v>
      </c>
      <c r="C1502" s="20"/>
      <c r="D1502" s="20">
        <f t="shared" si="222"/>
        <v>7440</v>
      </c>
      <c r="E1502" s="20">
        <f t="shared" si="223"/>
        <v>8928</v>
      </c>
    </row>
    <row r="1503" spans="1:5" hidden="1" x14ac:dyDescent="0.25">
      <c r="A1503">
        <f t="shared" si="221"/>
        <v>1489</v>
      </c>
      <c r="B1503" s="20">
        <f t="shared" si="219"/>
        <v>5956</v>
      </c>
      <c r="C1503" s="20"/>
      <c r="D1503" s="20">
        <f t="shared" si="222"/>
        <v>7445</v>
      </c>
      <c r="E1503" s="20">
        <f t="shared" si="223"/>
        <v>8934</v>
      </c>
    </row>
    <row r="1504" spans="1:5" hidden="1" x14ac:dyDescent="0.25">
      <c r="A1504">
        <f t="shared" si="221"/>
        <v>1490</v>
      </c>
      <c r="B1504" s="20">
        <f t="shared" si="219"/>
        <v>5960</v>
      </c>
      <c r="C1504" s="20"/>
      <c r="D1504" s="20">
        <f t="shared" si="222"/>
        <v>7450</v>
      </c>
      <c r="E1504" s="20">
        <f t="shared" si="223"/>
        <v>8940</v>
      </c>
    </row>
    <row r="1505" spans="1:5" hidden="1" x14ac:dyDescent="0.25">
      <c r="A1505">
        <f t="shared" si="221"/>
        <v>1491</v>
      </c>
      <c r="B1505" s="20">
        <f t="shared" si="219"/>
        <v>5964</v>
      </c>
      <c r="C1505" s="20"/>
      <c r="D1505" s="20">
        <f t="shared" si="222"/>
        <v>7455</v>
      </c>
      <c r="E1505" s="20">
        <f t="shared" si="223"/>
        <v>8946</v>
      </c>
    </row>
    <row r="1506" spans="1:5" hidden="1" x14ac:dyDescent="0.25">
      <c r="A1506">
        <f t="shared" si="221"/>
        <v>1492</v>
      </c>
      <c r="B1506" s="20">
        <f t="shared" si="219"/>
        <v>5968</v>
      </c>
      <c r="C1506" s="20"/>
      <c r="D1506" s="20">
        <f t="shared" si="222"/>
        <v>7460</v>
      </c>
      <c r="E1506" s="20">
        <f t="shared" si="223"/>
        <v>8952</v>
      </c>
    </row>
    <row r="1507" spans="1:5" hidden="1" x14ac:dyDescent="0.25">
      <c r="A1507">
        <f t="shared" si="221"/>
        <v>1493</v>
      </c>
      <c r="B1507" s="20">
        <f t="shared" si="219"/>
        <v>5972</v>
      </c>
      <c r="C1507" s="20"/>
      <c r="D1507" s="20">
        <f t="shared" si="222"/>
        <v>7465</v>
      </c>
      <c r="E1507" s="20">
        <f t="shared" si="223"/>
        <v>8958</v>
      </c>
    </row>
    <row r="1508" spans="1:5" hidden="1" x14ac:dyDescent="0.25">
      <c r="A1508">
        <f t="shared" si="221"/>
        <v>1494</v>
      </c>
      <c r="B1508" s="20">
        <f t="shared" ref="B1508:B1571" si="224">A1508*$B$14</f>
        <v>5976</v>
      </c>
      <c r="C1508" s="20"/>
      <c r="D1508" s="20">
        <f t="shared" si="222"/>
        <v>7470</v>
      </c>
      <c r="E1508" s="20">
        <f t="shared" si="223"/>
        <v>8964</v>
      </c>
    </row>
    <row r="1509" spans="1:5" hidden="1" x14ac:dyDescent="0.25">
      <c r="A1509">
        <f t="shared" si="221"/>
        <v>1495</v>
      </c>
      <c r="B1509" s="20">
        <f t="shared" si="224"/>
        <v>5980</v>
      </c>
      <c r="C1509" s="20"/>
      <c r="D1509" s="20">
        <f t="shared" si="222"/>
        <v>7475</v>
      </c>
      <c r="E1509" s="20">
        <f t="shared" si="223"/>
        <v>8970</v>
      </c>
    </row>
    <row r="1510" spans="1:5" hidden="1" x14ac:dyDescent="0.25">
      <c r="A1510">
        <f t="shared" si="221"/>
        <v>1496</v>
      </c>
      <c r="B1510" s="20">
        <f t="shared" si="224"/>
        <v>5984</v>
      </c>
      <c r="C1510" s="20"/>
      <c r="D1510" s="20">
        <f t="shared" si="222"/>
        <v>7480</v>
      </c>
      <c r="E1510" s="20">
        <f t="shared" si="223"/>
        <v>8976</v>
      </c>
    </row>
    <row r="1511" spans="1:5" hidden="1" x14ac:dyDescent="0.25">
      <c r="A1511">
        <f t="shared" si="221"/>
        <v>1497</v>
      </c>
      <c r="B1511" s="20">
        <f t="shared" si="224"/>
        <v>5988</v>
      </c>
      <c r="C1511" s="20"/>
      <c r="D1511" s="20">
        <f t="shared" si="222"/>
        <v>7485</v>
      </c>
      <c r="E1511" s="20">
        <f t="shared" si="223"/>
        <v>8982</v>
      </c>
    </row>
    <row r="1512" spans="1:5" hidden="1" x14ac:dyDescent="0.25">
      <c r="A1512">
        <f t="shared" si="221"/>
        <v>1498</v>
      </c>
      <c r="B1512" s="20">
        <f t="shared" si="224"/>
        <v>5992</v>
      </c>
      <c r="C1512" s="20"/>
      <c r="D1512" s="20">
        <f t="shared" si="222"/>
        <v>7490</v>
      </c>
      <c r="E1512" s="20">
        <f t="shared" si="223"/>
        <v>8988</v>
      </c>
    </row>
    <row r="1513" spans="1:5" hidden="1" x14ac:dyDescent="0.25">
      <c r="A1513">
        <f t="shared" si="221"/>
        <v>1499</v>
      </c>
      <c r="B1513" s="20">
        <f t="shared" si="224"/>
        <v>5996</v>
      </c>
      <c r="C1513" s="20"/>
      <c r="D1513" s="20">
        <f t="shared" si="222"/>
        <v>7495</v>
      </c>
      <c r="E1513" s="20">
        <f t="shared" si="223"/>
        <v>8994</v>
      </c>
    </row>
    <row r="1514" spans="1:5" hidden="1" x14ac:dyDescent="0.25">
      <c r="A1514">
        <f t="shared" si="221"/>
        <v>1500</v>
      </c>
      <c r="B1514" s="20">
        <f t="shared" si="224"/>
        <v>6000</v>
      </c>
      <c r="C1514" s="20"/>
      <c r="D1514" s="20">
        <f t="shared" si="222"/>
        <v>7500</v>
      </c>
      <c r="E1514" s="20">
        <f t="shared" si="223"/>
        <v>9000</v>
      </c>
    </row>
    <row r="1515" spans="1:5" hidden="1" x14ac:dyDescent="0.25">
      <c r="A1515">
        <f t="shared" si="221"/>
        <v>1501</v>
      </c>
      <c r="B1515" s="20">
        <f t="shared" si="224"/>
        <v>6004</v>
      </c>
      <c r="C1515" s="20"/>
      <c r="D1515" s="20">
        <f t="shared" si="222"/>
        <v>7505</v>
      </c>
      <c r="E1515" s="20">
        <f t="shared" si="223"/>
        <v>9006</v>
      </c>
    </row>
    <row r="1516" spans="1:5" hidden="1" x14ac:dyDescent="0.25">
      <c r="A1516">
        <f t="shared" si="221"/>
        <v>1502</v>
      </c>
      <c r="B1516" s="20">
        <f t="shared" si="224"/>
        <v>6008</v>
      </c>
      <c r="C1516" s="20"/>
      <c r="D1516" s="20">
        <f t="shared" si="222"/>
        <v>7510</v>
      </c>
      <c r="E1516" s="20">
        <f t="shared" si="223"/>
        <v>9012</v>
      </c>
    </row>
    <row r="1517" spans="1:5" hidden="1" x14ac:dyDescent="0.25">
      <c r="A1517">
        <f t="shared" si="221"/>
        <v>1503</v>
      </c>
      <c r="B1517" s="20">
        <f t="shared" si="224"/>
        <v>6012</v>
      </c>
      <c r="C1517" s="20"/>
      <c r="D1517" s="20">
        <f t="shared" si="222"/>
        <v>7515</v>
      </c>
      <c r="E1517" s="20">
        <f t="shared" si="223"/>
        <v>9018</v>
      </c>
    </row>
    <row r="1518" spans="1:5" hidden="1" x14ac:dyDescent="0.25">
      <c r="A1518">
        <f t="shared" si="221"/>
        <v>1504</v>
      </c>
      <c r="B1518" s="20">
        <f t="shared" si="224"/>
        <v>6016</v>
      </c>
      <c r="C1518" s="20"/>
      <c r="D1518" s="20">
        <f t="shared" si="222"/>
        <v>7520</v>
      </c>
      <c r="E1518" s="20">
        <f t="shared" si="223"/>
        <v>9024</v>
      </c>
    </row>
    <row r="1519" spans="1:5" hidden="1" x14ac:dyDescent="0.25">
      <c r="A1519">
        <f t="shared" si="221"/>
        <v>1505</v>
      </c>
      <c r="B1519" s="20">
        <f t="shared" si="224"/>
        <v>6020</v>
      </c>
      <c r="C1519" s="20"/>
      <c r="D1519" s="20">
        <f t="shared" si="222"/>
        <v>7525</v>
      </c>
      <c r="E1519" s="20">
        <f t="shared" si="223"/>
        <v>9030</v>
      </c>
    </row>
    <row r="1520" spans="1:5" hidden="1" x14ac:dyDescent="0.25">
      <c r="A1520">
        <f t="shared" si="221"/>
        <v>1506</v>
      </c>
      <c r="B1520" s="20">
        <f t="shared" si="224"/>
        <v>6024</v>
      </c>
      <c r="C1520" s="20"/>
      <c r="D1520" s="20">
        <f t="shared" si="222"/>
        <v>7530</v>
      </c>
      <c r="E1520" s="20">
        <f t="shared" si="223"/>
        <v>9036</v>
      </c>
    </row>
    <row r="1521" spans="1:5" hidden="1" x14ac:dyDescent="0.25">
      <c r="A1521">
        <f t="shared" si="221"/>
        <v>1507</v>
      </c>
      <c r="B1521" s="20">
        <f t="shared" si="224"/>
        <v>6028</v>
      </c>
      <c r="C1521" s="20"/>
      <c r="D1521" s="20">
        <f t="shared" si="222"/>
        <v>7535</v>
      </c>
      <c r="E1521" s="20">
        <f t="shared" si="223"/>
        <v>9042</v>
      </c>
    </row>
    <row r="1522" spans="1:5" hidden="1" x14ac:dyDescent="0.25">
      <c r="A1522">
        <f t="shared" si="221"/>
        <v>1508</v>
      </c>
      <c r="B1522" s="20">
        <f t="shared" si="224"/>
        <v>6032</v>
      </c>
      <c r="C1522" s="20"/>
      <c r="D1522" s="20">
        <f t="shared" si="222"/>
        <v>7540</v>
      </c>
      <c r="E1522" s="20">
        <f t="shared" si="223"/>
        <v>9048</v>
      </c>
    </row>
    <row r="1523" spans="1:5" hidden="1" x14ac:dyDescent="0.25">
      <c r="A1523">
        <f t="shared" si="221"/>
        <v>1509</v>
      </c>
      <c r="B1523" s="20">
        <f t="shared" si="224"/>
        <v>6036</v>
      </c>
      <c r="C1523" s="20"/>
      <c r="D1523" s="20">
        <f t="shared" si="222"/>
        <v>7545</v>
      </c>
      <c r="E1523" s="20">
        <f t="shared" si="223"/>
        <v>9054</v>
      </c>
    </row>
    <row r="1524" spans="1:5" hidden="1" x14ac:dyDescent="0.25">
      <c r="A1524">
        <f t="shared" si="221"/>
        <v>1510</v>
      </c>
      <c r="B1524" s="20">
        <f t="shared" si="224"/>
        <v>6040</v>
      </c>
      <c r="C1524" s="20"/>
      <c r="D1524" s="20">
        <f t="shared" si="222"/>
        <v>7550</v>
      </c>
      <c r="E1524" s="20">
        <f t="shared" si="223"/>
        <v>9060</v>
      </c>
    </row>
    <row r="1525" spans="1:5" hidden="1" x14ac:dyDescent="0.25">
      <c r="A1525">
        <f t="shared" si="221"/>
        <v>1511</v>
      </c>
      <c r="B1525" s="20">
        <f t="shared" si="224"/>
        <v>6044</v>
      </c>
      <c r="C1525" s="20"/>
      <c r="D1525" s="20">
        <f t="shared" si="222"/>
        <v>7555</v>
      </c>
      <c r="E1525" s="20">
        <f t="shared" si="223"/>
        <v>9066</v>
      </c>
    </row>
    <row r="1526" spans="1:5" hidden="1" x14ac:dyDescent="0.25">
      <c r="A1526">
        <f t="shared" si="221"/>
        <v>1512</v>
      </c>
      <c r="B1526" s="20">
        <f t="shared" si="224"/>
        <v>6048</v>
      </c>
      <c r="C1526" s="20"/>
      <c r="D1526" s="20">
        <f t="shared" si="222"/>
        <v>7560</v>
      </c>
      <c r="E1526" s="20">
        <f t="shared" si="223"/>
        <v>9072</v>
      </c>
    </row>
    <row r="1527" spans="1:5" hidden="1" x14ac:dyDescent="0.25">
      <c r="A1527">
        <f t="shared" si="221"/>
        <v>1513</v>
      </c>
      <c r="B1527" s="20">
        <f t="shared" si="224"/>
        <v>6052</v>
      </c>
      <c r="C1527" s="20"/>
      <c r="D1527" s="20">
        <f t="shared" si="222"/>
        <v>7565</v>
      </c>
      <c r="E1527" s="20">
        <f t="shared" si="223"/>
        <v>9078</v>
      </c>
    </row>
    <row r="1528" spans="1:5" hidden="1" x14ac:dyDescent="0.25">
      <c r="A1528">
        <f t="shared" si="221"/>
        <v>1514</v>
      </c>
      <c r="B1528" s="20">
        <f t="shared" si="224"/>
        <v>6056</v>
      </c>
      <c r="C1528" s="20"/>
      <c r="D1528" s="20">
        <f t="shared" si="222"/>
        <v>7570</v>
      </c>
      <c r="E1528" s="20">
        <f t="shared" si="223"/>
        <v>9084</v>
      </c>
    </row>
    <row r="1529" spans="1:5" hidden="1" x14ac:dyDescent="0.25">
      <c r="A1529">
        <f t="shared" si="221"/>
        <v>1515</v>
      </c>
      <c r="B1529" s="20">
        <f t="shared" si="224"/>
        <v>6060</v>
      </c>
      <c r="C1529" s="20"/>
      <c r="D1529" s="20">
        <f t="shared" si="222"/>
        <v>7575</v>
      </c>
      <c r="E1529" s="20">
        <f t="shared" si="223"/>
        <v>9090</v>
      </c>
    </row>
    <row r="1530" spans="1:5" hidden="1" x14ac:dyDescent="0.25">
      <c r="A1530">
        <f t="shared" si="221"/>
        <v>1516</v>
      </c>
      <c r="B1530" s="20">
        <f t="shared" si="224"/>
        <v>6064</v>
      </c>
      <c r="C1530" s="20"/>
      <c r="D1530" s="20">
        <f t="shared" si="222"/>
        <v>7580</v>
      </c>
      <c r="E1530" s="20">
        <f t="shared" si="223"/>
        <v>9096</v>
      </c>
    </row>
    <row r="1531" spans="1:5" hidden="1" x14ac:dyDescent="0.25">
      <c r="A1531">
        <f t="shared" si="221"/>
        <v>1517</v>
      </c>
      <c r="B1531" s="20">
        <f t="shared" si="224"/>
        <v>6068</v>
      </c>
      <c r="C1531" s="20"/>
      <c r="D1531" s="20">
        <f t="shared" si="222"/>
        <v>7585</v>
      </c>
      <c r="E1531" s="20">
        <f t="shared" si="223"/>
        <v>9102</v>
      </c>
    </row>
    <row r="1532" spans="1:5" hidden="1" x14ac:dyDescent="0.25">
      <c r="A1532">
        <f t="shared" si="221"/>
        <v>1518</v>
      </c>
      <c r="B1532" s="20">
        <f t="shared" si="224"/>
        <v>6072</v>
      </c>
      <c r="C1532" s="20"/>
      <c r="D1532" s="20">
        <f t="shared" si="222"/>
        <v>7590</v>
      </c>
      <c r="E1532" s="20">
        <f t="shared" si="223"/>
        <v>9108</v>
      </c>
    </row>
    <row r="1533" spans="1:5" hidden="1" x14ac:dyDescent="0.25">
      <c r="A1533">
        <f t="shared" si="221"/>
        <v>1519</v>
      </c>
      <c r="B1533" s="20">
        <f t="shared" si="224"/>
        <v>6076</v>
      </c>
      <c r="C1533" s="20"/>
      <c r="D1533" s="20">
        <f t="shared" si="222"/>
        <v>7595</v>
      </c>
      <c r="E1533" s="20">
        <f t="shared" si="223"/>
        <v>9114</v>
      </c>
    </row>
    <row r="1534" spans="1:5" hidden="1" x14ac:dyDescent="0.25">
      <c r="A1534">
        <f t="shared" si="221"/>
        <v>1520</v>
      </c>
      <c r="B1534" s="20">
        <f t="shared" si="224"/>
        <v>6080</v>
      </c>
      <c r="C1534" s="20"/>
      <c r="D1534" s="20">
        <f t="shared" si="222"/>
        <v>7600</v>
      </c>
      <c r="E1534" s="20">
        <f t="shared" si="223"/>
        <v>9120</v>
      </c>
    </row>
    <row r="1535" spans="1:5" hidden="1" x14ac:dyDescent="0.25">
      <c r="A1535">
        <f t="shared" ref="A1535:A1598" si="225">A1534+1</f>
        <v>1521</v>
      </c>
      <c r="B1535" s="20">
        <f t="shared" si="224"/>
        <v>6084</v>
      </c>
      <c r="C1535" s="20"/>
      <c r="D1535" s="20">
        <f t="shared" si="222"/>
        <v>7605</v>
      </c>
      <c r="E1535" s="20">
        <f t="shared" si="223"/>
        <v>9126</v>
      </c>
    </row>
    <row r="1536" spans="1:5" hidden="1" x14ac:dyDescent="0.25">
      <c r="A1536">
        <f t="shared" si="225"/>
        <v>1522</v>
      </c>
      <c r="B1536" s="20">
        <f t="shared" si="224"/>
        <v>6088</v>
      </c>
      <c r="C1536" s="20"/>
      <c r="D1536" s="20">
        <f t="shared" si="222"/>
        <v>7610</v>
      </c>
      <c r="E1536" s="20">
        <f t="shared" si="223"/>
        <v>9132</v>
      </c>
    </row>
    <row r="1537" spans="1:5" hidden="1" x14ac:dyDescent="0.25">
      <c r="A1537">
        <f t="shared" si="225"/>
        <v>1523</v>
      </c>
      <c r="B1537" s="20">
        <f t="shared" si="224"/>
        <v>6092</v>
      </c>
      <c r="C1537" s="20"/>
      <c r="D1537" s="20">
        <f t="shared" si="222"/>
        <v>7615</v>
      </c>
      <c r="E1537" s="20">
        <f t="shared" si="223"/>
        <v>9138</v>
      </c>
    </row>
    <row r="1538" spans="1:5" hidden="1" x14ac:dyDescent="0.25">
      <c r="A1538">
        <f t="shared" si="225"/>
        <v>1524</v>
      </c>
      <c r="B1538" s="20">
        <f t="shared" si="224"/>
        <v>6096</v>
      </c>
      <c r="C1538" s="20"/>
      <c r="D1538" s="20">
        <f t="shared" si="222"/>
        <v>7620</v>
      </c>
      <c r="E1538" s="20">
        <f t="shared" si="223"/>
        <v>9144</v>
      </c>
    </row>
    <row r="1539" spans="1:5" hidden="1" x14ac:dyDescent="0.25">
      <c r="A1539">
        <f t="shared" si="225"/>
        <v>1525</v>
      </c>
      <c r="B1539" s="20">
        <f t="shared" si="224"/>
        <v>6100</v>
      </c>
      <c r="C1539" s="20"/>
      <c r="D1539" s="20">
        <f t="shared" si="222"/>
        <v>7625</v>
      </c>
      <c r="E1539" s="20">
        <f t="shared" si="223"/>
        <v>9150</v>
      </c>
    </row>
    <row r="1540" spans="1:5" hidden="1" x14ac:dyDescent="0.25">
      <c r="A1540">
        <f t="shared" si="225"/>
        <v>1526</v>
      </c>
      <c r="B1540" s="20">
        <f t="shared" si="224"/>
        <v>6104</v>
      </c>
      <c r="C1540" s="20"/>
      <c r="D1540" s="20">
        <f t="shared" si="222"/>
        <v>7630</v>
      </c>
      <c r="E1540" s="20">
        <f t="shared" si="223"/>
        <v>9156</v>
      </c>
    </row>
    <row r="1541" spans="1:5" hidden="1" x14ac:dyDescent="0.25">
      <c r="A1541">
        <f t="shared" si="225"/>
        <v>1527</v>
      </c>
      <c r="B1541" s="20">
        <f t="shared" si="224"/>
        <v>6108</v>
      </c>
      <c r="C1541" s="20"/>
      <c r="D1541" s="20">
        <f t="shared" si="222"/>
        <v>7635</v>
      </c>
      <c r="E1541" s="20">
        <f t="shared" si="223"/>
        <v>9162</v>
      </c>
    </row>
    <row r="1542" spans="1:5" hidden="1" x14ac:dyDescent="0.25">
      <c r="A1542">
        <f t="shared" si="225"/>
        <v>1528</v>
      </c>
      <c r="B1542" s="20">
        <f t="shared" si="224"/>
        <v>6112</v>
      </c>
      <c r="C1542" s="20"/>
      <c r="D1542" s="20">
        <f t="shared" si="222"/>
        <v>7640</v>
      </c>
      <c r="E1542" s="20">
        <f t="shared" si="223"/>
        <v>9168</v>
      </c>
    </row>
    <row r="1543" spans="1:5" hidden="1" x14ac:dyDescent="0.25">
      <c r="A1543">
        <f t="shared" si="225"/>
        <v>1529</v>
      </c>
      <c r="B1543" s="20">
        <f t="shared" si="224"/>
        <v>6116</v>
      </c>
      <c r="C1543" s="20"/>
      <c r="D1543" s="20">
        <f t="shared" si="222"/>
        <v>7645</v>
      </c>
      <c r="E1543" s="20">
        <f t="shared" si="223"/>
        <v>9174</v>
      </c>
    </row>
    <row r="1544" spans="1:5" hidden="1" x14ac:dyDescent="0.25">
      <c r="A1544">
        <f t="shared" si="225"/>
        <v>1530</v>
      </c>
      <c r="B1544" s="20">
        <f t="shared" si="224"/>
        <v>6120</v>
      </c>
      <c r="C1544" s="20"/>
      <c r="D1544" s="20">
        <f t="shared" si="222"/>
        <v>7650</v>
      </c>
      <c r="E1544" s="20">
        <f t="shared" si="223"/>
        <v>9180</v>
      </c>
    </row>
    <row r="1545" spans="1:5" hidden="1" x14ac:dyDescent="0.25">
      <c r="A1545">
        <f t="shared" si="225"/>
        <v>1531</v>
      </c>
      <c r="B1545" s="20">
        <f t="shared" si="224"/>
        <v>6124</v>
      </c>
      <c r="C1545" s="20"/>
      <c r="D1545" s="20">
        <f t="shared" si="222"/>
        <v>7655</v>
      </c>
      <c r="E1545" s="20">
        <f t="shared" si="223"/>
        <v>9186</v>
      </c>
    </row>
    <row r="1546" spans="1:5" hidden="1" x14ac:dyDescent="0.25">
      <c r="A1546">
        <f t="shared" si="225"/>
        <v>1532</v>
      </c>
      <c r="B1546" s="20">
        <f t="shared" si="224"/>
        <v>6128</v>
      </c>
      <c r="C1546" s="20"/>
      <c r="D1546" s="20">
        <f t="shared" si="222"/>
        <v>7660</v>
      </c>
      <c r="E1546" s="20">
        <f t="shared" si="223"/>
        <v>9192</v>
      </c>
    </row>
    <row r="1547" spans="1:5" hidden="1" x14ac:dyDescent="0.25">
      <c r="A1547">
        <f t="shared" si="225"/>
        <v>1533</v>
      </c>
      <c r="B1547" s="20">
        <f t="shared" si="224"/>
        <v>6132</v>
      </c>
      <c r="C1547" s="20"/>
      <c r="D1547" s="20">
        <f t="shared" si="222"/>
        <v>7665</v>
      </c>
      <c r="E1547" s="20">
        <f t="shared" si="223"/>
        <v>9198</v>
      </c>
    </row>
    <row r="1548" spans="1:5" hidden="1" x14ac:dyDescent="0.25">
      <c r="A1548">
        <f t="shared" si="225"/>
        <v>1534</v>
      </c>
      <c r="B1548" s="20">
        <f t="shared" si="224"/>
        <v>6136</v>
      </c>
      <c r="C1548" s="20"/>
      <c r="D1548" s="20">
        <f t="shared" si="222"/>
        <v>7670</v>
      </c>
      <c r="E1548" s="20">
        <f t="shared" si="223"/>
        <v>9204</v>
      </c>
    </row>
    <row r="1549" spans="1:5" hidden="1" x14ac:dyDescent="0.25">
      <c r="A1549">
        <f t="shared" si="225"/>
        <v>1535</v>
      </c>
      <c r="B1549" s="20">
        <f t="shared" si="224"/>
        <v>6140</v>
      </c>
      <c r="C1549" s="20"/>
      <c r="D1549" s="20">
        <f t="shared" si="222"/>
        <v>7675</v>
      </c>
      <c r="E1549" s="20">
        <f t="shared" si="223"/>
        <v>9210</v>
      </c>
    </row>
    <row r="1550" spans="1:5" hidden="1" x14ac:dyDescent="0.25">
      <c r="A1550">
        <f t="shared" si="225"/>
        <v>1536</v>
      </c>
      <c r="B1550" s="20">
        <f t="shared" si="224"/>
        <v>6144</v>
      </c>
      <c r="C1550" s="20"/>
      <c r="D1550" s="20">
        <f t="shared" si="222"/>
        <v>7680</v>
      </c>
      <c r="E1550" s="20">
        <f t="shared" si="223"/>
        <v>9216</v>
      </c>
    </row>
    <row r="1551" spans="1:5" hidden="1" x14ac:dyDescent="0.25">
      <c r="A1551">
        <f t="shared" si="225"/>
        <v>1537</v>
      </c>
      <c r="B1551" s="20">
        <f t="shared" si="224"/>
        <v>6148</v>
      </c>
      <c r="C1551" s="20"/>
      <c r="D1551" s="20">
        <f t="shared" si="222"/>
        <v>7685</v>
      </c>
      <c r="E1551" s="20">
        <f t="shared" si="223"/>
        <v>9222</v>
      </c>
    </row>
    <row r="1552" spans="1:5" hidden="1" x14ac:dyDescent="0.25">
      <c r="A1552">
        <f t="shared" si="225"/>
        <v>1538</v>
      </c>
      <c r="B1552" s="20">
        <f t="shared" si="224"/>
        <v>6152</v>
      </c>
      <c r="C1552" s="20"/>
      <c r="D1552" s="20">
        <f t="shared" ref="D1552:D1615" si="226">A1552*$D$14</f>
        <v>7690</v>
      </c>
      <c r="E1552" s="20">
        <f t="shared" ref="E1552:E1615" si="227">A1552*$E$14</f>
        <v>9228</v>
      </c>
    </row>
    <row r="1553" spans="1:5" hidden="1" x14ac:dyDescent="0.25">
      <c r="A1553">
        <f t="shared" si="225"/>
        <v>1539</v>
      </c>
      <c r="B1553" s="20">
        <f t="shared" si="224"/>
        <v>6156</v>
      </c>
      <c r="C1553" s="20"/>
      <c r="D1553" s="20">
        <f t="shared" si="226"/>
        <v>7695</v>
      </c>
      <c r="E1553" s="20">
        <f t="shared" si="227"/>
        <v>9234</v>
      </c>
    </row>
    <row r="1554" spans="1:5" hidden="1" x14ac:dyDescent="0.25">
      <c r="A1554">
        <f t="shared" si="225"/>
        <v>1540</v>
      </c>
      <c r="B1554" s="20">
        <f t="shared" si="224"/>
        <v>6160</v>
      </c>
      <c r="C1554" s="20"/>
      <c r="D1554" s="20">
        <f t="shared" si="226"/>
        <v>7700</v>
      </c>
      <c r="E1554" s="20">
        <f t="shared" si="227"/>
        <v>9240</v>
      </c>
    </row>
    <row r="1555" spans="1:5" hidden="1" x14ac:dyDescent="0.25">
      <c r="A1555">
        <f t="shared" si="225"/>
        <v>1541</v>
      </c>
      <c r="B1555" s="20">
        <f t="shared" si="224"/>
        <v>6164</v>
      </c>
      <c r="C1555" s="20"/>
      <c r="D1555" s="20">
        <f t="shared" si="226"/>
        <v>7705</v>
      </c>
      <c r="E1555" s="20">
        <f t="shared" si="227"/>
        <v>9246</v>
      </c>
    </row>
    <row r="1556" spans="1:5" hidden="1" x14ac:dyDescent="0.25">
      <c r="A1556">
        <f t="shared" si="225"/>
        <v>1542</v>
      </c>
      <c r="B1556" s="20">
        <f t="shared" si="224"/>
        <v>6168</v>
      </c>
      <c r="C1556" s="20"/>
      <c r="D1556" s="20">
        <f t="shared" si="226"/>
        <v>7710</v>
      </c>
      <c r="E1556" s="20">
        <f t="shared" si="227"/>
        <v>9252</v>
      </c>
    </row>
    <row r="1557" spans="1:5" hidden="1" x14ac:dyDescent="0.25">
      <c r="A1557">
        <f t="shared" si="225"/>
        <v>1543</v>
      </c>
      <c r="B1557" s="20">
        <f t="shared" si="224"/>
        <v>6172</v>
      </c>
      <c r="C1557" s="20"/>
      <c r="D1557" s="20">
        <f t="shared" si="226"/>
        <v>7715</v>
      </c>
      <c r="E1557" s="20">
        <f t="shared" si="227"/>
        <v>9258</v>
      </c>
    </row>
    <row r="1558" spans="1:5" hidden="1" x14ac:dyDescent="0.25">
      <c r="A1558">
        <f t="shared" si="225"/>
        <v>1544</v>
      </c>
      <c r="B1558" s="20">
        <f t="shared" si="224"/>
        <v>6176</v>
      </c>
      <c r="C1558" s="20"/>
      <c r="D1558" s="20">
        <f t="shared" si="226"/>
        <v>7720</v>
      </c>
      <c r="E1558" s="20">
        <f t="shared" si="227"/>
        <v>9264</v>
      </c>
    </row>
    <row r="1559" spans="1:5" hidden="1" x14ac:dyDescent="0.25">
      <c r="A1559">
        <f t="shared" si="225"/>
        <v>1545</v>
      </c>
      <c r="B1559" s="20">
        <f t="shared" si="224"/>
        <v>6180</v>
      </c>
      <c r="C1559" s="20"/>
      <c r="D1559" s="20">
        <f t="shared" si="226"/>
        <v>7725</v>
      </c>
      <c r="E1559" s="20">
        <f t="shared" si="227"/>
        <v>9270</v>
      </c>
    </row>
    <row r="1560" spans="1:5" hidden="1" x14ac:dyDescent="0.25">
      <c r="A1560">
        <f t="shared" si="225"/>
        <v>1546</v>
      </c>
      <c r="B1560" s="20">
        <f t="shared" si="224"/>
        <v>6184</v>
      </c>
      <c r="C1560" s="20"/>
      <c r="D1560" s="20">
        <f t="shared" si="226"/>
        <v>7730</v>
      </c>
      <c r="E1560" s="20">
        <f t="shared" si="227"/>
        <v>9276</v>
      </c>
    </row>
    <row r="1561" spans="1:5" hidden="1" x14ac:dyDescent="0.25">
      <c r="A1561">
        <f t="shared" si="225"/>
        <v>1547</v>
      </c>
      <c r="B1561" s="20">
        <f t="shared" si="224"/>
        <v>6188</v>
      </c>
      <c r="C1561" s="20"/>
      <c r="D1561" s="20">
        <f t="shared" si="226"/>
        <v>7735</v>
      </c>
      <c r="E1561" s="20">
        <f t="shared" si="227"/>
        <v>9282</v>
      </c>
    </row>
    <row r="1562" spans="1:5" hidden="1" x14ac:dyDescent="0.25">
      <c r="A1562">
        <f t="shared" si="225"/>
        <v>1548</v>
      </c>
      <c r="B1562" s="20">
        <f t="shared" si="224"/>
        <v>6192</v>
      </c>
      <c r="C1562" s="20"/>
      <c r="D1562" s="20">
        <f t="shared" si="226"/>
        <v>7740</v>
      </c>
      <c r="E1562" s="20">
        <f t="shared" si="227"/>
        <v>9288</v>
      </c>
    </row>
    <row r="1563" spans="1:5" hidden="1" x14ac:dyDescent="0.25">
      <c r="A1563">
        <f t="shared" si="225"/>
        <v>1549</v>
      </c>
      <c r="B1563" s="20">
        <f t="shared" si="224"/>
        <v>6196</v>
      </c>
      <c r="C1563" s="20"/>
      <c r="D1563" s="20">
        <f t="shared" si="226"/>
        <v>7745</v>
      </c>
      <c r="E1563" s="20">
        <f t="shared" si="227"/>
        <v>9294</v>
      </c>
    </row>
    <row r="1564" spans="1:5" hidden="1" x14ac:dyDescent="0.25">
      <c r="A1564">
        <f t="shared" si="225"/>
        <v>1550</v>
      </c>
      <c r="B1564" s="20">
        <f t="shared" si="224"/>
        <v>6200</v>
      </c>
      <c r="C1564" s="20"/>
      <c r="D1564" s="20">
        <f t="shared" si="226"/>
        <v>7750</v>
      </c>
      <c r="E1564" s="20">
        <f t="shared" si="227"/>
        <v>9300</v>
      </c>
    </row>
    <row r="1565" spans="1:5" hidden="1" x14ac:dyDescent="0.25">
      <c r="A1565">
        <f t="shared" si="225"/>
        <v>1551</v>
      </c>
      <c r="B1565" s="20">
        <f t="shared" si="224"/>
        <v>6204</v>
      </c>
      <c r="C1565" s="20"/>
      <c r="D1565" s="20">
        <f t="shared" si="226"/>
        <v>7755</v>
      </c>
      <c r="E1565" s="20">
        <f t="shared" si="227"/>
        <v>9306</v>
      </c>
    </row>
    <row r="1566" spans="1:5" hidden="1" x14ac:dyDescent="0.25">
      <c r="A1566">
        <f t="shared" si="225"/>
        <v>1552</v>
      </c>
      <c r="B1566" s="20">
        <f t="shared" si="224"/>
        <v>6208</v>
      </c>
      <c r="C1566" s="20"/>
      <c r="D1566" s="20">
        <f t="shared" si="226"/>
        <v>7760</v>
      </c>
      <c r="E1566" s="20">
        <f t="shared" si="227"/>
        <v>9312</v>
      </c>
    </row>
    <row r="1567" spans="1:5" hidden="1" x14ac:dyDescent="0.25">
      <c r="A1567">
        <f t="shared" si="225"/>
        <v>1553</v>
      </c>
      <c r="B1567" s="20">
        <f t="shared" si="224"/>
        <v>6212</v>
      </c>
      <c r="C1567" s="20"/>
      <c r="D1567" s="20">
        <f t="shared" si="226"/>
        <v>7765</v>
      </c>
      <c r="E1567" s="20">
        <f t="shared" si="227"/>
        <v>9318</v>
      </c>
    </row>
    <row r="1568" spans="1:5" hidden="1" x14ac:dyDescent="0.25">
      <c r="A1568">
        <f t="shared" si="225"/>
        <v>1554</v>
      </c>
      <c r="B1568" s="20">
        <f t="shared" si="224"/>
        <v>6216</v>
      </c>
      <c r="C1568" s="20"/>
      <c r="D1568" s="20">
        <f t="shared" si="226"/>
        <v>7770</v>
      </c>
      <c r="E1568" s="20">
        <f t="shared" si="227"/>
        <v>9324</v>
      </c>
    </row>
    <row r="1569" spans="1:5" hidden="1" x14ac:dyDescent="0.25">
      <c r="A1569">
        <f t="shared" si="225"/>
        <v>1555</v>
      </c>
      <c r="B1569" s="20">
        <f t="shared" si="224"/>
        <v>6220</v>
      </c>
      <c r="C1569" s="20"/>
      <c r="D1569" s="20">
        <f t="shared" si="226"/>
        <v>7775</v>
      </c>
      <c r="E1569" s="20">
        <f t="shared" si="227"/>
        <v>9330</v>
      </c>
    </row>
    <row r="1570" spans="1:5" hidden="1" x14ac:dyDescent="0.25">
      <c r="A1570">
        <f t="shared" si="225"/>
        <v>1556</v>
      </c>
      <c r="B1570" s="20">
        <f t="shared" si="224"/>
        <v>6224</v>
      </c>
      <c r="C1570" s="20"/>
      <c r="D1570" s="20">
        <f t="shared" si="226"/>
        <v>7780</v>
      </c>
      <c r="E1570" s="20">
        <f t="shared" si="227"/>
        <v>9336</v>
      </c>
    </row>
    <row r="1571" spans="1:5" hidden="1" x14ac:dyDescent="0.25">
      <c r="A1571">
        <f t="shared" si="225"/>
        <v>1557</v>
      </c>
      <c r="B1571" s="20">
        <f t="shared" si="224"/>
        <v>6228</v>
      </c>
      <c r="C1571" s="20"/>
      <c r="D1571" s="20">
        <f t="shared" si="226"/>
        <v>7785</v>
      </c>
      <c r="E1571" s="20">
        <f t="shared" si="227"/>
        <v>9342</v>
      </c>
    </row>
    <row r="1572" spans="1:5" hidden="1" x14ac:dyDescent="0.25">
      <c r="A1572">
        <f t="shared" si="225"/>
        <v>1558</v>
      </c>
      <c r="B1572" s="20">
        <f t="shared" ref="B1572:B1635" si="228">A1572*$B$14</f>
        <v>6232</v>
      </c>
      <c r="C1572" s="20"/>
      <c r="D1572" s="20">
        <f t="shared" si="226"/>
        <v>7790</v>
      </c>
      <c r="E1572" s="20">
        <f t="shared" si="227"/>
        <v>9348</v>
      </c>
    </row>
    <row r="1573" spans="1:5" hidden="1" x14ac:dyDescent="0.25">
      <c r="A1573">
        <f t="shared" si="225"/>
        <v>1559</v>
      </c>
      <c r="B1573" s="20">
        <f t="shared" si="228"/>
        <v>6236</v>
      </c>
      <c r="C1573" s="20"/>
      <c r="D1573" s="20">
        <f t="shared" si="226"/>
        <v>7795</v>
      </c>
      <c r="E1573" s="20">
        <f t="shared" si="227"/>
        <v>9354</v>
      </c>
    </row>
    <row r="1574" spans="1:5" hidden="1" x14ac:dyDescent="0.25">
      <c r="A1574">
        <f t="shared" si="225"/>
        <v>1560</v>
      </c>
      <c r="B1574" s="20">
        <f t="shared" si="228"/>
        <v>6240</v>
      </c>
      <c r="C1574" s="20"/>
      <c r="D1574" s="20">
        <f t="shared" si="226"/>
        <v>7800</v>
      </c>
      <c r="E1574" s="20">
        <f t="shared" si="227"/>
        <v>9360</v>
      </c>
    </row>
    <row r="1575" spans="1:5" hidden="1" x14ac:dyDescent="0.25">
      <c r="A1575">
        <f t="shared" si="225"/>
        <v>1561</v>
      </c>
      <c r="B1575" s="20">
        <f t="shared" si="228"/>
        <v>6244</v>
      </c>
      <c r="C1575" s="20"/>
      <c r="D1575" s="20">
        <f t="shared" si="226"/>
        <v>7805</v>
      </c>
      <c r="E1575" s="20">
        <f t="shared" si="227"/>
        <v>9366</v>
      </c>
    </row>
    <row r="1576" spans="1:5" hidden="1" x14ac:dyDescent="0.25">
      <c r="A1576">
        <f t="shared" si="225"/>
        <v>1562</v>
      </c>
      <c r="B1576" s="20">
        <f t="shared" si="228"/>
        <v>6248</v>
      </c>
      <c r="C1576" s="20"/>
      <c r="D1576" s="20">
        <f t="shared" si="226"/>
        <v>7810</v>
      </c>
      <c r="E1576" s="20">
        <f t="shared" si="227"/>
        <v>9372</v>
      </c>
    </row>
    <row r="1577" spans="1:5" hidden="1" x14ac:dyDescent="0.25">
      <c r="A1577">
        <f t="shared" si="225"/>
        <v>1563</v>
      </c>
      <c r="B1577" s="20">
        <f t="shared" si="228"/>
        <v>6252</v>
      </c>
      <c r="C1577" s="20"/>
      <c r="D1577" s="20">
        <f t="shared" si="226"/>
        <v>7815</v>
      </c>
      <c r="E1577" s="20">
        <f t="shared" si="227"/>
        <v>9378</v>
      </c>
    </row>
    <row r="1578" spans="1:5" hidden="1" x14ac:dyDescent="0.25">
      <c r="A1578">
        <f t="shared" si="225"/>
        <v>1564</v>
      </c>
      <c r="B1578" s="20">
        <f t="shared" si="228"/>
        <v>6256</v>
      </c>
      <c r="C1578" s="20"/>
      <c r="D1578" s="20">
        <f t="shared" si="226"/>
        <v>7820</v>
      </c>
      <c r="E1578" s="20">
        <f t="shared" si="227"/>
        <v>9384</v>
      </c>
    </row>
    <row r="1579" spans="1:5" hidden="1" x14ac:dyDescent="0.25">
      <c r="A1579">
        <f t="shared" si="225"/>
        <v>1565</v>
      </c>
      <c r="B1579" s="20">
        <f t="shared" si="228"/>
        <v>6260</v>
      </c>
      <c r="C1579" s="20"/>
      <c r="D1579" s="20">
        <f t="shared" si="226"/>
        <v>7825</v>
      </c>
      <c r="E1579" s="20">
        <f t="shared" si="227"/>
        <v>9390</v>
      </c>
    </row>
    <row r="1580" spans="1:5" hidden="1" x14ac:dyDescent="0.25">
      <c r="A1580">
        <f t="shared" si="225"/>
        <v>1566</v>
      </c>
      <c r="B1580" s="20">
        <f t="shared" si="228"/>
        <v>6264</v>
      </c>
      <c r="C1580" s="20"/>
      <c r="D1580" s="20">
        <f t="shared" si="226"/>
        <v>7830</v>
      </c>
      <c r="E1580" s="20">
        <f t="shared" si="227"/>
        <v>9396</v>
      </c>
    </row>
    <row r="1581" spans="1:5" hidden="1" x14ac:dyDescent="0.25">
      <c r="A1581">
        <f t="shared" si="225"/>
        <v>1567</v>
      </c>
      <c r="B1581" s="20">
        <f t="shared" si="228"/>
        <v>6268</v>
      </c>
      <c r="C1581" s="20"/>
      <c r="D1581" s="20">
        <f t="shared" si="226"/>
        <v>7835</v>
      </c>
      <c r="E1581" s="20">
        <f t="shared" si="227"/>
        <v>9402</v>
      </c>
    </row>
    <row r="1582" spans="1:5" hidden="1" x14ac:dyDescent="0.25">
      <c r="A1582">
        <f t="shared" si="225"/>
        <v>1568</v>
      </c>
      <c r="B1582" s="20">
        <f t="shared" si="228"/>
        <v>6272</v>
      </c>
      <c r="C1582" s="20"/>
      <c r="D1582" s="20">
        <f t="shared" si="226"/>
        <v>7840</v>
      </c>
      <c r="E1582" s="20">
        <f t="shared" si="227"/>
        <v>9408</v>
      </c>
    </row>
    <row r="1583" spans="1:5" hidden="1" x14ac:dyDescent="0.25">
      <c r="A1583">
        <f t="shared" si="225"/>
        <v>1569</v>
      </c>
      <c r="B1583" s="20">
        <f t="shared" si="228"/>
        <v>6276</v>
      </c>
      <c r="C1583" s="20"/>
      <c r="D1583" s="20">
        <f t="shared" si="226"/>
        <v>7845</v>
      </c>
      <c r="E1583" s="20">
        <f t="shared" si="227"/>
        <v>9414</v>
      </c>
    </row>
    <row r="1584" spans="1:5" hidden="1" x14ac:dyDescent="0.25">
      <c r="A1584">
        <f t="shared" si="225"/>
        <v>1570</v>
      </c>
      <c r="B1584" s="20">
        <f t="shared" si="228"/>
        <v>6280</v>
      </c>
      <c r="C1584" s="20"/>
      <c r="D1584" s="20">
        <f t="shared" si="226"/>
        <v>7850</v>
      </c>
      <c r="E1584" s="20">
        <f t="shared" si="227"/>
        <v>9420</v>
      </c>
    </row>
    <row r="1585" spans="1:5" hidden="1" x14ac:dyDescent="0.25">
      <c r="A1585">
        <f t="shared" si="225"/>
        <v>1571</v>
      </c>
      <c r="B1585" s="20">
        <f t="shared" si="228"/>
        <v>6284</v>
      </c>
      <c r="C1585" s="20"/>
      <c r="D1585" s="20">
        <f t="shared" si="226"/>
        <v>7855</v>
      </c>
      <c r="E1585" s="20">
        <f t="shared" si="227"/>
        <v>9426</v>
      </c>
    </row>
    <row r="1586" spans="1:5" hidden="1" x14ac:dyDescent="0.25">
      <c r="A1586">
        <f t="shared" si="225"/>
        <v>1572</v>
      </c>
      <c r="B1586" s="20">
        <f t="shared" si="228"/>
        <v>6288</v>
      </c>
      <c r="C1586" s="20"/>
      <c r="D1586" s="20">
        <f t="shared" si="226"/>
        <v>7860</v>
      </c>
      <c r="E1586" s="20">
        <f t="shared" si="227"/>
        <v>9432</v>
      </c>
    </row>
    <row r="1587" spans="1:5" hidden="1" x14ac:dyDescent="0.25">
      <c r="A1587">
        <f t="shared" si="225"/>
        <v>1573</v>
      </c>
      <c r="B1587" s="20">
        <f t="shared" si="228"/>
        <v>6292</v>
      </c>
      <c r="C1587" s="20"/>
      <c r="D1587" s="20">
        <f t="shared" si="226"/>
        <v>7865</v>
      </c>
      <c r="E1587" s="20">
        <f t="shared" si="227"/>
        <v>9438</v>
      </c>
    </row>
    <row r="1588" spans="1:5" hidden="1" x14ac:dyDescent="0.25">
      <c r="A1588">
        <f t="shared" si="225"/>
        <v>1574</v>
      </c>
      <c r="B1588" s="20">
        <f t="shared" si="228"/>
        <v>6296</v>
      </c>
      <c r="C1588" s="20"/>
      <c r="D1588" s="20">
        <f t="shared" si="226"/>
        <v>7870</v>
      </c>
      <c r="E1588" s="20">
        <f t="shared" si="227"/>
        <v>9444</v>
      </c>
    </row>
    <row r="1589" spans="1:5" hidden="1" x14ac:dyDescent="0.25">
      <c r="A1589">
        <f t="shared" si="225"/>
        <v>1575</v>
      </c>
      <c r="B1589" s="20">
        <f t="shared" si="228"/>
        <v>6300</v>
      </c>
      <c r="C1589" s="20"/>
      <c r="D1589" s="20">
        <f t="shared" si="226"/>
        <v>7875</v>
      </c>
      <c r="E1589" s="20">
        <f t="shared" si="227"/>
        <v>9450</v>
      </c>
    </row>
    <row r="1590" spans="1:5" hidden="1" x14ac:dyDescent="0.25">
      <c r="A1590">
        <f t="shared" si="225"/>
        <v>1576</v>
      </c>
      <c r="B1590" s="20">
        <f t="shared" si="228"/>
        <v>6304</v>
      </c>
      <c r="C1590" s="20"/>
      <c r="D1590" s="20">
        <f t="shared" si="226"/>
        <v>7880</v>
      </c>
      <c r="E1590" s="20">
        <f t="shared" si="227"/>
        <v>9456</v>
      </c>
    </row>
    <row r="1591" spans="1:5" hidden="1" x14ac:dyDescent="0.25">
      <c r="A1591">
        <f t="shared" si="225"/>
        <v>1577</v>
      </c>
      <c r="B1591" s="20">
        <f t="shared" si="228"/>
        <v>6308</v>
      </c>
      <c r="C1591" s="20"/>
      <c r="D1591" s="20">
        <f t="shared" si="226"/>
        <v>7885</v>
      </c>
      <c r="E1591" s="20">
        <f t="shared" si="227"/>
        <v>9462</v>
      </c>
    </row>
    <row r="1592" spans="1:5" hidden="1" x14ac:dyDescent="0.25">
      <c r="A1592">
        <f t="shared" si="225"/>
        <v>1578</v>
      </c>
      <c r="B1592" s="20">
        <f t="shared" si="228"/>
        <v>6312</v>
      </c>
      <c r="C1592" s="20"/>
      <c r="D1592" s="20">
        <f t="shared" si="226"/>
        <v>7890</v>
      </c>
      <c r="E1592" s="20">
        <f t="shared" si="227"/>
        <v>9468</v>
      </c>
    </row>
    <row r="1593" spans="1:5" hidden="1" x14ac:dyDescent="0.25">
      <c r="A1593">
        <f t="shared" si="225"/>
        <v>1579</v>
      </c>
      <c r="B1593" s="20">
        <f t="shared" si="228"/>
        <v>6316</v>
      </c>
      <c r="C1593" s="20"/>
      <c r="D1593" s="20">
        <f t="shared" si="226"/>
        <v>7895</v>
      </c>
      <c r="E1593" s="20">
        <f t="shared" si="227"/>
        <v>9474</v>
      </c>
    </row>
    <row r="1594" spans="1:5" hidden="1" x14ac:dyDescent="0.25">
      <c r="A1594">
        <f t="shared" si="225"/>
        <v>1580</v>
      </c>
      <c r="B1594" s="20">
        <f t="shared" si="228"/>
        <v>6320</v>
      </c>
      <c r="C1594" s="20"/>
      <c r="D1594" s="20">
        <f t="shared" si="226"/>
        <v>7900</v>
      </c>
      <c r="E1594" s="20">
        <f t="shared" si="227"/>
        <v>9480</v>
      </c>
    </row>
    <row r="1595" spans="1:5" hidden="1" x14ac:dyDescent="0.25">
      <c r="A1595">
        <f t="shared" si="225"/>
        <v>1581</v>
      </c>
      <c r="B1595" s="20">
        <f t="shared" si="228"/>
        <v>6324</v>
      </c>
      <c r="C1595" s="20"/>
      <c r="D1595" s="20">
        <f t="shared" si="226"/>
        <v>7905</v>
      </c>
      <c r="E1595" s="20">
        <f t="shared" si="227"/>
        <v>9486</v>
      </c>
    </row>
    <row r="1596" spans="1:5" hidden="1" x14ac:dyDescent="0.25">
      <c r="A1596">
        <f t="shared" si="225"/>
        <v>1582</v>
      </c>
      <c r="B1596" s="20">
        <f t="shared" si="228"/>
        <v>6328</v>
      </c>
      <c r="C1596" s="20"/>
      <c r="D1596" s="20">
        <f t="shared" si="226"/>
        <v>7910</v>
      </c>
      <c r="E1596" s="20">
        <f t="shared" si="227"/>
        <v>9492</v>
      </c>
    </row>
    <row r="1597" spans="1:5" hidden="1" x14ac:dyDescent="0.25">
      <c r="A1597">
        <f t="shared" si="225"/>
        <v>1583</v>
      </c>
      <c r="B1597" s="20">
        <f t="shared" si="228"/>
        <v>6332</v>
      </c>
      <c r="C1597" s="20"/>
      <c r="D1597" s="20">
        <f t="shared" si="226"/>
        <v>7915</v>
      </c>
      <c r="E1597" s="20">
        <f t="shared" si="227"/>
        <v>9498</v>
      </c>
    </row>
    <row r="1598" spans="1:5" hidden="1" x14ac:dyDescent="0.25">
      <c r="A1598">
        <f t="shared" si="225"/>
        <v>1584</v>
      </c>
      <c r="B1598" s="20">
        <f t="shared" si="228"/>
        <v>6336</v>
      </c>
      <c r="C1598" s="20"/>
      <c r="D1598" s="20">
        <f t="shared" si="226"/>
        <v>7920</v>
      </c>
      <c r="E1598" s="20">
        <f t="shared" si="227"/>
        <v>9504</v>
      </c>
    </row>
    <row r="1599" spans="1:5" hidden="1" x14ac:dyDescent="0.25">
      <c r="A1599">
        <f t="shared" ref="A1599:A1662" si="229">A1598+1</f>
        <v>1585</v>
      </c>
      <c r="B1599" s="20">
        <f t="shared" si="228"/>
        <v>6340</v>
      </c>
      <c r="C1599" s="20"/>
      <c r="D1599" s="20">
        <f t="shared" si="226"/>
        <v>7925</v>
      </c>
      <c r="E1599" s="20">
        <f t="shared" si="227"/>
        <v>9510</v>
      </c>
    </row>
    <row r="1600" spans="1:5" hidden="1" x14ac:dyDescent="0.25">
      <c r="A1600">
        <f t="shared" si="229"/>
        <v>1586</v>
      </c>
      <c r="B1600" s="20">
        <f t="shared" si="228"/>
        <v>6344</v>
      </c>
      <c r="C1600" s="20"/>
      <c r="D1600" s="20">
        <f t="shared" si="226"/>
        <v>7930</v>
      </c>
      <c r="E1600" s="20">
        <f t="shared" si="227"/>
        <v>9516</v>
      </c>
    </row>
    <row r="1601" spans="1:5" hidden="1" x14ac:dyDescent="0.25">
      <c r="A1601">
        <f t="shared" si="229"/>
        <v>1587</v>
      </c>
      <c r="B1601" s="20">
        <f t="shared" si="228"/>
        <v>6348</v>
      </c>
      <c r="C1601" s="20"/>
      <c r="D1601" s="20">
        <f t="shared" si="226"/>
        <v>7935</v>
      </c>
      <c r="E1601" s="20">
        <f t="shared" si="227"/>
        <v>9522</v>
      </c>
    </row>
    <row r="1602" spans="1:5" hidden="1" x14ac:dyDescent="0.25">
      <c r="A1602">
        <f t="shared" si="229"/>
        <v>1588</v>
      </c>
      <c r="B1602" s="20">
        <f t="shared" si="228"/>
        <v>6352</v>
      </c>
      <c r="C1602" s="20"/>
      <c r="D1602" s="20">
        <f t="shared" si="226"/>
        <v>7940</v>
      </c>
      <c r="E1602" s="20">
        <f t="shared" si="227"/>
        <v>9528</v>
      </c>
    </row>
    <row r="1603" spans="1:5" hidden="1" x14ac:dyDescent="0.25">
      <c r="A1603">
        <f t="shared" si="229"/>
        <v>1589</v>
      </c>
      <c r="B1603" s="20">
        <f t="shared" si="228"/>
        <v>6356</v>
      </c>
      <c r="C1603" s="20"/>
      <c r="D1603" s="20">
        <f t="shared" si="226"/>
        <v>7945</v>
      </c>
      <c r="E1603" s="20">
        <f t="shared" si="227"/>
        <v>9534</v>
      </c>
    </row>
    <row r="1604" spans="1:5" hidden="1" x14ac:dyDescent="0.25">
      <c r="A1604">
        <f t="shared" si="229"/>
        <v>1590</v>
      </c>
      <c r="B1604" s="20">
        <f t="shared" si="228"/>
        <v>6360</v>
      </c>
      <c r="C1604" s="20"/>
      <c r="D1604" s="20">
        <f t="shared" si="226"/>
        <v>7950</v>
      </c>
      <c r="E1604" s="20">
        <f t="shared" si="227"/>
        <v>9540</v>
      </c>
    </row>
    <row r="1605" spans="1:5" hidden="1" x14ac:dyDescent="0.25">
      <c r="A1605">
        <f t="shared" si="229"/>
        <v>1591</v>
      </c>
      <c r="B1605" s="20">
        <f t="shared" si="228"/>
        <v>6364</v>
      </c>
      <c r="C1605" s="20"/>
      <c r="D1605" s="20">
        <f t="shared" si="226"/>
        <v>7955</v>
      </c>
      <c r="E1605" s="20">
        <f t="shared" si="227"/>
        <v>9546</v>
      </c>
    </row>
    <row r="1606" spans="1:5" hidden="1" x14ac:dyDescent="0.25">
      <c r="A1606">
        <f t="shared" si="229"/>
        <v>1592</v>
      </c>
      <c r="B1606" s="20">
        <f t="shared" si="228"/>
        <v>6368</v>
      </c>
      <c r="C1606" s="20"/>
      <c r="D1606" s="20">
        <f t="shared" si="226"/>
        <v>7960</v>
      </c>
      <c r="E1606" s="20">
        <f t="shared" si="227"/>
        <v>9552</v>
      </c>
    </row>
    <row r="1607" spans="1:5" hidden="1" x14ac:dyDescent="0.25">
      <c r="A1607">
        <f t="shared" si="229"/>
        <v>1593</v>
      </c>
      <c r="B1607" s="20">
        <f t="shared" si="228"/>
        <v>6372</v>
      </c>
      <c r="C1607" s="20"/>
      <c r="D1607" s="20">
        <f t="shared" si="226"/>
        <v>7965</v>
      </c>
      <c r="E1607" s="20">
        <f t="shared" si="227"/>
        <v>9558</v>
      </c>
    </row>
    <row r="1608" spans="1:5" hidden="1" x14ac:dyDescent="0.25">
      <c r="A1608">
        <f t="shared" si="229"/>
        <v>1594</v>
      </c>
      <c r="B1608" s="20">
        <f t="shared" si="228"/>
        <v>6376</v>
      </c>
      <c r="C1608" s="20"/>
      <c r="D1608" s="20">
        <f t="shared" si="226"/>
        <v>7970</v>
      </c>
      <c r="E1608" s="20">
        <f t="shared" si="227"/>
        <v>9564</v>
      </c>
    </row>
    <row r="1609" spans="1:5" hidden="1" x14ac:dyDescent="0.25">
      <c r="A1609">
        <f t="shared" si="229"/>
        <v>1595</v>
      </c>
      <c r="B1609" s="20">
        <f t="shared" si="228"/>
        <v>6380</v>
      </c>
      <c r="C1609" s="20"/>
      <c r="D1609" s="20">
        <f t="shared" si="226"/>
        <v>7975</v>
      </c>
      <c r="E1609" s="20">
        <f t="shared" si="227"/>
        <v>9570</v>
      </c>
    </row>
    <row r="1610" spans="1:5" hidden="1" x14ac:dyDescent="0.25">
      <c r="A1610">
        <f t="shared" si="229"/>
        <v>1596</v>
      </c>
      <c r="B1610" s="20">
        <f t="shared" si="228"/>
        <v>6384</v>
      </c>
      <c r="C1610" s="20"/>
      <c r="D1610" s="20">
        <f t="shared" si="226"/>
        <v>7980</v>
      </c>
      <c r="E1610" s="20">
        <f t="shared" si="227"/>
        <v>9576</v>
      </c>
    </row>
    <row r="1611" spans="1:5" hidden="1" x14ac:dyDescent="0.25">
      <c r="A1611">
        <f t="shared" si="229"/>
        <v>1597</v>
      </c>
      <c r="B1611" s="20">
        <f t="shared" si="228"/>
        <v>6388</v>
      </c>
      <c r="C1611" s="20"/>
      <c r="D1611" s="20">
        <f t="shared" si="226"/>
        <v>7985</v>
      </c>
      <c r="E1611" s="20">
        <f t="shared" si="227"/>
        <v>9582</v>
      </c>
    </row>
    <row r="1612" spans="1:5" hidden="1" x14ac:dyDescent="0.25">
      <c r="A1612">
        <f t="shared" si="229"/>
        <v>1598</v>
      </c>
      <c r="B1612" s="20">
        <f t="shared" si="228"/>
        <v>6392</v>
      </c>
      <c r="C1612" s="20"/>
      <c r="D1612" s="20">
        <f t="shared" si="226"/>
        <v>7990</v>
      </c>
      <c r="E1612" s="20">
        <f t="shared" si="227"/>
        <v>9588</v>
      </c>
    </row>
    <row r="1613" spans="1:5" hidden="1" x14ac:dyDescent="0.25">
      <c r="A1613">
        <f t="shared" si="229"/>
        <v>1599</v>
      </c>
      <c r="B1613" s="20">
        <f t="shared" si="228"/>
        <v>6396</v>
      </c>
      <c r="C1613" s="20"/>
      <c r="D1613" s="20">
        <f t="shared" si="226"/>
        <v>7995</v>
      </c>
      <c r="E1613" s="20">
        <f t="shared" si="227"/>
        <v>9594</v>
      </c>
    </row>
    <row r="1614" spans="1:5" hidden="1" x14ac:dyDescent="0.25">
      <c r="A1614">
        <f t="shared" si="229"/>
        <v>1600</v>
      </c>
      <c r="B1614" s="20">
        <f t="shared" si="228"/>
        <v>6400</v>
      </c>
      <c r="C1614" s="20"/>
      <c r="D1614" s="20">
        <f t="shared" si="226"/>
        <v>8000</v>
      </c>
      <c r="E1614" s="20">
        <f t="shared" si="227"/>
        <v>9600</v>
      </c>
    </row>
    <row r="1615" spans="1:5" hidden="1" x14ac:dyDescent="0.25">
      <c r="A1615">
        <f t="shared" si="229"/>
        <v>1601</v>
      </c>
      <c r="B1615" s="20">
        <f t="shared" si="228"/>
        <v>6404</v>
      </c>
      <c r="C1615" s="20"/>
      <c r="D1615" s="20">
        <f t="shared" si="226"/>
        <v>8005</v>
      </c>
      <c r="E1615" s="20">
        <f t="shared" si="227"/>
        <v>9606</v>
      </c>
    </row>
    <row r="1616" spans="1:5" hidden="1" x14ac:dyDescent="0.25">
      <c r="A1616">
        <f t="shared" si="229"/>
        <v>1602</v>
      </c>
      <c r="B1616" s="20">
        <f t="shared" si="228"/>
        <v>6408</v>
      </c>
      <c r="C1616" s="20"/>
      <c r="D1616" s="20">
        <f t="shared" ref="D1616:D1679" si="230">A1616*$D$14</f>
        <v>8010</v>
      </c>
      <c r="E1616" s="20">
        <f t="shared" ref="E1616:E1679" si="231">A1616*$E$14</f>
        <v>9612</v>
      </c>
    </row>
    <row r="1617" spans="1:5" hidden="1" x14ac:dyDescent="0.25">
      <c r="A1617">
        <f t="shared" si="229"/>
        <v>1603</v>
      </c>
      <c r="B1617" s="20">
        <f t="shared" si="228"/>
        <v>6412</v>
      </c>
      <c r="C1617" s="20"/>
      <c r="D1617" s="20">
        <f t="shared" si="230"/>
        <v>8015</v>
      </c>
      <c r="E1617" s="20">
        <f t="shared" si="231"/>
        <v>9618</v>
      </c>
    </row>
    <row r="1618" spans="1:5" hidden="1" x14ac:dyDescent="0.25">
      <c r="A1618">
        <f t="shared" si="229"/>
        <v>1604</v>
      </c>
      <c r="B1618" s="20">
        <f t="shared" si="228"/>
        <v>6416</v>
      </c>
      <c r="C1618" s="20"/>
      <c r="D1618" s="20">
        <f t="shared" si="230"/>
        <v>8020</v>
      </c>
      <c r="E1618" s="20">
        <f t="shared" si="231"/>
        <v>9624</v>
      </c>
    </row>
    <row r="1619" spans="1:5" hidden="1" x14ac:dyDescent="0.25">
      <c r="A1619">
        <f t="shared" si="229"/>
        <v>1605</v>
      </c>
      <c r="B1619" s="20">
        <f t="shared" si="228"/>
        <v>6420</v>
      </c>
      <c r="C1619" s="20"/>
      <c r="D1619" s="20">
        <f t="shared" si="230"/>
        <v>8025</v>
      </c>
      <c r="E1619" s="20">
        <f t="shared" si="231"/>
        <v>9630</v>
      </c>
    </row>
    <row r="1620" spans="1:5" hidden="1" x14ac:dyDescent="0.25">
      <c r="A1620">
        <f t="shared" si="229"/>
        <v>1606</v>
      </c>
      <c r="B1620" s="20">
        <f t="shared" si="228"/>
        <v>6424</v>
      </c>
      <c r="C1620" s="20"/>
      <c r="D1620" s="20">
        <f t="shared" si="230"/>
        <v>8030</v>
      </c>
      <c r="E1620" s="20">
        <f t="shared" si="231"/>
        <v>9636</v>
      </c>
    </row>
    <row r="1621" spans="1:5" hidden="1" x14ac:dyDescent="0.25">
      <c r="A1621">
        <f t="shared" si="229"/>
        <v>1607</v>
      </c>
      <c r="B1621" s="20">
        <f t="shared" si="228"/>
        <v>6428</v>
      </c>
      <c r="C1621" s="20"/>
      <c r="D1621" s="20">
        <f t="shared" si="230"/>
        <v>8035</v>
      </c>
      <c r="E1621" s="20">
        <f t="shared" si="231"/>
        <v>9642</v>
      </c>
    </row>
    <row r="1622" spans="1:5" hidden="1" x14ac:dyDescent="0.25">
      <c r="A1622">
        <f t="shared" si="229"/>
        <v>1608</v>
      </c>
      <c r="B1622" s="20">
        <f t="shared" si="228"/>
        <v>6432</v>
      </c>
      <c r="C1622" s="20"/>
      <c r="D1622" s="20">
        <f t="shared" si="230"/>
        <v>8040</v>
      </c>
      <c r="E1622" s="20">
        <f t="shared" si="231"/>
        <v>9648</v>
      </c>
    </row>
    <row r="1623" spans="1:5" hidden="1" x14ac:dyDescent="0.25">
      <c r="A1623">
        <f t="shared" si="229"/>
        <v>1609</v>
      </c>
      <c r="B1623" s="20">
        <f t="shared" si="228"/>
        <v>6436</v>
      </c>
      <c r="C1623" s="20"/>
      <c r="D1623" s="20">
        <f t="shared" si="230"/>
        <v>8045</v>
      </c>
      <c r="E1623" s="20">
        <f t="shared" si="231"/>
        <v>9654</v>
      </c>
    </row>
    <row r="1624" spans="1:5" hidden="1" x14ac:dyDescent="0.25">
      <c r="A1624">
        <f t="shared" si="229"/>
        <v>1610</v>
      </c>
      <c r="B1624" s="20">
        <f t="shared" si="228"/>
        <v>6440</v>
      </c>
      <c r="C1624" s="20"/>
      <c r="D1624" s="20">
        <f t="shared" si="230"/>
        <v>8050</v>
      </c>
      <c r="E1624" s="20">
        <f t="shared" si="231"/>
        <v>9660</v>
      </c>
    </row>
    <row r="1625" spans="1:5" hidden="1" x14ac:dyDescent="0.25">
      <c r="A1625">
        <f t="shared" si="229"/>
        <v>1611</v>
      </c>
      <c r="B1625" s="20">
        <f t="shared" si="228"/>
        <v>6444</v>
      </c>
      <c r="C1625" s="20"/>
      <c r="D1625" s="20">
        <f t="shared" si="230"/>
        <v>8055</v>
      </c>
      <c r="E1625" s="20">
        <f t="shared" si="231"/>
        <v>9666</v>
      </c>
    </row>
    <row r="1626" spans="1:5" hidden="1" x14ac:dyDescent="0.25">
      <c r="A1626">
        <f t="shared" si="229"/>
        <v>1612</v>
      </c>
      <c r="B1626" s="20">
        <f t="shared" si="228"/>
        <v>6448</v>
      </c>
      <c r="C1626" s="20"/>
      <c r="D1626" s="20">
        <f t="shared" si="230"/>
        <v>8060</v>
      </c>
      <c r="E1626" s="20">
        <f t="shared" si="231"/>
        <v>9672</v>
      </c>
    </row>
    <row r="1627" spans="1:5" hidden="1" x14ac:dyDescent="0.25">
      <c r="A1627">
        <f t="shared" si="229"/>
        <v>1613</v>
      </c>
      <c r="B1627" s="20">
        <f t="shared" si="228"/>
        <v>6452</v>
      </c>
      <c r="C1627" s="20"/>
      <c r="D1627" s="20">
        <f t="shared" si="230"/>
        <v>8065</v>
      </c>
      <c r="E1627" s="20">
        <f t="shared" si="231"/>
        <v>9678</v>
      </c>
    </row>
    <row r="1628" spans="1:5" hidden="1" x14ac:dyDescent="0.25">
      <c r="A1628">
        <f t="shared" si="229"/>
        <v>1614</v>
      </c>
      <c r="B1628" s="20">
        <f t="shared" si="228"/>
        <v>6456</v>
      </c>
      <c r="C1628" s="20"/>
      <c r="D1628" s="20">
        <f t="shared" si="230"/>
        <v>8070</v>
      </c>
      <c r="E1628" s="20">
        <f t="shared" si="231"/>
        <v>9684</v>
      </c>
    </row>
    <row r="1629" spans="1:5" hidden="1" x14ac:dyDescent="0.25">
      <c r="A1629">
        <f t="shared" si="229"/>
        <v>1615</v>
      </c>
      <c r="B1629" s="20">
        <f t="shared" si="228"/>
        <v>6460</v>
      </c>
      <c r="C1629" s="20"/>
      <c r="D1629" s="20">
        <f t="shared" si="230"/>
        <v>8075</v>
      </c>
      <c r="E1629" s="20">
        <f t="shared" si="231"/>
        <v>9690</v>
      </c>
    </row>
    <row r="1630" spans="1:5" hidden="1" x14ac:dyDescent="0.25">
      <c r="A1630">
        <f t="shared" si="229"/>
        <v>1616</v>
      </c>
      <c r="B1630" s="20">
        <f t="shared" si="228"/>
        <v>6464</v>
      </c>
      <c r="C1630" s="20"/>
      <c r="D1630" s="20">
        <f t="shared" si="230"/>
        <v>8080</v>
      </c>
      <c r="E1630" s="20">
        <f t="shared" si="231"/>
        <v>9696</v>
      </c>
    </row>
    <row r="1631" spans="1:5" hidden="1" x14ac:dyDescent="0.25">
      <c r="A1631">
        <f t="shared" si="229"/>
        <v>1617</v>
      </c>
      <c r="B1631" s="20">
        <f t="shared" si="228"/>
        <v>6468</v>
      </c>
      <c r="C1631" s="20"/>
      <c r="D1631" s="20">
        <f t="shared" si="230"/>
        <v>8085</v>
      </c>
      <c r="E1631" s="20">
        <f t="shared" si="231"/>
        <v>9702</v>
      </c>
    </row>
    <row r="1632" spans="1:5" hidden="1" x14ac:dyDescent="0.25">
      <c r="A1632">
        <f t="shared" si="229"/>
        <v>1618</v>
      </c>
      <c r="B1632" s="20">
        <f t="shared" si="228"/>
        <v>6472</v>
      </c>
      <c r="C1632" s="20"/>
      <c r="D1632" s="20">
        <f t="shared" si="230"/>
        <v>8090</v>
      </c>
      <c r="E1632" s="20">
        <f t="shared" si="231"/>
        <v>9708</v>
      </c>
    </row>
    <row r="1633" spans="1:5" hidden="1" x14ac:dyDescent="0.25">
      <c r="A1633">
        <f t="shared" si="229"/>
        <v>1619</v>
      </c>
      <c r="B1633" s="20">
        <f t="shared" si="228"/>
        <v>6476</v>
      </c>
      <c r="C1633" s="20"/>
      <c r="D1633" s="20">
        <f t="shared" si="230"/>
        <v>8095</v>
      </c>
      <c r="E1633" s="20">
        <f t="shared" si="231"/>
        <v>9714</v>
      </c>
    </row>
    <row r="1634" spans="1:5" hidden="1" x14ac:dyDescent="0.25">
      <c r="A1634">
        <f t="shared" si="229"/>
        <v>1620</v>
      </c>
      <c r="B1634" s="20">
        <f t="shared" si="228"/>
        <v>6480</v>
      </c>
      <c r="C1634" s="20"/>
      <c r="D1634" s="20">
        <f t="shared" si="230"/>
        <v>8100</v>
      </c>
      <c r="E1634" s="20">
        <f t="shared" si="231"/>
        <v>9720</v>
      </c>
    </row>
    <row r="1635" spans="1:5" hidden="1" x14ac:dyDescent="0.25">
      <c r="A1635">
        <f t="shared" si="229"/>
        <v>1621</v>
      </c>
      <c r="B1635" s="20">
        <f t="shared" si="228"/>
        <v>6484</v>
      </c>
      <c r="C1635" s="20"/>
      <c r="D1635" s="20">
        <f t="shared" si="230"/>
        <v>8105</v>
      </c>
      <c r="E1635" s="20">
        <f t="shared" si="231"/>
        <v>9726</v>
      </c>
    </row>
    <row r="1636" spans="1:5" hidden="1" x14ac:dyDescent="0.25">
      <c r="A1636">
        <f t="shared" si="229"/>
        <v>1622</v>
      </c>
      <c r="B1636" s="20">
        <f t="shared" ref="B1636:B1699" si="232">A1636*$B$14</f>
        <v>6488</v>
      </c>
      <c r="C1636" s="20"/>
      <c r="D1636" s="20">
        <f t="shared" si="230"/>
        <v>8110</v>
      </c>
      <c r="E1636" s="20">
        <f t="shared" si="231"/>
        <v>9732</v>
      </c>
    </row>
    <row r="1637" spans="1:5" hidden="1" x14ac:dyDescent="0.25">
      <c r="A1637">
        <f t="shared" si="229"/>
        <v>1623</v>
      </c>
      <c r="B1637" s="20">
        <f t="shared" si="232"/>
        <v>6492</v>
      </c>
      <c r="C1637" s="20"/>
      <c r="D1637" s="20">
        <f t="shared" si="230"/>
        <v>8115</v>
      </c>
      <c r="E1637" s="20">
        <f t="shared" si="231"/>
        <v>9738</v>
      </c>
    </row>
    <row r="1638" spans="1:5" hidden="1" x14ac:dyDescent="0.25">
      <c r="A1638">
        <f t="shared" si="229"/>
        <v>1624</v>
      </c>
      <c r="B1638" s="20">
        <f t="shared" si="232"/>
        <v>6496</v>
      </c>
      <c r="C1638" s="20"/>
      <c r="D1638" s="20">
        <f t="shared" si="230"/>
        <v>8120</v>
      </c>
      <c r="E1638" s="20">
        <f t="shared" si="231"/>
        <v>9744</v>
      </c>
    </row>
    <row r="1639" spans="1:5" hidden="1" x14ac:dyDescent="0.25">
      <c r="A1639">
        <f t="shared" si="229"/>
        <v>1625</v>
      </c>
      <c r="B1639" s="20">
        <f t="shared" si="232"/>
        <v>6500</v>
      </c>
      <c r="C1639" s="20"/>
      <c r="D1639" s="20">
        <f t="shared" si="230"/>
        <v>8125</v>
      </c>
      <c r="E1639" s="20">
        <f t="shared" si="231"/>
        <v>9750</v>
      </c>
    </row>
    <row r="1640" spans="1:5" hidden="1" x14ac:dyDescent="0.25">
      <c r="A1640">
        <f t="shared" si="229"/>
        <v>1626</v>
      </c>
      <c r="B1640" s="20">
        <f t="shared" si="232"/>
        <v>6504</v>
      </c>
      <c r="C1640" s="20"/>
      <c r="D1640" s="20">
        <f t="shared" si="230"/>
        <v>8130</v>
      </c>
      <c r="E1640" s="20">
        <f t="shared" si="231"/>
        <v>9756</v>
      </c>
    </row>
    <row r="1641" spans="1:5" hidden="1" x14ac:dyDescent="0.25">
      <c r="A1641">
        <f t="shared" si="229"/>
        <v>1627</v>
      </c>
      <c r="B1641" s="20">
        <f t="shared" si="232"/>
        <v>6508</v>
      </c>
      <c r="C1641" s="20"/>
      <c r="D1641" s="20">
        <f t="shared" si="230"/>
        <v>8135</v>
      </c>
      <c r="E1641" s="20">
        <f t="shared" si="231"/>
        <v>9762</v>
      </c>
    </row>
    <row r="1642" spans="1:5" hidden="1" x14ac:dyDescent="0.25">
      <c r="A1642">
        <f t="shared" si="229"/>
        <v>1628</v>
      </c>
      <c r="B1642" s="20">
        <f t="shared" si="232"/>
        <v>6512</v>
      </c>
      <c r="C1642" s="20"/>
      <c r="D1642" s="20">
        <f t="shared" si="230"/>
        <v>8140</v>
      </c>
      <c r="E1642" s="20">
        <f t="shared" si="231"/>
        <v>9768</v>
      </c>
    </row>
    <row r="1643" spans="1:5" hidden="1" x14ac:dyDescent="0.25">
      <c r="A1643">
        <f t="shared" si="229"/>
        <v>1629</v>
      </c>
      <c r="B1643" s="20">
        <f t="shared" si="232"/>
        <v>6516</v>
      </c>
      <c r="C1643" s="20"/>
      <c r="D1643" s="20">
        <f t="shared" si="230"/>
        <v>8145</v>
      </c>
      <c r="E1643" s="20">
        <f t="shared" si="231"/>
        <v>9774</v>
      </c>
    </row>
    <row r="1644" spans="1:5" hidden="1" x14ac:dyDescent="0.25">
      <c r="A1644">
        <f t="shared" si="229"/>
        <v>1630</v>
      </c>
      <c r="B1644" s="20">
        <f t="shared" si="232"/>
        <v>6520</v>
      </c>
      <c r="C1644" s="20"/>
      <c r="D1644" s="20">
        <f t="shared" si="230"/>
        <v>8150</v>
      </c>
      <c r="E1644" s="20">
        <f t="shared" si="231"/>
        <v>9780</v>
      </c>
    </row>
    <row r="1645" spans="1:5" hidden="1" x14ac:dyDescent="0.25">
      <c r="A1645">
        <f t="shared" si="229"/>
        <v>1631</v>
      </c>
      <c r="B1645" s="20">
        <f t="shared" si="232"/>
        <v>6524</v>
      </c>
      <c r="C1645" s="20"/>
      <c r="D1645" s="20">
        <f t="shared" si="230"/>
        <v>8155</v>
      </c>
      <c r="E1645" s="20">
        <f t="shared" si="231"/>
        <v>9786</v>
      </c>
    </row>
    <row r="1646" spans="1:5" hidden="1" x14ac:dyDescent="0.25">
      <c r="A1646">
        <f t="shared" si="229"/>
        <v>1632</v>
      </c>
      <c r="B1646" s="20">
        <f t="shared" si="232"/>
        <v>6528</v>
      </c>
      <c r="C1646" s="20"/>
      <c r="D1646" s="20">
        <f t="shared" si="230"/>
        <v>8160</v>
      </c>
      <c r="E1646" s="20">
        <f t="shared" si="231"/>
        <v>9792</v>
      </c>
    </row>
    <row r="1647" spans="1:5" hidden="1" x14ac:dyDescent="0.25">
      <c r="A1647">
        <f t="shared" si="229"/>
        <v>1633</v>
      </c>
      <c r="B1647" s="20">
        <f t="shared" si="232"/>
        <v>6532</v>
      </c>
      <c r="C1647" s="20"/>
      <c r="D1647" s="20">
        <f t="shared" si="230"/>
        <v>8165</v>
      </c>
      <c r="E1647" s="20">
        <f t="shared" si="231"/>
        <v>9798</v>
      </c>
    </row>
    <row r="1648" spans="1:5" hidden="1" x14ac:dyDescent="0.25">
      <c r="A1648">
        <f t="shared" si="229"/>
        <v>1634</v>
      </c>
      <c r="B1648" s="20">
        <f t="shared" si="232"/>
        <v>6536</v>
      </c>
      <c r="C1648" s="20"/>
      <c r="D1648" s="20">
        <f t="shared" si="230"/>
        <v>8170</v>
      </c>
      <c r="E1648" s="20">
        <f t="shared" si="231"/>
        <v>9804</v>
      </c>
    </row>
    <row r="1649" spans="1:5" hidden="1" x14ac:dyDescent="0.25">
      <c r="A1649">
        <f t="shared" si="229"/>
        <v>1635</v>
      </c>
      <c r="B1649" s="20">
        <f t="shared" si="232"/>
        <v>6540</v>
      </c>
      <c r="C1649" s="20"/>
      <c r="D1649" s="20">
        <f t="shared" si="230"/>
        <v>8175</v>
      </c>
      <c r="E1649" s="20">
        <f t="shared" si="231"/>
        <v>9810</v>
      </c>
    </row>
    <row r="1650" spans="1:5" hidden="1" x14ac:dyDescent="0.25">
      <c r="A1650">
        <f t="shared" si="229"/>
        <v>1636</v>
      </c>
      <c r="B1650" s="20">
        <f t="shared" si="232"/>
        <v>6544</v>
      </c>
      <c r="C1650" s="20"/>
      <c r="D1650" s="20">
        <f t="shared" si="230"/>
        <v>8180</v>
      </c>
      <c r="E1650" s="20">
        <f t="shared" si="231"/>
        <v>9816</v>
      </c>
    </row>
    <row r="1651" spans="1:5" hidden="1" x14ac:dyDescent="0.25">
      <c r="A1651">
        <f t="shared" si="229"/>
        <v>1637</v>
      </c>
      <c r="B1651" s="20">
        <f t="shared" si="232"/>
        <v>6548</v>
      </c>
      <c r="C1651" s="20"/>
      <c r="D1651" s="20">
        <f t="shared" si="230"/>
        <v>8185</v>
      </c>
      <c r="E1651" s="20">
        <f t="shared" si="231"/>
        <v>9822</v>
      </c>
    </row>
    <row r="1652" spans="1:5" hidden="1" x14ac:dyDescent="0.25">
      <c r="A1652">
        <f t="shared" si="229"/>
        <v>1638</v>
      </c>
      <c r="B1652" s="20">
        <f t="shared" si="232"/>
        <v>6552</v>
      </c>
      <c r="C1652" s="20"/>
      <c r="D1652" s="20">
        <f t="shared" si="230"/>
        <v>8190</v>
      </c>
      <c r="E1652" s="20">
        <f t="shared" si="231"/>
        <v>9828</v>
      </c>
    </row>
    <row r="1653" spans="1:5" hidden="1" x14ac:dyDescent="0.25">
      <c r="A1653">
        <f t="shared" si="229"/>
        <v>1639</v>
      </c>
      <c r="B1653" s="20">
        <f t="shared" si="232"/>
        <v>6556</v>
      </c>
      <c r="C1653" s="20"/>
      <c r="D1653" s="20">
        <f t="shared" si="230"/>
        <v>8195</v>
      </c>
      <c r="E1653" s="20">
        <f t="shared" si="231"/>
        <v>9834</v>
      </c>
    </row>
    <row r="1654" spans="1:5" hidden="1" x14ac:dyDescent="0.25">
      <c r="A1654">
        <f t="shared" si="229"/>
        <v>1640</v>
      </c>
      <c r="B1654" s="20">
        <f t="shared" si="232"/>
        <v>6560</v>
      </c>
      <c r="C1654" s="20"/>
      <c r="D1654" s="20">
        <f t="shared" si="230"/>
        <v>8200</v>
      </c>
      <c r="E1654" s="20">
        <f t="shared" si="231"/>
        <v>9840</v>
      </c>
    </row>
    <row r="1655" spans="1:5" hidden="1" x14ac:dyDescent="0.25">
      <c r="A1655">
        <f t="shared" si="229"/>
        <v>1641</v>
      </c>
      <c r="B1655" s="20">
        <f t="shared" si="232"/>
        <v>6564</v>
      </c>
      <c r="C1655" s="20"/>
      <c r="D1655" s="20">
        <f t="shared" si="230"/>
        <v>8205</v>
      </c>
      <c r="E1655" s="20">
        <f t="shared" si="231"/>
        <v>9846</v>
      </c>
    </row>
    <row r="1656" spans="1:5" hidden="1" x14ac:dyDescent="0.25">
      <c r="A1656">
        <f t="shared" si="229"/>
        <v>1642</v>
      </c>
      <c r="B1656" s="20">
        <f t="shared" si="232"/>
        <v>6568</v>
      </c>
      <c r="C1656" s="20"/>
      <c r="D1656" s="20">
        <f t="shared" si="230"/>
        <v>8210</v>
      </c>
      <c r="E1656" s="20">
        <f t="shared" si="231"/>
        <v>9852</v>
      </c>
    </row>
    <row r="1657" spans="1:5" hidden="1" x14ac:dyDescent="0.25">
      <c r="A1657">
        <f t="shared" si="229"/>
        <v>1643</v>
      </c>
      <c r="B1657" s="20">
        <f t="shared" si="232"/>
        <v>6572</v>
      </c>
      <c r="C1657" s="20"/>
      <c r="D1657" s="20">
        <f t="shared" si="230"/>
        <v>8215</v>
      </c>
      <c r="E1657" s="20">
        <f t="shared" si="231"/>
        <v>9858</v>
      </c>
    </row>
    <row r="1658" spans="1:5" hidden="1" x14ac:dyDescent="0.25">
      <c r="A1658">
        <f t="shared" si="229"/>
        <v>1644</v>
      </c>
      <c r="B1658" s="20">
        <f t="shared" si="232"/>
        <v>6576</v>
      </c>
      <c r="C1658" s="20"/>
      <c r="D1658" s="20">
        <f t="shared" si="230"/>
        <v>8220</v>
      </c>
      <c r="E1658" s="20">
        <f t="shared" si="231"/>
        <v>9864</v>
      </c>
    </row>
    <row r="1659" spans="1:5" hidden="1" x14ac:dyDescent="0.25">
      <c r="A1659">
        <f t="shared" si="229"/>
        <v>1645</v>
      </c>
      <c r="B1659" s="20">
        <f t="shared" si="232"/>
        <v>6580</v>
      </c>
      <c r="C1659" s="20"/>
      <c r="D1659" s="20">
        <f t="shared" si="230"/>
        <v>8225</v>
      </c>
      <c r="E1659" s="20">
        <f t="shared" si="231"/>
        <v>9870</v>
      </c>
    </row>
    <row r="1660" spans="1:5" hidden="1" x14ac:dyDescent="0.25">
      <c r="A1660">
        <f t="shared" si="229"/>
        <v>1646</v>
      </c>
      <c r="B1660" s="20">
        <f t="shared" si="232"/>
        <v>6584</v>
      </c>
      <c r="C1660" s="20"/>
      <c r="D1660" s="20">
        <f t="shared" si="230"/>
        <v>8230</v>
      </c>
      <c r="E1660" s="20">
        <f t="shared" si="231"/>
        <v>9876</v>
      </c>
    </row>
    <row r="1661" spans="1:5" hidden="1" x14ac:dyDescent="0.25">
      <c r="A1661">
        <f t="shared" si="229"/>
        <v>1647</v>
      </c>
      <c r="B1661" s="20">
        <f t="shared" si="232"/>
        <v>6588</v>
      </c>
      <c r="C1661" s="20"/>
      <c r="D1661" s="20">
        <f t="shared" si="230"/>
        <v>8235</v>
      </c>
      <c r="E1661" s="20">
        <f t="shared" si="231"/>
        <v>9882</v>
      </c>
    </row>
    <row r="1662" spans="1:5" hidden="1" x14ac:dyDescent="0.25">
      <c r="A1662">
        <f t="shared" si="229"/>
        <v>1648</v>
      </c>
      <c r="B1662" s="20">
        <f t="shared" si="232"/>
        <v>6592</v>
      </c>
      <c r="C1662" s="20"/>
      <c r="D1662" s="20">
        <f t="shared" si="230"/>
        <v>8240</v>
      </c>
      <c r="E1662" s="20">
        <f t="shared" si="231"/>
        <v>9888</v>
      </c>
    </row>
    <row r="1663" spans="1:5" hidden="1" x14ac:dyDescent="0.25">
      <c r="A1663">
        <f t="shared" ref="A1663:A1706" si="233">A1662+1</f>
        <v>1649</v>
      </c>
      <c r="B1663" s="20">
        <f t="shared" si="232"/>
        <v>6596</v>
      </c>
      <c r="C1663" s="20"/>
      <c r="D1663" s="20">
        <f t="shared" si="230"/>
        <v>8245</v>
      </c>
      <c r="E1663" s="20">
        <f t="shared" si="231"/>
        <v>9894</v>
      </c>
    </row>
    <row r="1664" spans="1:5" hidden="1" x14ac:dyDescent="0.25">
      <c r="A1664">
        <f t="shared" si="233"/>
        <v>1650</v>
      </c>
      <c r="B1664" s="20">
        <f t="shared" si="232"/>
        <v>6600</v>
      </c>
      <c r="C1664" s="20"/>
      <c r="D1664" s="20">
        <f t="shared" si="230"/>
        <v>8250</v>
      </c>
      <c r="E1664" s="20">
        <f t="shared" si="231"/>
        <v>9900</v>
      </c>
    </row>
    <row r="1665" spans="1:5" hidden="1" x14ac:dyDescent="0.25">
      <c r="A1665">
        <f t="shared" si="233"/>
        <v>1651</v>
      </c>
      <c r="B1665" s="20">
        <f t="shared" si="232"/>
        <v>6604</v>
      </c>
      <c r="C1665" s="20"/>
      <c r="D1665" s="20">
        <f t="shared" si="230"/>
        <v>8255</v>
      </c>
      <c r="E1665" s="20">
        <f t="shared" si="231"/>
        <v>9906</v>
      </c>
    </row>
    <row r="1666" spans="1:5" hidden="1" x14ac:dyDescent="0.25">
      <c r="A1666">
        <f t="shared" si="233"/>
        <v>1652</v>
      </c>
      <c r="B1666" s="20">
        <f t="shared" si="232"/>
        <v>6608</v>
      </c>
      <c r="C1666" s="20"/>
      <c r="D1666" s="20">
        <f t="shared" si="230"/>
        <v>8260</v>
      </c>
      <c r="E1666" s="20">
        <f t="shared" si="231"/>
        <v>9912</v>
      </c>
    </row>
    <row r="1667" spans="1:5" hidden="1" x14ac:dyDescent="0.25">
      <c r="A1667">
        <f t="shared" si="233"/>
        <v>1653</v>
      </c>
      <c r="B1667" s="20">
        <f t="shared" si="232"/>
        <v>6612</v>
      </c>
      <c r="C1667" s="20"/>
      <c r="D1667" s="20">
        <f t="shared" si="230"/>
        <v>8265</v>
      </c>
      <c r="E1667" s="20">
        <f t="shared" si="231"/>
        <v>9918</v>
      </c>
    </row>
    <row r="1668" spans="1:5" hidden="1" x14ac:dyDescent="0.25">
      <c r="A1668">
        <f t="shared" si="233"/>
        <v>1654</v>
      </c>
      <c r="B1668" s="20">
        <f t="shared" si="232"/>
        <v>6616</v>
      </c>
      <c r="C1668" s="20"/>
      <c r="D1668" s="20">
        <f t="shared" si="230"/>
        <v>8270</v>
      </c>
      <c r="E1668" s="20">
        <f t="shared" si="231"/>
        <v>9924</v>
      </c>
    </row>
    <row r="1669" spans="1:5" hidden="1" x14ac:dyDescent="0.25">
      <c r="A1669">
        <f t="shared" si="233"/>
        <v>1655</v>
      </c>
      <c r="B1669" s="20">
        <f t="shared" si="232"/>
        <v>6620</v>
      </c>
      <c r="C1669" s="20"/>
      <c r="D1669" s="20">
        <f t="shared" si="230"/>
        <v>8275</v>
      </c>
      <c r="E1669" s="20">
        <f t="shared" si="231"/>
        <v>9930</v>
      </c>
    </row>
    <row r="1670" spans="1:5" hidden="1" x14ac:dyDescent="0.25">
      <c r="A1670">
        <f t="shared" si="233"/>
        <v>1656</v>
      </c>
      <c r="B1670" s="20">
        <f t="shared" si="232"/>
        <v>6624</v>
      </c>
      <c r="C1670" s="20"/>
      <c r="D1670" s="20">
        <f t="shared" si="230"/>
        <v>8280</v>
      </c>
      <c r="E1670" s="20">
        <f t="shared" si="231"/>
        <v>9936</v>
      </c>
    </row>
    <row r="1671" spans="1:5" hidden="1" x14ac:dyDescent="0.25">
      <c r="A1671">
        <f t="shared" si="233"/>
        <v>1657</v>
      </c>
      <c r="B1671" s="20">
        <f t="shared" si="232"/>
        <v>6628</v>
      </c>
      <c r="C1671" s="20"/>
      <c r="D1671" s="20">
        <f t="shared" si="230"/>
        <v>8285</v>
      </c>
      <c r="E1671" s="20">
        <f t="shared" si="231"/>
        <v>9942</v>
      </c>
    </row>
    <row r="1672" spans="1:5" hidden="1" x14ac:dyDescent="0.25">
      <c r="A1672">
        <f t="shared" si="233"/>
        <v>1658</v>
      </c>
      <c r="B1672" s="20">
        <f t="shared" si="232"/>
        <v>6632</v>
      </c>
      <c r="C1672" s="20"/>
      <c r="D1672" s="20">
        <f t="shared" si="230"/>
        <v>8290</v>
      </c>
      <c r="E1672" s="20">
        <f t="shared" si="231"/>
        <v>9948</v>
      </c>
    </row>
    <row r="1673" spans="1:5" hidden="1" x14ac:dyDescent="0.25">
      <c r="A1673">
        <f t="shared" si="233"/>
        <v>1659</v>
      </c>
      <c r="B1673" s="20">
        <f t="shared" si="232"/>
        <v>6636</v>
      </c>
      <c r="C1673" s="20"/>
      <c r="D1673" s="20">
        <f t="shared" si="230"/>
        <v>8295</v>
      </c>
      <c r="E1673" s="20">
        <f t="shared" si="231"/>
        <v>9954</v>
      </c>
    </row>
    <row r="1674" spans="1:5" hidden="1" x14ac:dyDescent="0.25">
      <c r="A1674">
        <f t="shared" si="233"/>
        <v>1660</v>
      </c>
      <c r="B1674" s="20">
        <f t="shared" si="232"/>
        <v>6640</v>
      </c>
      <c r="C1674" s="20"/>
      <c r="D1674" s="20">
        <f t="shared" si="230"/>
        <v>8300</v>
      </c>
      <c r="E1674" s="20">
        <f t="shared" si="231"/>
        <v>9960</v>
      </c>
    </row>
    <row r="1675" spans="1:5" hidden="1" x14ac:dyDescent="0.25">
      <c r="A1675">
        <f t="shared" si="233"/>
        <v>1661</v>
      </c>
      <c r="B1675" s="20">
        <f t="shared" si="232"/>
        <v>6644</v>
      </c>
      <c r="C1675" s="20"/>
      <c r="D1675" s="20">
        <f t="shared" si="230"/>
        <v>8305</v>
      </c>
      <c r="E1675" s="20">
        <f t="shared" si="231"/>
        <v>9966</v>
      </c>
    </row>
    <row r="1676" spans="1:5" hidden="1" x14ac:dyDescent="0.25">
      <c r="A1676">
        <f t="shared" si="233"/>
        <v>1662</v>
      </c>
      <c r="B1676" s="20">
        <f t="shared" si="232"/>
        <v>6648</v>
      </c>
      <c r="C1676" s="20"/>
      <c r="D1676" s="20">
        <f t="shared" si="230"/>
        <v>8310</v>
      </c>
      <c r="E1676" s="20">
        <f t="shared" si="231"/>
        <v>9972</v>
      </c>
    </row>
    <row r="1677" spans="1:5" hidden="1" x14ac:dyDescent="0.25">
      <c r="A1677">
        <f t="shared" si="233"/>
        <v>1663</v>
      </c>
      <c r="B1677" s="20">
        <f t="shared" si="232"/>
        <v>6652</v>
      </c>
      <c r="C1677" s="20"/>
      <c r="D1677" s="20">
        <f t="shared" si="230"/>
        <v>8315</v>
      </c>
      <c r="E1677" s="20">
        <f t="shared" si="231"/>
        <v>9978</v>
      </c>
    </row>
    <row r="1678" spans="1:5" hidden="1" x14ac:dyDescent="0.25">
      <c r="A1678">
        <f t="shared" si="233"/>
        <v>1664</v>
      </c>
      <c r="B1678" s="20">
        <f t="shared" si="232"/>
        <v>6656</v>
      </c>
      <c r="C1678" s="20"/>
      <c r="D1678" s="20">
        <f t="shared" si="230"/>
        <v>8320</v>
      </c>
      <c r="E1678" s="20">
        <f t="shared" si="231"/>
        <v>9984</v>
      </c>
    </row>
    <row r="1679" spans="1:5" hidden="1" x14ac:dyDescent="0.25">
      <c r="A1679">
        <f t="shared" si="233"/>
        <v>1665</v>
      </c>
      <c r="B1679" s="20">
        <f t="shared" si="232"/>
        <v>6660</v>
      </c>
      <c r="C1679" s="20"/>
      <c r="D1679" s="20">
        <f t="shared" si="230"/>
        <v>8325</v>
      </c>
      <c r="E1679" s="20">
        <f t="shared" si="231"/>
        <v>9990</v>
      </c>
    </row>
    <row r="1680" spans="1:5" hidden="1" x14ac:dyDescent="0.25">
      <c r="A1680">
        <f t="shared" si="233"/>
        <v>1666</v>
      </c>
      <c r="B1680" s="20">
        <f t="shared" si="232"/>
        <v>6664</v>
      </c>
      <c r="C1680" s="20"/>
      <c r="D1680" s="20">
        <f t="shared" ref="D1680:D1743" si="234">A1680*$D$14</f>
        <v>8330</v>
      </c>
      <c r="E1680" s="20">
        <f t="shared" ref="E1680" si="235">A1680*$E$14</f>
        <v>9996</v>
      </c>
    </row>
    <row r="1681" spans="1:5" hidden="1" x14ac:dyDescent="0.25">
      <c r="A1681">
        <f t="shared" si="233"/>
        <v>1667</v>
      </c>
      <c r="B1681" s="20">
        <f t="shared" si="232"/>
        <v>6668</v>
      </c>
      <c r="C1681" s="20"/>
      <c r="D1681" s="20">
        <f t="shared" si="234"/>
        <v>8335</v>
      </c>
      <c r="E1681" s="20"/>
    </row>
    <row r="1682" spans="1:5" hidden="1" x14ac:dyDescent="0.25">
      <c r="A1682">
        <f t="shared" si="233"/>
        <v>1668</v>
      </c>
      <c r="B1682" s="20">
        <f t="shared" si="232"/>
        <v>6672</v>
      </c>
      <c r="C1682" s="20"/>
      <c r="D1682" s="20">
        <f t="shared" si="234"/>
        <v>8340</v>
      </c>
      <c r="E1682" s="20"/>
    </row>
    <row r="1683" spans="1:5" hidden="1" x14ac:dyDescent="0.25">
      <c r="A1683">
        <f t="shared" si="233"/>
        <v>1669</v>
      </c>
      <c r="B1683" s="20">
        <f t="shared" si="232"/>
        <v>6676</v>
      </c>
      <c r="C1683" s="20"/>
      <c r="D1683" s="20">
        <f t="shared" si="234"/>
        <v>8345</v>
      </c>
      <c r="E1683" s="20"/>
    </row>
    <row r="1684" spans="1:5" hidden="1" x14ac:dyDescent="0.25">
      <c r="A1684">
        <f t="shared" si="233"/>
        <v>1670</v>
      </c>
      <c r="B1684" s="20">
        <f t="shared" si="232"/>
        <v>6680</v>
      </c>
      <c r="C1684" s="20"/>
      <c r="D1684" s="20">
        <f t="shared" si="234"/>
        <v>8350</v>
      </c>
      <c r="E1684" s="20"/>
    </row>
    <row r="1685" spans="1:5" hidden="1" x14ac:dyDescent="0.25">
      <c r="A1685">
        <f t="shared" si="233"/>
        <v>1671</v>
      </c>
      <c r="B1685" s="20">
        <f t="shared" si="232"/>
        <v>6684</v>
      </c>
      <c r="C1685" s="20"/>
      <c r="D1685" s="20">
        <f t="shared" si="234"/>
        <v>8355</v>
      </c>
      <c r="E1685" s="20"/>
    </row>
    <row r="1686" spans="1:5" hidden="1" x14ac:dyDescent="0.25">
      <c r="A1686">
        <f t="shared" si="233"/>
        <v>1672</v>
      </c>
      <c r="B1686" s="20">
        <f t="shared" si="232"/>
        <v>6688</v>
      </c>
      <c r="C1686" s="20"/>
      <c r="D1686" s="20">
        <f t="shared" si="234"/>
        <v>8360</v>
      </c>
      <c r="E1686" s="20"/>
    </row>
    <row r="1687" spans="1:5" hidden="1" x14ac:dyDescent="0.25">
      <c r="A1687">
        <f t="shared" si="233"/>
        <v>1673</v>
      </c>
      <c r="B1687" s="20">
        <f t="shared" si="232"/>
        <v>6692</v>
      </c>
      <c r="C1687" s="20"/>
      <c r="D1687" s="20">
        <f t="shared" si="234"/>
        <v>8365</v>
      </c>
      <c r="E1687" s="20"/>
    </row>
    <row r="1688" spans="1:5" hidden="1" x14ac:dyDescent="0.25">
      <c r="A1688">
        <f t="shared" si="233"/>
        <v>1674</v>
      </c>
      <c r="B1688" s="20">
        <f t="shared" si="232"/>
        <v>6696</v>
      </c>
      <c r="C1688" s="20"/>
      <c r="D1688" s="20">
        <f t="shared" si="234"/>
        <v>8370</v>
      </c>
      <c r="E1688" s="20"/>
    </row>
    <row r="1689" spans="1:5" hidden="1" x14ac:dyDescent="0.25">
      <c r="A1689">
        <f t="shared" si="233"/>
        <v>1675</v>
      </c>
      <c r="B1689" s="20">
        <f t="shared" si="232"/>
        <v>6700</v>
      </c>
      <c r="C1689" s="20"/>
      <c r="D1689" s="20">
        <f t="shared" si="234"/>
        <v>8375</v>
      </c>
      <c r="E1689" s="20"/>
    </row>
    <row r="1690" spans="1:5" hidden="1" x14ac:dyDescent="0.25">
      <c r="A1690">
        <f t="shared" si="233"/>
        <v>1676</v>
      </c>
      <c r="B1690" s="20">
        <f t="shared" si="232"/>
        <v>6704</v>
      </c>
      <c r="C1690" s="20"/>
      <c r="D1690" s="20">
        <f t="shared" si="234"/>
        <v>8380</v>
      </c>
      <c r="E1690" s="20"/>
    </row>
    <row r="1691" spans="1:5" hidden="1" x14ac:dyDescent="0.25">
      <c r="A1691">
        <f t="shared" si="233"/>
        <v>1677</v>
      </c>
      <c r="B1691" s="20">
        <f t="shared" si="232"/>
        <v>6708</v>
      </c>
      <c r="C1691" s="20"/>
      <c r="D1691" s="20">
        <f t="shared" si="234"/>
        <v>8385</v>
      </c>
      <c r="E1691" s="20"/>
    </row>
    <row r="1692" spans="1:5" hidden="1" x14ac:dyDescent="0.25">
      <c r="A1692">
        <f t="shared" si="233"/>
        <v>1678</v>
      </c>
      <c r="B1692" s="20">
        <f t="shared" si="232"/>
        <v>6712</v>
      </c>
      <c r="C1692" s="20"/>
      <c r="D1692" s="20">
        <f t="shared" si="234"/>
        <v>8390</v>
      </c>
      <c r="E1692" s="20"/>
    </row>
    <row r="1693" spans="1:5" hidden="1" x14ac:dyDescent="0.25">
      <c r="A1693">
        <f t="shared" si="233"/>
        <v>1679</v>
      </c>
      <c r="B1693" s="20">
        <f t="shared" si="232"/>
        <v>6716</v>
      </c>
      <c r="C1693" s="20"/>
      <c r="D1693" s="20">
        <f t="shared" si="234"/>
        <v>8395</v>
      </c>
      <c r="E1693" s="20"/>
    </row>
    <row r="1694" spans="1:5" hidden="1" x14ac:dyDescent="0.25">
      <c r="A1694">
        <f t="shared" si="233"/>
        <v>1680</v>
      </c>
      <c r="B1694" s="20">
        <f t="shared" si="232"/>
        <v>6720</v>
      </c>
      <c r="C1694" s="20"/>
      <c r="D1694" s="20">
        <f t="shared" si="234"/>
        <v>8400</v>
      </c>
      <c r="E1694" s="20"/>
    </row>
    <row r="1695" spans="1:5" hidden="1" x14ac:dyDescent="0.25">
      <c r="A1695">
        <f t="shared" si="233"/>
        <v>1681</v>
      </c>
      <c r="B1695" s="20">
        <f t="shared" si="232"/>
        <v>6724</v>
      </c>
      <c r="C1695" s="20"/>
      <c r="D1695" s="20">
        <f t="shared" si="234"/>
        <v>8405</v>
      </c>
      <c r="E1695" s="20"/>
    </row>
    <row r="1696" spans="1:5" hidden="1" x14ac:dyDescent="0.25">
      <c r="A1696">
        <f t="shared" si="233"/>
        <v>1682</v>
      </c>
      <c r="B1696" s="20">
        <f t="shared" si="232"/>
        <v>6728</v>
      </c>
      <c r="C1696" s="20"/>
      <c r="D1696" s="20">
        <f t="shared" si="234"/>
        <v>8410</v>
      </c>
      <c r="E1696" s="20"/>
    </row>
    <row r="1697" spans="1:5" hidden="1" x14ac:dyDescent="0.25">
      <c r="A1697">
        <f t="shared" si="233"/>
        <v>1683</v>
      </c>
      <c r="B1697" s="20">
        <f t="shared" si="232"/>
        <v>6732</v>
      </c>
      <c r="C1697" s="20"/>
      <c r="D1697" s="20">
        <f t="shared" si="234"/>
        <v>8415</v>
      </c>
      <c r="E1697" s="20"/>
    </row>
    <row r="1698" spans="1:5" hidden="1" x14ac:dyDescent="0.25">
      <c r="A1698">
        <f t="shared" si="233"/>
        <v>1684</v>
      </c>
      <c r="B1698" s="20">
        <f t="shared" si="232"/>
        <v>6736</v>
      </c>
      <c r="C1698" s="20"/>
      <c r="D1698" s="20">
        <f t="shared" si="234"/>
        <v>8420</v>
      </c>
      <c r="E1698" s="20"/>
    </row>
    <row r="1699" spans="1:5" hidden="1" x14ac:dyDescent="0.25">
      <c r="A1699">
        <f t="shared" si="233"/>
        <v>1685</v>
      </c>
      <c r="B1699" s="20">
        <f t="shared" si="232"/>
        <v>6740</v>
      </c>
      <c r="C1699" s="20"/>
      <c r="D1699" s="20">
        <f t="shared" si="234"/>
        <v>8425</v>
      </c>
      <c r="E1699" s="20"/>
    </row>
    <row r="1700" spans="1:5" hidden="1" x14ac:dyDescent="0.25">
      <c r="A1700">
        <f t="shared" si="233"/>
        <v>1686</v>
      </c>
      <c r="B1700" s="20">
        <f t="shared" ref="B1700:B1706" si="236">A1700*$B$14</f>
        <v>6744</v>
      </c>
      <c r="C1700" s="20"/>
      <c r="D1700" s="20">
        <f t="shared" si="234"/>
        <v>8430</v>
      </c>
      <c r="E1700" s="20"/>
    </row>
    <row r="1701" spans="1:5" hidden="1" x14ac:dyDescent="0.25">
      <c r="A1701">
        <f t="shared" si="233"/>
        <v>1687</v>
      </c>
      <c r="B1701" s="20">
        <f t="shared" si="236"/>
        <v>6748</v>
      </c>
      <c r="C1701" s="20"/>
      <c r="D1701" s="20">
        <f t="shared" si="234"/>
        <v>8435</v>
      </c>
      <c r="E1701" s="20"/>
    </row>
    <row r="1702" spans="1:5" hidden="1" x14ac:dyDescent="0.25">
      <c r="A1702">
        <f t="shared" si="233"/>
        <v>1688</v>
      </c>
      <c r="B1702" s="20">
        <f t="shared" si="236"/>
        <v>6752</v>
      </c>
      <c r="C1702" s="20"/>
      <c r="D1702" s="20">
        <f t="shared" si="234"/>
        <v>8440</v>
      </c>
      <c r="E1702" s="20"/>
    </row>
    <row r="1703" spans="1:5" hidden="1" x14ac:dyDescent="0.25">
      <c r="A1703">
        <f t="shared" si="233"/>
        <v>1689</v>
      </c>
      <c r="B1703" s="20">
        <f t="shared" si="236"/>
        <v>6756</v>
      </c>
      <c r="C1703" s="20"/>
      <c r="D1703" s="20">
        <f t="shared" si="234"/>
        <v>8445</v>
      </c>
      <c r="E1703" s="20"/>
    </row>
    <row r="1704" spans="1:5" hidden="1" x14ac:dyDescent="0.25">
      <c r="A1704">
        <f t="shared" si="233"/>
        <v>1690</v>
      </c>
      <c r="B1704" s="20">
        <f t="shared" si="236"/>
        <v>6760</v>
      </c>
      <c r="C1704" s="20"/>
      <c r="D1704" s="20">
        <f t="shared" si="234"/>
        <v>8450</v>
      </c>
      <c r="E1704" s="20"/>
    </row>
    <row r="1705" spans="1:5" hidden="1" x14ac:dyDescent="0.25">
      <c r="A1705">
        <f t="shared" si="233"/>
        <v>1691</v>
      </c>
      <c r="B1705" s="20">
        <f t="shared" si="236"/>
        <v>6764</v>
      </c>
      <c r="C1705" s="20"/>
      <c r="D1705" s="20">
        <f t="shared" si="234"/>
        <v>8455</v>
      </c>
      <c r="E1705" s="20"/>
    </row>
    <row r="1706" spans="1:5" hidden="1" x14ac:dyDescent="0.25">
      <c r="A1706">
        <f t="shared" si="233"/>
        <v>1692</v>
      </c>
      <c r="B1706" s="20">
        <f t="shared" si="236"/>
        <v>6768</v>
      </c>
      <c r="C1706" s="20"/>
      <c r="D1706" s="20">
        <f t="shared" si="234"/>
        <v>8460</v>
      </c>
      <c r="E1706" s="20"/>
    </row>
    <row r="1707" spans="1:5" hidden="1" x14ac:dyDescent="0.25">
      <c r="A1707">
        <f>A1706+1</f>
        <v>1693</v>
      </c>
      <c r="B1707" s="20">
        <f>A1707*$B$14</f>
        <v>6772</v>
      </c>
      <c r="C1707" s="20"/>
      <c r="D1707" s="20">
        <f t="shared" si="234"/>
        <v>8465</v>
      </c>
      <c r="E1707" s="20"/>
    </row>
    <row r="1708" spans="1:5" hidden="1" x14ac:dyDescent="0.25">
      <c r="A1708">
        <f t="shared" ref="A1708:A1723" si="237">A1707+1</f>
        <v>1694</v>
      </c>
      <c r="B1708" s="20">
        <f t="shared" ref="B1708:B1739" si="238">A1708*$B$14</f>
        <v>6776</v>
      </c>
      <c r="C1708" s="20"/>
      <c r="D1708" s="20">
        <f t="shared" si="234"/>
        <v>8470</v>
      </c>
      <c r="E1708" s="20"/>
    </row>
    <row r="1709" spans="1:5" hidden="1" x14ac:dyDescent="0.25">
      <c r="A1709">
        <f t="shared" si="237"/>
        <v>1695</v>
      </c>
      <c r="B1709" s="20">
        <f t="shared" si="238"/>
        <v>6780</v>
      </c>
      <c r="C1709" s="20"/>
      <c r="D1709" s="20">
        <f t="shared" si="234"/>
        <v>8475</v>
      </c>
      <c r="E1709" s="20"/>
    </row>
    <row r="1710" spans="1:5" hidden="1" x14ac:dyDescent="0.25">
      <c r="A1710">
        <f t="shared" si="237"/>
        <v>1696</v>
      </c>
      <c r="B1710" s="20">
        <f t="shared" si="238"/>
        <v>6784</v>
      </c>
      <c r="C1710" s="20"/>
      <c r="D1710" s="20">
        <f t="shared" si="234"/>
        <v>8480</v>
      </c>
      <c r="E1710" s="20"/>
    </row>
    <row r="1711" spans="1:5" hidden="1" x14ac:dyDescent="0.25">
      <c r="A1711">
        <f t="shared" si="237"/>
        <v>1697</v>
      </c>
      <c r="B1711" s="20">
        <f t="shared" si="238"/>
        <v>6788</v>
      </c>
      <c r="C1711" s="20"/>
      <c r="D1711" s="20">
        <f t="shared" si="234"/>
        <v>8485</v>
      </c>
      <c r="E1711" s="20"/>
    </row>
    <row r="1712" spans="1:5" hidden="1" x14ac:dyDescent="0.25">
      <c r="A1712">
        <f t="shared" si="237"/>
        <v>1698</v>
      </c>
      <c r="B1712" s="20">
        <f t="shared" si="238"/>
        <v>6792</v>
      </c>
      <c r="C1712" s="20"/>
      <c r="D1712" s="20">
        <f t="shared" si="234"/>
        <v>8490</v>
      </c>
      <c r="E1712" s="20"/>
    </row>
    <row r="1713" spans="1:5" hidden="1" x14ac:dyDescent="0.25">
      <c r="A1713">
        <f t="shared" si="237"/>
        <v>1699</v>
      </c>
      <c r="B1713" s="20">
        <f t="shared" si="238"/>
        <v>6796</v>
      </c>
      <c r="C1713" s="20"/>
      <c r="D1713" s="20">
        <f t="shared" si="234"/>
        <v>8495</v>
      </c>
      <c r="E1713" s="20"/>
    </row>
    <row r="1714" spans="1:5" hidden="1" x14ac:dyDescent="0.25">
      <c r="A1714">
        <f t="shared" si="237"/>
        <v>1700</v>
      </c>
      <c r="B1714" s="20">
        <f t="shared" si="238"/>
        <v>6800</v>
      </c>
      <c r="C1714" s="20"/>
      <c r="D1714" s="20">
        <f t="shared" si="234"/>
        <v>8500</v>
      </c>
      <c r="E1714" s="20"/>
    </row>
    <row r="1715" spans="1:5" hidden="1" x14ac:dyDescent="0.25">
      <c r="A1715">
        <f t="shared" si="237"/>
        <v>1701</v>
      </c>
      <c r="B1715" s="20">
        <f t="shared" si="238"/>
        <v>6804</v>
      </c>
      <c r="C1715" s="20"/>
      <c r="D1715" s="20">
        <f t="shared" si="234"/>
        <v>8505</v>
      </c>
      <c r="E1715" s="20"/>
    </row>
    <row r="1716" spans="1:5" hidden="1" x14ac:dyDescent="0.25">
      <c r="A1716">
        <f t="shared" si="237"/>
        <v>1702</v>
      </c>
      <c r="B1716" s="20">
        <f t="shared" si="238"/>
        <v>6808</v>
      </c>
      <c r="C1716" s="20"/>
      <c r="D1716" s="20">
        <f t="shared" si="234"/>
        <v>8510</v>
      </c>
      <c r="E1716" s="20"/>
    </row>
    <row r="1717" spans="1:5" hidden="1" x14ac:dyDescent="0.25">
      <c r="A1717">
        <f t="shared" si="237"/>
        <v>1703</v>
      </c>
      <c r="B1717" s="20">
        <f t="shared" si="238"/>
        <v>6812</v>
      </c>
      <c r="C1717" s="20"/>
      <c r="D1717" s="20">
        <f t="shared" si="234"/>
        <v>8515</v>
      </c>
      <c r="E1717" s="20"/>
    </row>
    <row r="1718" spans="1:5" hidden="1" x14ac:dyDescent="0.25">
      <c r="A1718">
        <f t="shared" si="237"/>
        <v>1704</v>
      </c>
      <c r="B1718" s="20">
        <f t="shared" si="238"/>
        <v>6816</v>
      </c>
      <c r="C1718" s="20"/>
      <c r="D1718" s="20">
        <f t="shared" si="234"/>
        <v>8520</v>
      </c>
      <c r="E1718" s="20"/>
    </row>
    <row r="1719" spans="1:5" hidden="1" x14ac:dyDescent="0.25">
      <c r="A1719">
        <f t="shared" si="237"/>
        <v>1705</v>
      </c>
      <c r="B1719" s="20">
        <f t="shared" si="238"/>
        <v>6820</v>
      </c>
      <c r="C1719" s="20"/>
      <c r="D1719" s="20">
        <f t="shared" si="234"/>
        <v>8525</v>
      </c>
      <c r="E1719" s="20"/>
    </row>
    <row r="1720" spans="1:5" hidden="1" x14ac:dyDescent="0.25">
      <c r="A1720">
        <f t="shared" si="237"/>
        <v>1706</v>
      </c>
      <c r="B1720" s="20">
        <f t="shared" si="238"/>
        <v>6824</v>
      </c>
      <c r="C1720" s="20"/>
      <c r="D1720" s="20">
        <f t="shared" si="234"/>
        <v>8530</v>
      </c>
      <c r="E1720" s="20"/>
    </row>
    <row r="1721" spans="1:5" hidden="1" x14ac:dyDescent="0.25">
      <c r="A1721">
        <f t="shared" si="237"/>
        <v>1707</v>
      </c>
      <c r="B1721" s="20">
        <f t="shared" si="238"/>
        <v>6828</v>
      </c>
      <c r="C1721" s="20"/>
      <c r="D1721" s="20">
        <f t="shared" si="234"/>
        <v>8535</v>
      </c>
      <c r="E1721" s="20"/>
    </row>
    <row r="1722" spans="1:5" hidden="1" x14ac:dyDescent="0.25">
      <c r="A1722">
        <f t="shared" si="237"/>
        <v>1708</v>
      </c>
      <c r="B1722" s="20">
        <f t="shared" si="238"/>
        <v>6832</v>
      </c>
      <c r="C1722" s="20"/>
      <c r="D1722" s="20">
        <f t="shared" si="234"/>
        <v>8540</v>
      </c>
      <c r="E1722" s="20"/>
    </row>
    <row r="1723" spans="1:5" hidden="1" x14ac:dyDescent="0.25">
      <c r="A1723">
        <f t="shared" si="237"/>
        <v>1709</v>
      </c>
      <c r="B1723" s="20">
        <f t="shared" si="238"/>
        <v>6836</v>
      </c>
      <c r="C1723" s="20"/>
      <c r="D1723" s="20">
        <f t="shared" si="234"/>
        <v>8545</v>
      </c>
      <c r="E1723" s="20"/>
    </row>
    <row r="1724" spans="1:5" hidden="1" x14ac:dyDescent="0.25">
      <c r="A1724">
        <f>A1723+1</f>
        <v>1710</v>
      </c>
      <c r="B1724" s="20">
        <f>A1724*$B$14</f>
        <v>6840</v>
      </c>
      <c r="C1724" s="20"/>
      <c r="D1724" s="20">
        <f t="shared" si="234"/>
        <v>8550</v>
      </c>
      <c r="E1724" s="20"/>
    </row>
    <row r="1725" spans="1:5" hidden="1" x14ac:dyDescent="0.25">
      <c r="A1725">
        <f t="shared" ref="A1725:A1733" si="239">A1724+1</f>
        <v>1711</v>
      </c>
      <c r="B1725" s="20">
        <f t="shared" si="238"/>
        <v>6844</v>
      </c>
      <c r="C1725" s="20"/>
      <c r="D1725" s="20">
        <f t="shared" si="234"/>
        <v>8555</v>
      </c>
      <c r="E1725" s="20"/>
    </row>
    <row r="1726" spans="1:5" hidden="1" x14ac:dyDescent="0.25">
      <c r="A1726">
        <f t="shared" si="239"/>
        <v>1712</v>
      </c>
      <c r="B1726" s="20">
        <f t="shared" si="238"/>
        <v>6848</v>
      </c>
      <c r="C1726" s="20"/>
      <c r="D1726" s="20">
        <f t="shared" si="234"/>
        <v>8560</v>
      </c>
      <c r="E1726" s="20"/>
    </row>
    <row r="1727" spans="1:5" hidden="1" x14ac:dyDescent="0.25">
      <c r="A1727">
        <f t="shared" si="239"/>
        <v>1713</v>
      </c>
      <c r="B1727" s="20">
        <f t="shared" si="238"/>
        <v>6852</v>
      </c>
      <c r="C1727" s="20"/>
      <c r="D1727" s="20">
        <f t="shared" si="234"/>
        <v>8565</v>
      </c>
      <c r="E1727" s="20"/>
    </row>
    <row r="1728" spans="1:5" hidden="1" x14ac:dyDescent="0.25">
      <c r="A1728">
        <f t="shared" si="239"/>
        <v>1714</v>
      </c>
      <c r="B1728" s="20">
        <f t="shared" si="238"/>
        <v>6856</v>
      </c>
      <c r="C1728" s="20"/>
      <c r="D1728" s="20">
        <f t="shared" si="234"/>
        <v>8570</v>
      </c>
      <c r="E1728" s="20"/>
    </row>
    <row r="1729" spans="1:5" hidden="1" x14ac:dyDescent="0.25">
      <c r="A1729">
        <f t="shared" si="239"/>
        <v>1715</v>
      </c>
      <c r="B1729" s="20">
        <f t="shared" si="238"/>
        <v>6860</v>
      </c>
      <c r="C1729" s="20"/>
      <c r="D1729" s="20">
        <f t="shared" si="234"/>
        <v>8575</v>
      </c>
      <c r="E1729" s="20"/>
    </row>
    <row r="1730" spans="1:5" hidden="1" x14ac:dyDescent="0.25">
      <c r="A1730">
        <f t="shared" si="239"/>
        <v>1716</v>
      </c>
      <c r="B1730" s="20">
        <f t="shared" si="238"/>
        <v>6864</v>
      </c>
      <c r="C1730" s="20"/>
      <c r="D1730" s="20">
        <f t="shared" si="234"/>
        <v>8580</v>
      </c>
      <c r="E1730" s="20"/>
    </row>
    <row r="1731" spans="1:5" hidden="1" x14ac:dyDescent="0.25">
      <c r="A1731">
        <f t="shared" si="239"/>
        <v>1717</v>
      </c>
      <c r="B1731" s="20">
        <f t="shared" si="238"/>
        <v>6868</v>
      </c>
      <c r="C1731" s="20"/>
      <c r="D1731" s="20">
        <f t="shared" si="234"/>
        <v>8585</v>
      </c>
      <c r="E1731" s="20"/>
    </row>
    <row r="1732" spans="1:5" hidden="1" x14ac:dyDescent="0.25">
      <c r="A1732">
        <f t="shared" si="239"/>
        <v>1718</v>
      </c>
      <c r="B1732" s="20">
        <f t="shared" si="238"/>
        <v>6872</v>
      </c>
      <c r="C1732" s="20"/>
      <c r="D1732" s="20">
        <f t="shared" si="234"/>
        <v>8590</v>
      </c>
      <c r="E1732" s="20"/>
    </row>
    <row r="1733" spans="1:5" hidden="1" x14ac:dyDescent="0.25">
      <c r="A1733">
        <f t="shared" si="239"/>
        <v>1719</v>
      </c>
      <c r="B1733" s="20">
        <f t="shared" si="238"/>
        <v>6876</v>
      </c>
      <c r="C1733" s="20"/>
      <c r="D1733" s="20">
        <f t="shared" si="234"/>
        <v>8595</v>
      </c>
      <c r="E1733" s="20"/>
    </row>
    <row r="1734" spans="1:5" hidden="1" x14ac:dyDescent="0.25">
      <c r="A1734">
        <f>A1733+1</f>
        <v>1720</v>
      </c>
      <c r="B1734" s="20">
        <f>A1734*$B$14</f>
        <v>6880</v>
      </c>
      <c r="C1734" s="20"/>
      <c r="D1734" s="20">
        <f t="shared" si="234"/>
        <v>8600</v>
      </c>
      <c r="E1734" s="20"/>
    </row>
    <row r="1735" spans="1:5" hidden="1" x14ac:dyDescent="0.25">
      <c r="A1735">
        <f t="shared" ref="A1735:A1739" si="240">A1734+1</f>
        <v>1721</v>
      </c>
      <c r="B1735" s="20">
        <f t="shared" si="238"/>
        <v>6884</v>
      </c>
      <c r="C1735" s="20"/>
      <c r="D1735" s="20">
        <f t="shared" si="234"/>
        <v>8605</v>
      </c>
      <c r="E1735" s="20"/>
    </row>
    <row r="1736" spans="1:5" hidden="1" x14ac:dyDescent="0.25">
      <c r="A1736">
        <f t="shared" si="240"/>
        <v>1722</v>
      </c>
      <c r="B1736" s="20">
        <f t="shared" si="238"/>
        <v>6888</v>
      </c>
      <c r="C1736" s="20"/>
      <c r="D1736" s="20">
        <f t="shared" si="234"/>
        <v>8610</v>
      </c>
      <c r="E1736" s="20"/>
    </row>
    <row r="1737" spans="1:5" hidden="1" x14ac:dyDescent="0.25">
      <c r="A1737">
        <f t="shared" si="240"/>
        <v>1723</v>
      </c>
      <c r="B1737" s="20">
        <f t="shared" si="238"/>
        <v>6892</v>
      </c>
      <c r="C1737" s="20"/>
      <c r="D1737" s="20">
        <f t="shared" si="234"/>
        <v>8615</v>
      </c>
      <c r="E1737" s="20"/>
    </row>
    <row r="1738" spans="1:5" hidden="1" x14ac:dyDescent="0.25">
      <c r="A1738">
        <f t="shared" si="240"/>
        <v>1724</v>
      </c>
      <c r="B1738" s="20">
        <f t="shared" si="238"/>
        <v>6896</v>
      </c>
      <c r="C1738" s="20"/>
      <c r="D1738" s="20">
        <f t="shared" si="234"/>
        <v>8620</v>
      </c>
      <c r="E1738" s="20"/>
    </row>
    <row r="1739" spans="1:5" hidden="1" x14ac:dyDescent="0.25">
      <c r="A1739">
        <f t="shared" si="240"/>
        <v>1725</v>
      </c>
      <c r="B1739" s="20">
        <f t="shared" si="238"/>
        <v>6900</v>
      </c>
      <c r="C1739" s="20"/>
      <c r="D1739" s="20">
        <f t="shared" si="234"/>
        <v>8625</v>
      </c>
      <c r="E1739" s="20"/>
    </row>
    <row r="1740" spans="1:5" hidden="1" x14ac:dyDescent="0.25">
      <c r="A1740">
        <f>A1739+1</f>
        <v>1726</v>
      </c>
      <c r="B1740" s="20">
        <f>A1740*$B$14</f>
        <v>6904</v>
      </c>
      <c r="C1740" s="20"/>
      <c r="D1740" s="20">
        <f t="shared" si="234"/>
        <v>8630</v>
      </c>
      <c r="E1740" s="20"/>
    </row>
    <row r="1741" spans="1:5" hidden="1" x14ac:dyDescent="0.25">
      <c r="A1741">
        <f t="shared" ref="A1741:A1756" si="241">A1740+1</f>
        <v>1727</v>
      </c>
      <c r="B1741" s="20">
        <f t="shared" ref="B1741:B1804" si="242">A1741*$B$14</f>
        <v>6908</v>
      </c>
      <c r="C1741" s="20"/>
      <c r="D1741" s="20">
        <f t="shared" si="234"/>
        <v>8635</v>
      </c>
      <c r="E1741" s="20"/>
    </row>
    <row r="1742" spans="1:5" hidden="1" x14ac:dyDescent="0.25">
      <c r="A1742">
        <f t="shared" si="241"/>
        <v>1728</v>
      </c>
      <c r="B1742" s="20">
        <f t="shared" si="242"/>
        <v>6912</v>
      </c>
      <c r="C1742" s="20"/>
      <c r="D1742" s="20">
        <f t="shared" si="234"/>
        <v>8640</v>
      </c>
      <c r="E1742" s="20"/>
    </row>
    <row r="1743" spans="1:5" hidden="1" x14ac:dyDescent="0.25">
      <c r="A1743">
        <f t="shared" si="241"/>
        <v>1729</v>
      </c>
      <c r="B1743" s="20">
        <f t="shared" si="242"/>
        <v>6916</v>
      </c>
      <c r="C1743" s="20"/>
      <c r="D1743" s="20">
        <f t="shared" si="234"/>
        <v>8645</v>
      </c>
      <c r="E1743" s="20"/>
    </row>
    <row r="1744" spans="1:5" hidden="1" x14ac:dyDescent="0.25">
      <c r="A1744">
        <f t="shared" si="241"/>
        <v>1730</v>
      </c>
      <c r="B1744" s="20">
        <f t="shared" si="242"/>
        <v>6920</v>
      </c>
      <c r="C1744" s="20"/>
      <c r="D1744" s="20">
        <f t="shared" ref="D1744:D1807" si="243">A1744*$D$14</f>
        <v>8650</v>
      </c>
      <c r="E1744" s="20"/>
    </row>
    <row r="1745" spans="1:5" hidden="1" x14ac:dyDescent="0.25">
      <c r="A1745">
        <f t="shared" si="241"/>
        <v>1731</v>
      </c>
      <c r="B1745" s="20">
        <f t="shared" si="242"/>
        <v>6924</v>
      </c>
      <c r="C1745" s="20"/>
      <c r="D1745" s="20">
        <f t="shared" si="243"/>
        <v>8655</v>
      </c>
      <c r="E1745" s="20"/>
    </row>
    <row r="1746" spans="1:5" hidden="1" x14ac:dyDescent="0.25">
      <c r="A1746">
        <f t="shared" si="241"/>
        <v>1732</v>
      </c>
      <c r="B1746" s="20">
        <f t="shared" si="242"/>
        <v>6928</v>
      </c>
      <c r="C1746" s="20"/>
      <c r="D1746" s="20">
        <f t="shared" si="243"/>
        <v>8660</v>
      </c>
      <c r="E1746" s="20"/>
    </row>
    <row r="1747" spans="1:5" hidden="1" x14ac:dyDescent="0.25">
      <c r="A1747">
        <f t="shared" si="241"/>
        <v>1733</v>
      </c>
      <c r="B1747" s="20">
        <f t="shared" si="242"/>
        <v>6932</v>
      </c>
      <c r="C1747" s="20"/>
      <c r="D1747" s="20">
        <f t="shared" si="243"/>
        <v>8665</v>
      </c>
      <c r="E1747" s="20"/>
    </row>
    <row r="1748" spans="1:5" hidden="1" x14ac:dyDescent="0.25">
      <c r="A1748">
        <f t="shared" si="241"/>
        <v>1734</v>
      </c>
      <c r="B1748" s="20">
        <f t="shared" si="242"/>
        <v>6936</v>
      </c>
      <c r="C1748" s="20"/>
      <c r="D1748" s="20">
        <f t="shared" si="243"/>
        <v>8670</v>
      </c>
      <c r="E1748" s="20"/>
    </row>
    <row r="1749" spans="1:5" hidden="1" x14ac:dyDescent="0.25">
      <c r="A1749">
        <f t="shared" si="241"/>
        <v>1735</v>
      </c>
      <c r="B1749" s="20">
        <f t="shared" si="242"/>
        <v>6940</v>
      </c>
      <c r="C1749" s="20"/>
      <c r="D1749" s="20">
        <f t="shared" si="243"/>
        <v>8675</v>
      </c>
      <c r="E1749" s="20"/>
    </row>
    <row r="1750" spans="1:5" hidden="1" x14ac:dyDescent="0.25">
      <c r="A1750">
        <f t="shared" si="241"/>
        <v>1736</v>
      </c>
      <c r="B1750" s="20">
        <f t="shared" si="242"/>
        <v>6944</v>
      </c>
      <c r="C1750" s="20"/>
      <c r="D1750" s="20">
        <f t="shared" si="243"/>
        <v>8680</v>
      </c>
      <c r="E1750" s="20"/>
    </row>
    <row r="1751" spans="1:5" hidden="1" x14ac:dyDescent="0.25">
      <c r="A1751">
        <f t="shared" si="241"/>
        <v>1737</v>
      </c>
      <c r="B1751" s="20">
        <f t="shared" si="242"/>
        <v>6948</v>
      </c>
      <c r="C1751" s="20"/>
      <c r="D1751" s="20">
        <f t="shared" si="243"/>
        <v>8685</v>
      </c>
      <c r="E1751" s="20"/>
    </row>
    <row r="1752" spans="1:5" hidden="1" x14ac:dyDescent="0.25">
      <c r="A1752">
        <f t="shared" si="241"/>
        <v>1738</v>
      </c>
      <c r="B1752" s="20">
        <f t="shared" si="242"/>
        <v>6952</v>
      </c>
      <c r="C1752" s="20"/>
      <c r="D1752" s="20">
        <f t="shared" si="243"/>
        <v>8690</v>
      </c>
      <c r="E1752" s="20"/>
    </row>
    <row r="1753" spans="1:5" hidden="1" x14ac:dyDescent="0.25">
      <c r="A1753">
        <f t="shared" si="241"/>
        <v>1739</v>
      </c>
      <c r="B1753" s="20">
        <f t="shared" si="242"/>
        <v>6956</v>
      </c>
      <c r="C1753" s="20"/>
      <c r="D1753" s="20">
        <f t="shared" si="243"/>
        <v>8695</v>
      </c>
      <c r="E1753" s="20"/>
    </row>
    <row r="1754" spans="1:5" hidden="1" x14ac:dyDescent="0.25">
      <c r="A1754">
        <f t="shared" si="241"/>
        <v>1740</v>
      </c>
      <c r="B1754" s="20">
        <f t="shared" si="242"/>
        <v>6960</v>
      </c>
      <c r="C1754" s="20"/>
      <c r="D1754" s="20">
        <f t="shared" si="243"/>
        <v>8700</v>
      </c>
      <c r="E1754" s="20"/>
    </row>
    <row r="1755" spans="1:5" hidden="1" x14ac:dyDescent="0.25">
      <c r="A1755">
        <f t="shared" si="241"/>
        <v>1741</v>
      </c>
      <c r="B1755" s="20">
        <f t="shared" si="242"/>
        <v>6964</v>
      </c>
      <c r="C1755" s="20"/>
      <c r="D1755" s="20">
        <f t="shared" si="243"/>
        <v>8705</v>
      </c>
      <c r="E1755" s="20"/>
    </row>
    <row r="1756" spans="1:5" hidden="1" x14ac:dyDescent="0.25">
      <c r="A1756">
        <f t="shared" si="241"/>
        <v>1742</v>
      </c>
      <c r="B1756" s="20">
        <f t="shared" si="242"/>
        <v>6968</v>
      </c>
      <c r="C1756" s="20"/>
      <c r="D1756" s="20">
        <f t="shared" si="243"/>
        <v>8710</v>
      </c>
      <c r="E1756" s="20"/>
    </row>
    <row r="1757" spans="1:5" hidden="1" x14ac:dyDescent="0.25">
      <c r="A1757">
        <f>A1756+1</f>
        <v>1743</v>
      </c>
      <c r="B1757" s="20">
        <f>A1757*$B$14</f>
        <v>6972</v>
      </c>
      <c r="C1757" s="20"/>
      <c r="D1757" s="20">
        <f t="shared" si="243"/>
        <v>8715</v>
      </c>
      <c r="E1757" s="20"/>
    </row>
    <row r="1758" spans="1:5" hidden="1" x14ac:dyDescent="0.25">
      <c r="A1758">
        <f t="shared" ref="A1758:A1766" si="244">A1757+1</f>
        <v>1744</v>
      </c>
      <c r="B1758" s="20">
        <f t="shared" si="242"/>
        <v>6976</v>
      </c>
      <c r="C1758" s="20"/>
      <c r="D1758" s="20">
        <f t="shared" si="243"/>
        <v>8720</v>
      </c>
      <c r="E1758" s="20"/>
    </row>
    <row r="1759" spans="1:5" hidden="1" x14ac:dyDescent="0.25">
      <c r="A1759">
        <f t="shared" si="244"/>
        <v>1745</v>
      </c>
      <c r="B1759" s="20">
        <f t="shared" si="242"/>
        <v>6980</v>
      </c>
      <c r="C1759" s="20"/>
      <c r="D1759" s="20">
        <f t="shared" si="243"/>
        <v>8725</v>
      </c>
      <c r="E1759" s="20"/>
    </row>
    <row r="1760" spans="1:5" hidden="1" x14ac:dyDescent="0.25">
      <c r="A1760">
        <f t="shared" si="244"/>
        <v>1746</v>
      </c>
      <c r="B1760" s="20">
        <f t="shared" si="242"/>
        <v>6984</v>
      </c>
      <c r="C1760" s="20"/>
      <c r="D1760" s="20">
        <f t="shared" si="243"/>
        <v>8730</v>
      </c>
      <c r="E1760" s="20"/>
    </row>
    <row r="1761" spans="1:5" hidden="1" x14ac:dyDescent="0.25">
      <c r="A1761">
        <f t="shared" si="244"/>
        <v>1747</v>
      </c>
      <c r="B1761" s="20">
        <f t="shared" si="242"/>
        <v>6988</v>
      </c>
      <c r="C1761" s="20"/>
      <c r="D1761" s="20">
        <f t="shared" si="243"/>
        <v>8735</v>
      </c>
      <c r="E1761" s="20"/>
    </row>
    <row r="1762" spans="1:5" hidden="1" x14ac:dyDescent="0.25">
      <c r="A1762">
        <f t="shared" si="244"/>
        <v>1748</v>
      </c>
      <c r="B1762" s="20">
        <f t="shared" si="242"/>
        <v>6992</v>
      </c>
      <c r="C1762" s="20"/>
      <c r="D1762" s="20">
        <f t="shared" si="243"/>
        <v>8740</v>
      </c>
      <c r="E1762" s="20"/>
    </row>
    <row r="1763" spans="1:5" hidden="1" x14ac:dyDescent="0.25">
      <c r="A1763">
        <f t="shared" si="244"/>
        <v>1749</v>
      </c>
      <c r="B1763" s="20">
        <f t="shared" si="242"/>
        <v>6996</v>
      </c>
      <c r="C1763" s="20"/>
      <c r="D1763" s="20">
        <f t="shared" si="243"/>
        <v>8745</v>
      </c>
      <c r="E1763" s="20"/>
    </row>
    <row r="1764" spans="1:5" hidden="1" x14ac:dyDescent="0.25">
      <c r="A1764">
        <f t="shared" si="244"/>
        <v>1750</v>
      </c>
      <c r="B1764" s="20">
        <f t="shared" si="242"/>
        <v>7000</v>
      </c>
      <c r="C1764" s="20"/>
      <c r="D1764" s="20">
        <f t="shared" si="243"/>
        <v>8750</v>
      </c>
      <c r="E1764" s="20"/>
    </row>
    <row r="1765" spans="1:5" hidden="1" x14ac:dyDescent="0.25">
      <c r="A1765">
        <f t="shared" si="244"/>
        <v>1751</v>
      </c>
      <c r="B1765" s="20">
        <f t="shared" si="242"/>
        <v>7004</v>
      </c>
      <c r="C1765" s="20"/>
      <c r="D1765" s="20">
        <f t="shared" si="243"/>
        <v>8755</v>
      </c>
      <c r="E1765" s="20"/>
    </row>
    <row r="1766" spans="1:5" hidden="1" x14ac:dyDescent="0.25">
      <c r="A1766">
        <f t="shared" si="244"/>
        <v>1752</v>
      </c>
      <c r="B1766" s="20">
        <f t="shared" si="242"/>
        <v>7008</v>
      </c>
      <c r="C1766" s="20"/>
      <c r="D1766" s="20">
        <f t="shared" si="243"/>
        <v>8760</v>
      </c>
      <c r="E1766" s="20"/>
    </row>
    <row r="1767" spans="1:5" hidden="1" x14ac:dyDescent="0.25">
      <c r="A1767">
        <f>A1766+1</f>
        <v>1753</v>
      </c>
      <c r="B1767" s="20">
        <f>A1767*$B$14</f>
        <v>7012</v>
      </c>
      <c r="C1767" s="20"/>
      <c r="D1767" s="20">
        <f t="shared" si="243"/>
        <v>8765</v>
      </c>
      <c r="E1767" s="20"/>
    </row>
    <row r="1768" spans="1:5" hidden="1" x14ac:dyDescent="0.25">
      <c r="A1768">
        <f t="shared" ref="A1768:A1831" si="245">A1767+1</f>
        <v>1754</v>
      </c>
      <c r="B1768" s="20">
        <f t="shared" si="242"/>
        <v>7016</v>
      </c>
      <c r="C1768" s="20"/>
      <c r="D1768" s="20">
        <f t="shared" si="243"/>
        <v>8770</v>
      </c>
      <c r="E1768" s="20"/>
    </row>
    <row r="1769" spans="1:5" hidden="1" x14ac:dyDescent="0.25">
      <c r="A1769">
        <f t="shared" si="245"/>
        <v>1755</v>
      </c>
      <c r="B1769" s="20">
        <f t="shared" si="242"/>
        <v>7020</v>
      </c>
      <c r="C1769" s="20"/>
      <c r="D1769" s="20">
        <f t="shared" si="243"/>
        <v>8775</v>
      </c>
      <c r="E1769" s="20"/>
    </row>
    <row r="1770" spans="1:5" hidden="1" x14ac:dyDescent="0.25">
      <c r="A1770">
        <f t="shared" si="245"/>
        <v>1756</v>
      </c>
      <c r="B1770" s="20">
        <f t="shared" si="242"/>
        <v>7024</v>
      </c>
      <c r="C1770" s="20"/>
      <c r="D1770" s="20">
        <f t="shared" si="243"/>
        <v>8780</v>
      </c>
      <c r="E1770" s="20"/>
    </row>
    <row r="1771" spans="1:5" hidden="1" x14ac:dyDescent="0.25">
      <c r="A1771">
        <f t="shared" si="245"/>
        <v>1757</v>
      </c>
      <c r="B1771" s="20">
        <f t="shared" si="242"/>
        <v>7028</v>
      </c>
      <c r="C1771" s="20"/>
      <c r="D1771" s="20">
        <f t="shared" si="243"/>
        <v>8785</v>
      </c>
      <c r="E1771" s="20"/>
    </row>
    <row r="1772" spans="1:5" hidden="1" x14ac:dyDescent="0.25">
      <c r="A1772">
        <f t="shared" si="245"/>
        <v>1758</v>
      </c>
      <c r="B1772" s="20">
        <f t="shared" si="242"/>
        <v>7032</v>
      </c>
      <c r="C1772" s="20"/>
      <c r="D1772" s="20">
        <f t="shared" si="243"/>
        <v>8790</v>
      </c>
      <c r="E1772" s="20"/>
    </row>
    <row r="1773" spans="1:5" hidden="1" x14ac:dyDescent="0.25">
      <c r="A1773">
        <f t="shared" si="245"/>
        <v>1759</v>
      </c>
      <c r="B1773" s="20">
        <f t="shared" si="242"/>
        <v>7036</v>
      </c>
      <c r="C1773" s="20"/>
      <c r="D1773" s="20">
        <f t="shared" si="243"/>
        <v>8795</v>
      </c>
      <c r="E1773" s="20"/>
    </row>
    <row r="1774" spans="1:5" hidden="1" x14ac:dyDescent="0.25">
      <c r="A1774">
        <f t="shared" si="245"/>
        <v>1760</v>
      </c>
      <c r="B1774" s="20">
        <f t="shared" si="242"/>
        <v>7040</v>
      </c>
      <c r="C1774" s="20"/>
      <c r="D1774" s="20">
        <f t="shared" si="243"/>
        <v>8800</v>
      </c>
      <c r="E1774" s="20"/>
    </row>
    <row r="1775" spans="1:5" hidden="1" x14ac:dyDescent="0.25">
      <c r="A1775">
        <f t="shared" si="245"/>
        <v>1761</v>
      </c>
      <c r="B1775" s="20">
        <f t="shared" si="242"/>
        <v>7044</v>
      </c>
      <c r="C1775" s="20"/>
      <c r="D1775" s="20">
        <f t="shared" si="243"/>
        <v>8805</v>
      </c>
      <c r="E1775" s="20"/>
    </row>
    <row r="1776" spans="1:5" hidden="1" x14ac:dyDescent="0.25">
      <c r="A1776">
        <f t="shared" si="245"/>
        <v>1762</v>
      </c>
      <c r="B1776" s="20">
        <f t="shared" si="242"/>
        <v>7048</v>
      </c>
      <c r="C1776" s="20"/>
      <c r="D1776" s="20">
        <f t="shared" si="243"/>
        <v>8810</v>
      </c>
      <c r="E1776" s="20"/>
    </row>
    <row r="1777" spans="1:5" hidden="1" x14ac:dyDescent="0.25">
      <c r="A1777">
        <f t="shared" si="245"/>
        <v>1763</v>
      </c>
      <c r="B1777" s="20">
        <f t="shared" si="242"/>
        <v>7052</v>
      </c>
      <c r="C1777" s="20"/>
      <c r="D1777" s="20">
        <f t="shared" si="243"/>
        <v>8815</v>
      </c>
      <c r="E1777" s="20"/>
    </row>
    <row r="1778" spans="1:5" hidden="1" x14ac:dyDescent="0.25">
      <c r="A1778">
        <f t="shared" si="245"/>
        <v>1764</v>
      </c>
      <c r="B1778" s="20">
        <f t="shared" si="242"/>
        <v>7056</v>
      </c>
      <c r="C1778" s="20"/>
      <c r="D1778" s="20">
        <f t="shared" si="243"/>
        <v>8820</v>
      </c>
      <c r="E1778" s="20"/>
    </row>
    <row r="1779" spans="1:5" hidden="1" x14ac:dyDescent="0.25">
      <c r="A1779">
        <f t="shared" si="245"/>
        <v>1765</v>
      </c>
      <c r="B1779" s="20">
        <f t="shared" si="242"/>
        <v>7060</v>
      </c>
      <c r="C1779" s="20"/>
      <c r="D1779" s="20">
        <f t="shared" si="243"/>
        <v>8825</v>
      </c>
      <c r="E1779" s="20"/>
    </row>
    <row r="1780" spans="1:5" hidden="1" x14ac:dyDescent="0.25">
      <c r="A1780">
        <f t="shared" si="245"/>
        <v>1766</v>
      </c>
      <c r="B1780" s="20">
        <f t="shared" si="242"/>
        <v>7064</v>
      </c>
      <c r="C1780" s="20"/>
      <c r="D1780" s="20">
        <f t="shared" si="243"/>
        <v>8830</v>
      </c>
      <c r="E1780" s="20"/>
    </row>
    <row r="1781" spans="1:5" hidden="1" x14ac:dyDescent="0.25">
      <c r="A1781">
        <f t="shared" si="245"/>
        <v>1767</v>
      </c>
      <c r="B1781" s="20">
        <f t="shared" si="242"/>
        <v>7068</v>
      </c>
      <c r="C1781" s="20"/>
      <c r="D1781" s="20">
        <f t="shared" si="243"/>
        <v>8835</v>
      </c>
      <c r="E1781" s="20"/>
    </row>
    <row r="1782" spans="1:5" hidden="1" x14ac:dyDescent="0.25">
      <c r="A1782">
        <f t="shared" si="245"/>
        <v>1768</v>
      </c>
      <c r="B1782" s="20">
        <f t="shared" si="242"/>
        <v>7072</v>
      </c>
      <c r="C1782" s="20"/>
      <c r="D1782" s="20">
        <f t="shared" si="243"/>
        <v>8840</v>
      </c>
      <c r="E1782" s="20"/>
    </row>
    <row r="1783" spans="1:5" hidden="1" x14ac:dyDescent="0.25">
      <c r="A1783">
        <f t="shared" si="245"/>
        <v>1769</v>
      </c>
      <c r="B1783" s="20">
        <f t="shared" si="242"/>
        <v>7076</v>
      </c>
      <c r="C1783" s="20"/>
      <c r="D1783" s="20">
        <f t="shared" si="243"/>
        <v>8845</v>
      </c>
      <c r="E1783" s="20"/>
    </row>
    <row r="1784" spans="1:5" hidden="1" x14ac:dyDescent="0.25">
      <c r="A1784">
        <f t="shared" si="245"/>
        <v>1770</v>
      </c>
      <c r="B1784" s="20">
        <f t="shared" si="242"/>
        <v>7080</v>
      </c>
      <c r="C1784" s="20"/>
      <c r="D1784" s="20">
        <f t="shared" si="243"/>
        <v>8850</v>
      </c>
      <c r="E1784" s="20"/>
    </row>
    <row r="1785" spans="1:5" hidden="1" x14ac:dyDescent="0.25">
      <c r="A1785">
        <f t="shared" si="245"/>
        <v>1771</v>
      </c>
      <c r="B1785" s="20">
        <f t="shared" si="242"/>
        <v>7084</v>
      </c>
      <c r="C1785" s="20"/>
      <c r="D1785" s="20">
        <f t="shared" si="243"/>
        <v>8855</v>
      </c>
      <c r="E1785" s="20"/>
    </row>
    <row r="1786" spans="1:5" hidden="1" x14ac:dyDescent="0.25">
      <c r="A1786">
        <f t="shared" si="245"/>
        <v>1772</v>
      </c>
      <c r="B1786" s="20">
        <f t="shared" si="242"/>
        <v>7088</v>
      </c>
      <c r="C1786" s="20"/>
      <c r="D1786" s="20">
        <f t="shared" si="243"/>
        <v>8860</v>
      </c>
      <c r="E1786" s="20"/>
    </row>
    <row r="1787" spans="1:5" hidden="1" x14ac:dyDescent="0.25">
      <c r="A1787">
        <f t="shared" si="245"/>
        <v>1773</v>
      </c>
      <c r="B1787" s="20">
        <f t="shared" si="242"/>
        <v>7092</v>
      </c>
      <c r="C1787" s="20"/>
      <c r="D1787" s="20">
        <f t="shared" si="243"/>
        <v>8865</v>
      </c>
      <c r="E1787" s="20"/>
    </row>
    <row r="1788" spans="1:5" hidden="1" x14ac:dyDescent="0.25">
      <c r="A1788">
        <f t="shared" si="245"/>
        <v>1774</v>
      </c>
      <c r="B1788" s="20">
        <f t="shared" si="242"/>
        <v>7096</v>
      </c>
      <c r="C1788" s="20"/>
      <c r="D1788" s="20">
        <f t="shared" si="243"/>
        <v>8870</v>
      </c>
      <c r="E1788" s="20"/>
    </row>
    <row r="1789" spans="1:5" hidden="1" x14ac:dyDescent="0.25">
      <c r="A1789">
        <f t="shared" si="245"/>
        <v>1775</v>
      </c>
      <c r="B1789" s="20">
        <f t="shared" si="242"/>
        <v>7100</v>
      </c>
      <c r="C1789" s="20"/>
      <c r="D1789" s="20">
        <f t="shared" si="243"/>
        <v>8875</v>
      </c>
      <c r="E1789" s="20"/>
    </row>
    <row r="1790" spans="1:5" hidden="1" x14ac:dyDescent="0.25">
      <c r="A1790">
        <f t="shared" si="245"/>
        <v>1776</v>
      </c>
      <c r="B1790" s="20">
        <f t="shared" si="242"/>
        <v>7104</v>
      </c>
      <c r="C1790" s="20"/>
      <c r="D1790" s="20">
        <f t="shared" si="243"/>
        <v>8880</v>
      </c>
      <c r="E1790" s="20"/>
    </row>
    <row r="1791" spans="1:5" hidden="1" x14ac:dyDescent="0.25">
      <c r="A1791">
        <f t="shared" si="245"/>
        <v>1777</v>
      </c>
      <c r="B1791" s="20">
        <f t="shared" si="242"/>
        <v>7108</v>
      </c>
      <c r="C1791" s="20"/>
      <c r="D1791" s="20">
        <f t="shared" si="243"/>
        <v>8885</v>
      </c>
      <c r="E1791" s="20"/>
    </row>
    <row r="1792" spans="1:5" hidden="1" x14ac:dyDescent="0.25">
      <c r="A1792">
        <f t="shared" si="245"/>
        <v>1778</v>
      </c>
      <c r="B1792" s="20">
        <f t="shared" si="242"/>
        <v>7112</v>
      </c>
      <c r="C1792" s="20"/>
      <c r="D1792" s="20">
        <f t="shared" si="243"/>
        <v>8890</v>
      </c>
      <c r="E1792" s="20"/>
    </row>
    <row r="1793" spans="1:5" hidden="1" x14ac:dyDescent="0.25">
      <c r="A1793">
        <f t="shared" si="245"/>
        <v>1779</v>
      </c>
      <c r="B1793" s="20">
        <f t="shared" si="242"/>
        <v>7116</v>
      </c>
      <c r="C1793" s="20"/>
      <c r="D1793" s="20">
        <f t="shared" si="243"/>
        <v>8895</v>
      </c>
      <c r="E1793" s="20"/>
    </row>
    <row r="1794" spans="1:5" hidden="1" x14ac:dyDescent="0.25">
      <c r="A1794">
        <f t="shared" si="245"/>
        <v>1780</v>
      </c>
      <c r="B1794" s="20">
        <f t="shared" si="242"/>
        <v>7120</v>
      </c>
      <c r="C1794" s="20"/>
      <c r="D1794" s="20">
        <f t="shared" si="243"/>
        <v>8900</v>
      </c>
      <c r="E1794" s="20"/>
    </row>
    <row r="1795" spans="1:5" hidden="1" x14ac:dyDescent="0.25">
      <c r="A1795">
        <f t="shared" si="245"/>
        <v>1781</v>
      </c>
      <c r="B1795" s="20">
        <f t="shared" si="242"/>
        <v>7124</v>
      </c>
      <c r="C1795" s="20"/>
      <c r="D1795" s="20">
        <f t="shared" si="243"/>
        <v>8905</v>
      </c>
      <c r="E1795" s="20"/>
    </row>
    <row r="1796" spans="1:5" hidden="1" x14ac:dyDescent="0.25">
      <c r="A1796">
        <f t="shared" si="245"/>
        <v>1782</v>
      </c>
      <c r="B1796" s="20">
        <f t="shared" si="242"/>
        <v>7128</v>
      </c>
      <c r="C1796" s="20"/>
      <c r="D1796" s="20">
        <f t="shared" si="243"/>
        <v>8910</v>
      </c>
      <c r="E1796" s="20"/>
    </row>
    <row r="1797" spans="1:5" hidden="1" x14ac:dyDescent="0.25">
      <c r="A1797">
        <f t="shared" si="245"/>
        <v>1783</v>
      </c>
      <c r="B1797" s="20">
        <f t="shared" si="242"/>
        <v>7132</v>
      </c>
      <c r="C1797" s="20"/>
      <c r="D1797" s="20">
        <f t="shared" si="243"/>
        <v>8915</v>
      </c>
      <c r="E1797" s="20"/>
    </row>
    <row r="1798" spans="1:5" hidden="1" x14ac:dyDescent="0.25">
      <c r="A1798">
        <f t="shared" si="245"/>
        <v>1784</v>
      </c>
      <c r="B1798" s="20">
        <f t="shared" si="242"/>
        <v>7136</v>
      </c>
      <c r="C1798" s="20"/>
      <c r="D1798" s="20">
        <f t="shared" si="243"/>
        <v>8920</v>
      </c>
      <c r="E1798" s="20"/>
    </row>
    <row r="1799" spans="1:5" hidden="1" x14ac:dyDescent="0.25">
      <c r="A1799">
        <f t="shared" si="245"/>
        <v>1785</v>
      </c>
      <c r="B1799" s="20">
        <f t="shared" si="242"/>
        <v>7140</v>
      </c>
      <c r="C1799" s="20"/>
      <c r="D1799" s="20">
        <f t="shared" si="243"/>
        <v>8925</v>
      </c>
      <c r="E1799" s="20"/>
    </row>
    <row r="1800" spans="1:5" hidden="1" x14ac:dyDescent="0.25">
      <c r="A1800">
        <f t="shared" si="245"/>
        <v>1786</v>
      </c>
      <c r="B1800" s="20">
        <f t="shared" si="242"/>
        <v>7144</v>
      </c>
      <c r="C1800" s="20"/>
      <c r="D1800" s="20">
        <f t="shared" si="243"/>
        <v>8930</v>
      </c>
      <c r="E1800" s="20"/>
    </row>
    <row r="1801" spans="1:5" hidden="1" x14ac:dyDescent="0.25">
      <c r="A1801">
        <f t="shared" si="245"/>
        <v>1787</v>
      </c>
      <c r="B1801" s="20">
        <f t="shared" si="242"/>
        <v>7148</v>
      </c>
      <c r="C1801" s="20"/>
      <c r="D1801" s="20">
        <f t="shared" si="243"/>
        <v>8935</v>
      </c>
      <c r="E1801" s="20"/>
    </row>
    <row r="1802" spans="1:5" hidden="1" x14ac:dyDescent="0.25">
      <c r="A1802">
        <f t="shared" si="245"/>
        <v>1788</v>
      </c>
      <c r="B1802" s="20">
        <f t="shared" si="242"/>
        <v>7152</v>
      </c>
      <c r="C1802" s="20"/>
      <c r="D1802" s="20">
        <f t="shared" si="243"/>
        <v>8940</v>
      </c>
      <c r="E1802" s="20"/>
    </row>
    <row r="1803" spans="1:5" hidden="1" x14ac:dyDescent="0.25">
      <c r="A1803">
        <f t="shared" si="245"/>
        <v>1789</v>
      </c>
      <c r="B1803" s="20">
        <f t="shared" si="242"/>
        <v>7156</v>
      </c>
      <c r="C1803" s="20"/>
      <c r="D1803" s="20">
        <f t="shared" si="243"/>
        <v>8945</v>
      </c>
      <c r="E1803" s="20"/>
    </row>
    <row r="1804" spans="1:5" hidden="1" x14ac:dyDescent="0.25">
      <c r="A1804">
        <f t="shared" si="245"/>
        <v>1790</v>
      </c>
      <c r="B1804" s="20">
        <f t="shared" si="242"/>
        <v>7160</v>
      </c>
      <c r="C1804" s="20"/>
      <c r="D1804" s="20">
        <f t="shared" si="243"/>
        <v>8950</v>
      </c>
      <c r="E1804" s="20"/>
    </row>
    <row r="1805" spans="1:5" hidden="1" x14ac:dyDescent="0.25">
      <c r="A1805">
        <f t="shared" si="245"/>
        <v>1791</v>
      </c>
      <c r="B1805" s="20">
        <f t="shared" ref="B1805:B1868" si="246">A1805*$B$14</f>
        <v>7164</v>
      </c>
      <c r="C1805" s="20"/>
      <c r="D1805" s="20">
        <f t="shared" si="243"/>
        <v>8955</v>
      </c>
      <c r="E1805" s="20"/>
    </row>
    <row r="1806" spans="1:5" hidden="1" x14ac:dyDescent="0.25">
      <c r="A1806">
        <f t="shared" si="245"/>
        <v>1792</v>
      </c>
      <c r="B1806" s="20">
        <f t="shared" si="246"/>
        <v>7168</v>
      </c>
      <c r="C1806" s="20"/>
      <c r="D1806" s="20">
        <f t="shared" si="243"/>
        <v>8960</v>
      </c>
      <c r="E1806" s="20"/>
    </row>
    <row r="1807" spans="1:5" hidden="1" x14ac:dyDescent="0.25">
      <c r="A1807">
        <f t="shared" si="245"/>
        <v>1793</v>
      </c>
      <c r="B1807" s="20">
        <f t="shared" si="246"/>
        <v>7172</v>
      </c>
      <c r="C1807" s="20"/>
      <c r="D1807" s="20">
        <f t="shared" si="243"/>
        <v>8965</v>
      </c>
      <c r="E1807" s="20"/>
    </row>
    <row r="1808" spans="1:5" hidden="1" x14ac:dyDescent="0.25">
      <c r="A1808">
        <f t="shared" si="245"/>
        <v>1794</v>
      </c>
      <c r="B1808" s="20">
        <f t="shared" si="246"/>
        <v>7176</v>
      </c>
      <c r="C1808" s="20"/>
      <c r="D1808" s="20">
        <f t="shared" ref="D1808:D1871" si="247">A1808*$D$14</f>
        <v>8970</v>
      </c>
      <c r="E1808" s="20"/>
    </row>
    <row r="1809" spans="1:5" hidden="1" x14ac:dyDescent="0.25">
      <c r="A1809">
        <f t="shared" si="245"/>
        <v>1795</v>
      </c>
      <c r="B1809" s="20">
        <f t="shared" si="246"/>
        <v>7180</v>
      </c>
      <c r="C1809" s="20"/>
      <c r="D1809" s="20">
        <f t="shared" si="247"/>
        <v>8975</v>
      </c>
      <c r="E1809" s="20"/>
    </row>
    <row r="1810" spans="1:5" hidden="1" x14ac:dyDescent="0.25">
      <c r="A1810">
        <f t="shared" si="245"/>
        <v>1796</v>
      </c>
      <c r="B1810" s="20">
        <f t="shared" si="246"/>
        <v>7184</v>
      </c>
      <c r="C1810" s="20"/>
      <c r="D1810" s="20">
        <f t="shared" si="247"/>
        <v>8980</v>
      </c>
      <c r="E1810" s="20"/>
    </row>
    <row r="1811" spans="1:5" hidden="1" x14ac:dyDescent="0.25">
      <c r="A1811">
        <f t="shared" si="245"/>
        <v>1797</v>
      </c>
      <c r="B1811" s="20">
        <f t="shared" si="246"/>
        <v>7188</v>
      </c>
      <c r="C1811" s="20"/>
      <c r="D1811" s="20">
        <f t="shared" si="247"/>
        <v>8985</v>
      </c>
      <c r="E1811" s="20"/>
    </row>
    <row r="1812" spans="1:5" hidden="1" x14ac:dyDescent="0.25">
      <c r="A1812">
        <f t="shared" si="245"/>
        <v>1798</v>
      </c>
      <c r="B1812" s="20">
        <f t="shared" si="246"/>
        <v>7192</v>
      </c>
      <c r="C1812" s="20"/>
      <c r="D1812" s="20">
        <f t="shared" si="247"/>
        <v>8990</v>
      </c>
      <c r="E1812" s="20"/>
    </row>
    <row r="1813" spans="1:5" hidden="1" x14ac:dyDescent="0.25">
      <c r="A1813">
        <f t="shared" si="245"/>
        <v>1799</v>
      </c>
      <c r="B1813" s="20">
        <f t="shared" si="246"/>
        <v>7196</v>
      </c>
      <c r="C1813" s="20"/>
      <c r="D1813" s="20">
        <f t="shared" si="247"/>
        <v>8995</v>
      </c>
      <c r="E1813" s="20"/>
    </row>
    <row r="1814" spans="1:5" hidden="1" x14ac:dyDescent="0.25">
      <c r="A1814">
        <f t="shared" si="245"/>
        <v>1800</v>
      </c>
      <c r="B1814" s="20">
        <f t="shared" si="246"/>
        <v>7200</v>
      </c>
      <c r="C1814" s="20"/>
      <c r="D1814" s="20">
        <f t="shared" si="247"/>
        <v>9000</v>
      </c>
      <c r="E1814" s="20"/>
    </row>
    <row r="1815" spans="1:5" hidden="1" x14ac:dyDescent="0.25">
      <c r="A1815">
        <f t="shared" si="245"/>
        <v>1801</v>
      </c>
      <c r="B1815" s="20">
        <f t="shared" si="246"/>
        <v>7204</v>
      </c>
      <c r="C1815" s="20"/>
      <c r="D1815" s="20">
        <f t="shared" si="247"/>
        <v>9005</v>
      </c>
      <c r="E1815" s="20"/>
    </row>
    <row r="1816" spans="1:5" hidden="1" x14ac:dyDescent="0.25">
      <c r="A1816">
        <f t="shared" si="245"/>
        <v>1802</v>
      </c>
      <c r="B1816" s="20">
        <f t="shared" si="246"/>
        <v>7208</v>
      </c>
      <c r="C1816" s="20"/>
      <c r="D1816" s="20">
        <f t="shared" si="247"/>
        <v>9010</v>
      </c>
      <c r="E1816" s="20"/>
    </row>
    <row r="1817" spans="1:5" hidden="1" x14ac:dyDescent="0.25">
      <c r="A1817">
        <f t="shared" si="245"/>
        <v>1803</v>
      </c>
      <c r="B1817" s="20">
        <f t="shared" si="246"/>
        <v>7212</v>
      </c>
      <c r="C1817" s="20"/>
      <c r="D1817" s="20">
        <f t="shared" si="247"/>
        <v>9015</v>
      </c>
      <c r="E1817" s="20"/>
    </row>
    <row r="1818" spans="1:5" hidden="1" x14ac:dyDescent="0.25">
      <c r="A1818">
        <f t="shared" si="245"/>
        <v>1804</v>
      </c>
      <c r="B1818" s="20">
        <f t="shared" si="246"/>
        <v>7216</v>
      </c>
      <c r="C1818" s="20"/>
      <c r="D1818" s="20">
        <f t="shared" si="247"/>
        <v>9020</v>
      </c>
      <c r="E1818" s="20"/>
    </row>
    <row r="1819" spans="1:5" hidden="1" x14ac:dyDescent="0.25">
      <c r="A1819">
        <f t="shared" si="245"/>
        <v>1805</v>
      </c>
      <c r="B1819" s="20">
        <f t="shared" si="246"/>
        <v>7220</v>
      </c>
      <c r="C1819" s="20"/>
      <c r="D1819" s="20">
        <f t="shared" si="247"/>
        <v>9025</v>
      </c>
      <c r="E1819" s="20"/>
    </row>
    <row r="1820" spans="1:5" hidden="1" x14ac:dyDescent="0.25">
      <c r="A1820">
        <f t="shared" si="245"/>
        <v>1806</v>
      </c>
      <c r="B1820" s="20">
        <f t="shared" si="246"/>
        <v>7224</v>
      </c>
      <c r="C1820" s="20"/>
      <c r="D1820" s="20">
        <f t="shared" si="247"/>
        <v>9030</v>
      </c>
      <c r="E1820" s="20"/>
    </row>
    <row r="1821" spans="1:5" hidden="1" x14ac:dyDescent="0.25">
      <c r="A1821">
        <f t="shared" si="245"/>
        <v>1807</v>
      </c>
      <c r="B1821" s="20">
        <f t="shared" si="246"/>
        <v>7228</v>
      </c>
      <c r="C1821" s="20"/>
      <c r="D1821" s="20">
        <f t="shared" si="247"/>
        <v>9035</v>
      </c>
      <c r="E1821" s="20"/>
    </row>
    <row r="1822" spans="1:5" hidden="1" x14ac:dyDescent="0.25">
      <c r="A1822">
        <f t="shared" si="245"/>
        <v>1808</v>
      </c>
      <c r="B1822" s="20">
        <f t="shared" si="246"/>
        <v>7232</v>
      </c>
      <c r="C1822" s="20"/>
      <c r="D1822" s="20">
        <f t="shared" si="247"/>
        <v>9040</v>
      </c>
      <c r="E1822" s="20"/>
    </row>
    <row r="1823" spans="1:5" hidden="1" x14ac:dyDescent="0.25">
      <c r="A1823">
        <f t="shared" si="245"/>
        <v>1809</v>
      </c>
      <c r="B1823" s="20">
        <f t="shared" si="246"/>
        <v>7236</v>
      </c>
      <c r="C1823" s="20"/>
      <c r="D1823" s="20">
        <f t="shared" si="247"/>
        <v>9045</v>
      </c>
      <c r="E1823" s="20"/>
    </row>
    <row r="1824" spans="1:5" hidden="1" x14ac:dyDescent="0.25">
      <c r="A1824">
        <f t="shared" si="245"/>
        <v>1810</v>
      </c>
      <c r="B1824" s="20">
        <f t="shared" si="246"/>
        <v>7240</v>
      </c>
      <c r="C1824" s="20"/>
      <c r="D1824" s="20">
        <f t="shared" si="247"/>
        <v>9050</v>
      </c>
      <c r="E1824" s="20"/>
    </row>
    <row r="1825" spans="1:5" hidden="1" x14ac:dyDescent="0.25">
      <c r="A1825">
        <f t="shared" si="245"/>
        <v>1811</v>
      </c>
      <c r="B1825" s="20">
        <f t="shared" si="246"/>
        <v>7244</v>
      </c>
      <c r="C1825" s="20"/>
      <c r="D1825" s="20">
        <f t="shared" si="247"/>
        <v>9055</v>
      </c>
      <c r="E1825" s="20"/>
    </row>
    <row r="1826" spans="1:5" hidden="1" x14ac:dyDescent="0.25">
      <c r="A1826">
        <f t="shared" si="245"/>
        <v>1812</v>
      </c>
      <c r="B1826" s="20">
        <f t="shared" si="246"/>
        <v>7248</v>
      </c>
      <c r="C1826" s="20"/>
      <c r="D1826" s="20">
        <f t="shared" si="247"/>
        <v>9060</v>
      </c>
      <c r="E1826" s="20"/>
    </row>
    <row r="1827" spans="1:5" hidden="1" x14ac:dyDescent="0.25">
      <c r="A1827">
        <f t="shared" si="245"/>
        <v>1813</v>
      </c>
      <c r="B1827" s="20">
        <f t="shared" si="246"/>
        <v>7252</v>
      </c>
      <c r="C1827" s="20"/>
      <c r="D1827" s="20">
        <f t="shared" si="247"/>
        <v>9065</v>
      </c>
      <c r="E1827" s="20"/>
    </row>
    <row r="1828" spans="1:5" hidden="1" x14ac:dyDescent="0.25">
      <c r="A1828">
        <f t="shared" si="245"/>
        <v>1814</v>
      </c>
      <c r="B1828" s="20">
        <f t="shared" si="246"/>
        <v>7256</v>
      </c>
      <c r="C1828" s="20"/>
      <c r="D1828" s="20">
        <f t="shared" si="247"/>
        <v>9070</v>
      </c>
      <c r="E1828" s="20"/>
    </row>
    <row r="1829" spans="1:5" hidden="1" x14ac:dyDescent="0.25">
      <c r="A1829">
        <f t="shared" si="245"/>
        <v>1815</v>
      </c>
      <c r="B1829" s="20">
        <f t="shared" si="246"/>
        <v>7260</v>
      </c>
      <c r="C1829" s="20"/>
      <c r="D1829" s="20">
        <f t="shared" si="247"/>
        <v>9075</v>
      </c>
      <c r="E1829" s="20"/>
    </row>
    <row r="1830" spans="1:5" hidden="1" x14ac:dyDescent="0.25">
      <c r="A1830">
        <f t="shared" si="245"/>
        <v>1816</v>
      </c>
      <c r="B1830" s="20">
        <f t="shared" si="246"/>
        <v>7264</v>
      </c>
      <c r="C1830" s="20"/>
      <c r="D1830" s="20">
        <f t="shared" si="247"/>
        <v>9080</v>
      </c>
      <c r="E1830" s="20"/>
    </row>
    <row r="1831" spans="1:5" hidden="1" x14ac:dyDescent="0.25">
      <c r="A1831">
        <f t="shared" si="245"/>
        <v>1817</v>
      </c>
      <c r="B1831" s="20">
        <f t="shared" si="246"/>
        <v>7268</v>
      </c>
      <c r="C1831" s="20"/>
      <c r="D1831" s="20">
        <f t="shared" si="247"/>
        <v>9085</v>
      </c>
      <c r="E1831" s="20"/>
    </row>
    <row r="1832" spans="1:5" hidden="1" x14ac:dyDescent="0.25">
      <c r="A1832">
        <f t="shared" ref="A1832:A1895" si="248">A1831+1</f>
        <v>1818</v>
      </c>
      <c r="B1832" s="20">
        <f t="shared" si="246"/>
        <v>7272</v>
      </c>
      <c r="C1832" s="20"/>
      <c r="D1832" s="20">
        <f t="shared" si="247"/>
        <v>9090</v>
      </c>
      <c r="E1832" s="20"/>
    </row>
    <row r="1833" spans="1:5" hidden="1" x14ac:dyDescent="0.25">
      <c r="A1833">
        <f t="shared" si="248"/>
        <v>1819</v>
      </c>
      <c r="B1833" s="20">
        <f t="shared" si="246"/>
        <v>7276</v>
      </c>
      <c r="C1833" s="20"/>
      <c r="D1833" s="20">
        <f t="shared" si="247"/>
        <v>9095</v>
      </c>
      <c r="E1833" s="20"/>
    </row>
    <row r="1834" spans="1:5" hidden="1" x14ac:dyDescent="0.25">
      <c r="A1834">
        <f t="shared" si="248"/>
        <v>1820</v>
      </c>
      <c r="B1834" s="20">
        <f t="shared" si="246"/>
        <v>7280</v>
      </c>
      <c r="C1834" s="20"/>
      <c r="D1834" s="20">
        <f t="shared" si="247"/>
        <v>9100</v>
      </c>
      <c r="E1834" s="20"/>
    </row>
    <row r="1835" spans="1:5" hidden="1" x14ac:dyDescent="0.25">
      <c r="A1835">
        <f t="shared" si="248"/>
        <v>1821</v>
      </c>
      <c r="B1835" s="20">
        <f t="shared" si="246"/>
        <v>7284</v>
      </c>
      <c r="C1835" s="20"/>
      <c r="D1835" s="20">
        <f t="shared" si="247"/>
        <v>9105</v>
      </c>
      <c r="E1835" s="20"/>
    </row>
    <row r="1836" spans="1:5" hidden="1" x14ac:dyDescent="0.25">
      <c r="A1836">
        <f t="shared" si="248"/>
        <v>1822</v>
      </c>
      <c r="B1836" s="20">
        <f t="shared" si="246"/>
        <v>7288</v>
      </c>
      <c r="C1836" s="20"/>
      <c r="D1836" s="20">
        <f t="shared" si="247"/>
        <v>9110</v>
      </c>
      <c r="E1836" s="20"/>
    </row>
    <row r="1837" spans="1:5" hidden="1" x14ac:dyDescent="0.25">
      <c r="A1837">
        <f t="shared" si="248"/>
        <v>1823</v>
      </c>
      <c r="B1837" s="20">
        <f t="shared" si="246"/>
        <v>7292</v>
      </c>
      <c r="C1837" s="20"/>
      <c r="D1837" s="20">
        <f t="shared" si="247"/>
        <v>9115</v>
      </c>
      <c r="E1837" s="20"/>
    </row>
    <row r="1838" spans="1:5" hidden="1" x14ac:dyDescent="0.25">
      <c r="A1838">
        <f t="shared" si="248"/>
        <v>1824</v>
      </c>
      <c r="B1838" s="20">
        <f t="shared" si="246"/>
        <v>7296</v>
      </c>
      <c r="C1838" s="20"/>
      <c r="D1838" s="20">
        <f t="shared" si="247"/>
        <v>9120</v>
      </c>
      <c r="E1838" s="20"/>
    </row>
    <row r="1839" spans="1:5" hidden="1" x14ac:dyDescent="0.25">
      <c r="A1839">
        <f t="shared" si="248"/>
        <v>1825</v>
      </c>
      <c r="B1839" s="20">
        <f t="shared" si="246"/>
        <v>7300</v>
      </c>
      <c r="C1839" s="20"/>
      <c r="D1839" s="20">
        <f t="shared" si="247"/>
        <v>9125</v>
      </c>
      <c r="E1839" s="20"/>
    </row>
    <row r="1840" spans="1:5" hidden="1" x14ac:dyDescent="0.25">
      <c r="A1840">
        <f t="shared" si="248"/>
        <v>1826</v>
      </c>
      <c r="B1840" s="20">
        <f t="shared" si="246"/>
        <v>7304</v>
      </c>
      <c r="C1840" s="20"/>
      <c r="D1840" s="20">
        <f t="shared" si="247"/>
        <v>9130</v>
      </c>
      <c r="E1840" s="20"/>
    </row>
    <row r="1841" spans="1:5" hidden="1" x14ac:dyDescent="0.25">
      <c r="A1841">
        <f t="shared" si="248"/>
        <v>1827</v>
      </c>
      <c r="B1841" s="20">
        <f t="shared" si="246"/>
        <v>7308</v>
      </c>
      <c r="C1841" s="20"/>
      <c r="D1841" s="20">
        <f t="shared" si="247"/>
        <v>9135</v>
      </c>
      <c r="E1841" s="20"/>
    </row>
    <row r="1842" spans="1:5" hidden="1" x14ac:dyDescent="0.25">
      <c r="A1842">
        <f t="shared" si="248"/>
        <v>1828</v>
      </c>
      <c r="B1842" s="20">
        <f t="shared" si="246"/>
        <v>7312</v>
      </c>
      <c r="C1842" s="20"/>
      <c r="D1842" s="20">
        <f t="shared" si="247"/>
        <v>9140</v>
      </c>
      <c r="E1842" s="20"/>
    </row>
    <row r="1843" spans="1:5" hidden="1" x14ac:dyDescent="0.25">
      <c r="A1843">
        <f t="shared" si="248"/>
        <v>1829</v>
      </c>
      <c r="B1843" s="20">
        <f t="shared" si="246"/>
        <v>7316</v>
      </c>
      <c r="C1843" s="20"/>
      <c r="D1843" s="20">
        <f t="shared" si="247"/>
        <v>9145</v>
      </c>
      <c r="E1843" s="20"/>
    </row>
    <row r="1844" spans="1:5" hidden="1" x14ac:dyDescent="0.25">
      <c r="A1844">
        <f t="shared" si="248"/>
        <v>1830</v>
      </c>
      <c r="B1844" s="20">
        <f t="shared" si="246"/>
        <v>7320</v>
      </c>
      <c r="C1844" s="20"/>
      <c r="D1844" s="20">
        <f t="shared" si="247"/>
        <v>9150</v>
      </c>
      <c r="E1844" s="20"/>
    </row>
    <row r="1845" spans="1:5" hidden="1" x14ac:dyDescent="0.25">
      <c r="A1845">
        <f t="shared" si="248"/>
        <v>1831</v>
      </c>
      <c r="B1845" s="20">
        <f t="shared" si="246"/>
        <v>7324</v>
      </c>
      <c r="C1845" s="20"/>
      <c r="D1845" s="20">
        <f t="shared" si="247"/>
        <v>9155</v>
      </c>
      <c r="E1845" s="20"/>
    </row>
    <row r="1846" spans="1:5" hidden="1" x14ac:dyDescent="0.25">
      <c r="A1846">
        <f t="shared" si="248"/>
        <v>1832</v>
      </c>
      <c r="B1846" s="20">
        <f t="shared" si="246"/>
        <v>7328</v>
      </c>
      <c r="C1846" s="20"/>
      <c r="D1846" s="20">
        <f t="shared" si="247"/>
        <v>9160</v>
      </c>
      <c r="E1846" s="20"/>
    </row>
    <row r="1847" spans="1:5" hidden="1" x14ac:dyDescent="0.25">
      <c r="A1847">
        <f t="shared" si="248"/>
        <v>1833</v>
      </c>
      <c r="B1847" s="20">
        <f t="shared" si="246"/>
        <v>7332</v>
      </c>
      <c r="C1847" s="20"/>
      <c r="D1847" s="20">
        <f t="shared" si="247"/>
        <v>9165</v>
      </c>
      <c r="E1847" s="20"/>
    </row>
    <row r="1848" spans="1:5" hidden="1" x14ac:dyDescent="0.25">
      <c r="A1848">
        <f t="shared" si="248"/>
        <v>1834</v>
      </c>
      <c r="B1848" s="20">
        <f t="shared" si="246"/>
        <v>7336</v>
      </c>
      <c r="C1848" s="20"/>
      <c r="D1848" s="20">
        <f t="shared" si="247"/>
        <v>9170</v>
      </c>
      <c r="E1848" s="20"/>
    </row>
    <row r="1849" spans="1:5" hidden="1" x14ac:dyDescent="0.25">
      <c r="A1849">
        <f t="shared" si="248"/>
        <v>1835</v>
      </c>
      <c r="B1849" s="20">
        <f t="shared" si="246"/>
        <v>7340</v>
      </c>
      <c r="C1849" s="20"/>
      <c r="D1849" s="20">
        <f t="shared" si="247"/>
        <v>9175</v>
      </c>
      <c r="E1849" s="20"/>
    </row>
    <row r="1850" spans="1:5" hidden="1" x14ac:dyDescent="0.25">
      <c r="A1850">
        <f t="shared" si="248"/>
        <v>1836</v>
      </c>
      <c r="B1850" s="20">
        <f t="shared" si="246"/>
        <v>7344</v>
      </c>
      <c r="C1850" s="20"/>
      <c r="D1850" s="20">
        <f t="shared" si="247"/>
        <v>9180</v>
      </c>
      <c r="E1850" s="20"/>
    </row>
    <row r="1851" spans="1:5" hidden="1" x14ac:dyDescent="0.25">
      <c r="A1851">
        <f t="shared" si="248"/>
        <v>1837</v>
      </c>
      <c r="B1851" s="20">
        <f t="shared" si="246"/>
        <v>7348</v>
      </c>
      <c r="C1851" s="20"/>
      <c r="D1851" s="20">
        <f t="shared" si="247"/>
        <v>9185</v>
      </c>
      <c r="E1851" s="20"/>
    </row>
    <row r="1852" spans="1:5" hidden="1" x14ac:dyDescent="0.25">
      <c r="A1852">
        <f t="shared" si="248"/>
        <v>1838</v>
      </c>
      <c r="B1852" s="20">
        <f t="shared" si="246"/>
        <v>7352</v>
      </c>
      <c r="C1852" s="20"/>
      <c r="D1852" s="20">
        <f t="shared" si="247"/>
        <v>9190</v>
      </c>
      <c r="E1852" s="20"/>
    </row>
    <row r="1853" spans="1:5" hidden="1" x14ac:dyDescent="0.25">
      <c r="A1853">
        <f t="shared" si="248"/>
        <v>1839</v>
      </c>
      <c r="B1853" s="20">
        <f t="shared" si="246"/>
        <v>7356</v>
      </c>
      <c r="C1853" s="20"/>
      <c r="D1853" s="20">
        <f t="shared" si="247"/>
        <v>9195</v>
      </c>
      <c r="E1853" s="20"/>
    </row>
    <row r="1854" spans="1:5" hidden="1" x14ac:dyDescent="0.25">
      <c r="A1854">
        <f t="shared" si="248"/>
        <v>1840</v>
      </c>
      <c r="B1854" s="20">
        <f t="shared" si="246"/>
        <v>7360</v>
      </c>
      <c r="C1854" s="20"/>
      <c r="D1854" s="20">
        <f t="shared" si="247"/>
        <v>9200</v>
      </c>
      <c r="E1854" s="20"/>
    </row>
    <row r="1855" spans="1:5" hidden="1" x14ac:dyDescent="0.25">
      <c r="A1855">
        <f t="shared" si="248"/>
        <v>1841</v>
      </c>
      <c r="B1855" s="20">
        <f t="shared" si="246"/>
        <v>7364</v>
      </c>
      <c r="C1855" s="20"/>
      <c r="D1855" s="20">
        <f t="shared" si="247"/>
        <v>9205</v>
      </c>
      <c r="E1855" s="20"/>
    </row>
    <row r="1856" spans="1:5" hidden="1" x14ac:dyDescent="0.25">
      <c r="A1856">
        <f t="shared" si="248"/>
        <v>1842</v>
      </c>
      <c r="B1856" s="20">
        <f t="shared" si="246"/>
        <v>7368</v>
      </c>
      <c r="C1856" s="20"/>
      <c r="D1856" s="20">
        <f t="shared" si="247"/>
        <v>9210</v>
      </c>
      <c r="E1856" s="20"/>
    </row>
    <row r="1857" spans="1:5" hidden="1" x14ac:dyDescent="0.25">
      <c r="A1857">
        <f t="shared" si="248"/>
        <v>1843</v>
      </c>
      <c r="B1857" s="20">
        <f t="shared" si="246"/>
        <v>7372</v>
      </c>
      <c r="C1857" s="20"/>
      <c r="D1857" s="20">
        <f t="shared" si="247"/>
        <v>9215</v>
      </c>
      <c r="E1857" s="20"/>
    </row>
    <row r="1858" spans="1:5" hidden="1" x14ac:dyDescent="0.25">
      <c r="A1858">
        <f t="shared" si="248"/>
        <v>1844</v>
      </c>
      <c r="B1858" s="20">
        <f t="shared" si="246"/>
        <v>7376</v>
      </c>
      <c r="C1858" s="20"/>
      <c r="D1858" s="20">
        <f t="shared" si="247"/>
        <v>9220</v>
      </c>
      <c r="E1858" s="20"/>
    </row>
    <row r="1859" spans="1:5" hidden="1" x14ac:dyDescent="0.25">
      <c r="A1859">
        <f t="shared" si="248"/>
        <v>1845</v>
      </c>
      <c r="B1859" s="20">
        <f t="shared" si="246"/>
        <v>7380</v>
      </c>
      <c r="C1859" s="20"/>
      <c r="D1859" s="20">
        <f t="shared" si="247"/>
        <v>9225</v>
      </c>
      <c r="E1859" s="20"/>
    </row>
    <row r="1860" spans="1:5" hidden="1" x14ac:dyDescent="0.25">
      <c r="A1860">
        <f t="shared" si="248"/>
        <v>1846</v>
      </c>
      <c r="B1860" s="20">
        <f t="shared" si="246"/>
        <v>7384</v>
      </c>
      <c r="C1860" s="20"/>
      <c r="D1860" s="20">
        <f t="shared" si="247"/>
        <v>9230</v>
      </c>
      <c r="E1860" s="20"/>
    </row>
    <row r="1861" spans="1:5" hidden="1" x14ac:dyDescent="0.25">
      <c r="A1861">
        <f t="shared" si="248"/>
        <v>1847</v>
      </c>
      <c r="B1861" s="20">
        <f t="shared" si="246"/>
        <v>7388</v>
      </c>
      <c r="C1861" s="20"/>
      <c r="D1861" s="20">
        <f t="shared" si="247"/>
        <v>9235</v>
      </c>
      <c r="E1861" s="20"/>
    </row>
    <row r="1862" spans="1:5" hidden="1" x14ac:dyDescent="0.25">
      <c r="A1862">
        <f t="shared" si="248"/>
        <v>1848</v>
      </c>
      <c r="B1862" s="20">
        <f t="shared" si="246"/>
        <v>7392</v>
      </c>
      <c r="C1862" s="20"/>
      <c r="D1862" s="20">
        <f t="shared" si="247"/>
        <v>9240</v>
      </c>
      <c r="E1862" s="20"/>
    </row>
    <row r="1863" spans="1:5" hidden="1" x14ac:dyDescent="0.25">
      <c r="A1863">
        <f t="shared" si="248"/>
        <v>1849</v>
      </c>
      <c r="B1863" s="20">
        <f t="shared" si="246"/>
        <v>7396</v>
      </c>
      <c r="C1863" s="20"/>
      <c r="D1863" s="20">
        <f t="shared" si="247"/>
        <v>9245</v>
      </c>
      <c r="E1863" s="20"/>
    </row>
    <row r="1864" spans="1:5" hidden="1" x14ac:dyDescent="0.25">
      <c r="A1864">
        <f t="shared" si="248"/>
        <v>1850</v>
      </c>
      <c r="B1864" s="20">
        <f t="shared" si="246"/>
        <v>7400</v>
      </c>
      <c r="C1864" s="20"/>
      <c r="D1864" s="20">
        <f t="shared" si="247"/>
        <v>9250</v>
      </c>
      <c r="E1864" s="20"/>
    </row>
    <row r="1865" spans="1:5" hidden="1" x14ac:dyDescent="0.25">
      <c r="A1865">
        <f t="shared" si="248"/>
        <v>1851</v>
      </c>
      <c r="B1865" s="20">
        <f t="shared" si="246"/>
        <v>7404</v>
      </c>
      <c r="C1865" s="20"/>
      <c r="D1865" s="20">
        <f t="shared" si="247"/>
        <v>9255</v>
      </c>
      <c r="E1865" s="20"/>
    </row>
    <row r="1866" spans="1:5" hidden="1" x14ac:dyDescent="0.25">
      <c r="A1866">
        <f t="shared" si="248"/>
        <v>1852</v>
      </c>
      <c r="B1866" s="20">
        <f t="shared" si="246"/>
        <v>7408</v>
      </c>
      <c r="C1866" s="20"/>
      <c r="D1866" s="20">
        <f t="shared" si="247"/>
        <v>9260</v>
      </c>
      <c r="E1866" s="20"/>
    </row>
    <row r="1867" spans="1:5" hidden="1" x14ac:dyDescent="0.25">
      <c r="A1867">
        <f t="shared" si="248"/>
        <v>1853</v>
      </c>
      <c r="B1867" s="20">
        <f t="shared" si="246"/>
        <v>7412</v>
      </c>
      <c r="C1867" s="20"/>
      <c r="D1867" s="20">
        <f t="shared" si="247"/>
        <v>9265</v>
      </c>
      <c r="E1867" s="20"/>
    </row>
    <row r="1868" spans="1:5" hidden="1" x14ac:dyDescent="0.25">
      <c r="A1868">
        <f t="shared" si="248"/>
        <v>1854</v>
      </c>
      <c r="B1868" s="20">
        <f t="shared" si="246"/>
        <v>7416</v>
      </c>
      <c r="C1868" s="20"/>
      <c r="D1868" s="20">
        <f t="shared" si="247"/>
        <v>9270</v>
      </c>
      <c r="E1868" s="20"/>
    </row>
    <row r="1869" spans="1:5" hidden="1" x14ac:dyDescent="0.25">
      <c r="A1869">
        <f t="shared" si="248"/>
        <v>1855</v>
      </c>
      <c r="B1869" s="20">
        <f t="shared" ref="B1869:B1932" si="249">A1869*$B$14</f>
        <v>7420</v>
      </c>
      <c r="C1869" s="20"/>
      <c r="D1869" s="20">
        <f t="shared" si="247"/>
        <v>9275</v>
      </c>
      <c r="E1869" s="20"/>
    </row>
    <row r="1870" spans="1:5" hidden="1" x14ac:dyDescent="0.25">
      <c r="A1870">
        <f t="shared" si="248"/>
        <v>1856</v>
      </c>
      <c r="B1870" s="20">
        <f t="shared" si="249"/>
        <v>7424</v>
      </c>
      <c r="C1870" s="20"/>
      <c r="D1870" s="20">
        <f t="shared" si="247"/>
        <v>9280</v>
      </c>
      <c r="E1870" s="20"/>
    </row>
    <row r="1871" spans="1:5" hidden="1" x14ac:dyDescent="0.25">
      <c r="A1871">
        <f t="shared" si="248"/>
        <v>1857</v>
      </c>
      <c r="B1871" s="20">
        <f t="shared" si="249"/>
        <v>7428</v>
      </c>
      <c r="C1871" s="20"/>
      <c r="D1871" s="20">
        <f t="shared" si="247"/>
        <v>9285</v>
      </c>
      <c r="E1871" s="20"/>
    </row>
    <row r="1872" spans="1:5" hidden="1" x14ac:dyDescent="0.25">
      <c r="A1872">
        <f t="shared" si="248"/>
        <v>1858</v>
      </c>
      <c r="B1872" s="20">
        <f t="shared" si="249"/>
        <v>7432</v>
      </c>
      <c r="C1872" s="20"/>
      <c r="D1872" s="20">
        <f t="shared" ref="D1872:D1935" si="250">A1872*$D$14</f>
        <v>9290</v>
      </c>
      <c r="E1872" s="20"/>
    </row>
    <row r="1873" spans="1:5" hidden="1" x14ac:dyDescent="0.25">
      <c r="A1873">
        <f t="shared" si="248"/>
        <v>1859</v>
      </c>
      <c r="B1873" s="20">
        <f t="shared" si="249"/>
        <v>7436</v>
      </c>
      <c r="C1873" s="20"/>
      <c r="D1873" s="20">
        <f t="shared" si="250"/>
        <v>9295</v>
      </c>
      <c r="E1873" s="20"/>
    </row>
    <row r="1874" spans="1:5" hidden="1" x14ac:dyDescent="0.25">
      <c r="A1874">
        <f t="shared" si="248"/>
        <v>1860</v>
      </c>
      <c r="B1874" s="20">
        <f t="shared" si="249"/>
        <v>7440</v>
      </c>
      <c r="C1874" s="20"/>
      <c r="D1874" s="20">
        <f t="shared" si="250"/>
        <v>9300</v>
      </c>
      <c r="E1874" s="20"/>
    </row>
    <row r="1875" spans="1:5" hidden="1" x14ac:dyDescent="0.25">
      <c r="A1875">
        <f t="shared" si="248"/>
        <v>1861</v>
      </c>
      <c r="B1875" s="20">
        <f t="shared" si="249"/>
        <v>7444</v>
      </c>
      <c r="C1875" s="20"/>
      <c r="D1875" s="20">
        <f t="shared" si="250"/>
        <v>9305</v>
      </c>
      <c r="E1875" s="20"/>
    </row>
    <row r="1876" spans="1:5" hidden="1" x14ac:dyDescent="0.25">
      <c r="A1876">
        <f t="shared" si="248"/>
        <v>1862</v>
      </c>
      <c r="B1876" s="20">
        <f t="shared" si="249"/>
        <v>7448</v>
      </c>
      <c r="C1876" s="20"/>
      <c r="D1876" s="20">
        <f t="shared" si="250"/>
        <v>9310</v>
      </c>
      <c r="E1876" s="20"/>
    </row>
    <row r="1877" spans="1:5" hidden="1" x14ac:dyDescent="0.25">
      <c r="A1877">
        <f t="shared" si="248"/>
        <v>1863</v>
      </c>
      <c r="B1877" s="20">
        <f t="shared" si="249"/>
        <v>7452</v>
      </c>
      <c r="C1877" s="20"/>
      <c r="D1877" s="20">
        <f t="shared" si="250"/>
        <v>9315</v>
      </c>
      <c r="E1877" s="20"/>
    </row>
    <row r="1878" spans="1:5" hidden="1" x14ac:dyDescent="0.25">
      <c r="A1878">
        <f t="shared" si="248"/>
        <v>1864</v>
      </c>
      <c r="B1878" s="20">
        <f t="shared" si="249"/>
        <v>7456</v>
      </c>
      <c r="C1878" s="20"/>
      <c r="D1878" s="20">
        <f t="shared" si="250"/>
        <v>9320</v>
      </c>
      <c r="E1878" s="20"/>
    </row>
    <row r="1879" spans="1:5" hidden="1" x14ac:dyDescent="0.25">
      <c r="A1879">
        <f t="shared" si="248"/>
        <v>1865</v>
      </c>
      <c r="B1879" s="20">
        <f t="shared" si="249"/>
        <v>7460</v>
      </c>
      <c r="C1879" s="20"/>
      <c r="D1879" s="20">
        <f t="shared" si="250"/>
        <v>9325</v>
      </c>
      <c r="E1879" s="20"/>
    </row>
    <row r="1880" spans="1:5" hidden="1" x14ac:dyDescent="0.25">
      <c r="A1880">
        <f t="shared" si="248"/>
        <v>1866</v>
      </c>
      <c r="B1880" s="20">
        <f t="shared" si="249"/>
        <v>7464</v>
      </c>
      <c r="C1880" s="20"/>
      <c r="D1880" s="20">
        <f t="shared" si="250"/>
        <v>9330</v>
      </c>
      <c r="E1880" s="20"/>
    </row>
    <row r="1881" spans="1:5" hidden="1" x14ac:dyDescent="0.25">
      <c r="A1881">
        <f t="shared" si="248"/>
        <v>1867</v>
      </c>
      <c r="B1881" s="20">
        <f t="shared" si="249"/>
        <v>7468</v>
      </c>
      <c r="C1881" s="20"/>
      <c r="D1881" s="20">
        <f t="shared" si="250"/>
        <v>9335</v>
      </c>
      <c r="E1881" s="20"/>
    </row>
    <row r="1882" spans="1:5" hidden="1" x14ac:dyDescent="0.25">
      <c r="A1882">
        <f t="shared" si="248"/>
        <v>1868</v>
      </c>
      <c r="B1882" s="20">
        <f t="shared" si="249"/>
        <v>7472</v>
      </c>
      <c r="C1882" s="20"/>
      <c r="D1882" s="20">
        <f t="shared" si="250"/>
        <v>9340</v>
      </c>
      <c r="E1882" s="20"/>
    </row>
    <row r="1883" spans="1:5" hidden="1" x14ac:dyDescent="0.25">
      <c r="A1883">
        <f t="shared" si="248"/>
        <v>1869</v>
      </c>
      <c r="B1883" s="20">
        <f t="shared" si="249"/>
        <v>7476</v>
      </c>
      <c r="C1883" s="20"/>
      <c r="D1883" s="20">
        <f t="shared" si="250"/>
        <v>9345</v>
      </c>
      <c r="E1883" s="20"/>
    </row>
    <row r="1884" spans="1:5" hidden="1" x14ac:dyDescent="0.25">
      <c r="A1884">
        <f t="shared" si="248"/>
        <v>1870</v>
      </c>
      <c r="B1884" s="20">
        <f t="shared" si="249"/>
        <v>7480</v>
      </c>
      <c r="C1884" s="20"/>
      <c r="D1884" s="20">
        <f t="shared" si="250"/>
        <v>9350</v>
      </c>
      <c r="E1884" s="20"/>
    </row>
    <row r="1885" spans="1:5" hidden="1" x14ac:dyDescent="0.25">
      <c r="A1885">
        <f t="shared" si="248"/>
        <v>1871</v>
      </c>
      <c r="B1885" s="20">
        <f t="shared" si="249"/>
        <v>7484</v>
      </c>
      <c r="C1885" s="20"/>
      <c r="D1885" s="20">
        <f t="shared" si="250"/>
        <v>9355</v>
      </c>
      <c r="E1885" s="20"/>
    </row>
    <row r="1886" spans="1:5" hidden="1" x14ac:dyDescent="0.25">
      <c r="A1886">
        <f t="shared" si="248"/>
        <v>1872</v>
      </c>
      <c r="B1886" s="20">
        <f t="shared" si="249"/>
        <v>7488</v>
      </c>
      <c r="C1886" s="20"/>
      <c r="D1886" s="20">
        <f t="shared" si="250"/>
        <v>9360</v>
      </c>
      <c r="E1886" s="20"/>
    </row>
    <row r="1887" spans="1:5" hidden="1" x14ac:dyDescent="0.25">
      <c r="A1887">
        <f t="shared" si="248"/>
        <v>1873</v>
      </c>
      <c r="B1887" s="20">
        <f t="shared" si="249"/>
        <v>7492</v>
      </c>
      <c r="C1887" s="20"/>
      <c r="D1887" s="20">
        <f t="shared" si="250"/>
        <v>9365</v>
      </c>
      <c r="E1887" s="20"/>
    </row>
    <row r="1888" spans="1:5" hidden="1" x14ac:dyDescent="0.25">
      <c r="A1888">
        <f t="shared" si="248"/>
        <v>1874</v>
      </c>
      <c r="B1888" s="20">
        <f t="shared" si="249"/>
        <v>7496</v>
      </c>
      <c r="C1888" s="20"/>
      <c r="D1888" s="20">
        <f t="shared" si="250"/>
        <v>9370</v>
      </c>
      <c r="E1888" s="20"/>
    </row>
    <row r="1889" spans="1:5" hidden="1" x14ac:dyDescent="0.25">
      <c r="A1889">
        <f t="shared" si="248"/>
        <v>1875</v>
      </c>
      <c r="B1889" s="20">
        <f t="shared" si="249"/>
        <v>7500</v>
      </c>
      <c r="C1889" s="20"/>
      <c r="D1889" s="20">
        <f t="shared" si="250"/>
        <v>9375</v>
      </c>
      <c r="E1889" s="20"/>
    </row>
    <row r="1890" spans="1:5" hidden="1" x14ac:dyDescent="0.25">
      <c r="A1890">
        <f t="shared" si="248"/>
        <v>1876</v>
      </c>
      <c r="B1890" s="20">
        <f t="shared" si="249"/>
        <v>7504</v>
      </c>
      <c r="C1890" s="20"/>
      <c r="D1890" s="20">
        <f t="shared" si="250"/>
        <v>9380</v>
      </c>
      <c r="E1890" s="20"/>
    </row>
    <row r="1891" spans="1:5" hidden="1" x14ac:dyDescent="0.25">
      <c r="A1891">
        <f t="shared" si="248"/>
        <v>1877</v>
      </c>
      <c r="B1891" s="20">
        <f t="shared" si="249"/>
        <v>7508</v>
      </c>
      <c r="C1891" s="20"/>
      <c r="D1891" s="20">
        <f t="shared" si="250"/>
        <v>9385</v>
      </c>
      <c r="E1891" s="20"/>
    </row>
    <row r="1892" spans="1:5" hidden="1" x14ac:dyDescent="0.25">
      <c r="A1892">
        <f t="shared" si="248"/>
        <v>1878</v>
      </c>
      <c r="B1892" s="20">
        <f t="shared" si="249"/>
        <v>7512</v>
      </c>
      <c r="C1892" s="20"/>
      <c r="D1892" s="20">
        <f t="shared" si="250"/>
        <v>9390</v>
      </c>
      <c r="E1892" s="20"/>
    </row>
    <row r="1893" spans="1:5" hidden="1" x14ac:dyDescent="0.25">
      <c r="A1893">
        <f t="shared" si="248"/>
        <v>1879</v>
      </c>
      <c r="B1893" s="20">
        <f t="shared" si="249"/>
        <v>7516</v>
      </c>
      <c r="C1893" s="20"/>
      <c r="D1893" s="20">
        <f t="shared" si="250"/>
        <v>9395</v>
      </c>
      <c r="E1893" s="20"/>
    </row>
    <row r="1894" spans="1:5" hidden="1" x14ac:dyDescent="0.25">
      <c r="A1894">
        <f t="shared" si="248"/>
        <v>1880</v>
      </c>
      <c r="B1894" s="20">
        <f t="shared" si="249"/>
        <v>7520</v>
      </c>
      <c r="C1894" s="20"/>
      <c r="D1894" s="20">
        <f t="shared" si="250"/>
        <v>9400</v>
      </c>
      <c r="E1894" s="20"/>
    </row>
    <row r="1895" spans="1:5" hidden="1" x14ac:dyDescent="0.25">
      <c r="A1895">
        <f t="shared" si="248"/>
        <v>1881</v>
      </c>
      <c r="B1895" s="20">
        <f t="shared" si="249"/>
        <v>7524</v>
      </c>
      <c r="C1895" s="20"/>
      <c r="D1895" s="20">
        <f t="shared" si="250"/>
        <v>9405</v>
      </c>
      <c r="E1895" s="20"/>
    </row>
    <row r="1896" spans="1:5" hidden="1" x14ac:dyDescent="0.25">
      <c r="A1896">
        <f t="shared" ref="A1896:A1959" si="251">A1895+1</f>
        <v>1882</v>
      </c>
      <c r="B1896" s="20">
        <f t="shared" si="249"/>
        <v>7528</v>
      </c>
      <c r="C1896" s="20"/>
      <c r="D1896" s="20">
        <f t="shared" si="250"/>
        <v>9410</v>
      </c>
      <c r="E1896" s="20"/>
    </row>
    <row r="1897" spans="1:5" hidden="1" x14ac:dyDescent="0.25">
      <c r="A1897">
        <f t="shared" si="251"/>
        <v>1883</v>
      </c>
      <c r="B1897" s="20">
        <f t="shared" si="249"/>
        <v>7532</v>
      </c>
      <c r="C1897" s="20"/>
      <c r="D1897" s="20">
        <f t="shared" si="250"/>
        <v>9415</v>
      </c>
      <c r="E1897" s="20"/>
    </row>
    <row r="1898" spans="1:5" hidden="1" x14ac:dyDescent="0.25">
      <c r="A1898">
        <f t="shared" si="251"/>
        <v>1884</v>
      </c>
      <c r="B1898" s="20">
        <f t="shared" si="249"/>
        <v>7536</v>
      </c>
      <c r="C1898" s="20"/>
      <c r="D1898" s="20">
        <f t="shared" si="250"/>
        <v>9420</v>
      </c>
      <c r="E1898" s="20"/>
    </row>
    <row r="1899" spans="1:5" hidden="1" x14ac:dyDescent="0.25">
      <c r="A1899">
        <f t="shared" si="251"/>
        <v>1885</v>
      </c>
      <c r="B1899" s="20">
        <f t="shared" si="249"/>
        <v>7540</v>
      </c>
      <c r="C1899" s="20"/>
      <c r="D1899" s="20">
        <f t="shared" si="250"/>
        <v>9425</v>
      </c>
      <c r="E1899" s="20"/>
    </row>
    <row r="1900" spans="1:5" hidden="1" x14ac:dyDescent="0.25">
      <c r="A1900">
        <f t="shared" si="251"/>
        <v>1886</v>
      </c>
      <c r="B1900" s="20">
        <f t="shared" si="249"/>
        <v>7544</v>
      </c>
      <c r="C1900" s="20"/>
      <c r="D1900" s="20">
        <f t="shared" si="250"/>
        <v>9430</v>
      </c>
      <c r="E1900" s="20"/>
    </row>
    <row r="1901" spans="1:5" hidden="1" x14ac:dyDescent="0.25">
      <c r="A1901">
        <f t="shared" si="251"/>
        <v>1887</v>
      </c>
      <c r="B1901" s="20">
        <f t="shared" si="249"/>
        <v>7548</v>
      </c>
      <c r="C1901" s="20"/>
      <c r="D1901" s="20">
        <f t="shared" si="250"/>
        <v>9435</v>
      </c>
      <c r="E1901" s="20"/>
    </row>
    <row r="1902" spans="1:5" hidden="1" x14ac:dyDescent="0.25">
      <c r="A1902">
        <f t="shared" si="251"/>
        <v>1888</v>
      </c>
      <c r="B1902" s="20">
        <f t="shared" si="249"/>
        <v>7552</v>
      </c>
      <c r="C1902" s="20"/>
      <c r="D1902" s="20">
        <f t="shared" si="250"/>
        <v>9440</v>
      </c>
      <c r="E1902" s="20"/>
    </row>
    <row r="1903" spans="1:5" hidden="1" x14ac:dyDescent="0.25">
      <c r="A1903">
        <f t="shared" si="251"/>
        <v>1889</v>
      </c>
      <c r="B1903" s="20">
        <f t="shared" si="249"/>
        <v>7556</v>
      </c>
      <c r="C1903" s="20"/>
      <c r="D1903" s="20">
        <f t="shared" si="250"/>
        <v>9445</v>
      </c>
      <c r="E1903" s="20"/>
    </row>
    <row r="1904" spans="1:5" hidden="1" x14ac:dyDescent="0.25">
      <c r="A1904">
        <f t="shared" si="251"/>
        <v>1890</v>
      </c>
      <c r="B1904" s="20">
        <f t="shared" si="249"/>
        <v>7560</v>
      </c>
      <c r="C1904" s="20"/>
      <c r="D1904" s="20">
        <f t="shared" si="250"/>
        <v>9450</v>
      </c>
      <c r="E1904" s="20"/>
    </row>
    <row r="1905" spans="1:5" hidden="1" x14ac:dyDescent="0.25">
      <c r="A1905">
        <f t="shared" si="251"/>
        <v>1891</v>
      </c>
      <c r="B1905" s="20">
        <f t="shared" si="249"/>
        <v>7564</v>
      </c>
      <c r="C1905" s="20"/>
      <c r="D1905" s="20">
        <f t="shared" si="250"/>
        <v>9455</v>
      </c>
      <c r="E1905" s="20"/>
    </row>
    <row r="1906" spans="1:5" hidden="1" x14ac:dyDescent="0.25">
      <c r="A1906">
        <f t="shared" si="251"/>
        <v>1892</v>
      </c>
      <c r="B1906" s="20">
        <f t="shared" si="249"/>
        <v>7568</v>
      </c>
      <c r="C1906" s="20"/>
      <c r="D1906" s="20">
        <f t="shared" si="250"/>
        <v>9460</v>
      </c>
      <c r="E1906" s="20"/>
    </row>
    <row r="1907" spans="1:5" hidden="1" x14ac:dyDescent="0.25">
      <c r="A1907">
        <f t="shared" si="251"/>
        <v>1893</v>
      </c>
      <c r="B1907" s="20">
        <f t="shared" si="249"/>
        <v>7572</v>
      </c>
      <c r="C1907" s="20"/>
      <c r="D1907" s="20">
        <f t="shared" si="250"/>
        <v>9465</v>
      </c>
      <c r="E1907" s="20"/>
    </row>
    <row r="1908" spans="1:5" hidden="1" x14ac:dyDescent="0.25">
      <c r="A1908">
        <f t="shared" si="251"/>
        <v>1894</v>
      </c>
      <c r="B1908" s="20">
        <f t="shared" si="249"/>
        <v>7576</v>
      </c>
      <c r="C1908" s="20"/>
      <c r="D1908" s="20">
        <f t="shared" si="250"/>
        <v>9470</v>
      </c>
      <c r="E1908" s="20"/>
    </row>
    <row r="1909" spans="1:5" hidden="1" x14ac:dyDescent="0.25">
      <c r="A1909">
        <f t="shared" si="251"/>
        <v>1895</v>
      </c>
      <c r="B1909" s="20">
        <f t="shared" si="249"/>
        <v>7580</v>
      </c>
      <c r="C1909" s="20"/>
      <c r="D1909" s="20">
        <f t="shared" si="250"/>
        <v>9475</v>
      </c>
      <c r="E1909" s="20"/>
    </row>
    <row r="1910" spans="1:5" hidden="1" x14ac:dyDescent="0.25">
      <c r="A1910">
        <f t="shared" si="251"/>
        <v>1896</v>
      </c>
      <c r="B1910" s="20">
        <f t="shared" si="249"/>
        <v>7584</v>
      </c>
      <c r="C1910" s="20"/>
      <c r="D1910" s="20">
        <f t="shared" si="250"/>
        <v>9480</v>
      </c>
      <c r="E1910" s="20"/>
    </row>
    <row r="1911" spans="1:5" hidden="1" x14ac:dyDescent="0.25">
      <c r="A1911">
        <f t="shared" si="251"/>
        <v>1897</v>
      </c>
      <c r="B1911" s="20">
        <f t="shared" si="249"/>
        <v>7588</v>
      </c>
      <c r="C1911" s="20"/>
      <c r="D1911" s="20">
        <f t="shared" si="250"/>
        <v>9485</v>
      </c>
      <c r="E1911" s="20"/>
    </row>
    <row r="1912" spans="1:5" hidden="1" x14ac:dyDescent="0.25">
      <c r="A1912">
        <f t="shared" si="251"/>
        <v>1898</v>
      </c>
      <c r="B1912" s="20">
        <f t="shared" si="249"/>
        <v>7592</v>
      </c>
      <c r="C1912" s="20"/>
      <c r="D1912" s="20">
        <f t="shared" si="250"/>
        <v>9490</v>
      </c>
      <c r="E1912" s="20"/>
    </row>
    <row r="1913" spans="1:5" hidden="1" x14ac:dyDescent="0.25">
      <c r="A1913">
        <f t="shared" si="251"/>
        <v>1899</v>
      </c>
      <c r="B1913" s="20">
        <f t="shared" si="249"/>
        <v>7596</v>
      </c>
      <c r="C1913" s="20"/>
      <c r="D1913" s="20">
        <f t="shared" si="250"/>
        <v>9495</v>
      </c>
      <c r="E1913" s="20"/>
    </row>
    <row r="1914" spans="1:5" hidden="1" x14ac:dyDescent="0.25">
      <c r="A1914">
        <f t="shared" si="251"/>
        <v>1900</v>
      </c>
      <c r="B1914" s="20">
        <f t="shared" si="249"/>
        <v>7600</v>
      </c>
      <c r="C1914" s="20"/>
      <c r="D1914" s="20">
        <f t="shared" si="250"/>
        <v>9500</v>
      </c>
      <c r="E1914" s="20"/>
    </row>
    <row r="1915" spans="1:5" hidden="1" x14ac:dyDescent="0.25">
      <c r="A1915">
        <f t="shared" si="251"/>
        <v>1901</v>
      </c>
      <c r="B1915" s="20">
        <f t="shared" si="249"/>
        <v>7604</v>
      </c>
      <c r="C1915" s="20"/>
      <c r="D1915" s="20">
        <f t="shared" si="250"/>
        <v>9505</v>
      </c>
      <c r="E1915" s="20"/>
    </row>
    <row r="1916" spans="1:5" hidden="1" x14ac:dyDescent="0.25">
      <c r="A1916">
        <f t="shared" si="251"/>
        <v>1902</v>
      </c>
      <c r="B1916" s="20">
        <f t="shared" si="249"/>
        <v>7608</v>
      </c>
      <c r="C1916" s="20"/>
      <c r="D1916" s="20">
        <f t="shared" si="250"/>
        <v>9510</v>
      </c>
      <c r="E1916" s="20"/>
    </row>
    <row r="1917" spans="1:5" hidden="1" x14ac:dyDescent="0.25">
      <c r="A1917">
        <f t="shared" si="251"/>
        <v>1903</v>
      </c>
      <c r="B1917" s="20">
        <f t="shared" si="249"/>
        <v>7612</v>
      </c>
      <c r="C1917" s="20"/>
      <c r="D1917" s="20">
        <f t="shared" si="250"/>
        <v>9515</v>
      </c>
      <c r="E1917" s="20"/>
    </row>
    <row r="1918" spans="1:5" hidden="1" x14ac:dyDescent="0.25">
      <c r="A1918">
        <f t="shared" si="251"/>
        <v>1904</v>
      </c>
      <c r="B1918" s="20">
        <f t="shared" si="249"/>
        <v>7616</v>
      </c>
      <c r="C1918" s="20"/>
      <c r="D1918" s="20">
        <f t="shared" si="250"/>
        <v>9520</v>
      </c>
      <c r="E1918" s="20"/>
    </row>
    <row r="1919" spans="1:5" hidden="1" x14ac:dyDescent="0.25">
      <c r="A1919">
        <f t="shared" si="251"/>
        <v>1905</v>
      </c>
      <c r="B1919" s="20">
        <f t="shared" si="249"/>
        <v>7620</v>
      </c>
      <c r="C1919" s="20"/>
      <c r="D1919" s="20">
        <f t="shared" si="250"/>
        <v>9525</v>
      </c>
      <c r="E1919" s="20"/>
    </row>
    <row r="1920" spans="1:5" hidden="1" x14ac:dyDescent="0.25">
      <c r="A1920">
        <f t="shared" si="251"/>
        <v>1906</v>
      </c>
      <c r="B1920" s="20">
        <f t="shared" si="249"/>
        <v>7624</v>
      </c>
      <c r="C1920" s="20"/>
      <c r="D1920" s="20">
        <f t="shared" si="250"/>
        <v>9530</v>
      </c>
      <c r="E1920" s="20"/>
    </row>
    <row r="1921" spans="1:5" hidden="1" x14ac:dyDescent="0.25">
      <c r="A1921">
        <f t="shared" si="251"/>
        <v>1907</v>
      </c>
      <c r="B1921" s="20">
        <f t="shared" si="249"/>
        <v>7628</v>
      </c>
      <c r="C1921" s="20"/>
      <c r="D1921" s="20">
        <f t="shared" si="250"/>
        <v>9535</v>
      </c>
      <c r="E1921" s="20"/>
    </row>
    <row r="1922" spans="1:5" hidden="1" x14ac:dyDescent="0.25">
      <c r="A1922">
        <f t="shared" si="251"/>
        <v>1908</v>
      </c>
      <c r="B1922" s="20">
        <f t="shared" si="249"/>
        <v>7632</v>
      </c>
      <c r="C1922" s="20"/>
      <c r="D1922" s="20">
        <f t="shared" si="250"/>
        <v>9540</v>
      </c>
      <c r="E1922" s="20"/>
    </row>
    <row r="1923" spans="1:5" hidden="1" x14ac:dyDescent="0.25">
      <c r="A1923">
        <f t="shared" si="251"/>
        <v>1909</v>
      </c>
      <c r="B1923" s="20">
        <f t="shared" si="249"/>
        <v>7636</v>
      </c>
      <c r="C1923" s="20"/>
      <c r="D1923" s="20">
        <f t="shared" si="250"/>
        <v>9545</v>
      </c>
      <c r="E1923" s="20"/>
    </row>
    <row r="1924" spans="1:5" hidden="1" x14ac:dyDescent="0.25">
      <c r="A1924">
        <f t="shared" si="251"/>
        <v>1910</v>
      </c>
      <c r="B1924" s="20">
        <f t="shared" si="249"/>
        <v>7640</v>
      </c>
      <c r="C1924" s="20"/>
      <c r="D1924" s="20">
        <f t="shared" si="250"/>
        <v>9550</v>
      </c>
      <c r="E1924" s="20"/>
    </row>
    <row r="1925" spans="1:5" hidden="1" x14ac:dyDescent="0.25">
      <c r="A1925">
        <f t="shared" si="251"/>
        <v>1911</v>
      </c>
      <c r="B1925" s="20">
        <f t="shared" si="249"/>
        <v>7644</v>
      </c>
      <c r="C1925" s="20"/>
      <c r="D1925" s="20">
        <f t="shared" si="250"/>
        <v>9555</v>
      </c>
      <c r="E1925" s="20"/>
    </row>
    <row r="1926" spans="1:5" hidden="1" x14ac:dyDescent="0.25">
      <c r="A1926">
        <f t="shared" si="251"/>
        <v>1912</v>
      </c>
      <c r="B1926" s="20">
        <f t="shared" si="249"/>
        <v>7648</v>
      </c>
      <c r="C1926" s="20"/>
      <c r="D1926" s="20">
        <f t="shared" si="250"/>
        <v>9560</v>
      </c>
      <c r="E1926" s="20"/>
    </row>
    <row r="1927" spans="1:5" hidden="1" x14ac:dyDescent="0.25">
      <c r="A1927">
        <f t="shared" si="251"/>
        <v>1913</v>
      </c>
      <c r="B1927" s="20">
        <f t="shared" si="249"/>
        <v>7652</v>
      </c>
      <c r="C1927" s="20"/>
      <c r="D1927" s="20">
        <f t="shared" si="250"/>
        <v>9565</v>
      </c>
      <c r="E1927" s="20"/>
    </row>
    <row r="1928" spans="1:5" hidden="1" x14ac:dyDescent="0.25">
      <c r="A1928">
        <f t="shared" si="251"/>
        <v>1914</v>
      </c>
      <c r="B1928" s="20">
        <f t="shared" si="249"/>
        <v>7656</v>
      </c>
      <c r="C1928" s="20"/>
      <c r="D1928" s="20">
        <f t="shared" si="250"/>
        <v>9570</v>
      </c>
      <c r="E1928" s="20"/>
    </row>
    <row r="1929" spans="1:5" hidden="1" x14ac:dyDescent="0.25">
      <c r="A1929">
        <f t="shared" si="251"/>
        <v>1915</v>
      </c>
      <c r="B1929" s="20">
        <f t="shared" si="249"/>
        <v>7660</v>
      </c>
      <c r="C1929" s="20"/>
      <c r="D1929" s="20">
        <f t="shared" si="250"/>
        <v>9575</v>
      </c>
      <c r="E1929" s="20"/>
    </row>
    <row r="1930" spans="1:5" hidden="1" x14ac:dyDescent="0.25">
      <c r="A1930">
        <f t="shared" si="251"/>
        <v>1916</v>
      </c>
      <c r="B1930" s="20">
        <f t="shared" si="249"/>
        <v>7664</v>
      </c>
      <c r="C1930" s="20"/>
      <c r="D1930" s="20">
        <f t="shared" si="250"/>
        <v>9580</v>
      </c>
      <c r="E1930" s="20"/>
    </row>
    <row r="1931" spans="1:5" hidden="1" x14ac:dyDescent="0.25">
      <c r="A1931">
        <f t="shared" si="251"/>
        <v>1917</v>
      </c>
      <c r="B1931" s="20">
        <f t="shared" si="249"/>
        <v>7668</v>
      </c>
      <c r="C1931" s="20"/>
      <c r="D1931" s="20">
        <f t="shared" si="250"/>
        <v>9585</v>
      </c>
      <c r="E1931" s="20"/>
    </row>
    <row r="1932" spans="1:5" hidden="1" x14ac:dyDescent="0.25">
      <c r="A1932">
        <f t="shared" si="251"/>
        <v>1918</v>
      </c>
      <c r="B1932" s="20">
        <f t="shared" si="249"/>
        <v>7672</v>
      </c>
      <c r="C1932" s="20"/>
      <c r="D1932" s="20">
        <f t="shared" si="250"/>
        <v>9590</v>
      </c>
      <c r="E1932" s="20"/>
    </row>
    <row r="1933" spans="1:5" hidden="1" x14ac:dyDescent="0.25">
      <c r="A1933">
        <f t="shared" si="251"/>
        <v>1919</v>
      </c>
      <c r="B1933" s="20">
        <f t="shared" ref="B1933:B1983" si="252">A1933*$B$14</f>
        <v>7676</v>
      </c>
      <c r="C1933" s="20"/>
      <c r="D1933" s="20">
        <f t="shared" si="250"/>
        <v>9595</v>
      </c>
      <c r="E1933" s="20"/>
    </row>
    <row r="1934" spans="1:5" hidden="1" x14ac:dyDescent="0.25">
      <c r="A1934">
        <f t="shared" si="251"/>
        <v>1920</v>
      </c>
      <c r="B1934" s="20">
        <f t="shared" si="252"/>
        <v>7680</v>
      </c>
      <c r="C1934" s="20"/>
      <c r="D1934" s="20">
        <f t="shared" si="250"/>
        <v>9600</v>
      </c>
      <c r="E1934" s="20"/>
    </row>
    <row r="1935" spans="1:5" hidden="1" x14ac:dyDescent="0.25">
      <c r="A1935">
        <f t="shared" si="251"/>
        <v>1921</v>
      </c>
      <c r="B1935" s="20">
        <f t="shared" si="252"/>
        <v>7684</v>
      </c>
      <c r="C1935" s="20"/>
      <c r="D1935" s="20">
        <f t="shared" si="250"/>
        <v>9605</v>
      </c>
      <c r="E1935" s="20"/>
    </row>
    <row r="1936" spans="1:5" hidden="1" x14ac:dyDescent="0.25">
      <c r="A1936">
        <f t="shared" si="251"/>
        <v>1922</v>
      </c>
      <c r="B1936" s="20">
        <f t="shared" si="252"/>
        <v>7688</v>
      </c>
      <c r="C1936" s="20"/>
      <c r="D1936" s="20">
        <f t="shared" ref="D1936:D1999" si="253">A1936*$D$14</f>
        <v>9610</v>
      </c>
      <c r="E1936" s="20"/>
    </row>
    <row r="1937" spans="1:5" hidden="1" x14ac:dyDescent="0.25">
      <c r="A1937">
        <f t="shared" si="251"/>
        <v>1923</v>
      </c>
      <c r="B1937" s="20">
        <f t="shared" si="252"/>
        <v>7692</v>
      </c>
      <c r="C1937" s="20"/>
      <c r="D1937" s="20">
        <f t="shared" si="253"/>
        <v>9615</v>
      </c>
      <c r="E1937" s="20"/>
    </row>
    <row r="1938" spans="1:5" hidden="1" x14ac:dyDescent="0.25">
      <c r="A1938">
        <f t="shared" si="251"/>
        <v>1924</v>
      </c>
      <c r="B1938" s="20">
        <f t="shared" si="252"/>
        <v>7696</v>
      </c>
      <c r="C1938" s="20"/>
      <c r="D1938" s="20">
        <f t="shared" si="253"/>
        <v>9620</v>
      </c>
      <c r="E1938" s="20"/>
    </row>
    <row r="1939" spans="1:5" hidden="1" x14ac:dyDescent="0.25">
      <c r="A1939">
        <f t="shared" si="251"/>
        <v>1925</v>
      </c>
      <c r="B1939" s="20">
        <f t="shared" si="252"/>
        <v>7700</v>
      </c>
      <c r="C1939" s="20"/>
      <c r="D1939" s="20">
        <f t="shared" si="253"/>
        <v>9625</v>
      </c>
      <c r="E1939" s="20"/>
    </row>
    <row r="1940" spans="1:5" hidden="1" x14ac:dyDescent="0.25">
      <c r="A1940">
        <f t="shared" si="251"/>
        <v>1926</v>
      </c>
      <c r="B1940" s="20">
        <f t="shared" si="252"/>
        <v>7704</v>
      </c>
      <c r="C1940" s="20"/>
      <c r="D1940" s="20">
        <f t="shared" si="253"/>
        <v>9630</v>
      </c>
      <c r="E1940" s="20"/>
    </row>
    <row r="1941" spans="1:5" hidden="1" x14ac:dyDescent="0.25">
      <c r="A1941">
        <f t="shared" si="251"/>
        <v>1927</v>
      </c>
      <c r="B1941" s="20">
        <f t="shared" si="252"/>
        <v>7708</v>
      </c>
      <c r="C1941" s="20"/>
      <c r="D1941" s="20">
        <f t="shared" si="253"/>
        <v>9635</v>
      </c>
      <c r="E1941" s="20"/>
    </row>
    <row r="1942" spans="1:5" hidden="1" x14ac:dyDescent="0.25">
      <c r="A1942">
        <f t="shared" si="251"/>
        <v>1928</v>
      </c>
      <c r="B1942" s="20">
        <f t="shared" si="252"/>
        <v>7712</v>
      </c>
      <c r="C1942" s="20"/>
      <c r="D1942" s="20">
        <f t="shared" si="253"/>
        <v>9640</v>
      </c>
      <c r="E1942" s="20"/>
    </row>
    <row r="1943" spans="1:5" hidden="1" x14ac:dyDescent="0.25">
      <c r="A1943">
        <f t="shared" si="251"/>
        <v>1929</v>
      </c>
      <c r="B1943" s="20">
        <f t="shared" si="252"/>
        <v>7716</v>
      </c>
      <c r="C1943" s="20"/>
      <c r="D1943" s="20">
        <f t="shared" si="253"/>
        <v>9645</v>
      </c>
      <c r="E1943" s="20"/>
    </row>
    <row r="1944" spans="1:5" hidden="1" x14ac:dyDescent="0.25">
      <c r="A1944">
        <f t="shared" si="251"/>
        <v>1930</v>
      </c>
      <c r="B1944" s="20">
        <f t="shared" si="252"/>
        <v>7720</v>
      </c>
      <c r="C1944" s="20"/>
      <c r="D1944" s="20">
        <f t="shared" si="253"/>
        <v>9650</v>
      </c>
      <c r="E1944" s="20"/>
    </row>
    <row r="1945" spans="1:5" hidden="1" x14ac:dyDescent="0.25">
      <c r="A1945">
        <f t="shared" si="251"/>
        <v>1931</v>
      </c>
      <c r="B1945" s="20">
        <f t="shared" si="252"/>
        <v>7724</v>
      </c>
      <c r="C1945" s="20"/>
      <c r="D1945" s="20">
        <f t="shared" si="253"/>
        <v>9655</v>
      </c>
      <c r="E1945" s="20"/>
    </row>
    <row r="1946" spans="1:5" hidden="1" x14ac:dyDescent="0.25">
      <c r="A1946">
        <f t="shared" si="251"/>
        <v>1932</v>
      </c>
      <c r="B1946" s="20">
        <f t="shared" si="252"/>
        <v>7728</v>
      </c>
      <c r="C1946" s="20"/>
      <c r="D1946" s="20">
        <f t="shared" si="253"/>
        <v>9660</v>
      </c>
      <c r="E1946" s="20"/>
    </row>
    <row r="1947" spans="1:5" hidden="1" x14ac:dyDescent="0.25">
      <c r="A1947">
        <f t="shared" si="251"/>
        <v>1933</v>
      </c>
      <c r="B1947" s="20">
        <f t="shared" si="252"/>
        <v>7732</v>
      </c>
      <c r="C1947" s="20"/>
      <c r="D1947" s="20">
        <f t="shared" si="253"/>
        <v>9665</v>
      </c>
      <c r="E1947" s="20"/>
    </row>
    <row r="1948" spans="1:5" hidden="1" x14ac:dyDescent="0.25">
      <c r="A1948">
        <f t="shared" si="251"/>
        <v>1934</v>
      </c>
      <c r="B1948" s="20">
        <f t="shared" si="252"/>
        <v>7736</v>
      </c>
      <c r="C1948" s="20"/>
      <c r="D1948" s="20">
        <f t="shared" si="253"/>
        <v>9670</v>
      </c>
      <c r="E1948" s="20"/>
    </row>
    <row r="1949" spans="1:5" hidden="1" x14ac:dyDescent="0.25">
      <c r="A1949">
        <f t="shared" si="251"/>
        <v>1935</v>
      </c>
      <c r="B1949" s="20">
        <f t="shared" si="252"/>
        <v>7740</v>
      </c>
      <c r="C1949" s="20"/>
      <c r="D1949" s="20">
        <f t="shared" si="253"/>
        <v>9675</v>
      </c>
      <c r="E1949" s="20"/>
    </row>
    <row r="1950" spans="1:5" hidden="1" x14ac:dyDescent="0.25">
      <c r="A1950">
        <f t="shared" si="251"/>
        <v>1936</v>
      </c>
      <c r="B1950" s="20">
        <f t="shared" si="252"/>
        <v>7744</v>
      </c>
      <c r="C1950" s="20"/>
      <c r="D1950" s="20">
        <f t="shared" si="253"/>
        <v>9680</v>
      </c>
      <c r="E1950" s="20"/>
    </row>
    <row r="1951" spans="1:5" hidden="1" x14ac:dyDescent="0.25">
      <c r="A1951">
        <f t="shared" si="251"/>
        <v>1937</v>
      </c>
      <c r="B1951" s="20">
        <f t="shared" si="252"/>
        <v>7748</v>
      </c>
      <c r="C1951" s="20"/>
      <c r="D1951" s="20">
        <f t="shared" si="253"/>
        <v>9685</v>
      </c>
      <c r="E1951" s="20"/>
    </row>
    <row r="1952" spans="1:5" hidden="1" x14ac:dyDescent="0.25">
      <c r="A1952">
        <f t="shared" si="251"/>
        <v>1938</v>
      </c>
      <c r="B1952" s="20">
        <f t="shared" si="252"/>
        <v>7752</v>
      </c>
      <c r="C1952" s="20"/>
      <c r="D1952" s="20">
        <f t="shared" si="253"/>
        <v>9690</v>
      </c>
      <c r="E1952" s="20"/>
    </row>
    <row r="1953" spans="1:5" hidden="1" x14ac:dyDescent="0.25">
      <c r="A1953">
        <f t="shared" si="251"/>
        <v>1939</v>
      </c>
      <c r="B1953" s="20">
        <f t="shared" si="252"/>
        <v>7756</v>
      </c>
      <c r="C1953" s="20"/>
      <c r="D1953" s="20">
        <f t="shared" si="253"/>
        <v>9695</v>
      </c>
      <c r="E1953" s="20"/>
    </row>
    <row r="1954" spans="1:5" hidden="1" x14ac:dyDescent="0.25">
      <c r="A1954">
        <f t="shared" si="251"/>
        <v>1940</v>
      </c>
      <c r="B1954" s="20">
        <f t="shared" si="252"/>
        <v>7760</v>
      </c>
      <c r="C1954" s="20"/>
      <c r="D1954" s="20">
        <f t="shared" si="253"/>
        <v>9700</v>
      </c>
      <c r="E1954" s="20"/>
    </row>
    <row r="1955" spans="1:5" hidden="1" x14ac:dyDescent="0.25">
      <c r="A1955">
        <f t="shared" si="251"/>
        <v>1941</v>
      </c>
      <c r="B1955" s="20">
        <f t="shared" si="252"/>
        <v>7764</v>
      </c>
      <c r="C1955" s="20"/>
      <c r="D1955" s="20">
        <f t="shared" si="253"/>
        <v>9705</v>
      </c>
      <c r="E1955" s="20"/>
    </row>
    <row r="1956" spans="1:5" hidden="1" x14ac:dyDescent="0.25">
      <c r="A1956">
        <f t="shared" si="251"/>
        <v>1942</v>
      </c>
      <c r="B1956" s="20">
        <f t="shared" si="252"/>
        <v>7768</v>
      </c>
      <c r="C1956" s="20"/>
      <c r="D1956" s="20">
        <f t="shared" si="253"/>
        <v>9710</v>
      </c>
      <c r="E1956" s="20"/>
    </row>
    <row r="1957" spans="1:5" hidden="1" x14ac:dyDescent="0.25">
      <c r="A1957">
        <f t="shared" si="251"/>
        <v>1943</v>
      </c>
      <c r="B1957" s="20">
        <f t="shared" si="252"/>
        <v>7772</v>
      </c>
      <c r="C1957" s="20"/>
      <c r="D1957" s="20">
        <f t="shared" si="253"/>
        <v>9715</v>
      </c>
      <c r="E1957" s="20"/>
    </row>
    <row r="1958" spans="1:5" hidden="1" x14ac:dyDescent="0.25">
      <c r="A1958">
        <f t="shared" si="251"/>
        <v>1944</v>
      </c>
      <c r="B1958" s="20">
        <f t="shared" si="252"/>
        <v>7776</v>
      </c>
      <c r="C1958" s="20"/>
      <c r="D1958" s="20">
        <f t="shared" si="253"/>
        <v>9720</v>
      </c>
      <c r="E1958" s="20"/>
    </row>
    <row r="1959" spans="1:5" hidden="1" x14ac:dyDescent="0.25">
      <c r="A1959">
        <f t="shared" si="251"/>
        <v>1945</v>
      </c>
      <c r="B1959" s="20">
        <f t="shared" si="252"/>
        <v>7780</v>
      </c>
      <c r="C1959" s="20"/>
      <c r="D1959" s="20">
        <f t="shared" si="253"/>
        <v>9725</v>
      </c>
      <c r="E1959" s="20"/>
    </row>
    <row r="1960" spans="1:5" hidden="1" x14ac:dyDescent="0.25">
      <c r="A1960">
        <f t="shared" ref="A1960:A1983" si="254">A1959+1</f>
        <v>1946</v>
      </c>
      <c r="B1960" s="20">
        <f t="shared" si="252"/>
        <v>7784</v>
      </c>
      <c r="C1960" s="20"/>
      <c r="D1960" s="20">
        <f t="shared" si="253"/>
        <v>9730</v>
      </c>
      <c r="E1960" s="20"/>
    </row>
    <row r="1961" spans="1:5" hidden="1" x14ac:dyDescent="0.25">
      <c r="A1961">
        <f t="shared" si="254"/>
        <v>1947</v>
      </c>
      <c r="B1961" s="20">
        <f t="shared" si="252"/>
        <v>7788</v>
      </c>
      <c r="C1961" s="20"/>
      <c r="D1961" s="20">
        <f t="shared" si="253"/>
        <v>9735</v>
      </c>
      <c r="E1961" s="20"/>
    </row>
    <row r="1962" spans="1:5" hidden="1" x14ac:dyDescent="0.25">
      <c r="A1962">
        <f t="shared" si="254"/>
        <v>1948</v>
      </c>
      <c r="B1962" s="20">
        <f t="shared" si="252"/>
        <v>7792</v>
      </c>
      <c r="C1962" s="20"/>
      <c r="D1962" s="20">
        <f t="shared" si="253"/>
        <v>9740</v>
      </c>
      <c r="E1962" s="20"/>
    </row>
    <row r="1963" spans="1:5" hidden="1" x14ac:dyDescent="0.25">
      <c r="A1963">
        <f t="shared" si="254"/>
        <v>1949</v>
      </c>
      <c r="B1963" s="20">
        <f t="shared" si="252"/>
        <v>7796</v>
      </c>
      <c r="C1963" s="20"/>
      <c r="D1963" s="20">
        <f t="shared" si="253"/>
        <v>9745</v>
      </c>
      <c r="E1963" s="20"/>
    </row>
    <row r="1964" spans="1:5" hidden="1" x14ac:dyDescent="0.25">
      <c r="A1964">
        <f t="shared" si="254"/>
        <v>1950</v>
      </c>
      <c r="B1964" s="20">
        <f t="shared" si="252"/>
        <v>7800</v>
      </c>
      <c r="C1964" s="20"/>
      <c r="D1964" s="20">
        <f t="shared" si="253"/>
        <v>9750</v>
      </c>
      <c r="E1964" s="20"/>
    </row>
    <row r="1965" spans="1:5" hidden="1" x14ac:dyDescent="0.25">
      <c r="A1965">
        <f t="shared" si="254"/>
        <v>1951</v>
      </c>
      <c r="B1965" s="20">
        <f t="shared" si="252"/>
        <v>7804</v>
      </c>
      <c r="C1965" s="20"/>
      <c r="D1965" s="20">
        <f t="shared" si="253"/>
        <v>9755</v>
      </c>
      <c r="E1965" s="20"/>
    </row>
    <row r="1966" spans="1:5" hidden="1" x14ac:dyDescent="0.25">
      <c r="A1966">
        <f t="shared" si="254"/>
        <v>1952</v>
      </c>
      <c r="B1966" s="20">
        <f t="shared" si="252"/>
        <v>7808</v>
      </c>
      <c r="C1966" s="20"/>
      <c r="D1966" s="20">
        <f t="shared" si="253"/>
        <v>9760</v>
      </c>
      <c r="E1966" s="20"/>
    </row>
    <row r="1967" spans="1:5" hidden="1" x14ac:dyDescent="0.25">
      <c r="A1967">
        <f t="shared" si="254"/>
        <v>1953</v>
      </c>
      <c r="B1967" s="20">
        <f t="shared" si="252"/>
        <v>7812</v>
      </c>
      <c r="C1967" s="20"/>
      <c r="D1967" s="20">
        <f t="shared" si="253"/>
        <v>9765</v>
      </c>
      <c r="E1967" s="20"/>
    </row>
    <row r="1968" spans="1:5" hidden="1" x14ac:dyDescent="0.25">
      <c r="A1968">
        <f t="shared" si="254"/>
        <v>1954</v>
      </c>
      <c r="B1968" s="20">
        <f t="shared" si="252"/>
        <v>7816</v>
      </c>
      <c r="C1968" s="20"/>
      <c r="D1968" s="20">
        <f t="shared" si="253"/>
        <v>9770</v>
      </c>
      <c r="E1968" s="20"/>
    </row>
    <row r="1969" spans="1:5" hidden="1" x14ac:dyDescent="0.25">
      <c r="A1969">
        <f t="shared" si="254"/>
        <v>1955</v>
      </c>
      <c r="B1969" s="20">
        <f t="shared" si="252"/>
        <v>7820</v>
      </c>
      <c r="C1969" s="20"/>
      <c r="D1969" s="20">
        <f t="shared" si="253"/>
        <v>9775</v>
      </c>
      <c r="E1969" s="20"/>
    </row>
    <row r="1970" spans="1:5" hidden="1" x14ac:dyDescent="0.25">
      <c r="A1970">
        <f t="shared" si="254"/>
        <v>1956</v>
      </c>
      <c r="B1970" s="20">
        <f t="shared" si="252"/>
        <v>7824</v>
      </c>
      <c r="C1970" s="20"/>
      <c r="D1970" s="20">
        <f t="shared" si="253"/>
        <v>9780</v>
      </c>
      <c r="E1970" s="20"/>
    </row>
    <row r="1971" spans="1:5" hidden="1" x14ac:dyDescent="0.25">
      <c r="A1971">
        <f t="shared" si="254"/>
        <v>1957</v>
      </c>
      <c r="B1971" s="20">
        <f t="shared" si="252"/>
        <v>7828</v>
      </c>
      <c r="C1971" s="20"/>
      <c r="D1971" s="20">
        <f t="shared" si="253"/>
        <v>9785</v>
      </c>
      <c r="E1971" s="20"/>
    </row>
    <row r="1972" spans="1:5" hidden="1" x14ac:dyDescent="0.25">
      <c r="A1972">
        <f t="shared" si="254"/>
        <v>1958</v>
      </c>
      <c r="B1972" s="20">
        <f t="shared" si="252"/>
        <v>7832</v>
      </c>
      <c r="C1972" s="20"/>
      <c r="D1972" s="20">
        <f t="shared" si="253"/>
        <v>9790</v>
      </c>
      <c r="E1972" s="20"/>
    </row>
    <row r="1973" spans="1:5" hidden="1" x14ac:dyDescent="0.25">
      <c r="A1973">
        <f t="shared" si="254"/>
        <v>1959</v>
      </c>
      <c r="B1973" s="20">
        <f t="shared" si="252"/>
        <v>7836</v>
      </c>
      <c r="C1973" s="20"/>
      <c r="D1973" s="20">
        <f t="shared" si="253"/>
        <v>9795</v>
      </c>
      <c r="E1973" s="20"/>
    </row>
    <row r="1974" spans="1:5" hidden="1" x14ac:dyDescent="0.25">
      <c r="A1974">
        <f t="shared" si="254"/>
        <v>1960</v>
      </c>
      <c r="B1974" s="20">
        <f t="shared" si="252"/>
        <v>7840</v>
      </c>
      <c r="C1974" s="20"/>
      <c r="D1974" s="20">
        <f t="shared" si="253"/>
        <v>9800</v>
      </c>
      <c r="E1974" s="20"/>
    </row>
    <row r="1975" spans="1:5" hidden="1" x14ac:dyDescent="0.25">
      <c r="A1975">
        <f t="shared" si="254"/>
        <v>1961</v>
      </c>
      <c r="B1975" s="20">
        <f t="shared" si="252"/>
        <v>7844</v>
      </c>
      <c r="C1975" s="20"/>
      <c r="D1975" s="20">
        <f t="shared" si="253"/>
        <v>9805</v>
      </c>
      <c r="E1975" s="20"/>
    </row>
    <row r="1976" spans="1:5" hidden="1" x14ac:dyDescent="0.25">
      <c r="A1976">
        <f t="shared" si="254"/>
        <v>1962</v>
      </c>
      <c r="B1976" s="20">
        <f t="shared" si="252"/>
        <v>7848</v>
      </c>
      <c r="C1976" s="20"/>
      <c r="D1976" s="20">
        <f t="shared" si="253"/>
        <v>9810</v>
      </c>
      <c r="E1976" s="20"/>
    </row>
    <row r="1977" spans="1:5" hidden="1" x14ac:dyDescent="0.25">
      <c r="A1977">
        <f t="shared" si="254"/>
        <v>1963</v>
      </c>
      <c r="B1977" s="20">
        <f t="shared" si="252"/>
        <v>7852</v>
      </c>
      <c r="C1977" s="20"/>
      <c r="D1977" s="20">
        <f t="shared" si="253"/>
        <v>9815</v>
      </c>
      <c r="E1977" s="20"/>
    </row>
    <row r="1978" spans="1:5" hidden="1" x14ac:dyDescent="0.25">
      <c r="A1978">
        <f t="shared" si="254"/>
        <v>1964</v>
      </c>
      <c r="B1978" s="20">
        <f t="shared" si="252"/>
        <v>7856</v>
      </c>
      <c r="C1978" s="20"/>
      <c r="D1978" s="20">
        <f t="shared" si="253"/>
        <v>9820</v>
      </c>
      <c r="E1978" s="20"/>
    </row>
    <row r="1979" spans="1:5" hidden="1" x14ac:dyDescent="0.25">
      <c r="A1979">
        <f t="shared" si="254"/>
        <v>1965</v>
      </c>
      <c r="B1979" s="20">
        <f t="shared" si="252"/>
        <v>7860</v>
      </c>
      <c r="C1979" s="20"/>
      <c r="D1979" s="20">
        <f t="shared" si="253"/>
        <v>9825</v>
      </c>
      <c r="E1979" s="20"/>
    </row>
    <row r="1980" spans="1:5" hidden="1" x14ac:dyDescent="0.25">
      <c r="A1980">
        <f t="shared" si="254"/>
        <v>1966</v>
      </c>
      <c r="B1980" s="20">
        <f t="shared" si="252"/>
        <v>7864</v>
      </c>
      <c r="C1980" s="20"/>
      <c r="D1980" s="20">
        <f t="shared" si="253"/>
        <v>9830</v>
      </c>
      <c r="E1980" s="20"/>
    </row>
    <row r="1981" spans="1:5" hidden="1" x14ac:dyDescent="0.25">
      <c r="A1981">
        <f t="shared" si="254"/>
        <v>1967</v>
      </c>
      <c r="B1981" s="20">
        <f t="shared" si="252"/>
        <v>7868</v>
      </c>
      <c r="C1981" s="20"/>
      <c r="D1981" s="20">
        <f t="shared" si="253"/>
        <v>9835</v>
      </c>
      <c r="E1981" s="20"/>
    </row>
    <row r="1982" spans="1:5" hidden="1" x14ac:dyDescent="0.25">
      <c r="A1982">
        <f t="shared" si="254"/>
        <v>1968</v>
      </c>
      <c r="B1982" s="20">
        <f t="shared" si="252"/>
        <v>7872</v>
      </c>
      <c r="C1982" s="20"/>
      <c r="D1982" s="20">
        <f t="shared" si="253"/>
        <v>9840</v>
      </c>
      <c r="E1982" s="20"/>
    </row>
    <row r="1983" spans="1:5" hidden="1" x14ac:dyDescent="0.25">
      <c r="A1983">
        <f t="shared" si="254"/>
        <v>1969</v>
      </c>
      <c r="B1983" s="20">
        <f t="shared" si="252"/>
        <v>7876</v>
      </c>
      <c r="C1983" s="20"/>
      <c r="D1983" s="20">
        <f t="shared" si="253"/>
        <v>9845</v>
      </c>
      <c r="E1983" s="20"/>
    </row>
    <row r="1984" spans="1:5" hidden="1" x14ac:dyDescent="0.25">
      <c r="A1984">
        <f>A1983+1</f>
        <v>1970</v>
      </c>
      <c r="B1984" s="20">
        <f>A1984*$B$14</f>
        <v>7880</v>
      </c>
      <c r="C1984" s="20"/>
      <c r="D1984" s="20">
        <f t="shared" si="253"/>
        <v>9850</v>
      </c>
      <c r="E1984" s="20"/>
    </row>
    <row r="1985" spans="1:5" hidden="1" x14ac:dyDescent="0.25">
      <c r="A1985">
        <f t="shared" ref="A1985:A2000" si="255">A1984+1</f>
        <v>1971</v>
      </c>
      <c r="B1985" s="20">
        <f t="shared" ref="B1985:B2048" si="256">A1985*$B$14</f>
        <v>7884</v>
      </c>
      <c r="C1985" s="20"/>
      <c r="D1985" s="20">
        <f t="shared" si="253"/>
        <v>9855</v>
      </c>
      <c r="E1985" s="20"/>
    </row>
    <row r="1986" spans="1:5" hidden="1" x14ac:dyDescent="0.25">
      <c r="A1986">
        <f t="shared" si="255"/>
        <v>1972</v>
      </c>
      <c r="B1986" s="20">
        <f t="shared" si="256"/>
        <v>7888</v>
      </c>
      <c r="C1986" s="20"/>
      <c r="D1986" s="20">
        <f t="shared" si="253"/>
        <v>9860</v>
      </c>
      <c r="E1986" s="20"/>
    </row>
    <row r="1987" spans="1:5" hidden="1" x14ac:dyDescent="0.25">
      <c r="A1987">
        <f t="shared" si="255"/>
        <v>1973</v>
      </c>
      <c r="B1987" s="20">
        <f t="shared" si="256"/>
        <v>7892</v>
      </c>
      <c r="C1987" s="20"/>
      <c r="D1987" s="20">
        <f t="shared" si="253"/>
        <v>9865</v>
      </c>
      <c r="E1987" s="20"/>
    </row>
    <row r="1988" spans="1:5" hidden="1" x14ac:dyDescent="0.25">
      <c r="A1988">
        <f t="shared" si="255"/>
        <v>1974</v>
      </c>
      <c r="B1988" s="20">
        <f t="shared" si="256"/>
        <v>7896</v>
      </c>
      <c r="C1988" s="20"/>
      <c r="D1988" s="20">
        <f t="shared" si="253"/>
        <v>9870</v>
      </c>
      <c r="E1988" s="20"/>
    </row>
    <row r="1989" spans="1:5" hidden="1" x14ac:dyDescent="0.25">
      <c r="A1989">
        <f t="shared" si="255"/>
        <v>1975</v>
      </c>
      <c r="B1989" s="20">
        <f t="shared" si="256"/>
        <v>7900</v>
      </c>
      <c r="C1989" s="20"/>
      <c r="D1989" s="20">
        <f t="shared" si="253"/>
        <v>9875</v>
      </c>
      <c r="E1989" s="20"/>
    </row>
    <row r="1990" spans="1:5" hidden="1" x14ac:dyDescent="0.25">
      <c r="A1990">
        <f t="shared" si="255"/>
        <v>1976</v>
      </c>
      <c r="B1990" s="20">
        <f t="shared" si="256"/>
        <v>7904</v>
      </c>
      <c r="C1990" s="20"/>
      <c r="D1990" s="20">
        <f t="shared" si="253"/>
        <v>9880</v>
      </c>
      <c r="E1990" s="20"/>
    </row>
    <row r="1991" spans="1:5" hidden="1" x14ac:dyDescent="0.25">
      <c r="A1991">
        <f t="shared" si="255"/>
        <v>1977</v>
      </c>
      <c r="B1991" s="20">
        <f t="shared" si="256"/>
        <v>7908</v>
      </c>
      <c r="C1991" s="20"/>
      <c r="D1991" s="20">
        <f t="shared" si="253"/>
        <v>9885</v>
      </c>
      <c r="E1991" s="20"/>
    </row>
    <row r="1992" spans="1:5" hidden="1" x14ac:dyDescent="0.25">
      <c r="A1992">
        <f t="shared" si="255"/>
        <v>1978</v>
      </c>
      <c r="B1992" s="20">
        <f t="shared" si="256"/>
        <v>7912</v>
      </c>
      <c r="C1992" s="20"/>
      <c r="D1992" s="20">
        <f t="shared" si="253"/>
        <v>9890</v>
      </c>
      <c r="E1992" s="20"/>
    </row>
    <row r="1993" spans="1:5" hidden="1" x14ac:dyDescent="0.25">
      <c r="A1993">
        <f t="shared" si="255"/>
        <v>1979</v>
      </c>
      <c r="B1993" s="20">
        <f t="shared" si="256"/>
        <v>7916</v>
      </c>
      <c r="C1993" s="20"/>
      <c r="D1993" s="20">
        <f t="shared" si="253"/>
        <v>9895</v>
      </c>
      <c r="E1993" s="20"/>
    </row>
    <row r="1994" spans="1:5" hidden="1" x14ac:dyDescent="0.25">
      <c r="A1994">
        <f t="shared" si="255"/>
        <v>1980</v>
      </c>
      <c r="B1994" s="20">
        <f t="shared" si="256"/>
        <v>7920</v>
      </c>
      <c r="C1994" s="20"/>
      <c r="D1994" s="20">
        <f t="shared" si="253"/>
        <v>9900</v>
      </c>
      <c r="E1994" s="20"/>
    </row>
    <row r="1995" spans="1:5" hidden="1" x14ac:dyDescent="0.25">
      <c r="A1995">
        <f t="shared" si="255"/>
        <v>1981</v>
      </c>
      <c r="B1995" s="20">
        <f t="shared" si="256"/>
        <v>7924</v>
      </c>
      <c r="C1995" s="20"/>
      <c r="D1995" s="20">
        <f t="shared" si="253"/>
        <v>9905</v>
      </c>
      <c r="E1995" s="20"/>
    </row>
    <row r="1996" spans="1:5" hidden="1" x14ac:dyDescent="0.25">
      <c r="A1996">
        <f t="shared" si="255"/>
        <v>1982</v>
      </c>
      <c r="B1996" s="20">
        <f t="shared" si="256"/>
        <v>7928</v>
      </c>
      <c r="C1996" s="20"/>
      <c r="D1996" s="20">
        <f t="shared" si="253"/>
        <v>9910</v>
      </c>
      <c r="E1996" s="20"/>
    </row>
    <row r="1997" spans="1:5" hidden="1" x14ac:dyDescent="0.25">
      <c r="A1997">
        <f t="shared" si="255"/>
        <v>1983</v>
      </c>
      <c r="B1997" s="20">
        <f t="shared" si="256"/>
        <v>7932</v>
      </c>
      <c r="C1997" s="20"/>
      <c r="D1997" s="20">
        <f t="shared" si="253"/>
        <v>9915</v>
      </c>
      <c r="E1997" s="20"/>
    </row>
    <row r="1998" spans="1:5" hidden="1" x14ac:dyDescent="0.25">
      <c r="A1998">
        <f t="shared" si="255"/>
        <v>1984</v>
      </c>
      <c r="B1998" s="20">
        <f t="shared" si="256"/>
        <v>7936</v>
      </c>
      <c r="C1998" s="20"/>
      <c r="D1998" s="20">
        <f t="shared" si="253"/>
        <v>9920</v>
      </c>
      <c r="E1998" s="20"/>
    </row>
    <row r="1999" spans="1:5" hidden="1" x14ac:dyDescent="0.25">
      <c r="A1999">
        <f t="shared" si="255"/>
        <v>1985</v>
      </c>
      <c r="B1999" s="20">
        <f t="shared" si="256"/>
        <v>7940</v>
      </c>
      <c r="C1999" s="20"/>
      <c r="D1999" s="20">
        <f t="shared" si="253"/>
        <v>9925</v>
      </c>
      <c r="E1999" s="20"/>
    </row>
    <row r="2000" spans="1:5" hidden="1" x14ac:dyDescent="0.25">
      <c r="A2000">
        <f t="shared" si="255"/>
        <v>1986</v>
      </c>
      <c r="B2000" s="20">
        <f t="shared" si="256"/>
        <v>7944</v>
      </c>
      <c r="C2000" s="20"/>
      <c r="D2000" s="20">
        <f t="shared" ref="D2000:D2013" si="257">A2000*$D$14</f>
        <v>9930</v>
      </c>
      <c r="E2000" s="20"/>
    </row>
    <row r="2001" spans="1:5" hidden="1" x14ac:dyDescent="0.25">
      <c r="A2001">
        <f>A2000+1</f>
        <v>1987</v>
      </c>
      <c r="B2001" s="20">
        <f>A2001*$B$14</f>
        <v>7948</v>
      </c>
      <c r="C2001" s="20"/>
      <c r="D2001" s="20">
        <f t="shared" si="257"/>
        <v>9935</v>
      </c>
      <c r="E2001" s="20"/>
    </row>
    <row r="2002" spans="1:5" hidden="1" x14ac:dyDescent="0.25">
      <c r="A2002">
        <f t="shared" ref="A2002:A2010" si="258">A2001+1</f>
        <v>1988</v>
      </c>
      <c r="B2002" s="20">
        <f t="shared" si="256"/>
        <v>7952</v>
      </c>
      <c r="C2002" s="20"/>
      <c r="D2002" s="20">
        <f t="shared" si="257"/>
        <v>9940</v>
      </c>
      <c r="E2002" s="20"/>
    </row>
    <row r="2003" spans="1:5" hidden="1" x14ac:dyDescent="0.25">
      <c r="A2003">
        <f t="shared" si="258"/>
        <v>1989</v>
      </c>
      <c r="B2003" s="20">
        <f t="shared" si="256"/>
        <v>7956</v>
      </c>
      <c r="C2003" s="20"/>
      <c r="D2003" s="20">
        <f t="shared" si="257"/>
        <v>9945</v>
      </c>
      <c r="E2003" s="20"/>
    </row>
    <row r="2004" spans="1:5" hidden="1" x14ac:dyDescent="0.25">
      <c r="A2004">
        <f t="shared" si="258"/>
        <v>1990</v>
      </c>
      <c r="B2004" s="20">
        <f t="shared" si="256"/>
        <v>7960</v>
      </c>
      <c r="C2004" s="20"/>
      <c r="D2004" s="20">
        <f t="shared" si="257"/>
        <v>9950</v>
      </c>
      <c r="E2004" s="20"/>
    </row>
    <row r="2005" spans="1:5" hidden="1" x14ac:dyDescent="0.25">
      <c r="A2005">
        <f t="shared" si="258"/>
        <v>1991</v>
      </c>
      <c r="B2005" s="20">
        <f t="shared" si="256"/>
        <v>7964</v>
      </c>
      <c r="C2005" s="20"/>
      <c r="D2005" s="20">
        <f t="shared" si="257"/>
        <v>9955</v>
      </c>
      <c r="E2005" s="20"/>
    </row>
    <row r="2006" spans="1:5" hidden="1" x14ac:dyDescent="0.25">
      <c r="A2006">
        <f t="shared" si="258"/>
        <v>1992</v>
      </c>
      <c r="B2006" s="20">
        <f t="shared" si="256"/>
        <v>7968</v>
      </c>
      <c r="C2006" s="20"/>
      <c r="D2006" s="20">
        <f t="shared" si="257"/>
        <v>9960</v>
      </c>
      <c r="E2006" s="20"/>
    </row>
    <row r="2007" spans="1:5" hidden="1" x14ac:dyDescent="0.25">
      <c r="A2007">
        <f t="shared" si="258"/>
        <v>1993</v>
      </c>
      <c r="B2007" s="20">
        <f t="shared" si="256"/>
        <v>7972</v>
      </c>
      <c r="C2007" s="20"/>
      <c r="D2007" s="20">
        <f t="shared" si="257"/>
        <v>9965</v>
      </c>
      <c r="E2007" s="20"/>
    </row>
    <row r="2008" spans="1:5" hidden="1" x14ac:dyDescent="0.25">
      <c r="A2008">
        <f t="shared" si="258"/>
        <v>1994</v>
      </c>
      <c r="B2008" s="20">
        <f t="shared" si="256"/>
        <v>7976</v>
      </c>
      <c r="C2008" s="20"/>
      <c r="D2008" s="20">
        <f t="shared" si="257"/>
        <v>9970</v>
      </c>
      <c r="E2008" s="20"/>
    </row>
    <row r="2009" spans="1:5" hidden="1" x14ac:dyDescent="0.25">
      <c r="A2009">
        <f t="shared" si="258"/>
        <v>1995</v>
      </c>
      <c r="B2009" s="20">
        <f t="shared" si="256"/>
        <v>7980</v>
      </c>
      <c r="C2009" s="20"/>
      <c r="D2009" s="20">
        <f t="shared" si="257"/>
        <v>9975</v>
      </c>
      <c r="E2009" s="20"/>
    </row>
    <row r="2010" spans="1:5" hidden="1" x14ac:dyDescent="0.25">
      <c r="A2010">
        <f t="shared" si="258"/>
        <v>1996</v>
      </c>
      <c r="B2010" s="20">
        <f t="shared" si="256"/>
        <v>7984</v>
      </c>
      <c r="C2010" s="20"/>
      <c r="D2010" s="20">
        <f t="shared" si="257"/>
        <v>9980</v>
      </c>
      <c r="E2010" s="20"/>
    </row>
    <row r="2011" spans="1:5" hidden="1" x14ac:dyDescent="0.25">
      <c r="A2011">
        <f>A2010+1</f>
        <v>1997</v>
      </c>
      <c r="B2011" s="20">
        <f>A2011*$B$14</f>
        <v>7988</v>
      </c>
      <c r="C2011" s="20"/>
      <c r="D2011" s="20">
        <f t="shared" si="257"/>
        <v>9985</v>
      </c>
      <c r="E2011" s="20"/>
    </row>
    <row r="2012" spans="1:5" hidden="1" x14ac:dyDescent="0.25">
      <c r="A2012">
        <f t="shared" ref="A2012:A2075" si="259">A2011+1</f>
        <v>1998</v>
      </c>
      <c r="B2012" s="20">
        <f t="shared" si="256"/>
        <v>7992</v>
      </c>
      <c r="C2012" s="20"/>
      <c r="D2012" s="20">
        <f t="shared" si="257"/>
        <v>9990</v>
      </c>
      <c r="E2012" s="20"/>
    </row>
    <row r="2013" spans="1:5" hidden="1" x14ac:dyDescent="0.25">
      <c r="A2013">
        <f t="shared" si="259"/>
        <v>1999</v>
      </c>
      <c r="B2013" s="20">
        <f t="shared" si="256"/>
        <v>7996</v>
      </c>
      <c r="C2013" s="20"/>
      <c r="D2013" s="20">
        <f t="shared" si="257"/>
        <v>9995</v>
      </c>
      <c r="E2013" s="20"/>
    </row>
    <row r="2014" spans="1:5" hidden="1" x14ac:dyDescent="0.25">
      <c r="A2014">
        <f t="shared" si="259"/>
        <v>2000</v>
      </c>
      <c r="B2014" s="20">
        <f t="shared" si="256"/>
        <v>8000</v>
      </c>
      <c r="C2014" s="20"/>
      <c r="D2014" s="20"/>
      <c r="E2014" s="20"/>
    </row>
    <row r="2015" spans="1:5" hidden="1" x14ac:dyDescent="0.25">
      <c r="A2015">
        <f t="shared" si="259"/>
        <v>2001</v>
      </c>
      <c r="B2015" s="20">
        <f t="shared" si="256"/>
        <v>8004</v>
      </c>
      <c r="C2015" s="20"/>
      <c r="D2015" s="20"/>
      <c r="E2015" s="20"/>
    </row>
    <row r="2016" spans="1:5" hidden="1" x14ac:dyDescent="0.25">
      <c r="A2016">
        <f t="shared" si="259"/>
        <v>2002</v>
      </c>
      <c r="B2016" s="20">
        <f t="shared" si="256"/>
        <v>8008</v>
      </c>
      <c r="C2016" s="20"/>
      <c r="D2016" s="20"/>
      <c r="E2016" s="20"/>
    </row>
    <row r="2017" spans="1:5" hidden="1" x14ac:dyDescent="0.25">
      <c r="A2017">
        <f t="shared" si="259"/>
        <v>2003</v>
      </c>
      <c r="B2017" s="20">
        <f t="shared" si="256"/>
        <v>8012</v>
      </c>
      <c r="C2017" s="20"/>
      <c r="D2017" s="20"/>
      <c r="E2017" s="20"/>
    </row>
    <row r="2018" spans="1:5" hidden="1" x14ac:dyDescent="0.25">
      <c r="A2018">
        <f t="shared" si="259"/>
        <v>2004</v>
      </c>
      <c r="B2018" s="20">
        <f t="shared" si="256"/>
        <v>8016</v>
      </c>
      <c r="C2018" s="20"/>
      <c r="D2018" s="20"/>
      <c r="E2018" s="20"/>
    </row>
    <row r="2019" spans="1:5" hidden="1" x14ac:dyDescent="0.25">
      <c r="A2019">
        <f t="shared" si="259"/>
        <v>2005</v>
      </c>
      <c r="B2019" s="20">
        <f t="shared" si="256"/>
        <v>8020</v>
      </c>
      <c r="C2019" s="20"/>
      <c r="D2019" s="20"/>
      <c r="E2019" s="20"/>
    </row>
    <row r="2020" spans="1:5" hidden="1" x14ac:dyDescent="0.25">
      <c r="A2020">
        <f t="shared" si="259"/>
        <v>2006</v>
      </c>
      <c r="B2020" s="20">
        <f t="shared" si="256"/>
        <v>8024</v>
      </c>
      <c r="C2020" s="20"/>
      <c r="D2020" s="20"/>
      <c r="E2020" s="20"/>
    </row>
    <row r="2021" spans="1:5" hidden="1" x14ac:dyDescent="0.25">
      <c r="A2021">
        <f t="shared" si="259"/>
        <v>2007</v>
      </c>
      <c r="B2021" s="20">
        <f t="shared" si="256"/>
        <v>8028</v>
      </c>
      <c r="C2021" s="20"/>
      <c r="D2021" s="20"/>
      <c r="E2021" s="20"/>
    </row>
    <row r="2022" spans="1:5" hidden="1" x14ac:dyDescent="0.25">
      <c r="A2022">
        <f t="shared" si="259"/>
        <v>2008</v>
      </c>
      <c r="B2022" s="20">
        <f t="shared" si="256"/>
        <v>8032</v>
      </c>
      <c r="C2022" s="20"/>
      <c r="D2022" s="20"/>
      <c r="E2022" s="20"/>
    </row>
    <row r="2023" spans="1:5" hidden="1" x14ac:dyDescent="0.25">
      <c r="A2023">
        <f t="shared" si="259"/>
        <v>2009</v>
      </c>
      <c r="B2023" s="20">
        <f t="shared" si="256"/>
        <v>8036</v>
      </c>
      <c r="C2023" s="20"/>
      <c r="D2023" s="20"/>
      <c r="E2023" s="20"/>
    </row>
    <row r="2024" spans="1:5" hidden="1" x14ac:dyDescent="0.25">
      <c r="A2024">
        <f t="shared" si="259"/>
        <v>2010</v>
      </c>
      <c r="B2024" s="20">
        <f t="shared" si="256"/>
        <v>8040</v>
      </c>
      <c r="C2024" s="20"/>
      <c r="D2024" s="20"/>
      <c r="E2024" s="20"/>
    </row>
    <row r="2025" spans="1:5" hidden="1" x14ac:dyDescent="0.25">
      <c r="A2025">
        <f t="shared" si="259"/>
        <v>2011</v>
      </c>
      <c r="B2025" s="20">
        <f t="shared" si="256"/>
        <v>8044</v>
      </c>
      <c r="C2025" s="20"/>
      <c r="D2025" s="20"/>
      <c r="E2025" s="20"/>
    </row>
    <row r="2026" spans="1:5" hidden="1" x14ac:dyDescent="0.25">
      <c r="A2026">
        <f t="shared" si="259"/>
        <v>2012</v>
      </c>
      <c r="B2026" s="20">
        <f t="shared" si="256"/>
        <v>8048</v>
      </c>
      <c r="C2026" s="20"/>
      <c r="D2026" s="20"/>
      <c r="E2026" s="20"/>
    </row>
    <row r="2027" spans="1:5" hidden="1" x14ac:dyDescent="0.25">
      <c r="A2027">
        <f t="shared" si="259"/>
        <v>2013</v>
      </c>
      <c r="B2027" s="20">
        <f t="shared" si="256"/>
        <v>8052</v>
      </c>
      <c r="C2027" s="20"/>
      <c r="D2027" s="20"/>
      <c r="E2027" s="20"/>
    </row>
    <row r="2028" spans="1:5" hidden="1" x14ac:dyDescent="0.25">
      <c r="A2028">
        <f t="shared" si="259"/>
        <v>2014</v>
      </c>
      <c r="B2028" s="20">
        <f t="shared" si="256"/>
        <v>8056</v>
      </c>
      <c r="C2028" s="20"/>
      <c r="D2028" s="20"/>
      <c r="E2028" s="20"/>
    </row>
    <row r="2029" spans="1:5" hidden="1" x14ac:dyDescent="0.25">
      <c r="A2029">
        <f t="shared" si="259"/>
        <v>2015</v>
      </c>
      <c r="B2029" s="20">
        <f t="shared" si="256"/>
        <v>8060</v>
      </c>
      <c r="C2029" s="20"/>
      <c r="D2029" s="20"/>
      <c r="E2029" s="20"/>
    </row>
    <row r="2030" spans="1:5" hidden="1" x14ac:dyDescent="0.25">
      <c r="A2030">
        <f t="shared" si="259"/>
        <v>2016</v>
      </c>
      <c r="B2030" s="20">
        <f t="shared" si="256"/>
        <v>8064</v>
      </c>
      <c r="C2030" s="20"/>
      <c r="D2030" s="20"/>
      <c r="E2030" s="20"/>
    </row>
    <row r="2031" spans="1:5" hidden="1" x14ac:dyDescent="0.25">
      <c r="A2031">
        <f t="shared" si="259"/>
        <v>2017</v>
      </c>
      <c r="B2031" s="20">
        <f t="shared" si="256"/>
        <v>8068</v>
      </c>
      <c r="C2031" s="20"/>
      <c r="D2031" s="20"/>
      <c r="E2031" s="20"/>
    </row>
    <row r="2032" spans="1:5" hidden="1" x14ac:dyDescent="0.25">
      <c r="A2032">
        <f t="shared" si="259"/>
        <v>2018</v>
      </c>
      <c r="B2032" s="20">
        <f t="shared" si="256"/>
        <v>8072</v>
      </c>
      <c r="C2032" s="20"/>
      <c r="D2032" s="20"/>
      <c r="E2032" s="20"/>
    </row>
    <row r="2033" spans="1:5" hidden="1" x14ac:dyDescent="0.25">
      <c r="A2033">
        <f t="shared" si="259"/>
        <v>2019</v>
      </c>
      <c r="B2033" s="20">
        <f t="shared" si="256"/>
        <v>8076</v>
      </c>
      <c r="C2033" s="20"/>
      <c r="D2033" s="20"/>
      <c r="E2033" s="20"/>
    </row>
    <row r="2034" spans="1:5" hidden="1" x14ac:dyDescent="0.25">
      <c r="A2034">
        <f t="shared" si="259"/>
        <v>2020</v>
      </c>
      <c r="B2034" s="20">
        <f t="shared" si="256"/>
        <v>8080</v>
      </c>
      <c r="C2034" s="20"/>
      <c r="D2034" s="20"/>
      <c r="E2034" s="20"/>
    </row>
    <row r="2035" spans="1:5" hidden="1" x14ac:dyDescent="0.25">
      <c r="A2035">
        <f t="shared" si="259"/>
        <v>2021</v>
      </c>
      <c r="B2035" s="20">
        <f t="shared" si="256"/>
        <v>8084</v>
      </c>
      <c r="C2035" s="20"/>
      <c r="D2035" s="20"/>
      <c r="E2035" s="20"/>
    </row>
    <row r="2036" spans="1:5" hidden="1" x14ac:dyDescent="0.25">
      <c r="A2036">
        <f t="shared" si="259"/>
        <v>2022</v>
      </c>
      <c r="B2036" s="20">
        <f t="shared" si="256"/>
        <v>8088</v>
      </c>
      <c r="C2036" s="20"/>
      <c r="D2036" s="20"/>
      <c r="E2036" s="20"/>
    </row>
    <row r="2037" spans="1:5" hidden="1" x14ac:dyDescent="0.25">
      <c r="A2037">
        <f t="shared" si="259"/>
        <v>2023</v>
      </c>
      <c r="B2037" s="20">
        <f t="shared" si="256"/>
        <v>8092</v>
      </c>
      <c r="C2037" s="20"/>
      <c r="D2037" s="20"/>
      <c r="E2037" s="20"/>
    </row>
    <row r="2038" spans="1:5" hidden="1" x14ac:dyDescent="0.25">
      <c r="A2038">
        <f t="shared" si="259"/>
        <v>2024</v>
      </c>
      <c r="B2038" s="20">
        <f t="shared" si="256"/>
        <v>8096</v>
      </c>
      <c r="C2038" s="20"/>
      <c r="D2038" s="20"/>
      <c r="E2038" s="20"/>
    </row>
    <row r="2039" spans="1:5" hidden="1" x14ac:dyDescent="0.25">
      <c r="A2039">
        <f t="shared" si="259"/>
        <v>2025</v>
      </c>
      <c r="B2039" s="20">
        <f t="shared" si="256"/>
        <v>8100</v>
      </c>
      <c r="C2039" s="20"/>
      <c r="D2039" s="20"/>
      <c r="E2039" s="20"/>
    </row>
    <row r="2040" spans="1:5" hidden="1" x14ac:dyDescent="0.25">
      <c r="A2040">
        <f t="shared" si="259"/>
        <v>2026</v>
      </c>
      <c r="B2040" s="20">
        <f t="shared" si="256"/>
        <v>8104</v>
      </c>
      <c r="C2040" s="20"/>
      <c r="D2040" s="20"/>
      <c r="E2040" s="20"/>
    </row>
    <row r="2041" spans="1:5" hidden="1" x14ac:dyDescent="0.25">
      <c r="A2041">
        <f t="shared" si="259"/>
        <v>2027</v>
      </c>
      <c r="B2041" s="20">
        <f t="shared" si="256"/>
        <v>8108</v>
      </c>
      <c r="C2041" s="20"/>
      <c r="D2041" s="20"/>
      <c r="E2041" s="20"/>
    </row>
    <row r="2042" spans="1:5" hidden="1" x14ac:dyDescent="0.25">
      <c r="A2042">
        <f t="shared" si="259"/>
        <v>2028</v>
      </c>
      <c r="B2042" s="20">
        <f t="shared" si="256"/>
        <v>8112</v>
      </c>
      <c r="C2042" s="20"/>
      <c r="D2042" s="20"/>
      <c r="E2042" s="20"/>
    </row>
    <row r="2043" spans="1:5" hidden="1" x14ac:dyDescent="0.25">
      <c r="A2043">
        <f t="shared" si="259"/>
        <v>2029</v>
      </c>
      <c r="B2043" s="20">
        <f t="shared" si="256"/>
        <v>8116</v>
      </c>
      <c r="C2043" s="20"/>
      <c r="D2043" s="20"/>
      <c r="E2043" s="20"/>
    </row>
    <row r="2044" spans="1:5" hidden="1" x14ac:dyDescent="0.25">
      <c r="A2044">
        <f t="shared" si="259"/>
        <v>2030</v>
      </c>
      <c r="B2044" s="20">
        <f t="shared" si="256"/>
        <v>8120</v>
      </c>
      <c r="C2044" s="20"/>
      <c r="D2044" s="20"/>
      <c r="E2044" s="20"/>
    </row>
    <row r="2045" spans="1:5" hidden="1" x14ac:dyDescent="0.25">
      <c r="A2045">
        <f t="shared" si="259"/>
        <v>2031</v>
      </c>
      <c r="B2045" s="20">
        <f t="shared" si="256"/>
        <v>8124</v>
      </c>
      <c r="C2045" s="20"/>
      <c r="D2045" s="20"/>
      <c r="E2045" s="20"/>
    </row>
    <row r="2046" spans="1:5" hidden="1" x14ac:dyDescent="0.25">
      <c r="A2046">
        <f t="shared" si="259"/>
        <v>2032</v>
      </c>
      <c r="B2046" s="20">
        <f t="shared" si="256"/>
        <v>8128</v>
      </c>
      <c r="C2046" s="20"/>
      <c r="D2046" s="20"/>
      <c r="E2046" s="20"/>
    </row>
    <row r="2047" spans="1:5" hidden="1" x14ac:dyDescent="0.25">
      <c r="A2047">
        <f t="shared" si="259"/>
        <v>2033</v>
      </c>
      <c r="B2047" s="20">
        <f t="shared" si="256"/>
        <v>8132</v>
      </c>
      <c r="C2047" s="20"/>
      <c r="D2047" s="20"/>
      <c r="E2047" s="20"/>
    </row>
    <row r="2048" spans="1:5" hidden="1" x14ac:dyDescent="0.25">
      <c r="A2048">
        <f t="shared" si="259"/>
        <v>2034</v>
      </c>
      <c r="B2048" s="20">
        <f t="shared" si="256"/>
        <v>8136</v>
      </c>
      <c r="C2048" s="20"/>
      <c r="D2048" s="20"/>
      <c r="E2048" s="20"/>
    </row>
    <row r="2049" spans="1:5" hidden="1" x14ac:dyDescent="0.25">
      <c r="A2049">
        <f t="shared" si="259"/>
        <v>2035</v>
      </c>
      <c r="B2049" s="20">
        <f t="shared" ref="B2049:B2112" si="260">A2049*$B$14</f>
        <v>8140</v>
      </c>
      <c r="C2049" s="20"/>
      <c r="D2049" s="20"/>
      <c r="E2049" s="20"/>
    </row>
    <row r="2050" spans="1:5" hidden="1" x14ac:dyDescent="0.25">
      <c r="A2050">
        <f t="shared" si="259"/>
        <v>2036</v>
      </c>
      <c r="B2050" s="20">
        <f t="shared" si="260"/>
        <v>8144</v>
      </c>
      <c r="C2050" s="20"/>
      <c r="D2050" s="20"/>
      <c r="E2050" s="20"/>
    </row>
    <row r="2051" spans="1:5" hidden="1" x14ac:dyDescent="0.25">
      <c r="A2051">
        <f t="shared" si="259"/>
        <v>2037</v>
      </c>
      <c r="B2051" s="20">
        <f t="shared" si="260"/>
        <v>8148</v>
      </c>
      <c r="C2051" s="20"/>
      <c r="D2051" s="20"/>
      <c r="E2051" s="20"/>
    </row>
    <row r="2052" spans="1:5" hidden="1" x14ac:dyDescent="0.25">
      <c r="A2052">
        <f t="shared" si="259"/>
        <v>2038</v>
      </c>
      <c r="B2052" s="20">
        <f t="shared" si="260"/>
        <v>8152</v>
      </c>
      <c r="C2052" s="20"/>
      <c r="D2052" s="20"/>
      <c r="E2052" s="20"/>
    </row>
    <row r="2053" spans="1:5" hidden="1" x14ac:dyDescent="0.25">
      <c r="A2053">
        <f t="shared" si="259"/>
        <v>2039</v>
      </c>
      <c r="B2053" s="20">
        <f t="shared" si="260"/>
        <v>8156</v>
      </c>
      <c r="C2053" s="20"/>
      <c r="D2053" s="20"/>
      <c r="E2053" s="20"/>
    </row>
    <row r="2054" spans="1:5" hidden="1" x14ac:dyDescent="0.25">
      <c r="A2054">
        <f t="shared" si="259"/>
        <v>2040</v>
      </c>
      <c r="B2054" s="20">
        <f t="shared" si="260"/>
        <v>8160</v>
      </c>
      <c r="C2054" s="20"/>
      <c r="D2054" s="20"/>
      <c r="E2054" s="20"/>
    </row>
    <row r="2055" spans="1:5" hidden="1" x14ac:dyDescent="0.25">
      <c r="A2055">
        <f t="shared" si="259"/>
        <v>2041</v>
      </c>
      <c r="B2055" s="20">
        <f t="shared" si="260"/>
        <v>8164</v>
      </c>
      <c r="C2055" s="20"/>
      <c r="D2055" s="20"/>
      <c r="E2055" s="20"/>
    </row>
    <row r="2056" spans="1:5" hidden="1" x14ac:dyDescent="0.25">
      <c r="A2056">
        <f t="shared" si="259"/>
        <v>2042</v>
      </c>
      <c r="B2056" s="20">
        <f t="shared" si="260"/>
        <v>8168</v>
      </c>
      <c r="C2056" s="20"/>
      <c r="D2056" s="20"/>
      <c r="E2056" s="20"/>
    </row>
    <row r="2057" spans="1:5" hidden="1" x14ac:dyDescent="0.25">
      <c r="A2057">
        <f t="shared" si="259"/>
        <v>2043</v>
      </c>
      <c r="B2057" s="20">
        <f t="shared" si="260"/>
        <v>8172</v>
      </c>
      <c r="C2057" s="20"/>
      <c r="D2057" s="20"/>
      <c r="E2057" s="20"/>
    </row>
    <row r="2058" spans="1:5" hidden="1" x14ac:dyDescent="0.25">
      <c r="A2058">
        <f t="shared" si="259"/>
        <v>2044</v>
      </c>
      <c r="B2058" s="20">
        <f t="shared" si="260"/>
        <v>8176</v>
      </c>
      <c r="C2058" s="20"/>
      <c r="D2058" s="20"/>
      <c r="E2058" s="20"/>
    </row>
    <row r="2059" spans="1:5" hidden="1" x14ac:dyDescent="0.25">
      <c r="A2059">
        <f t="shared" si="259"/>
        <v>2045</v>
      </c>
      <c r="B2059" s="20">
        <f t="shared" si="260"/>
        <v>8180</v>
      </c>
      <c r="C2059" s="20"/>
      <c r="D2059" s="20"/>
      <c r="E2059" s="20"/>
    </row>
    <row r="2060" spans="1:5" hidden="1" x14ac:dyDescent="0.25">
      <c r="A2060">
        <f t="shared" si="259"/>
        <v>2046</v>
      </c>
      <c r="B2060" s="20">
        <f t="shared" si="260"/>
        <v>8184</v>
      </c>
      <c r="C2060" s="20"/>
      <c r="D2060" s="20"/>
      <c r="E2060" s="20"/>
    </row>
    <row r="2061" spans="1:5" hidden="1" x14ac:dyDescent="0.25">
      <c r="A2061">
        <f t="shared" si="259"/>
        <v>2047</v>
      </c>
      <c r="B2061" s="20">
        <f t="shared" si="260"/>
        <v>8188</v>
      </c>
      <c r="C2061" s="20"/>
      <c r="D2061" s="20"/>
      <c r="E2061" s="20"/>
    </row>
    <row r="2062" spans="1:5" hidden="1" x14ac:dyDescent="0.25">
      <c r="A2062">
        <f t="shared" si="259"/>
        <v>2048</v>
      </c>
      <c r="B2062" s="20">
        <f t="shared" si="260"/>
        <v>8192</v>
      </c>
      <c r="C2062" s="20"/>
      <c r="D2062" s="20"/>
      <c r="E2062" s="20"/>
    </row>
    <row r="2063" spans="1:5" hidden="1" x14ac:dyDescent="0.25">
      <c r="A2063">
        <f t="shared" si="259"/>
        <v>2049</v>
      </c>
      <c r="B2063" s="20">
        <f t="shared" si="260"/>
        <v>8196</v>
      </c>
      <c r="C2063" s="20"/>
      <c r="D2063" s="20"/>
      <c r="E2063" s="20"/>
    </row>
    <row r="2064" spans="1:5" hidden="1" x14ac:dyDescent="0.25">
      <c r="A2064">
        <f t="shared" si="259"/>
        <v>2050</v>
      </c>
      <c r="B2064" s="20">
        <f t="shared" si="260"/>
        <v>8200</v>
      </c>
      <c r="C2064" s="20"/>
      <c r="D2064" s="20"/>
      <c r="E2064" s="20"/>
    </row>
    <row r="2065" spans="1:5" hidden="1" x14ac:dyDescent="0.25">
      <c r="A2065">
        <f t="shared" si="259"/>
        <v>2051</v>
      </c>
      <c r="B2065" s="20">
        <f t="shared" si="260"/>
        <v>8204</v>
      </c>
      <c r="C2065" s="20"/>
      <c r="D2065" s="20"/>
      <c r="E2065" s="20"/>
    </row>
    <row r="2066" spans="1:5" hidden="1" x14ac:dyDescent="0.25">
      <c r="A2066">
        <f t="shared" si="259"/>
        <v>2052</v>
      </c>
      <c r="B2066" s="20">
        <f t="shared" si="260"/>
        <v>8208</v>
      </c>
      <c r="C2066" s="20"/>
      <c r="D2066" s="20"/>
      <c r="E2066" s="20"/>
    </row>
    <row r="2067" spans="1:5" hidden="1" x14ac:dyDescent="0.25">
      <c r="A2067">
        <f t="shared" si="259"/>
        <v>2053</v>
      </c>
      <c r="B2067" s="20">
        <f t="shared" si="260"/>
        <v>8212</v>
      </c>
      <c r="C2067" s="20"/>
      <c r="D2067" s="20"/>
      <c r="E2067" s="20"/>
    </row>
    <row r="2068" spans="1:5" hidden="1" x14ac:dyDescent="0.25">
      <c r="A2068">
        <f t="shared" si="259"/>
        <v>2054</v>
      </c>
      <c r="B2068" s="20">
        <f t="shared" si="260"/>
        <v>8216</v>
      </c>
      <c r="C2068" s="20"/>
      <c r="D2068" s="20"/>
      <c r="E2068" s="20"/>
    </row>
    <row r="2069" spans="1:5" hidden="1" x14ac:dyDescent="0.25">
      <c r="A2069">
        <f t="shared" si="259"/>
        <v>2055</v>
      </c>
      <c r="B2069" s="20">
        <f t="shared" si="260"/>
        <v>8220</v>
      </c>
      <c r="C2069" s="20"/>
      <c r="D2069" s="20"/>
      <c r="E2069" s="20"/>
    </row>
    <row r="2070" spans="1:5" hidden="1" x14ac:dyDescent="0.25">
      <c r="A2070">
        <f t="shared" si="259"/>
        <v>2056</v>
      </c>
      <c r="B2070" s="20">
        <f t="shared" si="260"/>
        <v>8224</v>
      </c>
      <c r="C2070" s="20"/>
      <c r="D2070" s="20"/>
      <c r="E2070" s="20"/>
    </row>
    <row r="2071" spans="1:5" hidden="1" x14ac:dyDescent="0.25">
      <c r="A2071">
        <f t="shared" si="259"/>
        <v>2057</v>
      </c>
      <c r="B2071" s="20">
        <f t="shared" si="260"/>
        <v>8228</v>
      </c>
      <c r="C2071" s="20"/>
      <c r="D2071" s="20"/>
      <c r="E2071" s="20"/>
    </row>
    <row r="2072" spans="1:5" hidden="1" x14ac:dyDescent="0.25">
      <c r="A2072">
        <f t="shared" si="259"/>
        <v>2058</v>
      </c>
      <c r="B2072" s="20">
        <f t="shared" si="260"/>
        <v>8232</v>
      </c>
      <c r="C2072" s="20"/>
      <c r="D2072" s="20"/>
      <c r="E2072" s="20"/>
    </row>
    <row r="2073" spans="1:5" hidden="1" x14ac:dyDescent="0.25">
      <c r="A2073">
        <f t="shared" si="259"/>
        <v>2059</v>
      </c>
      <c r="B2073" s="20">
        <f t="shared" si="260"/>
        <v>8236</v>
      </c>
      <c r="C2073" s="20"/>
      <c r="D2073" s="20"/>
      <c r="E2073" s="20"/>
    </row>
    <row r="2074" spans="1:5" hidden="1" x14ac:dyDescent="0.25">
      <c r="A2074">
        <f t="shared" si="259"/>
        <v>2060</v>
      </c>
      <c r="B2074" s="20">
        <f t="shared" si="260"/>
        <v>8240</v>
      </c>
      <c r="C2074" s="20"/>
      <c r="D2074" s="20"/>
      <c r="E2074" s="20"/>
    </row>
    <row r="2075" spans="1:5" hidden="1" x14ac:dyDescent="0.25">
      <c r="A2075">
        <f t="shared" si="259"/>
        <v>2061</v>
      </c>
      <c r="B2075" s="20">
        <f t="shared" si="260"/>
        <v>8244</v>
      </c>
      <c r="C2075" s="20"/>
      <c r="D2075" s="20"/>
      <c r="E2075" s="20"/>
    </row>
    <row r="2076" spans="1:5" hidden="1" x14ac:dyDescent="0.25">
      <c r="A2076">
        <f t="shared" ref="A2076:A2139" si="261">A2075+1</f>
        <v>2062</v>
      </c>
      <c r="B2076" s="20">
        <f t="shared" si="260"/>
        <v>8248</v>
      </c>
      <c r="C2076" s="20"/>
      <c r="D2076" s="20"/>
      <c r="E2076" s="20"/>
    </row>
    <row r="2077" spans="1:5" hidden="1" x14ac:dyDescent="0.25">
      <c r="A2077">
        <f t="shared" si="261"/>
        <v>2063</v>
      </c>
      <c r="B2077" s="20">
        <f t="shared" si="260"/>
        <v>8252</v>
      </c>
      <c r="C2077" s="20"/>
      <c r="D2077" s="20"/>
      <c r="E2077" s="20"/>
    </row>
    <row r="2078" spans="1:5" hidden="1" x14ac:dyDescent="0.25">
      <c r="A2078">
        <f t="shared" si="261"/>
        <v>2064</v>
      </c>
      <c r="B2078" s="20">
        <f t="shared" si="260"/>
        <v>8256</v>
      </c>
      <c r="C2078" s="20"/>
      <c r="D2078" s="20"/>
      <c r="E2078" s="20"/>
    </row>
    <row r="2079" spans="1:5" hidden="1" x14ac:dyDescent="0.25">
      <c r="A2079">
        <f t="shared" si="261"/>
        <v>2065</v>
      </c>
      <c r="B2079" s="20">
        <f t="shared" si="260"/>
        <v>8260</v>
      </c>
      <c r="C2079" s="20"/>
      <c r="D2079" s="20"/>
      <c r="E2079" s="20"/>
    </row>
    <row r="2080" spans="1:5" hidden="1" x14ac:dyDescent="0.25">
      <c r="A2080">
        <f t="shared" si="261"/>
        <v>2066</v>
      </c>
      <c r="B2080" s="20">
        <f t="shared" si="260"/>
        <v>8264</v>
      </c>
      <c r="C2080" s="20"/>
      <c r="D2080" s="20"/>
      <c r="E2080" s="20"/>
    </row>
    <row r="2081" spans="1:5" hidden="1" x14ac:dyDescent="0.25">
      <c r="A2081">
        <f t="shared" si="261"/>
        <v>2067</v>
      </c>
      <c r="B2081" s="20">
        <f t="shared" si="260"/>
        <v>8268</v>
      </c>
      <c r="C2081" s="20"/>
      <c r="D2081" s="20"/>
      <c r="E2081" s="20"/>
    </row>
    <row r="2082" spans="1:5" hidden="1" x14ac:dyDescent="0.25">
      <c r="A2082">
        <f t="shared" si="261"/>
        <v>2068</v>
      </c>
      <c r="B2082" s="20">
        <f t="shared" si="260"/>
        <v>8272</v>
      </c>
      <c r="C2082" s="20"/>
      <c r="D2082" s="20"/>
      <c r="E2082" s="20"/>
    </row>
    <row r="2083" spans="1:5" hidden="1" x14ac:dyDescent="0.25">
      <c r="A2083">
        <f t="shared" si="261"/>
        <v>2069</v>
      </c>
      <c r="B2083" s="20">
        <f t="shared" si="260"/>
        <v>8276</v>
      </c>
      <c r="C2083" s="20"/>
      <c r="D2083" s="20"/>
      <c r="E2083" s="20"/>
    </row>
    <row r="2084" spans="1:5" hidden="1" x14ac:dyDescent="0.25">
      <c r="A2084">
        <f t="shared" si="261"/>
        <v>2070</v>
      </c>
      <c r="B2084" s="20">
        <f t="shared" si="260"/>
        <v>8280</v>
      </c>
      <c r="C2084" s="20"/>
      <c r="D2084" s="20"/>
      <c r="E2084" s="20"/>
    </row>
    <row r="2085" spans="1:5" hidden="1" x14ac:dyDescent="0.25">
      <c r="A2085">
        <f t="shared" si="261"/>
        <v>2071</v>
      </c>
      <c r="B2085" s="20">
        <f t="shared" si="260"/>
        <v>8284</v>
      </c>
      <c r="C2085" s="20"/>
      <c r="D2085" s="20"/>
      <c r="E2085" s="20"/>
    </row>
    <row r="2086" spans="1:5" hidden="1" x14ac:dyDescent="0.25">
      <c r="A2086">
        <f t="shared" si="261"/>
        <v>2072</v>
      </c>
      <c r="B2086" s="20">
        <f t="shared" si="260"/>
        <v>8288</v>
      </c>
      <c r="C2086" s="20"/>
      <c r="D2086" s="20"/>
      <c r="E2086" s="20"/>
    </row>
    <row r="2087" spans="1:5" hidden="1" x14ac:dyDescent="0.25">
      <c r="A2087">
        <f t="shared" si="261"/>
        <v>2073</v>
      </c>
      <c r="B2087" s="20">
        <f t="shared" si="260"/>
        <v>8292</v>
      </c>
      <c r="C2087" s="20"/>
      <c r="D2087" s="20"/>
      <c r="E2087" s="20"/>
    </row>
    <row r="2088" spans="1:5" hidden="1" x14ac:dyDescent="0.25">
      <c r="A2088">
        <f t="shared" si="261"/>
        <v>2074</v>
      </c>
      <c r="B2088" s="20">
        <f t="shared" si="260"/>
        <v>8296</v>
      </c>
      <c r="C2088" s="20"/>
      <c r="D2088" s="20"/>
      <c r="E2088" s="20"/>
    </row>
    <row r="2089" spans="1:5" hidden="1" x14ac:dyDescent="0.25">
      <c r="A2089">
        <f t="shared" si="261"/>
        <v>2075</v>
      </c>
      <c r="B2089" s="20">
        <f t="shared" si="260"/>
        <v>8300</v>
      </c>
      <c r="C2089" s="20"/>
      <c r="D2089" s="20"/>
      <c r="E2089" s="20"/>
    </row>
    <row r="2090" spans="1:5" hidden="1" x14ac:dyDescent="0.25">
      <c r="A2090">
        <f t="shared" si="261"/>
        <v>2076</v>
      </c>
      <c r="B2090" s="20">
        <f t="shared" si="260"/>
        <v>8304</v>
      </c>
      <c r="C2090" s="20"/>
      <c r="D2090" s="20"/>
      <c r="E2090" s="20"/>
    </row>
    <row r="2091" spans="1:5" hidden="1" x14ac:dyDescent="0.25">
      <c r="A2091">
        <f t="shared" si="261"/>
        <v>2077</v>
      </c>
      <c r="B2091" s="20">
        <f t="shared" si="260"/>
        <v>8308</v>
      </c>
      <c r="C2091" s="20"/>
      <c r="D2091" s="20"/>
      <c r="E2091" s="20"/>
    </row>
    <row r="2092" spans="1:5" hidden="1" x14ac:dyDescent="0.25">
      <c r="A2092">
        <f t="shared" si="261"/>
        <v>2078</v>
      </c>
      <c r="B2092" s="20">
        <f t="shared" si="260"/>
        <v>8312</v>
      </c>
      <c r="C2092" s="20"/>
      <c r="D2092" s="20"/>
      <c r="E2092" s="20"/>
    </row>
    <row r="2093" spans="1:5" hidden="1" x14ac:dyDescent="0.25">
      <c r="A2093">
        <f t="shared" si="261"/>
        <v>2079</v>
      </c>
      <c r="B2093" s="20">
        <f t="shared" si="260"/>
        <v>8316</v>
      </c>
      <c r="C2093" s="20"/>
      <c r="D2093" s="20"/>
      <c r="E2093" s="20"/>
    </row>
    <row r="2094" spans="1:5" hidden="1" x14ac:dyDescent="0.25">
      <c r="A2094">
        <f t="shared" si="261"/>
        <v>2080</v>
      </c>
      <c r="B2094" s="20">
        <f t="shared" si="260"/>
        <v>8320</v>
      </c>
      <c r="C2094" s="20"/>
      <c r="D2094" s="20"/>
      <c r="E2094" s="20"/>
    </row>
    <row r="2095" spans="1:5" hidden="1" x14ac:dyDescent="0.25">
      <c r="A2095">
        <f t="shared" si="261"/>
        <v>2081</v>
      </c>
      <c r="B2095" s="20">
        <f t="shared" si="260"/>
        <v>8324</v>
      </c>
      <c r="C2095" s="20"/>
      <c r="D2095" s="20"/>
      <c r="E2095" s="20"/>
    </row>
    <row r="2096" spans="1:5" hidden="1" x14ac:dyDescent="0.25">
      <c r="A2096">
        <f t="shared" si="261"/>
        <v>2082</v>
      </c>
      <c r="B2096" s="20">
        <f t="shared" si="260"/>
        <v>8328</v>
      </c>
      <c r="C2096" s="20"/>
      <c r="D2096" s="20"/>
      <c r="E2096" s="20"/>
    </row>
    <row r="2097" spans="1:5" hidden="1" x14ac:dyDescent="0.25">
      <c r="A2097">
        <f t="shared" si="261"/>
        <v>2083</v>
      </c>
      <c r="B2097" s="20">
        <f t="shared" si="260"/>
        <v>8332</v>
      </c>
      <c r="C2097" s="20"/>
      <c r="D2097" s="20"/>
      <c r="E2097" s="20"/>
    </row>
    <row r="2098" spans="1:5" hidden="1" x14ac:dyDescent="0.25">
      <c r="A2098">
        <f t="shared" si="261"/>
        <v>2084</v>
      </c>
      <c r="B2098" s="20">
        <f t="shared" si="260"/>
        <v>8336</v>
      </c>
      <c r="C2098" s="20"/>
      <c r="D2098" s="20"/>
      <c r="E2098" s="20"/>
    </row>
    <row r="2099" spans="1:5" hidden="1" x14ac:dyDescent="0.25">
      <c r="A2099">
        <f t="shared" si="261"/>
        <v>2085</v>
      </c>
      <c r="B2099" s="20">
        <f t="shared" si="260"/>
        <v>8340</v>
      </c>
      <c r="C2099" s="20"/>
      <c r="D2099" s="20"/>
      <c r="E2099" s="20"/>
    </row>
    <row r="2100" spans="1:5" hidden="1" x14ac:dyDescent="0.25">
      <c r="A2100">
        <f t="shared" si="261"/>
        <v>2086</v>
      </c>
      <c r="B2100" s="20">
        <f t="shared" si="260"/>
        <v>8344</v>
      </c>
      <c r="C2100" s="20"/>
      <c r="D2100" s="20"/>
      <c r="E2100" s="20"/>
    </row>
    <row r="2101" spans="1:5" hidden="1" x14ac:dyDescent="0.25">
      <c r="A2101">
        <f t="shared" si="261"/>
        <v>2087</v>
      </c>
      <c r="B2101" s="20">
        <f t="shared" si="260"/>
        <v>8348</v>
      </c>
      <c r="C2101" s="20"/>
      <c r="D2101" s="20"/>
      <c r="E2101" s="20"/>
    </row>
    <row r="2102" spans="1:5" hidden="1" x14ac:dyDescent="0.25">
      <c r="A2102">
        <f t="shared" si="261"/>
        <v>2088</v>
      </c>
      <c r="B2102" s="20">
        <f t="shared" si="260"/>
        <v>8352</v>
      </c>
      <c r="C2102" s="20"/>
      <c r="D2102" s="20"/>
      <c r="E2102" s="20"/>
    </row>
    <row r="2103" spans="1:5" hidden="1" x14ac:dyDescent="0.25">
      <c r="A2103">
        <f t="shared" si="261"/>
        <v>2089</v>
      </c>
      <c r="B2103" s="20">
        <f t="shared" si="260"/>
        <v>8356</v>
      </c>
      <c r="C2103" s="20"/>
      <c r="D2103" s="20"/>
      <c r="E2103" s="20"/>
    </row>
    <row r="2104" spans="1:5" hidden="1" x14ac:dyDescent="0.25">
      <c r="A2104">
        <f t="shared" si="261"/>
        <v>2090</v>
      </c>
      <c r="B2104" s="20">
        <f t="shared" si="260"/>
        <v>8360</v>
      </c>
      <c r="C2104" s="20"/>
      <c r="D2104" s="20"/>
      <c r="E2104" s="20"/>
    </row>
    <row r="2105" spans="1:5" hidden="1" x14ac:dyDescent="0.25">
      <c r="A2105">
        <f t="shared" si="261"/>
        <v>2091</v>
      </c>
      <c r="B2105" s="20">
        <f t="shared" si="260"/>
        <v>8364</v>
      </c>
      <c r="C2105" s="20"/>
      <c r="D2105" s="20"/>
      <c r="E2105" s="20"/>
    </row>
    <row r="2106" spans="1:5" hidden="1" x14ac:dyDescent="0.25">
      <c r="A2106">
        <f t="shared" si="261"/>
        <v>2092</v>
      </c>
      <c r="B2106" s="20">
        <f t="shared" si="260"/>
        <v>8368</v>
      </c>
      <c r="C2106" s="20"/>
      <c r="D2106" s="20"/>
      <c r="E2106" s="20"/>
    </row>
    <row r="2107" spans="1:5" hidden="1" x14ac:dyDescent="0.25">
      <c r="A2107">
        <f t="shared" si="261"/>
        <v>2093</v>
      </c>
      <c r="B2107" s="20">
        <f t="shared" si="260"/>
        <v>8372</v>
      </c>
      <c r="C2107" s="20"/>
      <c r="D2107" s="20"/>
      <c r="E2107" s="20"/>
    </row>
    <row r="2108" spans="1:5" hidden="1" x14ac:dyDescent="0.25">
      <c r="A2108">
        <f t="shared" si="261"/>
        <v>2094</v>
      </c>
      <c r="B2108" s="20">
        <f t="shared" si="260"/>
        <v>8376</v>
      </c>
      <c r="C2108" s="20"/>
      <c r="D2108" s="20"/>
      <c r="E2108" s="20"/>
    </row>
    <row r="2109" spans="1:5" hidden="1" x14ac:dyDescent="0.25">
      <c r="A2109">
        <f t="shared" si="261"/>
        <v>2095</v>
      </c>
      <c r="B2109" s="20">
        <f t="shared" si="260"/>
        <v>8380</v>
      </c>
      <c r="C2109" s="20"/>
      <c r="D2109" s="20"/>
      <c r="E2109" s="20"/>
    </row>
    <row r="2110" spans="1:5" hidden="1" x14ac:dyDescent="0.25">
      <c r="A2110">
        <f t="shared" si="261"/>
        <v>2096</v>
      </c>
      <c r="B2110" s="20">
        <f t="shared" si="260"/>
        <v>8384</v>
      </c>
      <c r="C2110" s="20"/>
      <c r="D2110" s="20"/>
      <c r="E2110" s="20"/>
    </row>
    <row r="2111" spans="1:5" hidden="1" x14ac:dyDescent="0.25">
      <c r="A2111">
        <f t="shared" si="261"/>
        <v>2097</v>
      </c>
      <c r="B2111" s="20">
        <f t="shared" si="260"/>
        <v>8388</v>
      </c>
      <c r="C2111" s="20"/>
      <c r="D2111" s="20"/>
      <c r="E2111" s="20"/>
    </row>
    <row r="2112" spans="1:5" hidden="1" x14ac:dyDescent="0.25">
      <c r="A2112">
        <f t="shared" si="261"/>
        <v>2098</v>
      </c>
      <c r="B2112" s="20">
        <f t="shared" si="260"/>
        <v>8392</v>
      </c>
      <c r="C2112" s="20"/>
      <c r="D2112" s="20"/>
      <c r="E2112" s="20"/>
    </row>
    <row r="2113" spans="1:5" hidden="1" x14ac:dyDescent="0.25">
      <c r="A2113">
        <f t="shared" si="261"/>
        <v>2099</v>
      </c>
      <c r="B2113" s="20">
        <f t="shared" ref="B2113:B2176" si="262">A2113*$B$14</f>
        <v>8396</v>
      </c>
      <c r="C2113" s="20"/>
      <c r="D2113" s="20"/>
      <c r="E2113" s="20"/>
    </row>
    <row r="2114" spans="1:5" hidden="1" x14ac:dyDescent="0.25">
      <c r="A2114">
        <f t="shared" si="261"/>
        <v>2100</v>
      </c>
      <c r="B2114" s="20">
        <f t="shared" si="262"/>
        <v>8400</v>
      </c>
      <c r="C2114" s="20"/>
      <c r="D2114" s="20"/>
      <c r="E2114" s="20"/>
    </row>
    <row r="2115" spans="1:5" hidden="1" x14ac:dyDescent="0.25">
      <c r="A2115">
        <f t="shared" si="261"/>
        <v>2101</v>
      </c>
      <c r="B2115" s="20">
        <f t="shared" si="262"/>
        <v>8404</v>
      </c>
      <c r="C2115" s="20"/>
      <c r="D2115" s="20"/>
      <c r="E2115" s="20"/>
    </row>
    <row r="2116" spans="1:5" hidden="1" x14ac:dyDescent="0.25">
      <c r="A2116">
        <f t="shared" si="261"/>
        <v>2102</v>
      </c>
      <c r="B2116" s="20">
        <f t="shared" si="262"/>
        <v>8408</v>
      </c>
      <c r="C2116" s="20"/>
      <c r="D2116" s="20"/>
      <c r="E2116" s="20"/>
    </row>
    <row r="2117" spans="1:5" hidden="1" x14ac:dyDescent="0.25">
      <c r="A2117">
        <f t="shared" si="261"/>
        <v>2103</v>
      </c>
      <c r="B2117" s="20">
        <f t="shared" si="262"/>
        <v>8412</v>
      </c>
      <c r="C2117" s="20"/>
      <c r="D2117" s="20"/>
      <c r="E2117" s="20"/>
    </row>
    <row r="2118" spans="1:5" hidden="1" x14ac:dyDescent="0.25">
      <c r="A2118">
        <f t="shared" si="261"/>
        <v>2104</v>
      </c>
      <c r="B2118" s="20">
        <f t="shared" si="262"/>
        <v>8416</v>
      </c>
      <c r="C2118" s="20"/>
      <c r="D2118" s="20"/>
      <c r="E2118" s="20"/>
    </row>
    <row r="2119" spans="1:5" hidden="1" x14ac:dyDescent="0.25">
      <c r="A2119">
        <f t="shared" si="261"/>
        <v>2105</v>
      </c>
      <c r="B2119" s="20">
        <f t="shared" si="262"/>
        <v>8420</v>
      </c>
      <c r="C2119" s="20"/>
      <c r="D2119" s="20"/>
      <c r="E2119" s="20"/>
    </row>
    <row r="2120" spans="1:5" hidden="1" x14ac:dyDescent="0.25">
      <c r="A2120">
        <f t="shared" si="261"/>
        <v>2106</v>
      </c>
      <c r="B2120" s="20">
        <f t="shared" si="262"/>
        <v>8424</v>
      </c>
      <c r="C2120" s="20"/>
      <c r="D2120" s="20"/>
      <c r="E2120" s="20"/>
    </row>
    <row r="2121" spans="1:5" hidden="1" x14ac:dyDescent="0.25">
      <c r="A2121">
        <f t="shared" si="261"/>
        <v>2107</v>
      </c>
      <c r="B2121" s="20">
        <f t="shared" si="262"/>
        <v>8428</v>
      </c>
      <c r="C2121" s="20"/>
      <c r="D2121" s="20"/>
      <c r="E2121" s="20"/>
    </row>
    <row r="2122" spans="1:5" hidden="1" x14ac:dyDescent="0.25">
      <c r="A2122">
        <f t="shared" si="261"/>
        <v>2108</v>
      </c>
      <c r="B2122" s="20">
        <f t="shared" si="262"/>
        <v>8432</v>
      </c>
      <c r="C2122" s="20"/>
      <c r="D2122" s="20"/>
      <c r="E2122" s="20"/>
    </row>
    <row r="2123" spans="1:5" hidden="1" x14ac:dyDescent="0.25">
      <c r="A2123">
        <f t="shared" si="261"/>
        <v>2109</v>
      </c>
      <c r="B2123" s="20">
        <f t="shared" si="262"/>
        <v>8436</v>
      </c>
      <c r="C2123" s="20"/>
      <c r="D2123" s="20"/>
      <c r="E2123" s="20"/>
    </row>
    <row r="2124" spans="1:5" hidden="1" x14ac:dyDescent="0.25">
      <c r="A2124">
        <f t="shared" si="261"/>
        <v>2110</v>
      </c>
      <c r="B2124" s="20">
        <f t="shared" si="262"/>
        <v>8440</v>
      </c>
      <c r="C2124" s="20"/>
      <c r="D2124" s="20"/>
      <c r="E2124" s="20"/>
    </row>
    <row r="2125" spans="1:5" hidden="1" x14ac:dyDescent="0.25">
      <c r="A2125">
        <f t="shared" si="261"/>
        <v>2111</v>
      </c>
      <c r="B2125" s="20">
        <f t="shared" si="262"/>
        <v>8444</v>
      </c>
      <c r="C2125" s="20"/>
      <c r="D2125" s="20"/>
      <c r="E2125" s="20"/>
    </row>
    <row r="2126" spans="1:5" hidden="1" x14ac:dyDescent="0.25">
      <c r="A2126">
        <f t="shared" si="261"/>
        <v>2112</v>
      </c>
      <c r="B2126" s="20">
        <f t="shared" si="262"/>
        <v>8448</v>
      </c>
      <c r="C2126" s="20"/>
      <c r="D2126" s="20"/>
      <c r="E2126" s="20"/>
    </row>
    <row r="2127" spans="1:5" hidden="1" x14ac:dyDescent="0.25">
      <c r="A2127">
        <f t="shared" si="261"/>
        <v>2113</v>
      </c>
      <c r="B2127" s="20">
        <f t="shared" si="262"/>
        <v>8452</v>
      </c>
      <c r="C2127" s="20"/>
      <c r="D2127" s="20"/>
      <c r="E2127" s="20"/>
    </row>
    <row r="2128" spans="1:5" hidden="1" x14ac:dyDescent="0.25">
      <c r="A2128">
        <f t="shared" si="261"/>
        <v>2114</v>
      </c>
      <c r="B2128" s="20">
        <f t="shared" si="262"/>
        <v>8456</v>
      </c>
      <c r="C2128" s="20"/>
      <c r="D2128" s="20"/>
      <c r="E2128" s="20"/>
    </row>
    <row r="2129" spans="1:5" hidden="1" x14ac:dyDescent="0.25">
      <c r="A2129">
        <f t="shared" si="261"/>
        <v>2115</v>
      </c>
      <c r="B2129" s="20">
        <f t="shared" si="262"/>
        <v>8460</v>
      </c>
      <c r="C2129" s="20"/>
      <c r="D2129" s="20"/>
      <c r="E2129" s="20"/>
    </row>
    <row r="2130" spans="1:5" hidden="1" x14ac:dyDescent="0.25">
      <c r="A2130">
        <f t="shared" si="261"/>
        <v>2116</v>
      </c>
      <c r="B2130" s="20">
        <f t="shared" si="262"/>
        <v>8464</v>
      </c>
      <c r="C2130" s="20"/>
      <c r="D2130" s="20"/>
      <c r="E2130" s="20"/>
    </row>
    <row r="2131" spans="1:5" hidden="1" x14ac:dyDescent="0.25">
      <c r="A2131">
        <f t="shared" si="261"/>
        <v>2117</v>
      </c>
      <c r="B2131" s="20">
        <f t="shared" si="262"/>
        <v>8468</v>
      </c>
      <c r="C2131" s="20"/>
      <c r="D2131" s="20"/>
      <c r="E2131" s="20"/>
    </row>
    <row r="2132" spans="1:5" hidden="1" x14ac:dyDescent="0.25">
      <c r="A2132">
        <f t="shared" si="261"/>
        <v>2118</v>
      </c>
      <c r="B2132" s="20">
        <f t="shared" si="262"/>
        <v>8472</v>
      </c>
      <c r="C2132" s="20"/>
      <c r="D2132" s="20"/>
      <c r="E2132" s="20"/>
    </row>
    <row r="2133" spans="1:5" hidden="1" x14ac:dyDescent="0.25">
      <c r="A2133">
        <f t="shared" si="261"/>
        <v>2119</v>
      </c>
      <c r="B2133" s="20">
        <f t="shared" si="262"/>
        <v>8476</v>
      </c>
      <c r="C2133" s="20"/>
      <c r="D2133" s="20"/>
      <c r="E2133" s="20"/>
    </row>
    <row r="2134" spans="1:5" hidden="1" x14ac:dyDescent="0.25">
      <c r="A2134">
        <f t="shared" si="261"/>
        <v>2120</v>
      </c>
      <c r="B2134" s="20">
        <f t="shared" si="262"/>
        <v>8480</v>
      </c>
      <c r="C2134" s="20"/>
      <c r="D2134" s="20"/>
      <c r="E2134" s="20"/>
    </row>
    <row r="2135" spans="1:5" hidden="1" x14ac:dyDescent="0.25">
      <c r="A2135">
        <f t="shared" si="261"/>
        <v>2121</v>
      </c>
      <c r="B2135" s="20">
        <f t="shared" si="262"/>
        <v>8484</v>
      </c>
      <c r="C2135" s="20"/>
      <c r="D2135" s="20"/>
      <c r="E2135" s="20"/>
    </row>
    <row r="2136" spans="1:5" hidden="1" x14ac:dyDescent="0.25">
      <c r="A2136">
        <f t="shared" si="261"/>
        <v>2122</v>
      </c>
      <c r="B2136" s="20">
        <f t="shared" si="262"/>
        <v>8488</v>
      </c>
      <c r="C2136" s="20"/>
      <c r="D2136" s="20"/>
      <c r="E2136" s="20"/>
    </row>
    <row r="2137" spans="1:5" hidden="1" x14ac:dyDescent="0.25">
      <c r="A2137">
        <f t="shared" si="261"/>
        <v>2123</v>
      </c>
      <c r="B2137" s="20">
        <f t="shared" si="262"/>
        <v>8492</v>
      </c>
      <c r="C2137" s="20"/>
      <c r="D2137" s="20"/>
      <c r="E2137" s="20"/>
    </row>
    <row r="2138" spans="1:5" hidden="1" x14ac:dyDescent="0.25">
      <c r="A2138">
        <f t="shared" si="261"/>
        <v>2124</v>
      </c>
      <c r="B2138" s="20">
        <f t="shared" si="262"/>
        <v>8496</v>
      </c>
      <c r="C2138" s="20"/>
      <c r="D2138" s="20"/>
      <c r="E2138" s="20"/>
    </row>
    <row r="2139" spans="1:5" hidden="1" x14ac:dyDescent="0.25">
      <c r="A2139">
        <f t="shared" si="261"/>
        <v>2125</v>
      </c>
      <c r="B2139" s="20">
        <f t="shared" si="262"/>
        <v>8500</v>
      </c>
      <c r="C2139" s="20"/>
      <c r="D2139" s="20"/>
      <c r="E2139" s="20"/>
    </row>
    <row r="2140" spans="1:5" hidden="1" x14ac:dyDescent="0.25">
      <c r="A2140">
        <f t="shared" ref="A2140:A2203" si="263">A2139+1</f>
        <v>2126</v>
      </c>
      <c r="B2140" s="20">
        <f t="shared" si="262"/>
        <v>8504</v>
      </c>
      <c r="C2140" s="20"/>
      <c r="D2140" s="20"/>
      <c r="E2140" s="20"/>
    </row>
    <row r="2141" spans="1:5" hidden="1" x14ac:dyDescent="0.25">
      <c r="A2141">
        <f t="shared" si="263"/>
        <v>2127</v>
      </c>
      <c r="B2141" s="20">
        <f t="shared" si="262"/>
        <v>8508</v>
      </c>
      <c r="C2141" s="20"/>
      <c r="D2141" s="20"/>
      <c r="E2141" s="20"/>
    </row>
    <row r="2142" spans="1:5" hidden="1" x14ac:dyDescent="0.25">
      <c r="A2142">
        <f t="shared" si="263"/>
        <v>2128</v>
      </c>
      <c r="B2142" s="20">
        <f t="shared" si="262"/>
        <v>8512</v>
      </c>
      <c r="C2142" s="20"/>
      <c r="D2142" s="20"/>
      <c r="E2142" s="20"/>
    </row>
    <row r="2143" spans="1:5" hidden="1" x14ac:dyDescent="0.25">
      <c r="A2143">
        <f t="shared" si="263"/>
        <v>2129</v>
      </c>
      <c r="B2143" s="20">
        <f t="shared" si="262"/>
        <v>8516</v>
      </c>
      <c r="C2143" s="20"/>
      <c r="D2143" s="20"/>
      <c r="E2143" s="20"/>
    </row>
    <row r="2144" spans="1:5" hidden="1" x14ac:dyDescent="0.25">
      <c r="A2144">
        <f t="shared" si="263"/>
        <v>2130</v>
      </c>
      <c r="B2144" s="20">
        <f t="shared" si="262"/>
        <v>8520</v>
      </c>
      <c r="C2144" s="20"/>
      <c r="D2144" s="20"/>
      <c r="E2144" s="20"/>
    </row>
    <row r="2145" spans="1:5" hidden="1" x14ac:dyDescent="0.25">
      <c r="A2145">
        <f t="shared" si="263"/>
        <v>2131</v>
      </c>
      <c r="B2145" s="20">
        <f t="shared" si="262"/>
        <v>8524</v>
      </c>
      <c r="C2145" s="20"/>
      <c r="D2145" s="20"/>
      <c r="E2145" s="20"/>
    </row>
    <row r="2146" spans="1:5" hidden="1" x14ac:dyDescent="0.25">
      <c r="A2146">
        <f t="shared" si="263"/>
        <v>2132</v>
      </c>
      <c r="B2146" s="20">
        <f t="shared" si="262"/>
        <v>8528</v>
      </c>
      <c r="C2146" s="20"/>
      <c r="D2146" s="20"/>
      <c r="E2146" s="20"/>
    </row>
    <row r="2147" spans="1:5" hidden="1" x14ac:dyDescent="0.25">
      <c r="A2147">
        <f t="shared" si="263"/>
        <v>2133</v>
      </c>
      <c r="B2147" s="20">
        <f t="shared" si="262"/>
        <v>8532</v>
      </c>
      <c r="C2147" s="20"/>
      <c r="D2147" s="20"/>
      <c r="E2147" s="20"/>
    </row>
    <row r="2148" spans="1:5" hidden="1" x14ac:dyDescent="0.25">
      <c r="A2148">
        <f t="shared" si="263"/>
        <v>2134</v>
      </c>
      <c r="B2148" s="20">
        <f t="shared" si="262"/>
        <v>8536</v>
      </c>
      <c r="C2148" s="20"/>
      <c r="D2148" s="20"/>
      <c r="E2148" s="20"/>
    </row>
    <row r="2149" spans="1:5" hidden="1" x14ac:dyDescent="0.25">
      <c r="A2149">
        <f t="shared" si="263"/>
        <v>2135</v>
      </c>
      <c r="B2149" s="20">
        <f t="shared" si="262"/>
        <v>8540</v>
      </c>
      <c r="C2149" s="20"/>
      <c r="D2149" s="20"/>
      <c r="E2149" s="20"/>
    </row>
    <row r="2150" spans="1:5" hidden="1" x14ac:dyDescent="0.25">
      <c r="A2150">
        <f t="shared" si="263"/>
        <v>2136</v>
      </c>
      <c r="B2150" s="20">
        <f t="shared" si="262"/>
        <v>8544</v>
      </c>
      <c r="C2150" s="20"/>
      <c r="D2150" s="20"/>
      <c r="E2150" s="20"/>
    </row>
    <row r="2151" spans="1:5" hidden="1" x14ac:dyDescent="0.25">
      <c r="A2151">
        <f t="shared" si="263"/>
        <v>2137</v>
      </c>
      <c r="B2151" s="20">
        <f t="shared" si="262"/>
        <v>8548</v>
      </c>
      <c r="C2151" s="20"/>
      <c r="D2151" s="20"/>
      <c r="E2151" s="20"/>
    </row>
    <row r="2152" spans="1:5" hidden="1" x14ac:dyDescent="0.25">
      <c r="A2152">
        <f t="shared" si="263"/>
        <v>2138</v>
      </c>
      <c r="B2152" s="20">
        <f t="shared" si="262"/>
        <v>8552</v>
      </c>
      <c r="C2152" s="20"/>
      <c r="D2152" s="20"/>
      <c r="E2152" s="20"/>
    </row>
    <row r="2153" spans="1:5" hidden="1" x14ac:dyDescent="0.25">
      <c r="A2153">
        <f t="shared" si="263"/>
        <v>2139</v>
      </c>
      <c r="B2153" s="20">
        <f t="shared" si="262"/>
        <v>8556</v>
      </c>
      <c r="C2153" s="20"/>
      <c r="D2153" s="20"/>
      <c r="E2153" s="20"/>
    </row>
    <row r="2154" spans="1:5" hidden="1" x14ac:dyDescent="0.25">
      <c r="A2154">
        <f t="shared" si="263"/>
        <v>2140</v>
      </c>
      <c r="B2154" s="20">
        <f t="shared" si="262"/>
        <v>8560</v>
      </c>
      <c r="C2154" s="20"/>
      <c r="D2154" s="20"/>
      <c r="E2154" s="20"/>
    </row>
    <row r="2155" spans="1:5" hidden="1" x14ac:dyDescent="0.25">
      <c r="A2155">
        <f t="shared" si="263"/>
        <v>2141</v>
      </c>
      <c r="B2155" s="20">
        <f t="shared" si="262"/>
        <v>8564</v>
      </c>
      <c r="C2155" s="20"/>
      <c r="D2155" s="20"/>
      <c r="E2155" s="20"/>
    </row>
    <row r="2156" spans="1:5" hidden="1" x14ac:dyDescent="0.25">
      <c r="A2156">
        <f t="shared" si="263"/>
        <v>2142</v>
      </c>
      <c r="B2156" s="20">
        <f t="shared" si="262"/>
        <v>8568</v>
      </c>
      <c r="C2156" s="20"/>
      <c r="D2156" s="20"/>
      <c r="E2156" s="20"/>
    </row>
    <row r="2157" spans="1:5" hidden="1" x14ac:dyDescent="0.25">
      <c r="A2157">
        <f t="shared" si="263"/>
        <v>2143</v>
      </c>
      <c r="B2157" s="20">
        <f t="shared" si="262"/>
        <v>8572</v>
      </c>
      <c r="C2157" s="20"/>
      <c r="D2157" s="20"/>
      <c r="E2157" s="20"/>
    </row>
    <row r="2158" spans="1:5" hidden="1" x14ac:dyDescent="0.25">
      <c r="A2158">
        <f t="shared" si="263"/>
        <v>2144</v>
      </c>
      <c r="B2158" s="20">
        <f t="shared" si="262"/>
        <v>8576</v>
      </c>
      <c r="C2158" s="20"/>
      <c r="D2158" s="20"/>
      <c r="E2158" s="20"/>
    </row>
    <row r="2159" spans="1:5" hidden="1" x14ac:dyDescent="0.25">
      <c r="A2159">
        <f t="shared" si="263"/>
        <v>2145</v>
      </c>
      <c r="B2159" s="20">
        <f t="shared" si="262"/>
        <v>8580</v>
      </c>
      <c r="C2159" s="20"/>
      <c r="D2159" s="20"/>
      <c r="E2159" s="20"/>
    </row>
    <row r="2160" spans="1:5" hidden="1" x14ac:dyDescent="0.25">
      <c r="A2160">
        <f t="shared" si="263"/>
        <v>2146</v>
      </c>
      <c r="B2160" s="20">
        <f t="shared" si="262"/>
        <v>8584</v>
      </c>
      <c r="C2160" s="20"/>
      <c r="D2160" s="20"/>
      <c r="E2160" s="20"/>
    </row>
    <row r="2161" spans="1:5" hidden="1" x14ac:dyDescent="0.25">
      <c r="A2161">
        <f t="shared" si="263"/>
        <v>2147</v>
      </c>
      <c r="B2161" s="20">
        <f t="shared" si="262"/>
        <v>8588</v>
      </c>
      <c r="C2161" s="20"/>
      <c r="D2161" s="20"/>
      <c r="E2161" s="20"/>
    </row>
    <row r="2162" spans="1:5" hidden="1" x14ac:dyDescent="0.25">
      <c r="A2162">
        <f t="shared" si="263"/>
        <v>2148</v>
      </c>
      <c r="B2162" s="20">
        <f t="shared" si="262"/>
        <v>8592</v>
      </c>
      <c r="C2162" s="20"/>
      <c r="D2162" s="20"/>
      <c r="E2162" s="20"/>
    </row>
    <row r="2163" spans="1:5" hidden="1" x14ac:dyDescent="0.25">
      <c r="A2163">
        <f t="shared" si="263"/>
        <v>2149</v>
      </c>
      <c r="B2163" s="20">
        <f t="shared" si="262"/>
        <v>8596</v>
      </c>
      <c r="C2163" s="20"/>
      <c r="D2163" s="20"/>
      <c r="E2163" s="20"/>
    </row>
    <row r="2164" spans="1:5" hidden="1" x14ac:dyDescent="0.25">
      <c r="A2164">
        <f t="shared" si="263"/>
        <v>2150</v>
      </c>
      <c r="B2164" s="20">
        <f t="shared" si="262"/>
        <v>8600</v>
      </c>
      <c r="C2164" s="20"/>
      <c r="D2164" s="20"/>
      <c r="E2164" s="20"/>
    </row>
    <row r="2165" spans="1:5" hidden="1" x14ac:dyDescent="0.25">
      <c r="A2165">
        <f t="shared" si="263"/>
        <v>2151</v>
      </c>
      <c r="B2165" s="20">
        <f t="shared" si="262"/>
        <v>8604</v>
      </c>
      <c r="C2165" s="20"/>
      <c r="D2165" s="20"/>
      <c r="E2165" s="20"/>
    </row>
    <row r="2166" spans="1:5" hidden="1" x14ac:dyDescent="0.25">
      <c r="A2166">
        <f t="shared" si="263"/>
        <v>2152</v>
      </c>
      <c r="B2166" s="20">
        <f t="shared" si="262"/>
        <v>8608</v>
      </c>
      <c r="C2166" s="20"/>
      <c r="D2166" s="20"/>
      <c r="E2166" s="20"/>
    </row>
    <row r="2167" spans="1:5" hidden="1" x14ac:dyDescent="0.25">
      <c r="A2167">
        <f t="shared" si="263"/>
        <v>2153</v>
      </c>
      <c r="B2167" s="20">
        <f t="shared" si="262"/>
        <v>8612</v>
      </c>
      <c r="C2167" s="20"/>
      <c r="D2167" s="20"/>
      <c r="E2167" s="20"/>
    </row>
    <row r="2168" spans="1:5" hidden="1" x14ac:dyDescent="0.25">
      <c r="A2168">
        <f t="shared" si="263"/>
        <v>2154</v>
      </c>
      <c r="B2168" s="20">
        <f t="shared" si="262"/>
        <v>8616</v>
      </c>
      <c r="C2168" s="20"/>
      <c r="D2168" s="20"/>
      <c r="E2168" s="20"/>
    </row>
    <row r="2169" spans="1:5" hidden="1" x14ac:dyDescent="0.25">
      <c r="A2169">
        <f t="shared" si="263"/>
        <v>2155</v>
      </c>
      <c r="B2169" s="20">
        <f t="shared" si="262"/>
        <v>8620</v>
      </c>
      <c r="C2169" s="20"/>
      <c r="D2169" s="20"/>
      <c r="E2169" s="20"/>
    </row>
    <row r="2170" spans="1:5" hidden="1" x14ac:dyDescent="0.25">
      <c r="A2170">
        <f t="shared" si="263"/>
        <v>2156</v>
      </c>
      <c r="B2170" s="20">
        <f t="shared" si="262"/>
        <v>8624</v>
      </c>
      <c r="C2170" s="20"/>
      <c r="D2170" s="20"/>
      <c r="E2170" s="20"/>
    </row>
    <row r="2171" spans="1:5" hidden="1" x14ac:dyDescent="0.25">
      <c r="A2171">
        <f t="shared" si="263"/>
        <v>2157</v>
      </c>
      <c r="B2171" s="20">
        <f t="shared" si="262"/>
        <v>8628</v>
      </c>
      <c r="C2171" s="20"/>
      <c r="D2171" s="20"/>
      <c r="E2171" s="20"/>
    </row>
    <row r="2172" spans="1:5" hidden="1" x14ac:dyDescent="0.25">
      <c r="A2172">
        <f t="shared" si="263"/>
        <v>2158</v>
      </c>
      <c r="B2172" s="20">
        <f t="shared" si="262"/>
        <v>8632</v>
      </c>
      <c r="C2172" s="20"/>
      <c r="D2172" s="20"/>
      <c r="E2172" s="20"/>
    </row>
    <row r="2173" spans="1:5" hidden="1" x14ac:dyDescent="0.25">
      <c r="A2173">
        <f t="shared" si="263"/>
        <v>2159</v>
      </c>
      <c r="B2173" s="20">
        <f t="shared" si="262"/>
        <v>8636</v>
      </c>
      <c r="C2173" s="20"/>
      <c r="D2173" s="20"/>
      <c r="E2173" s="20"/>
    </row>
    <row r="2174" spans="1:5" hidden="1" x14ac:dyDescent="0.25">
      <c r="A2174">
        <f t="shared" si="263"/>
        <v>2160</v>
      </c>
      <c r="B2174" s="20">
        <f t="shared" si="262"/>
        <v>8640</v>
      </c>
      <c r="C2174" s="20"/>
      <c r="D2174" s="20"/>
      <c r="E2174" s="20"/>
    </row>
    <row r="2175" spans="1:5" hidden="1" x14ac:dyDescent="0.25">
      <c r="A2175">
        <f t="shared" si="263"/>
        <v>2161</v>
      </c>
      <c r="B2175" s="20">
        <f t="shared" si="262"/>
        <v>8644</v>
      </c>
      <c r="C2175" s="20"/>
      <c r="D2175" s="20"/>
      <c r="E2175" s="20"/>
    </row>
    <row r="2176" spans="1:5" hidden="1" x14ac:dyDescent="0.25">
      <c r="A2176">
        <f t="shared" si="263"/>
        <v>2162</v>
      </c>
      <c r="B2176" s="20">
        <f t="shared" si="262"/>
        <v>8648</v>
      </c>
      <c r="C2176" s="20"/>
      <c r="D2176" s="20"/>
      <c r="E2176" s="20"/>
    </row>
    <row r="2177" spans="1:5" hidden="1" x14ac:dyDescent="0.25">
      <c r="A2177">
        <f t="shared" si="263"/>
        <v>2163</v>
      </c>
      <c r="B2177" s="20">
        <f t="shared" ref="B2177:B2223" si="264">A2177*$B$14</f>
        <v>8652</v>
      </c>
      <c r="C2177" s="20"/>
      <c r="D2177" s="20"/>
      <c r="E2177" s="20"/>
    </row>
    <row r="2178" spans="1:5" hidden="1" x14ac:dyDescent="0.25">
      <c r="A2178">
        <f t="shared" si="263"/>
        <v>2164</v>
      </c>
      <c r="B2178" s="20">
        <f t="shared" si="264"/>
        <v>8656</v>
      </c>
      <c r="C2178" s="20"/>
      <c r="D2178" s="20"/>
      <c r="E2178" s="20"/>
    </row>
    <row r="2179" spans="1:5" hidden="1" x14ac:dyDescent="0.25">
      <c r="A2179">
        <f t="shared" si="263"/>
        <v>2165</v>
      </c>
      <c r="B2179" s="20">
        <f t="shared" si="264"/>
        <v>8660</v>
      </c>
      <c r="C2179" s="20"/>
      <c r="D2179" s="20"/>
      <c r="E2179" s="20"/>
    </row>
    <row r="2180" spans="1:5" hidden="1" x14ac:dyDescent="0.25">
      <c r="A2180">
        <f t="shared" si="263"/>
        <v>2166</v>
      </c>
      <c r="B2180" s="20">
        <f t="shared" si="264"/>
        <v>8664</v>
      </c>
      <c r="C2180" s="20"/>
      <c r="D2180" s="20"/>
      <c r="E2180" s="20"/>
    </row>
    <row r="2181" spans="1:5" hidden="1" x14ac:dyDescent="0.25">
      <c r="A2181">
        <f t="shared" si="263"/>
        <v>2167</v>
      </c>
      <c r="B2181" s="20">
        <f t="shared" si="264"/>
        <v>8668</v>
      </c>
      <c r="C2181" s="20"/>
      <c r="D2181" s="20"/>
      <c r="E2181" s="20"/>
    </row>
    <row r="2182" spans="1:5" hidden="1" x14ac:dyDescent="0.25">
      <c r="A2182">
        <f t="shared" si="263"/>
        <v>2168</v>
      </c>
      <c r="B2182" s="20">
        <f t="shared" si="264"/>
        <v>8672</v>
      </c>
      <c r="C2182" s="20"/>
      <c r="D2182" s="20"/>
      <c r="E2182" s="20"/>
    </row>
    <row r="2183" spans="1:5" hidden="1" x14ac:dyDescent="0.25">
      <c r="A2183">
        <f t="shared" si="263"/>
        <v>2169</v>
      </c>
      <c r="B2183" s="20">
        <f t="shared" si="264"/>
        <v>8676</v>
      </c>
      <c r="C2183" s="20"/>
      <c r="D2183" s="20"/>
      <c r="E2183" s="20"/>
    </row>
    <row r="2184" spans="1:5" hidden="1" x14ac:dyDescent="0.25">
      <c r="A2184">
        <f t="shared" si="263"/>
        <v>2170</v>
      </c>
      <c r="B2184" s="20">
        <f t="shared" si="264"/>
        <v>8680</v>
      </c>
      <c r="C2184" s="20"/>
      <c r="D2184" s="20"/>
      <c r="E2184" s="20"/>
    </row>
    <row r="2185" spans="1:5" hidden="1" x14ac:dyDescent="0.25">
      <c r="A2185">
        <f t="shared" si="263"/>
        <v>2171</v>
      </c>
      <c r="B2185" s="20">
        <f t="shared" si="264"/>
        <v>8684</v>
      </c>
      <c r="C2185" s="20"/>
      <c r="D2185" s="20"/>
      <c r="E2185" s="20"/>
    </row>
    <row r="2186" spans="1:5" hidden="1" x14ac:dyDescent="0.25">
      <c r="A2186">
        <f t="shared" si="263"/>
        <v>2172</v>
      </c>
      <c r="B2186" s="20">
        <f t="shared" si="264"/>
        <v>8688</v>
      </c>
      <c r="C2186" s="20"/>
      <c r="D2186" s="20"/>
      <c r="E2186" s="20"/>
    </row>
    <row r="2187" spans="1:5" hidden="1" x14ac:dyDescent="0.25">
      <c r="A2187">
        <f t="shared" si="263"/>
        <v>2173</v>
      </c>
      <c r="B2187" s="20">
        <f t="shared" si="264"/>
        <v>8692</v>
      </c>
      <c r="C2187" s="20"/>
      <c r="D2187" s="20"/>
      <c r="E2187" s="20"/>
    </row>
    <row r="2188" spans="1:5" hidden="1" x14ac:dyDescent="0.25">
      <c r="A2188">
        <f t="shared" si="263"/>
        <v>2174</v>
      </c>
      <c r="B2188" s="20">
        <f t="shared" si="264"/>
        <v>8696</v>
      </c>
      <c r="C2188" s="20"/>
      <c r="D2188" s="20"/>
      <c r="E2188" s="20"/>
    </row>
    <row r="2189" spans="1:5" hidden="1" x14ac:dyDescent="0.25">
      <c r="A2189">
        <f t="shared" si="263"/>
        <v>2175</v>
      </c>
      <c r="B2189" s="20">
        <f t="shared" si="264"/>
        <v>8700</v>
      </c>
      <c r="C2189" s="20"/>
      <c r="D2189" s="20"/>
      <c r="E2189" s="20"/>
    </row>
    <row r="2190" spans="1:5" hidden="1" x14ac:dyDescent="0.25">
      <c r="A2190">
        <f t="shared" si="263"/>
        <v>2176</v>
      </c>
      <c r="B2190" s="20">
        <f t="shared" si="264"/>
        <v>8704</v>
      </c>
      <c r="C2190" s="20"/>
      <c r="D2190" s="20"/>
      <c r="E2190" s="20"/>
    </row>
    <row r="2191" spans="1:5" hidden="1" x14ac:dyDescent="0.25">
      <c r="A2191">
        <f t="shared" si="263"/>
        <v>2177</v>
      </c>
      <c r="B2191" s="20">
        <f t="shared" si="264"/>
        <v>8708</v>
      </c>
      <c r="C2191" s="20"/>
      <c r="D2191" s="20"/>
      <c r="E2191" s="20"/>
    </row>
    <row r="2192" spans="1:5" hidden="1" x14ac:dyDescent="0.25">
      <c r="A2192">
        <f t="shared" si="263"/>
        <v>2178</v>
      </c>
      <c r="B2192" s="20">
        <f t="shared" si="264"/>
        <v>8712</v>
      </c>
      <c r="C2192" s="20"/>
      <c r="D2192" s="20"/>
      <c r="E2192" s="20"/>
    </row>
    <row r="2193" spans="1:5" hidden="1" x14ac:dyDescent="0.25">
      <c r="A2193">
        <f t="shared" si="263"/>
        <v>2179</v>
      </c>
      <c r="B2193" s="20">
        <f t="shared" si="264"/>
        <v>8716</v>
      </c>
      <c r="C2193" s="20"/>
      <c r="D2193" s="20"/>
      <c r="E2193" s="20"/>
    </row>
    <row r="2194" spans="1:5" hidden="1" x14ac:dyDescent="0.25">
      <c r="A2194">
        <f t="shared" si="263"/>
        <v>2180</v>
      </c>
      <c r="B2194" s="20">
        <f t="shared" si="264"/>
        <v>8720</v>
      </c>
      <c r="C2194" s="20"/>
      <c r="D2194" s="20"/>
      <c r="E2194" s="20"/>
    </row>
    <row r="2195" spans="1:5" hidden="1" x14ac:dyDescent="0.25">
      <c r="A2195">
        <f t="shared" si="263"/>
        <v>2181</v>
      </c>
      <c r="B2195" s="20">
        <f t="shared" si="264"/>
        <v>8724</v>
      </c>
      <c r="C2195" s="20"/>
      <c r="D2195" s="20"/>
      <c r="E2195" s="20"/>
    </row>
    <row r="2196" spans="1:5" hidden="1" x14ac:dyDescent="0.25">
      <c r="A2196">
        <f t="shared" si="263"/>
        <v>2182</v>
      </c>
      <c r="B2196" s="20">
        <f t="shared" si="264"/>
        <v>8728</v>
      </c>
      <c r="C2196" s="20"/>
      <c r="D2196" s="20"/>
      <c r="E2196" s="20"/>
    </row>
    <row r="2197" spans="1:5" hidden="1" x14ac:dyDescent="0.25">
      <c r="A2197">
        <f t="shared" si="263"/>
        <v>2183</v>
      </c>
      <c r="B2197" s="20">
        <f t="shared" si="264"/>
        <v>8732</v>
      </c>
      <c r="C2197" s="20"/>
      <c r="D2197" s="20"/>
      <c r="E2197" s="20"/>
    </row>
    <row r="2198" spans="1:5" hidden="1" x14ac:dyDescent="0.25">
      <c r="A2198">
        <f t="shared" si="263"/>
        <v>2184</v>
      </c>
      <c r="B2198" s="20">
        <f t="shared" si="264"/>
        <v>8736</v>
      </c>
      <c r="C2198" s="20"/>
      <c r="D2198" s="20"/>
      <c r="E2198" s="20"/>
    </row>
    <row r="2199" spans="1:5" hidden="1" x14ac:dyDescent="0.25">
      <c r="A2199">
        <f t="shared" si="263"/>
        <v>2185</v>
      </c>
      <c r="B2199" s="20">
        <f t="shared" si="264"/>
        <v>8740</v>
      </c>
      <c r="C2199" s="20"/>
      <c r="D2199" s="20"/>
      <c r="E2199" s="20"/>
    </row>
    <row r="2200" spans="1:5" hidden="1" x14ac:dyDescent="0.25">
      <c r="A2200">
        <f t="shared" si="263"/>
        <v>2186</v>
      </c>
      <c r="B2200" s="20">
        <f t="shared" si="264"/>
        <v>8744</v>
      </c>
      <c r="C2200" s="20"/>
      <c r="D2200" s="20"/>
      <c r="E2200" s="20"/>
    </row>
    <row r="2201" spans="1:5" hidden="1" x14ac:dyDescent="0.25">
      <c r="A2201">
        <f t="shared" si="263"/>
        <v>2187</v>
      </c>
      <c r="B2201" s="20">
        <f t="shared" si="264"/>
        <v>8748</v>
      </c>
      <c r="C2201" s="20"/>
      <c r="D2201" s="20"/>
      <c r="E2201" s="20"/>
    </row>
    <row r="2202" spans="1:5" hidden="1" x14ac:dyDescent="0.25">
      <c r="A2202">
        <f t="shared" si="263"/>
        <v>2188</v>
      </c>
      <c r="B2202" s="20">
        <f t="shared" si="264"/>
        <v>8752</v>
      </c>
      <c r="C2202" s="20"/>
      <c r="D2202" s="20"/>
      <c r="E2202" s="20"/>
    </row>
    <row r="2203" spans="1:5" hidden="1" x14ac:dyDescent="0.25">
      <c r="A2203">
        <f t="shared" si="263"/>
        <v>2189</v>
      </c>
      <c r="B2203" s="20">
        <f t="shared" si="264"/>
        <v>8756</v>
      </c>
      <c r="C2203" s="20"/>
      <c r="D2203" s="20"/>
      <c r="E2203" s="20"/>
    </row>
    <row r="2204" spans="1:5" hidden="1" x14ac:dyDescent="0.25">
      <c r="A2204">
        <f t="shared" ref="A2204:A2223" si="265">A2203+1</f>
        <v>2190</v>
      </c>
      <c r="B2204" s="20">
        <f t="shared" si="264"/>
        <v>8760</v>
      </c>
      <c r="C2204" s="20"/>
      <c r="D2204" s="20"/>
      <c r="E2204" s="20"/>
    </row>
    <row r="2205" spans="1:5" hidden="1" x14ac:dyDescent="0.25">
      <c r="A2205">
        <f t="shared" si="265"/>
        <v>2191</v>
      </c>
      <c r="B2205" s="20">
        <f t="shared" si="264"/>
        <v>8764</v>
      </c>
      <c r="C2205" s="20"/>
      <c r="D2205" s="20"/>
      <c r="E2205" s="20"/>
    </row>
    <row r="2206" spans="1:5" hidden="1" x14ac:dyDescent="0.25">
      <c r="A2206">
        <f t="shared" si="265"/>
        <v>2192</v>
      </c>
      <c r="B2206" s="20">
        <f t="shared" si="264"/>
        <v>8768</v>
      </c>
      <c r="C2206" s="20"/>
      <c r="D2206" s="20"/>
      <c r="E2206" s="20"/>
    </row>
    <row r="2207" spans="1:5" hidden="1" x14ac:dyDescent="0.25">
      <c r="A2207">
        <f t="shared" si="265"/>
        <v>2193</v>
      </c>
      <c r="B2207" s="20">
        <f t="shared" si="264"/>
        <v>8772</v>
      </c>
      <c r="C2207" s="20"/>
      <c r="D2207" s="20"/>
      <c r="E2207" s="20"/>
    </row>
    <row r="2208" spans="1:5" hidden="1" x14ac:dyDescent="0.25">
      <c r="A2208">
        <f t="shared" si="265"/>
        <v>2194</v>
      </c>
      <c r="B2208" s="20">
        <f t="shared" si="264"/>
        <v>8776</v>
      </c>
      <c r="C2208" s="20"/>
      <c r="D2208" s="20"/>
      <c r="E2208" s="20"/>
    </row>
    <row r="2209" spans="1:5" hidden="1" x14ac:dyDescent="0.25">
      <c r="A2209">
        <f t="shared" si="265"/>
        <v>2195</v>
      </c>
      <c r="B2209" s="20">
        <f t="shared" si="264"/>
        <v>8780</v>
      </c>
      <c r="C2209" s="20"/>
      <c r="D2209" s="20"/>
      <c r="E2209" s="20"/>
    </row>
    <row r="2210" spans="1:5" hidden="1" x14ac:dyDescent="0.25">
      <c r="A2210">
        <f t="shared" si="265"/>
        <v>2196</v>
      </c>
      <c r="B2210" s="20">
        <f t="shared" si="264"/>
        <v>8784</v>
      </c>
      <c r="C2210" s="20"/>
      <c r="D2210" s="20"/>
      <c r="E2210" s="20"/>
    </row>
    <row r="2211" spans="1:5" hidden="1" x14ac:dyDescent="0.25">
      <c r="A2211">
        <f t="shared" si="265"/>
        <v>2197</v>
      </c>
      <c r="B2211" s="20">
        <f t="shared" si="264"/>
        <v>8788</v>
      </c>
      <c r="C2211" s="20"/>
      <c r="D2211" s="20"/>
      <c r="E2211" s="20"/>
    </row>
    <row r="2212" spans="1:5" hidden="1" x14ac:dyDescent="0.25">
      <c r="A2212">
        <f t="shared" si="265"/>
        <v>2198</v>
      </c>
      <c r="B2212" s="20">
        <f t="shared" si="264"/>
        <v>8792</v>
      </c>
      <c r="C2212" s="20"/>
      <c r="D2212" s="20"/>
      <c r="E2212" s="20"/>
    </row>
    <row r="2213" spans="1:5" hidden="1" x14ac:dyDescent="0.25">
      <c r="A2213">
        <f t="shared" si="265"/>
        <v>2199</v>
      </c>
      <c r="B2213" s="20">
        <f t="shared" si="264"/>
        <v>8796</v>
      </c>
      <c r="C2213" s="20"/>
      <c r="D2213" s="20"/>
      <c r="E2213" s="20"/>
    </row>
    <row r="2214" spans="1:5" hidden="1" x14ac:dyDescent="0.25">
      <c r="A2214">
        <f t="shared" si="265"/>
        <v>2200</v>
      </c>
      <c r="B2214" s="20">
        <f t="shared" si="264"/>
        <v>8800</v>
      </c>
      <c r="C2214" s="20"/>
      <c r="D2214" s="20"/>
      <c r="E2214" s="20"/>
    </row>
    <row r="2215" spans="1:5" hidden="1" x14ac:dyDescent="0.25">
      <c r="A2215">
        <f t="shared" si="265"/>
        <v>2201</v>
      </c>
      <c r="B2215" s="20">
        <f t="shared" si="264"/>
        <v>8804</v>
      </c>
      <c r="C2215" s="20"/>
      <c r="D2215" s="20"/>
      <c r="E2215" s="20"/>
    </row>
    <row r="2216" spans="1:5" hidden="1" x14ac:dyDescent="0.25">
      <c r="A2216">
        <f t="shared" si="265"/>
        <v>2202</v>
      </c>
      <c r="B2216" s="20">
        <f t="shared" si="264"/>
        <v>8808</v>
      </c>
      <c r="C2216" s="20"/>
      <c r="D2216" s="20"/>
      <c r="E2216" s="20"/>
    </row>
    <row r="2217" spans="1:5" hidden="1" x14ac:dyDescent="0.25">
      <c r="A2217">
        <f t="shared" si="265"/>
        <v>2203</v>
      </c>
      <c r="B2217" s="20">
        <f t="shared" si="264"/>
        <v>8812</v>
      </c>
      <c r="C2217" s="20"/>
      <c r="D2217" s="20"/>
      <c r="E2217" s="20"/>
    </row>
    <row r="2218" spans="1:5" hidden="1" x14ac:dyDescent="0.25">
      <c r="A2218">
        <f t="shared" si="265"/>
        <v>2204</v>
      </c>
      <c r="B2218" s="20">
        <f t="shared" si="264"/>
        <v>8816</v>
      </c>
      <c r="C2218" s="20"/>
      <c r="D2218" s="20"/>
      <c r="E2218" s="20"/>
    </row>
    <row r="2219" spans="1:5" hidden="1" x14ac:dyDescent="0.25">
      <c r="A2219">
        <f t="shared" si="265"/>
        <v>2205</v>
      </c>
      <c r="B2219" s="20">
        <f t="shared" si="264"/>
        <v>8820</v>
      </c>
      <c r="C2219" s="20"/>
      <c r="D2219" s="20"/>
      <c r="E2219" s="20"/>
    </row>
    <row r="2220" spans="1:5" hidden="1" x14ac:dyDescent="0.25">
      <c r="A2220">
        <f t="shared" si="265"/>
        <v>2206</v>
      </c>
      <c r="B2220" s="20">
        <f t="shared" si="264"/>
        <v>8824</v>
      </c>
      <c r="C2220" s="20"/>
      <c r="D2220" s="20"/>
      <c r="E2220" s="20"/>
    </row>
    <row r="2221" spans="1:5" hidden="1" x14ac:dyDescent="0.25">
      <c r="A2221">
        <f t="shared" si="265"/>
        <v>2207</v>
      </c>
      <c r="B2221" s="20">
        <f t="shared" si="264"/>
        <v>8828</v>
      </c>
      <c r="C2221" s="20"/>
      <c r="D2221" s="20"/>
      <c r="E2221" s="20"/>
    </row>
    <row r="2222" spans="1:5" hidden="1" x14ac:dyDescent="0.25">
      <c r="A2222">
        <f t="shared" si="265"/>
        <v>2208</v>
      </c>
      <c r="B2222" s="20">
        <f t="shared" si="264"/>
        <v>8832</v>
      </c>
      <c r="C2222" s="20"/>
      <c r="D2222" s="20"/>
      <c r="E2222" s="20"/>
    </row>
    <row r="2223" spans="1:5" hidden="1" x14ac:dyDescent="0.25">
      <c r="A2223">
        <f t="shared" si="265"/>
        <v>2209</v>
      </c>
      <c r="B2223" s="20">
        <f t="shared" si="264"/>
        <v>8836</v>
      </c>
      <c r="C2223" s="20"/>
      <c r="D2223" s="20"/>
      <c r="E2223" s="20"/>
    </row>
    <row r="2224" spans="1:5" hidden="1" x14ac:dyDescent="0.25">
      <c r="A2224">
        <f>A2223+1</f>
        <v>2210</v>
      </c>
      <c r="B2224" s="20">
        <f>A2224*$B$14</f>
        <v>8840</v>
      </c>
      <c r="C2224" s="20"/>
      <c r="D2224" s="20"/>
      <c r="E2224" s="20"/>
    </row>
    <row r="2225" spans="1:5" hidden="1" x14ac:dyDescent="0.25">
      <c r="A2225">
        <f t="shared" ref="A2225:A2240" si="266">A2224+1</f>
        <v>2211</v>
      </c>
      <c r="B2225" s="20">
        <f t="shared" ref="B2225:B2288" si="267">A2225*$B$14</f>
        <v>8844</v>
      </c>
      <c r="C2225" s="20"/>
      <c r="D2225" s="20"/>
      <c r="E2225" s="20"/>
    </row>
    <row r="2226" spans="1:5" hidden="1" x14ac:dyDescent="0.25">
      <c r="A2226">
        <f t="shared" si="266"/>
        <v>2212</v>
      </c>
      <c r="B2226" s="20">
        <f t="shared" si="267"/>
        <v>8848</v>
      </c>
      <c r="C2226" s="20"/>
      <c r="D2226" s="20"/>
      <c r="E2226" s="20"/>
    </row>
    <row r="2227" spans="1:5" hidden="1" x14ac:dyDescent="0.25">
      <c r="A2227">
        <f t="shared" si="266"/>
        <v>2213</v>
      </c>
      <c r="B2227" s="20">
        <f t="shared" si="267"/>
        <v>8852</v>
      </c>
      <c r="C2227" s="20"/>
      <c r="D2227" s="20"/>
      <c r="E2227" s="20"/>
    </row>
    <row r="2228" spans="1:5" hidden="1" x14ac:dyDescent="0.25">
      <c r="A2228">
        <f t="shared" si="266"/>
        <v>2214</v>
      </c>
      <c r="B2228" s="20">
        <f t="shared" si="267"/>
        <v>8856</v>
      </c>
      <c r="C2228" s="20"/>
      <c r="D2228" s="20"/>
      <c r="E2228" s="20"/>
    </row>
    <row r="2229" spans="1:5" hidden="1" x14ac:dyDescent="0.25">
      <c r="A2229">
        <f t="shared" si="266"/>
        <v>2215</v>
      </c>
      <c r="B2229" s="20">
        <f t="shared" si="267"/>
        <v>8860</v>
      </c>
      <c r="C2229" s="20"/>
      <c r="D2229" s="20"/>
      <c r="E2229" s="20"/>
    </row>
    <row r="2230" spans="1:5" hidden="1" x14ac:dyDescent="0.25">
      <c r="A2230">
        <f t="shared" si="266"/>
        <v>2216</v>
      </c>
      <c r="B2230" s="20">
        <f t="shared" si="267"/>
        <v>8864</v>
      </c>
      <c r="C2230" s="20"/>
      <c r="D2230" s="20"/>
      <c r="E2230" s="20"/>
    </row>
    <row r="2231" spans="1:5" hidden="1" x14ac:dyDescent="0.25">
      <c r="A2231">
        <f t="shared" si="266"/>
        <v>2217</v>
      </c>
      <c r="B2231" s="20">
        <f t="shared" si="267"/>
        <v>8868</v>
      </c>
      <c r="C2231" s="20"/>
      <c r="D2231" s="20"/>
      <c r="E2231" s="20"/>
    </row>
    <row r="2232" spans="1:5" hidden="1" x14ac:dyDescent="0.25">
      <c r="A2232">
        <f t="shared" si="266"/>
        <v>2218</v>
      </c>
      <c r="B2232" s="20">
        <f t="shared" si="267"/>
        <v>8872</v>
      </c>
      <c r="C2232" s="20"/>
      <c r="D2232" s="20"/>
      <c r="E2232" s="20"/>
    </row>
    <row r="2233" spans="1:5" hidden="1" x14ac:dyDescent="0.25">
      <c r="A2233">
        <f t="shared" si="266"/>
        <v>2219</v>
      </c>
      <c r="B2233" s="20">
        <f t="shared" si="267"/>
        <v>8876</v>
      </c>
      <c r="C2233" s="20"/>
      <c r="D2233" s="20"/>
      <c r="E2233" s="20"/>
    </row>
    <row r="2234" spans="1:5" hidden="1" x14ac:dyDescent="0.25">
      <c r="A2234">
        <f t="shared" si="266"/>
        <v>2220</v>
      </c>
      <c r="B2234" s="20">
        <f t="shared" si="267"/>
        <v>8880</v>
      </c>
      <c r="C2234" s="20"/>
      <c r="D2234" s="20"/>
      <c r="E2234" s="20"/>
    </row>
    <row r="2235" spans="1:5" hidden="1" x14ac:dyDescent="0.25">
      <c r="A2235">
        <f t="shared" si="266"/>
        <v>2221</v>
      </c>
      <c r="B2235" s="20">
        <f t="shared" si="267"/>
        <v>8884</v>
      </c>
      <c r="C2235" s="20"/>
      <c r="D2235" s="20"/>
      <c r="E2235" s="20"/>
    </row>
    <row r="2236" spans="1:5" hidden="1" x14ac:dyDescent="0.25">
      <c r="A2236">
        <f t="shared" si="266"/>
        <v>2222</v>
      </c>
      <c r="B2236" s="20">
        <f t="shared" si="267"/>
        <v>8888</v>
      </c>
      <c r="C2236" s="20"/>
      <c r="D2236" s="20"/>
      <c r="E2236" s="20"/>
    </row>
    <row r="2237" spans="1:5" hidden="1" x14ac:dyDescent="0.25">
      <c r="A2237">
        <f t="shared" si="266"/>
        <v>2223</v>
      </c>
      <c r="B2237" s="20">
        <f t="shared" si="267"/>
        <v>8892</v>
      </c>
      <c r="C2237" s="20"/>
      <c r="D2237" s="20"/>
      <c r="E2237" s="20"/>
    </row>
    <row r="2238" spans="1:5" hidden="1" x14ac:dyDescent="0.25">
      <c r="A2238">
        <f t="shared" si="266"/>
        <v>2224</v>
      </c>
      <c r="B2238" s="20">
        <f t="shared" si="267"/>
        <v>8896</v>
      </c>
      <c r="C2238" s="20"/>
      <c r="D2238" s="20"/>
      <c r="E2238" s="20"/>
    </row>
    <row r="2239" spans="1:5" hidden="1" x14ac:dyDescent="0.25">
      <c r="A2239">
        <f t="shared" si="266"/>
        <v>2225</v>
      </c>
      <c r="B2239" s="20">
        <f t="shared" si="267"/>
        <v>8900</v>
      </c>
      <c r="C2239" s="20"/>
      <c r="D2239" s="20"/>
      <c r="E2239" s="20"/>
    </row>
    <row r="2240" spans="1:5" hidden="1" x14ac:dyDescent="0.25">
      <c r="A2240">
        <f t="shared" si="266"/>
        <v>2226</v>
      </c>
      <c r="B2240" s="20">
        <f t="shared" si="267"/>
        <v>8904</v>
      </c>
      <c r="C2240" s="20"/>
      <c r="D2240" s="20"/>
      <c r="E2240" s="20"/>
    </row>
    <row r="2241" spans="1:5" hidden="1" x14ac:dyDescent="0.25">
      <c r="A2241">
        <f>A2240+1</f>
        <v>2227</v>
      </c>
      <c r="B2241" s="20">
        <f>A2241*$B$14</f>
        <v>8908</v>
      </c>
      <c r="C2241" s="20"/>
      <c r="D2241" s="20"/>
      <c r="E2241" s="20"/>
    </row>
    <row r="2242" spans="1:5" hidden="1" x14ac:dyDescent="0.25">
      <c r="A2242">
        <f t="shared" ref="A2242:A2250" si="268">A2241+1</f>
        <v>2228</v>
      </c>
      <c r="B2242" s="20">
        <f t="shared" si="267"/>
        <v>8912</v>
      </c>
      <c r="C2242" s="20"/>
      <c r="D2242" s="20"/>
      <c r="E2242" s="20"/>
    </row>
    <row r="2243" spans="1:5" hidden="1" x14ac:dyDescent="0.25">
      <c r="A2243">
        <f t="shared" si="268"/>
        <v>2229</v>
      </c>
      <c r="B2243" s="20">
        <f t="shared" si="267"/>
        <v>8916</v>
      </c>
      <c r="C2243" s="20"/>
      <c r="D2243" s="20"/>
      <c r="E2243" s="20"/>
    </row>
    <row r="2244" spans="1:5" hidden="1" x14ac:dyDescent="0.25">
      <c r="A2244">
        <f t="shared" si="268"/>
        <v>2230</v>
      </c>
      <c r="B2244" s="20">
        <f t="shared" si="267"/>
        <v>8920</v>
      </c>
      <c r="C2244" s="20"/>
      <c r="D2244" s="20"/>
      <c r="E2244" s="20"/>
    </row>
    <row r="2245" spans="1:5" hidden="1" x14ac:dyDescent="0.25">
      <c r="A2245">
        <f t="shared" si="268"/>
        <v>2231</v>
      </c>
      <c r="B2245" s="20">
        <f t="shared" si="267"/>
        <v>8924</v>
      </c>
      <c r="C2245" s="20"/>
      <c r="D2245" s="20"/>
      <c r="E2245" s="20"/>
    </row>
    <row r="2246" spans="1:5" hidden="1" x14ac:dyDescent="0.25">
      <c r="A2246">
        <f t="shared" si="268"/>
        <v>2232</v>
      </c>
      <c r="B2246" s="20">
        <f t="shared" si="267"/>
        <v>8928</v>
      </c>
      <c r="C2246" s="20"/>
      <c r="D2246" s="20"/>
      <c r="E2246" s="20"/>
    </row>
    <row r="2247" spans="1:5" hidden="1" x14ac:dyDescent="0.25">
      <c r="A2247">
        <f t="shared" si="268"/>
        <v>2233</v>
      </c>
      <c r="B2247" s="20">
        <f t="shared" si="267"/>
        <v>8932</v>
      </c>
      <c r="C2247" s="20"/>
      <c r="D2247" s="20"/>
      <c r="E2247" s="20"/>
    </row>
    <row r="2248" spans="1:5" hidden="1" x14ac:dyDescent="0.25">
      <c r="A2248">
        <f t="shared" si="268"/>
        <v>2234</v>
      </c>
      <c r="B2248" s="20">
        <f t="shared" si="267"/>
        <v>8936</v>
      </c>
      <c r="C2248" s="20"/>
      <c r="D2248" s="20"/>
      <c r="E2248" s="20"/>
    </row>
    <row r="2249" spans="1:5" hidden="1" x14ac:dyDescent="0.25">
      <c r="A2249">
        <f t="shared" si="268"/>
        <v>2235</v>
      </c>
      <c r="B2249" s="20">
        <f t="shared" si="267"/>
        <v>8940</v>
      </c>
      <c r="C2249" s="20"/>
      <c r="D2249" s="20"/>
      <c r="E2249" s="20"/>
    </row>
    <row r="2250" spans="1:5" hidden="1" x14ac:dyDescent="0.25">
      <c r="A2250">
        <f t="shared" si="268"/>
        <v>2236</v>
      </c>
      <c r="B2250" s="20">
        <f t="shared" si="267"/>
        <v>8944</v>
      </c>
      <c r="C2250" s="20"/>
      <c r="D2250" s="20"/>
      <c r="E2250" s="20"/>
    </row>
    <row r="2251" spans="1:5" hidden="1" x14ac:dyDescent="0.25">
      <c r="A2251">
        <f>A2250+1</f>
        <v>2237</v>
      </c>
      <c r="B2251" s="20">
        <f>A2251*$B$14</f>
        <v>8948</v>
      </c>
      <c r="C2251" s="20"/>
      <c r="D2251" s="20"/>
      <c r="E2251" s="20"/>
    </row>
    <row r="2252" spans="1:5" hidden="1" x14ac:dyDescent="0.25">
      <c r="A2252">
        <f t="shared" ref="A2252:A2315" si="269">A2251+1</f>
        <v>2238</v>
      </c>
      <c r="B2252" s="20">
        <f t="shared" si="267"/>
        <v>8952</v>
      </c>
      <c r="C2252" s="20"/>
      <c r="D2252" s="20"/>
      <c r="E2252" s="20"/>
    </row>
    <row r="2253" spans="1:5" hidden="1" x14ac:dyDescent="0.25">
      <c r="A2253">
        <f t="shared" si="269"/>
        <v>2239</v>
      </c>
      <c r="B2253" s="20">
        <f t="shared" si="267"/>
        <v>8956</v>
      </c>
      <c r="C2253" s="20"/>
      <c r="D2253" s="20"/>
      <c r="E2253" s="20"/>
    </row>
    <row r="2254" spans="1:5" hidden="1" x14ac:dyDescent="0.25">
      <c r="A2254">
        <f t="shared" si="269"/>
        <v>2240</v>
      </c>
      <c r="B2254" s="20">
        <f t="shared" si="267"/>
        <v>8960</v>
      </c>
      <c r="C2254" s="20"/>
      <c r="D2254" s="20"/>
      <c r="E2254" s="20"/>
    </row>
    <row r="2255" spans="1:5" hidden="1" x14ac:dyDescent="0.25">
      <c r="A2255">
        <f t="shared" si="269"/>
        <v>2241</v>
      </c>
      <c r="B2255" s="20">
        <f t="shared" si="267"/>
        <v>8964</v>
      </c>
      <c r="C2255" s="20"/>
      <c r="D2255" s="20"/>
      <c r="E2255" s="20"/>
    </row>
    <row r="2256" spans="1:5" hidden="1" x14ac:dyDescent="0.25">
      <c r="A2256">
        <f t="shared" si="269"/>
        <v>2242</v>
      </c>
      <c r="B2256" s="20">
        <f t="shared" si="267"/>
        <v>8968</v>
      </c>
      <c r="C2256" s="20"/>
      <c r="D2256" s="20"/>
      <c r="E2256" s="20"/>
    </row>
    <row r="2257" spans="1:5" hidden="1" x14ac:dyDescent="0.25">
      <c r="A2257">
        <f t="shared" si="269"/>
        <v>2243</v>
      </c>
      <c r="B2257" s="20">
        <f t="shared" si="267"/>
        <v>8972</v>
      </c>
      <c r="C2257" s="20"/>
      <c r="D2257" s="20"/>
      <c r="E2257" s="20"/>
    </row>
    <row r="2258" spans="1:5" hidden="1" x14ac:dyDescent="0.25">
      <c r="A2258">
        <f t="shared" si="269"/>
        <v>2244</v>
      </c>
      <c r="B2258" s="20">
        <f t="shared" si="267"/>
        <v>8976</v>
      </c>
      <c r="C2258" s="20"/>
      <c r="D2258" s="20"/>
      <c r="E2258" s="20"/>
    </row>
    <row r="2259" spans="1:5" hidden="1" x14ac:dyDescent="0.25">
      <c r="A2259">
        <f t="shared" si="269"/>
        <v>2245</v>
      </c>
      <c r="B2259" s="20">
        <f t="shared" si="267"/>
        <v>8980</v>
      </c>
      <c r="C2259" s="20"/>
      <c r="D2259" s="20"/>
      <c r="E2259" s="20"/>
    </row>
    <row r="2260" spans="1:5" hidden="1" x14ac:dyDescent="0.25">
      <c r="A2260">
        <f t="shared" si="269"/>
        <v>2246</v>
      </c>
      <c r="B2260" s="20">
        <f t="shared" si="267"/>
        <v>8984</v>
      </c>
      <c r="C2260" s="20"/>
      <c r="D2260" s="20"/>
      <c r="E2260" s="20"/>
    </row>
    <row r="2261" spans="1:5" hidden="1" x14ac:dyDescent="0.25">
      <c r="A2261">
        <f t="shared" si="269"/>
        <v>2247</v>
      </c>
      <c r="B2261" s="20">
        <f t="shared" si="267"/>
        <v>8988</v>
      </c>
      <c r="C2261" s="20"/>
      <c r="D2261" s="20"/>
      <c r="E2261" s="20"/>
    </row>
    <row r="2262" spans="1:5" hidden="1" x14ac:dyDescent="0.25">
      <c r="A2262">
        <f t="shared" si="269"/>
        <v>2248</v>
      </c>
      <c r="B2262" s="20">
        <f t="shared" si="267"/>
        <v>8992</v>
      </c>
      <c r="C2262" s="20"/>
      <c r="D2262" s="20"/>
      <c r="E2262" s="20"/>
    </row>
    <row r="2263" spans="1:5" hidden="1" x14ac:dyDescent="0.25">
      <c r="A2263">
        <f t="shared" si="269"/>
        <v>2249</v>
      </c>
      <c r="B2263" s="20">
        <f t="shared" si="267"/>
        <v>8996</v>
      </c>
      <c r="C2263" s="20"/>
      <c r="D2263" s="20"/>
      <c r="E2263" s="20"/>
    </row>
    <row r="2264" spans="1:5" hidden="1" x14ac:dyDescent="0.25">
      <c r="A2264">
        <f t="shared" si="269"/>
        <v>2250</v>
      </c>
      <c r="B2264" s="20">
        <f t="shared" si="267"/>
        <v>9000</v>
      </c>
      <c r="C2264" s="20"/>
      <c r="D2264" s="20"/>
      <c r="E2264" s="20"/>
    </row>
    <row r="2265" spans="1:5" hidden="1" x14ac:dyDescent="0.25">
      <c r="A2265">
        <f t="shared" si="269"/>
        <v>2251</v>
      </c>
      <c r="B2265" s="20">
        <f t="shared" si="267"/>
        <v>9004</v>
      </c>
      <c r="C2265" s="20"/>
      <c r="D2265" s="20"/>
      <c r="E2265" s="20"/>
    </row>
    <row r="2266" spans="1:5" hidden="1" x14ac:dyDescent="0.25">
      <c r="A2266">
        <f t="shared" si="269"/>
        <v>2252</v>
      </c>
      <c r="B2266" s="20">
        <f t="shared" si="267"/>
        <v>9008</v>
      </c>
      <c r="C2266" s="20"/>
      <c r="D2266" s="20"/>
      <c r="E2266" s="20"/>
    </row>
    <row r="2267" spans="1:5" hidden="1" x14ac:dyDescent="0.25">
      <c r="A2267">
        <f t="shared" si="269"/>
        <v>2253</v>
      </c>
      <c r="B2267" s="20">
        <f t="shared" si="267"/>
        <v>9012</v>
      </c>
      <c r="C2267" s="20"/>
      <c r="D2267" s="20"/>
      <c r="E2267" s="20"/>
    </row>
    <row r="2268" spans="1:5" hidden="1" x14ac:dyDescent="0.25">
      <c r="A2268">
        <f t="shared" si="269"/>
        <v>2254</v>
      </c>
      <c r="B2268" s="20">
        <f t="shared" si="267"/>
        <v>9016</v>
      </c>
      <c r="C2268" s="20"/>
      <c r="D2268" s="20"/>
      <c r="E2268" s="20"/>
    </row>
    <row r="2269" spans="1:5" hidden="1" x14ac:dyDescent="0.25">
      <c r="A2269">
        <f t="shared" si="269"/>
        <v>2255</v>
      </c>
      <c r="B2269" s="20">
        <f t="shared" si="267"/>
        <v>9020</v>
      </c>
      <c r="C2269" s="20"/>
      <c r="D2269" s="20"/>
      <c r="E2269" s="20"/>
    </row>
    <row r="2270" spans="1:5" hidden="1" x14ac:dyDescent="0.25">
      <c r="A2270">
        <f t="shared" si="269"/>
        <v>2256</v>
      </c>
      <c r="B2270" s="20">
        <f t="shared" si="267"/>
        <v>9024</v>
      </c>
      <c r="C2270" s="20"/>
      <c r="D2270" s="20"/>
      <c r="E2270" s="20"/>
    </row>
    <row r="2271" spans="1:5" hidden="1" x14ac:dyDescent="0.25">
      <c r="A2271">
        <f t="shared" si="269"/>
        <v>2257</v>
      </c>
      <c r="B2271" s="20">
        <f t="shared" si="267"/>
        <v>9028</v>
      </c>
      <c r="C2271" s="20"/>
      <c r="D2271" s="20"/>
      <c r="E2271" s="20"/>
    </row>
    <row r="2272" spans="1:5" hidden="1" x14ac:dyDescent="0.25">
      <c r="A2272">
        <f t="shared" si="269"/>
        <v>2258</v>
      </c>
      <c r="B2272" s="20">
        <f t="shared" si="267"/>
        <v>9032</v>
      </c>
      <c r="C2272" s="20"/>
      <c r="D2272" s="20"/>
      <c r="E2272" s="20"/>
    </row>
    <row r="2273" spans="1:5" hidden="1" x14ac:dyDescent="0.25">
      <c r="A2273">
        <f t="shared" si="269"/>
        <v>2259</v>
      </c>
      <c r="B2273" s="20">
        <f t="shared" si="267"/>
        <v>9036</v>
      </c>
      <c r="C2273" s="20"/>
      <c r="D2273" s="20"/>
      <c r="E2273" s="20"/>
    </row>
    <row r="2274" spans="1:5" hidden="1" x14ac:dyDescent="0.25">
      <c r="A2274">
        <f t="shared" si="269"/>
        <v>2260</v>
      </c>
      <c r="B2274" s="20">
        <f t="shared" si="267"/>
        <v>9040</v>
      </c>
      <c r="C2274" s="20"/>
      <c r="D2274" s="20"/>
      <c r="E2274" s="20"/>
    </row>
    <row r="2275" spans="1:5" hidden="1" x14ac:dyDescent="0.25">
      <c r="A2275">
        <f t="shared" si="269"/>
        <v>2261</v>
      </c>
      <c r="B2275" s="20">
        <f t="shared" si="267"/>
        <v>9044</v>
      </c>
      <c r="C2275" s="20"/>
      <c r="D2275" s="20"/>
      <c r="E2275" s="20"/>
    </row>
    <row r="2276" spans="1:5" hidden="1" x14ac:dyDescent="0.25">
      <c r="A2276">
        <f t="shared" si="269"/>
        <v>2262</v>
      </c>
      <c r="B2276" s="20">
        <f t="shared" si="267"/>
        <v>9048</v>
      </c>
      <c r="C2276" s="20"/>
      <c r="D2276" s="20"/>
      <c r="E2276" s="20"/>
    </row>
    <row r="2277" spans="1:5" hidden="1" x14ac:dyDescent="0.25">
      <c r="A2277">
        <f t="shared" si="269"/>
        <v>2263</v>
      </c>
      <c r="B2277" s="20">
        <f t="shared" si="267"/>
        <v>9052</v>
      </c>
      <c r="C2277" s="20"/>
      <c r="D2277" s="20"/>
      <c r="E2277" s="20"/>
    </row>
    <row r="2278" spans="1:5" hidden="1" x14ac:dyDescent="0.25">
      <c r="A2278">
        <f t="shared" si="269"/>
        <v>2264</v>
      </c>
      <c r="B2278" s="20">
        <f t="shared" si="267"/>
        <v>9056</v>
      </c>
      <c r="C2278" s="20"/>
      <c r="D2278" s="20"/>
      <c r="E2278" s="20"/>
    </row>
    <row r="2279" spans="1:5" hidden="1" x14ac:dyDescent="0.25">
      <c r="A2279">
        <f t="shared" si="269"/>
        <v>2265</v>
      </c>
      <c r="B2279" s="20">
        <f t="shared" si="267"/>
        <v>9060</v>
      </c>
      <c r="C2279" s="20"/>
      <c r="D2279" s="20"/>
      <c r="E2279" s="20"/>
    </row>
    <row r="2280" spans="1:5" hidden="1" x14ac:dyDescent="0.25">
      <c r="A2280">
        <f t="shared" si="269"/>
        <v>2266</v>
      </c>
      <c r="B2280" s="20">
        <f t="shared" si="267"/>
        <v>9064</v>
      </c>
      <c r="C2280" s="20"/>
      <c r="D2280" s="20"/>
      <c r="E2280" s="20"/>
    </row>
    <row r="2281" spans="1:5" hidden="1" x14ac:dyDescent="0.25">
      <c r="A2281">
        <f t="shared" si="269"/>
        <v>2267</v>
      </c>
      <c r="B2281" s="20">
        <f t="shared" si="267"/>
        <v>9068</v>
      </c>
      <c r="C2281" s="20"/>
      <c r="D2281" s="20"/>
      <c r="E2281" s="20"/>
    </row>
    <row r="2282" spans="1:5" hidden="1" x14ac:dyDescent="0.25">
      <c r="A2282">
        <f t="shared" si="269"/>
        <v>2268</v>
      </c>
      <c r="B2282" s="20">
        <f t="shared" si="267"/>
        <v>9072</v>
      </c>
      <c r="C2282" s="20"/>
      <c r="D2282" s="20"/>
      <c r="E2282" s="20"/>
    </row>
    <row r="2283" spans="1:5" hidden="1" x14ac:dyDescent="0.25">
      <c r="A2283">
        <f t="shared" si="269"/>
        <v>2269</v>
      </c>
      <c r="B2283" s="20">
        <f t="shared" si="267"/>
        <v>9076</v>
      </c>
      <c r="C2283" s="20"/>
      <c r="D2283" s="20"/>
      <c r="E2283" s="20"/>
    </row>
    <row r="2284" spans="1:5" hidden="1" x14ac:dyDescent="0.25">
      <c r="A2284">
        <f t="shared" si="269"/>
        <v>2270</v>
      </c>
      <c r="B2284" s="20">
        <f t="shared" si="267"/>
        <v>9080</v>
      </c>
      <c r="C2284" s="20"/>
      <c r="D2284" s="20"/>
      <c r="E2284" s="20"/>
    </row>
    <row r="2285" spans="1:5" hidden="1" x14ac:dyDescent="0.25">
      <c r="A2285">
        <f t="shared" si="269"/>
        <v>2271</v>
      </c>
      <c r="B2285" s="20">
        <f t="shared" si="267"/>
        <v>9084</v>
      </c>
      <c r="C2285" s="20"/>
      <c r="D2285" s="20"/>
      <c r="E2285" s="20"/>
    </row>
    <row r="2286" spans="1:5" hidden="1" x14ac:dyDescent="0.25">
      <c r="A2286">
        <f t="shared" si="269"/>
        <v>2272</v>
      </c>
      <c r="B2286" s="20">
        <f t="shared" si="267"/>
        <v>9088</v>
      </c>
      <c r="C2286" s="20"/>
      <c r="D2286" s="20"/>
      <c r="E2286" s="20"/>
    </row>
    <row r="2287" spans="1:5" hidden="1" x14ac:dyDescent="0.25">
      <c r="A2287">
        <f t="shared" si="269"/>
        <v>2273</v>
      </c>
      <c r="B2287" s="20">
        <f t="shared" si="267"/>
        <v>9092</v>
      </c>
      <c r="C2287" s="20"/>
      <c r="D2287" s="20"/>
      <c r="E2287" s="20"/>
    </row>
    <row r="2288" spans="1:5" hidden="1" x14ac:dyDescent="0.25">
      <c r="A2288">
        <f t="shared" si="269"/>
        <v>2274</v>
      </c>
      <c r="B2288" s="20">
        <f t="shared" si="267"/>
        <v>9096</v>
      </c>
      <c r="C2288" s="20"/>
      <c r="D2288" s="20"/>
      <c r="E2288" s="20"/>
    </row>
    <row r="2289" spans="1:5" hidden="1" x14ac:dyDescent="0.25">
      <c r="A2289">
        <f t="shared" si="269"/>
        <v>2275</v>
      </c>
      <c r="B2289" s="20">
        <f t="shared" ref="B2289:B2352" si="270">A2289*$B$14</f>
        <v>9100</v>
      </c>
      <c r="C2289" s="20"/>
      <c r="D2289" s="20"/>
      <c r="E2289" s="20"/>
    </row>
    <row r="2290" spans="1:5" hidden="1" x14ac:dyDescent="0.25">
      <c r="A2290">
        <f t="shared" si="269"/>
        <v>2276</v>
      </c>
      <c r="B2290" s="20">
        <f t="shared" si="270"/>
        <v>9104</v>
      </c>
      <c r="C2290" s="20"/>
      <c r="D2290" s="20"/>
      <c r="E2290" s="20"/>
    </row>
    <row r="2291" spans="1:5" hidden="1" x14ac:dyDescent="0.25">
      <c r="A2291">
        <f t="shared" si="269"/>
        <v>2277</v>
      </c>
      <c r="B2291" s="20">
        <f t="shared" si="270"/>
        <v>9108</v>
      </c>
      <c r="C2291" s="20"/>
      <c r="D2291" s="20"/>
      <c r="E2291" s="20"/>
    </row>
    <row r="2292" spans="1:5" hidden="1" x14ac:dyDescent="0.25">
      <c r="A2292">
        <f t="shared" si="269"/>
        <v>2278</v>
      </c>
      <c r="B2292" s="20">
        <f t="shared" si="270"/>
        <v>9112</v>
      </c>
      <c r="C2292" s="20"/>
      <c r="D2292" s="20"/>
      <c r="E2292" s="20"/>
    </row>
    <row r="2293" spans="1:5" hidden="1" x14ac:dyDescent="0.25">
      <c r="A2293">
        <f t="shared" si="269"/>
        <v>2279</v>
      </c>
      <c r="B2293" s="20">
        <f t="shared" si="270"/>
        <v>9116</v>
      </c>
      <c r="C2293" s="20"/>
      <c r="D2293" s="20"/>
      <c r="E2293" s="20"/>
    </row>
    <row r="2294" spans="1:5" hidden="1" x14ac:dyDescent="0.25">
      <c r="A2294">
        <f t="shared" si="269"/>
        <v>2280</v>
      </c>
      <c r="B2294" s="20">
        <f t="shared" si="270"/>
        <v>9120</v>
      </c>
      <c r="C2294" s="20"/>
      <c r="D2294" s="20"/>
      <c r="E2294" s="20"/>
    </row>
    <row r="2295" spans="1:5" hidden="1" x14ac:dyDescent="0.25">
      <c r="A2295">
        <f t="shared" si="269"/>
        <v>2281</v>
      </c>
      <c r="B2295" s="20">
        <f t="shared" si="270"/>
        <v>9124</v>
      </c>
      <c r="C2295" s="20"/>
      <c r="D2295" s="20"/>
      <c r="E2295" s="20"/>
    </row>
    <row r="2296" spans="1:5" hidden="1" x14ac:dyDescent="0.25">
      <c r="A2296">
        <f t="shared" si="269"/>
        <v>2282</v>
      </c>
      <c r="B2296" s="20">
        <f t="shared" si="270"/>
        <v>9128</v>
      </c>
      <c r="C2296" s="20"/>
      <c r="D2296" s="20"/>
      <c r="E2296" s="20"/>
    </row>
    <row r="2297" spans="1:5" hidden="1" x14ac:dyDescent="0.25">
      <c r="A2297">
        <f t="shared" si="269"/>
        <v>2283</v>
      </c>
      <c r="B2297" s="20">
        <f t="shared" si="270"/>
        <v>9132</v>
      </c>
      <c r="C2297" s="20"/>
      <c r="D2297" s="20"/>
      <c r="E2297" s="20"/>
    </row>
    <row r="2298" spans="1:5" hidden="1" x14ac:dyDescent="0.25">
      <c r="A2298">
        <f t="shared" si="269"/>
        <v>2284</v>
      </c>
      <c r="B2298" s="20">
        <f t="shared" si="270"/>
        <v>9136</v>
      </c>
      <c r="C2298" s="20"/>
      <c r="D2298" s="20"/>
      <c r="E2298" s="20"/>
    </row>
    <row r="2299" spans="1:5" hidden="1" x14ac:dyDescent="0.25">
      <c r="A2299">
        <f t="shared" si="269"/>
        <v>2285</v>
      </c>
      <c r="B2299" s="20">
        <f t="shared" si="270"/>
        <v>9140</v>
      </c>
      <c r="C2299" s="20"/>
      <c r="D2299" s="20"/>
      <c r="E2299" s="20"/>
    </row>
    <row r="2300" spans="1:5" hidden="1" x14ac:dyDescent="0.25">
      <c r="A2300">
        <f t="shared" si="269"/>
        <v>2286</v>
      </c>
      <c r="B2300" s="20">
        <f t="shared" si="270"/>
        <v>9144</v>
      </c>
      <c r="C2300" s="20"/>
      <c r="D2300" s="20"/>
      <c r="E2300" s="20"/>
    </row>
    <row r="2301" spans="1:5" hidden="1" x14ac:dyDescent="0.25">
      <c r="A2301">
        <f t="shared" si="269"/>
        <v>2287</v>
      </c>
      <c r="B2301" s="20">
        <f t="shared" si="270"/>
        <v>9148</v>
      </c>
      <c r="C2301" s="20"/>
      <c r="D2301" s="20"/>
      <c r="E2301" s="20"/>
    </row>
    <row r="2302" spans="1:5" hidden="1" x14ac:dyDescent="0.25">
      <c r="A2302">
        <f t="shared" si="269"/>
        <v>2288</v>
      </c>
      <c r="B2302" s="20">
        <f t="shared" si="270"/>
        <v>9152</v>
      </c>
      <c r="C2302" s="20"/>
      <c r="D2302" s="20"/>
      <c r="E2302" s="20"/>
    </row>
    <row r="2303" spans="1:5" hidden="1" x14ac:dyDescent="0.25">
      <c r="A2303">
        <f t="shared" si="269"/>
        <v>2289</v>
      </c>
      <c r="B2303" s="20">
        <f t="shared" si="270"/>
        <v>9156</v>
      </c>
      <c r="C2303" s="20"/>
      <c r="D2303" s="20"/>
      <c r="E2303" s="20"/>
    </row>
    <row r="2304" spans="1:5" hidden="1" x14ac:dyDescent="0.25">
      <c r="A2304">
        <f t="shared" si="269"/>
        <v>2290</v>
      </c>
      <c r="B2304" s="20">
        <f t="shared" si="270"/>
        <v>9160</v>
      </c>
      <c r="C2304" s="20"/>
      <c r="D2304" s="20"/>
      <c r="E2304" s="20"/>
    </row>
    <row r="2305" spans="1:5" hidden="1" x14ac:dyDescent="0.25">
      <c r="A2305">
        <f t="shared" si="269"/>
        <v>2291</v>
      </c>
      <c r="B2305" s="20">
        <f t="shared" si="270"/>
        <v>9164</v>
      </c>
      <c r="C2305" s="20"/>
      <c r="D2305" s="20"/>
      <c r="E2305" s="20"/>
    </row>
    <row r="2306" spans="1:5" hidden="1" x14ac:dyDescent="0.25">
      <c r="A2306">
        <f t="shared" si="269"/>
        <v>2292</v>
      </c>
      <c r="B2306" s="20">
        <f t="shared" si="270"/>
        <v>9168</v>
      </c>
      <c r="C2306" s="20"/>
      <c r="D2306" s="20"/>
      <c r="E2306" s="20"/>
    </row>
    <row r="2307" spans="1:5" hidden="1" x14ac:dyDescent="0.25">
      <c r="A2307">
        <f t="shared" si="269"/>
        <v>2293</v>
      </c>
      <c r="B2307" s="20">
        <f t="shared" si="270"/>
        <v>9172</v>
      </c>
      <c r="C2307" s="20"/>
      <c r="D2307" s="20"/>
      <c r="E2307" s="20"/>
    </row>
    <row r="2308" spans="1:5" hidden="1" x14ac:dyDescent="0.25">
      <c r="A2308">
        <f t="shared" si="269"/>
        <v>2294</v>
      </c>
      <c r="B2308" s="20">
        <f t="shared" si="270"/>
        <v>9176</v>
      </c>
      <c r="C2308" s="20"/>
      <c r="D2308" s="20"/>
      <c r="E2308" s="20"/>
    </row>
    <row r="2309" spans="1:5" hidden="1" x14ac:dyDescent="0.25">
      <c r="A2309">
        <f t="shared" si="269"/>
        <v>2295</v>
      </c>
      <c r="B2309" s="20">
        <f t="shared" si="270"/>
        <v>9180</v>
      </c>
      <c r="C2309" s="20"/>
      <c r="D2309" s="20"/>
      <c r="E2309" s="20"/>
    </row>
    <row r="2310" spans="1:5" hidden="1" x14ac:dyDescent="0.25">
      <c r="A2310">
        <f t="shared" si="269"/>
        <v>2296</v>
      </c>
      <c r="B2310" s="20">
        <f t="shared" si="270"/>
        <v>9184</v>
      </c>
      <c r="C2310" s="20"/>
      <c r="D2310" s="20"/>
      <c r="E2310" s="20"/>
    </row>
    <row r="2311" spans="1:5" hidden="1" x14ac:dyDescent="0.25">
      <c r="A2311">
        <f t="shared" si="269"/>
        <v>2297</v>
      </c>
      <c r="B2311" s="20">
        <f t="shared" si="270"/>
        <v>9188</v>
      </c>
      <c r="C2311" s="20"/>
      <c r="D2311" s="20"/>
      <c r="E2311" s="20"/>
    </row>
    <row r="2312" spans="1:5" hidden="1" x14ac:dyDescent="0.25">
      <c r="A2312">
        <f t="shared" si="269"/>
        <v>2298</v>
      </c>
      <c r="B2312" s="20">
        <f t="shared" si="270"/>
        <v>9192</v>
      </c>
      <c r="C2312" s="20"/>
      <c r="D2312" s="20"/>
      <c r="E2312" s="20"/>
    </row>
    <row r="2313" spans="1:5" hidden="1" x14ac:dyDescent="0.25">
      <c r="A2313">
        <f t="shared" si="269"/>
        <v>2299</v>
      </c>
      <c r="B2313" s="20">
        <f t="shared" si="270"/>
        <v>9196</v>
      </c>
      <c r="C2313" s="20"/>
      <c r="D2313" s="20"/>
      <c r="E2313" s="20"/>
    </row>
    <row r="2314" spans="1:5" hidden="1" x14ac:dyDescent="0.25">
      <c r="A2314">
        <f t="shared" si="269"/>
        <v>2300</v>
      </c>
      <c r="B2314" s="20">
        <f t="shared" si="270"/>
        <v>9200</v>
      </c>
      <c r="C2314" s="20"/>
      <c r="D2314" s="20"/>
      <c r="E2314" s="20"/>
    </row>
    <row r="2315" spans="1:5" hidden="1" x14ac:dyDescent="0.25">
      <c r="A2315">
        <f t="shared" si="269"/>
        <v>2301</v>
      </c>
      <c r="B2315" s="20">
        <f t="shared" si="270"/>
        <v>9204</v>
      </c>
      <c r="C2315" s="20"/>
      <c r="D2315" s="20"/>
      <c r="E2315" s="20"/>
    </row>
    <row r="2316" spans="1:5" hidden="1" x14ac:dyDescent="0.25">
      <c r="A2316">
        <f t="shared" ref="A2316:A2379" si="271">A2315+1</f>
        <v>2302</v>
      </c>
      <c r="B2316" s="20">
        <f t="shared" si="270"/>
        <v>9208</v>
      </c>
      <c r="C2316" s="20"/>
      <c r="D2316" s="20"/>
      <c r="E2316" s="20"/>
    </row>
    <row r="2317" spans="1:5" hidden="1" x14ac:dyDescent="0.25">
      <c r="A2317">
        <f t="shared" si="271"/>
        <v>2303</v>
      </c>
      <c r="B2317" s="20">
        <f t="shared" si="270"/>
        <v>9212</v>
      </c>
      <c r="C2317" s="20"/>
      <c r="D2317" s="20"/>
      <c r="E2317" s="20"/>
    </row>
    <row r="2318" spans="1:5" hidden="1" x14ac:dyDescent="0.25">
      <c r="A2318">
        <f t="shared" si="271"/>
        <v>2304</v>
      </c>
      <c r="B2318" s="20">
        <f t="shared" si="270"/>
        <v>9216</v>
      </c>
      <c r="C2318" s="20"/>
      <c r="D2318" s="20"/>
      <c r="E2318" s="20"/>
    </row>
    <row r="2319" spans="1:5" hidden="1" x14ac:dyDescent="0.25">
      <c r="A2319">
        <f t="shared" si="271"/>
        <v>2305</v>
      </c>
      <c r="B2319" s="20">
        <f t="shared" si="270"/>
        <v>9220</v>
      </c>
      <c r="C2319" s="20"/>
      <c r="D2319" s="20"/>
      <c r="E2319" s="20"/>
    </row>
    <row r="2320" spans="1:5" hidden="1" x14ac:dyDescent="0.25">
      <c r="A2320">
        <f t="shared" si="271"/>
        <v>2306</v>
      </c>
      <c r="B2320" s="20">
        <f t="shared" si="270"/>
        <v>9224</v>
      </c>
      <c r="C2320" s="20"/>
      <c r="D2320" s="20"/>
      <c r="E2320" s="20"/>
    </row>
    <row r="2321" spans="1:5" hidden="1" x14ac:dyDescent="0.25">
      <c r="A2321">
        <f t="shared" si="271"/>
        <v>2307</v>
      </c>
      <c r="B2321" s="20">
        <f t="shared" si="270"/>
        <v>9228</v>
      </c>
      <c r="C2321" s="20"/>
      <c r="D2321" s="20"/>
      <c r="E2321" s="20"/>
    </row>
    <row r="2322" spans="1:5" hidden="1" x14ac:dyDescent="0.25">
      <c r="A2322">
        <f t="shared" si="271"/>
        <v>2308</v>
      </c>
      <c r="B2322" s="20">
        <f t="shared" si="270"/>
        <v>9232</v>
      </c>
      <c r="C2322" s="20"/>
      <c r="D2322" s="20"/>
      <c r="E2322" s="20"/>
    </row>
    <row r="2323" spans="1:5" hidden="1" x14ac:dyDescent="0.25">
      <c r="A2323">
        <f t="shared" si="271"/>
        <v>2309</v>
      </c>
      <c r="B2323" s="20">
        <f t="shared" si="270"/>
        <v>9236</v>
      </c>
      <c r="C2323" s="20"/>
      <c r="D2323" s="20"/>
      <c r="E2323" s="20"/>
    </row>
    <row r="2324" spans="1:5" hidden="1" x14ac:dyDescent="0.25">
      <c r="A2324">
        <f t="shared" si="271"/>
        <v>2310</v>
      </c>
      <c r="B2324" s="20">
        <f t="shared" si="270"/>
        <v>9240</v>
      </c>
      <c r="C2324" s="20"/>
      <c r="D2324" s="20"/>
      <c r="E2324" s="20"/>
    </row>
    <row r="2325" spans="1:5" hidden="1" x14ac:dyDescent="0.25">
      <c r="A2325">
        <f t="shared" si="271"/>
        <v>2311</v>
      </c>
      <c r="B2325" s="20">
        <f t="shared" si="270"/>
        <v>9244</v>
      </c>
      <c r="C2325" s="20"/>
      <c r="D2325" s="20"/>
      <c r="E2325" s="20"/>
    </row>
    <row r="2326" spans="1:5" hidden="1" x14ac:dyDescent="0.25">
      <c r="A2326">
        <f t="shared" si="271"/>
        <v>2312</v>
      </c>
      <c r="B2326" s="20">
        <f t="shared" si="270"/>
        <v>9248</v>
      </c>
      <c r="C2326" s="20"/>
      <c r="D2326" s="20"/>
      <c r="E2326" s="20"/>
    </row>
    <row r="2327" spans="1:5" hidden="1" x14ac:dyDescent="0.25">
      <c r="A2327">
        <f t="shared" si="271"/>
        <v>2313</v>
      </c>
      <c r="B2327" s="20">
        <f t="shared" si="270"/>
        <v>9252</v>
      </c>
      <c r="C2327" s="20"/>
      <c r="D2327" s="20"/>
      <c r="E2327" s="20"/>
    </row>
    <row r="2328" spans="1:5" hidden="1" x14ac:dyDescent="0.25">
      <c r="A2328">
        <f t="shared" si="271"/>
        <v>2314</v>
      </c>
      <c r="B2328" s="20">
        <f t="shared" si="270"/>
        <v>9256</v>
      </c>
      <c r="C2328" s="20"/>
      <c r="D2328" s="20"/>
      <c r="E2328" s="20"/>
    </row>
    <row r="2329" spans="1:5" hidden="1" x14ac:dyDescent="0.25">
      <c r="A2329">
        <f t="shared" si="271"/>
        <v>2315</v>
      </c>
      <c r="B2329" s="20">
        <f t="shared" si="270"/>
        <v>9260</v>
      </c>
      <c r="C2329" s="20"/>
      <c r="D2329" s="20"/>
      <c r="E2329" s="20"/>
    </row>
    <row r="2330" spans="1:5" hidden="1" x14ac:dyDescent="0.25">
      <c r="A2330">
        <f t="shared" si="271"/>
        <v>2316</v>
      </c>
      <c r="B2330" s="20">
        <f t="shared" si="270"/>
        <v>9264</v>
      </c>
      <c r="C2330" s="20"/>
      <c r="D2330" s="20"/>
      <c r="E2330" s="20"/>
    </row>
    <row r="2331" spans="1:5" hidden="1" x14ac:dyDescent="0.25">
      <c r="A2331">
        <f t="shared" si="271"/>
        <v>2317</v>
      </c>
      <c r="B2331" s="20">
        <f t="shared" si="270"/>
        <v>9268</v>
      </c>
      <c r="C2331" s="20"/>
      <c r="D2331" s="20"/>
      <c r="E2331" s="20"/>
    </row>
    <row r="2332" spans="1:5" hidden="1" x14ac:dyDescent="0.25">
      <c r="A2332">
        <f t="shared" si="271"/>
        <v>2318</v>
      </c>
      <c r="B2332" s="20">
        <f t="shared" si="270"/>
        <v>9272</v>
      </c>
      <c r="C2332" s="20"/>
      <c r="D2332" s="20"/>
      <c r="E2332" s="20"/>
    </row>
    <row r="2333" spans="1:5" hidden="1" x14ac:dyDescent="0.25">
      <c r="A2333">
        <f t="shared" si="271"/>
        <v>2319</v>
      </c>
      <c r="B2333" s="20">
        <f t="shared" si="270"/>
        <v>9276</v>
      </c>
      <c r="C2333" s="20"/>
      <c r="D2333" s="20"/>
      <c r="E2333" s="20"/>
    </row>
    <row r="2334" spans="1:5" hidden="1" x14ac:dyDescent="0.25">
      <c r="A2334">
        <f t="shared" si="271"/>
        <v>2320</v>
      </c>
      <c r="B2334" s="20">
        <f t="shared" si="270"/>
        <v>9280</v>
      </c>
      <c r="C2334" s="20"/>
      <c r="D2334" s="20"/>
      <c r="E2334" s="20"/>
    </row>
    <row r="2335" spans="1:5" hidden="1" x14ac:dyDescent="0.25">
      <c r="A2335">
        <f t="shared" si="271"/>
        <v>2321</v>
      </c>
      <c r="B2335" s="20">
        <f t="shared" si="270"/>
        <v>9284</v>
      </c>
      <c r="C2335" s="20"/>
      <c r="D2335" s="20"/>
      <c r="E2335" s="20"/>
    </row>
    <row r="2336" spans="1:5" hidden="1" x14ac:dyDescent="0.25">
      <c r="A2336">
        <f t="shared" si="271"/>
        <v>2322</v>
      </c>
      <c r="B2336" s="20">
        <f t="shared" si="270"/>
        <v>9288</v>
      </c>
      <c r="C2336" s="20"/>
      <c r="D2336" s="20"/>
      <c r="E2336" s="20"/>
    </row>
    <row r="2337" spans="1:5" hidden="1" x14ac:dyDescent="0.25">
      <c r="A2337">
        <f t="shared" si="271"/>
        <v>2323</v>
      </c>
      <c r="B2337" s="20">
        <f t="shared" si="270"/>
        <v>9292</v>
      </c>
      <c r="C2337" s="20"/>
      <c r="D2337" s="20"/>
      <c r="E2337" s="20"/>
    </row>
    <row r="2338" spans="1:5" hidden="1" x14ac:dyDescent="0.25">
      <c r="A2338">
        <f t="shared" si="271"/>
        <v>2324</v>
      </c>
      <c r="B2338" s="20">
        <f t="shared" si="270"/>
        <v>9296</v>
      </c>
      <c r="C2338" s="20"/>
      <c r="D2338" s="20"/>
      <c r="E2338" s="20"/>
    </row>
    <row r="2339" spans="1:5" hidden="1" x14ac:dyDescent="0.25">
      <c r="A2339">
        <f t="shared" si="271"/>
        <v>2325</v>
      </c>
      <c r="B2339" s="20">
        <f t="shared" si="270"/>
        <v>9300</v>
      </c>
      <c r="C2339" s="20"/>
      <c r="D2339" s="20"/>
      <c r="E2339" s="20"/>
    </row>
    <row r="2340" spans="1:5" hidden="1" x14ac:dyDescent="0.25">
      <c r="A2340">
        <f t="shared" si="271"/>
        <v>2326</v>
      </c>
      <c r="B2340" s="20">
        <f t="shared" si="270"/>
        <v>9304</v>
      </c>
      <c r="C2340" s="20"/>
      <c r="D2340" s="20"/>
      <c r="E2340" s="20"/>
    </row>
    <row r="2341" spans="1:5" hidden="1" x14ac:dyDescent="0.25">
      <c r="A2341">
        <f t="shared" si="271"/>
        <v>2327</v>
      </c>
      <c r="B2341" s="20">
        <f t="shared" si="270"/>
        <v>9308</v>
      </c>
      <c r="C2341" s="20"/>
      <c r="D2341" s="20"/>
      <c r="E2341" s="20"/>
    </row>
    <row r="2342" spans="1:5" hidden="1" x14ac:dyDescent="0.25">
      <c r="A2342">
        <f t="shared" si="271"/>
        <v>2328</v>
      </c>
      <c r="B2342" s="20">
        <f t="shared" si="270"/>
        <v>9312</v>
      </c>
      <c r="C2342" s="20"/>
      <c r="D2342" s="20"/>
      <c r="E2342" s="20"/>
    </row>
    <row r="2343" spans="1:5" hidden="1" x14ac:dyDescent="0.25">
      <c r="A2343">
        <f t="shared" si="271"/>
        <v>2329</v>
      </c>
      <c r="B2343" s="20">
        <f t="shared" si="270"/>
        <v>9316</v>
      </c>
      <c r="C2343" s="20"/>
      <c r="D2343" s="20"/>
      <c r="E2343" s="20"/>
    </row>
    <row r="2344" spans="1:5" hidden="1" x14ac:dyDescent="0.25">
      <c r="A2344">
        <f t="shared" si="271"/>
        <v>2330</v>
      </c>
      <c r="B2344" s="20">
        <f t="shared" si="270"/>
        <v>9320</v>
      </c>
      <c r="C2344" s="20"/>
      <c r="D2344" s="20"/>
      <c r="E2344" s="20"/>
    </row>
    <row r="2345" spans="1:5" hidden="1" x14ac:dyDescent="0.25">
      <c r="A2345">
        <f t="shared" si="271"/>
        <v>2331</v>
      </c>
      <c r="B2345" s="20">
        <f t="shared" si="270"/>
        <v>9324</v>
      </c>
      <c r="C2345" s="20"/>
      <c r="D2345" s="20"/>
      <c r="E2345" s="20"/>
    </row>
    <row r="2346" spans="1:5" hidden="1" x14ac:dyDescent="0.25">
      <c r="A2346">
        <f t="shared" si="271"/>
        <v>2332</v>
      </c>
      <c r="B2346" s="20">
        <f t="shared" si="270"/>
        <v>9328</v>
      </c>
      <c r="C2346" s="20"/>
      <c r="D2346" s="20"/>
      <c r="E2346" s="20"/>
    </row>
    <row r="2347" spans="1:5" hidden="1" x14ac:dyDescent="0.25">
      <c r="A2347">
        <f t="shared" si="271"/>
        <v>2333</v>
      </c>
      <c r="B2347" s="20">
        <f t="shared" si="270"/>
        <v>9332</v>
      </c>
      <c r="C2347" s="20"/>
      <c r="D2347" s="20"/>
      <c r="E2347" s="20"/>
    </row>
    <row r="2348" spans="1:5" hidden="1" x14ac:dyDescent="0.25">
      <c r="A2348">
        <f t="shared" si="271"/>
        <v>2334</v>
      </c>
      <c r="B2348" s="20">
        <f t="shared" si="270"/>
        <v>9336</v>
      </c>
      <c r="C2348" s="20"/>
      <c r="D2348" s="20"/>
      <c r="E2348" s="20"/>
    </row>
    <row r="2349" spans="1:5" hidden="1" x14ac:dyDescent="0.25">
      <c r="A2349">
        <f t="shared" si="271"/>
        <v>2335</v>
      </c>
      <c r="B2349" s="20">
        <f t="shared" si="270"/>
        <v>9340</v>
      </c>
      <c r="C2349" s="20"/>
      <c r="D2349" s="20"/>
      <c r="E2349" s="20"/>
    </row>
    <row r="2350" spans="1:5" hidden="1" x14ac:dyDescent="0.25">
      <c r="A2350">
        <f t="shared" si="271"/>
        <v>2336</v>
      </c>
      <c r="B2350" s="20">
        <f t="shared" si="270"/>
        <v>9344</v>
      </c>
      <c r="C2350" s="20"/>
      <c r="D2350" s="20"/>
      <c r="E2350" s="20"/>
    </row>
    <row r="2351" spans="1:5" hidden="1" x14ac:dyDescent="0.25">
      <c r="A2351">
        <f t="shared" si="271"/>
        <v>2337</v>
      </c>
      <c r="B2351" s="20">
        <f t="shared" si="270"/>
        <v>9348</v>
      </c>
      <c r="C2351" s="20"/>
      <c r="D2351" s="20"/>
      <c r="E2351" s="20"/>
    </row>
    <row r="2352" spans="1:5" hidden="1" x14ac:dyDescent="0.25">
      <c r="A2352">
        <f t="shared" si="271"/>
        <v>2338</v>
      </c>
      <c r="B2352" s="20">
        <f t="shared" si="270"/>
        <v>9352</v>
      </c>
      <c r="C2352" s="20"/>
      <c r="D2352" s="20"/>
      <c r="E2352" s="20"/>
    </row>
    <row r="2353" spans="1:5" hidden="1" x14ac:dyDescent="0.25">
      <c r="A2353">
        <f t="shared" si="271"/>
        <v>2339</v>
      </c>
      <c r="B2353" s="20">
        <f t="shared" ref="B2353:B2416" si="272">A2353*$B$14</f>
        <v>9356</v>
      </c>
      <c r="C2353" s="20"/>
      <c r="D2353" s="20"/>
      <c r="E2353" s="20"/>
    </row>
    <row r="2354" spans="1:5" hidden="1" x14ac:dyDescent="0.25">
      <c r="A2354">
        <f t="shared" si="271"/>
        <v>2340</v>
      </c>
      <c r="B2354" s="20">
        <f t="shared" si="272"/>
        <v>9360</v>
      </c>
      <c r="C2354" s="20"/>
      <c r="D2354" s="20"/>
      <c r="E2354" s="20"/>
    </row>
    <row r="2355" spans="1:5" hidden="1" x14ac:dyDescent="0.25">
      <c r="A2355">
        <f t="shared" si="271"/>
        <v>2341</v>
      </c>
      <c r="B2355" s="20">
        <f t="shared" si="272"/>
        <v>9364</v>
      </c>
      <c r="C2355" s="20"/>
      <c r="D2355" s="20"/>
      <c r="E2355" s="20"/>
    </row>
    <row r="2356" spans="1:5" hidden="1" x14ac:dyDescent="0.25">
      <c r="A2356">
        <f t="shared" si="271"/>
        <v>2342</v>
      </c>
      <c r="B2356" s="20">
        <f t="shared" si="272"/>
        <v>9368</v>
      </c>
      <c r="C2356" s="20"/>
      <c r="D2356" s="20"/>
      <c r="E2356" s="20"/>
    </row>
    <row r="2357" spans="1:5" hidden="1" x14ac:dyDescent="0.25">
      <c r="A2357">
        <f t="shared" si="271"/>
        <v>2343</v>
      </c>
      <c r="B2357" s="20">
        <f t="shared" si="272"/>
        <v>9372</v>
      </c>
      <c r="C2357" s="20"/>
      <c r="D2357" s="20"/>
      <c r="E2357" s="20"/>
    </row>
    <row r="2358" spans="1:5" hidden="1" x14ac:dyDescent="0.25">
      <c r="A2358">
        <f t="shared" si="271"/>
        <v>2344</v>
      </c>
      <c r="B2358" s="20">
        <f t="shared" si="272"/>
        <v>9376</v>
      </c>
      <c r="C2358" s="20"/>
      <c r="D2358" s="20"/>
      <c r="E2358" s="20"/>
    </row>
    <row r="2359" spans="1:5" hidden="1" x14ac:dyDescent="0.25">
      <c r="A2359">
        <f t="shared" si="271"/>
        <v>2345</v>
      </c>
      <c r="B2359" s="20">
        <f t="shared" si="272"/>
        <v>9380</v>
      </c>
      <c r="C2359" s="20"/>
      <c r="D2359" s="20"/>
      <c r="E2359" s="20"/>
    </row>
    <row r="2360" spans="1:5" hidden="1" x14ac:dyDescent="0.25">
      <c r="A2360">
        <f t="shared" si="271"/>
        <v>2346</v>
      </c>
      <c r="B2360" s="20">
        <f t="shared" si="272"/>
        <v>9384</v>
      </c>
      <c r="C2360" s="20"/>
      <c r="D2360" s="20"/>
      <c r="E2360" s="20"/>
    </row>
    <row r="2361" spans="1:5" hidden="1" x14ac:dyDescent="0.25">
      <c r="A2361">
        <f t="shared" si="271"/>
        <v>2347</v>
      </c>
      <c r="B2361" s="20">
        <f t="shared" si="272"/>
        <v>9388</v>
      </c>
      <c r="C2361" s="20"/>
      <c r="D2361" s="20"/>
      <c r="E2361" s="20"/>
    </row>
    <row r="2362" spans="1:5" hidden="1" x14ac:dyDescent="0.25">
      <c r="A2362">
        <f t="shared" si="271"/>
        <v>2348</v>
      </c>
      <c r="B2362" s="20">
        <f t="shared" si="272"/>
        <v>9392</v>
      </c>
      <c r="C2362" s="20"/>
      <c r="D2362" s="20"/>
      <c r="E2362" s="20"/>
    </row>
    <row r="2363" spans="1:5" hidden="1" x14ac:dyDescent="0.25">
      <c r="A2363">
        <f t="shared" si="271"/>
        <v>2349</v>
      </c>
      <c r="B2363" s="20">
        <f t="shared" si="272"/>
        <v>9396</v>
      </c>
      <c r="C2363" s="20"/>
      <c r="D2363" s="20"/>
      <c r="E2363" s="20"/>
    </row>
    <row r="2364" spans="1:5" hidden="1" x14ac:dyDescent="0.25">
      <c r="A2364">
        <f t="shared" si="271"/>
        <v>2350</v>
      </c>
      <c r="B2364" s="20">
        <f t="shared" si="272"/>
        <v>9400</v>
      </c>
      <c r="C2364" s="20"/>
      <c r="D2364" s="20"/>
      <c r="E2364" s="20"/>
    </row>
    <row r="2365" spans="1:5" hidden="1" x14ac:dyDescent="0.25">
      <c r="A2365">
        <f t="shared" si="271"/>
        <v>2351</v>
      </c>
      <c r="B2365" s="20">
        <f t="shared" si="272"/>
        <v>9404</v>
      </c>
      <c r="C2365" s="20"/>
      <c r="D2365" s="20"/>
      <c r="E2365" s="20"/>
    </row>
    <row r="2366" spans="1:5" hidden="1" x14ac:dyDescent="0.25">
      <c r="A2366">
        <f t="shared" si="271"/>
        <v>2352</v>
      </c>
      <c r="B2366" s="20">
        <f t="shared" si="272"/>
        <v>9408</v>
      </c>
      <c r="C2366" s="20"/>
      <c r="D2366" s="20"/>
      <c r="E2366" s="20"/>
    </row>
    <row r="2367" spans="1:5" hidden="1" x14ac:dyDescent="0.25">
      <c r="A2367">
        <f t="shared" si="271"/>
        <v>2353</v>
      </c>
      <c r="B2367" s="20">
        <f t="shared" si="272"/>
        <v>9412</v>
      </c>
      <c r="C2367" s="20"/>
      <c r="D2367" s="20"/>
      <c r="E2367" s="20"/>
    </row>
    <row r="2368" spans="1:5" hidden="1" x14ac:dyDescent="0.25">
      <c r="A2368">
        <f t="shared" si="271"/>
        <v>2354</v>
      </c>
      <c r="B2368" s="20">
        <f t="shared" si="272"/>
        <v>9416</v>
      </c>
      <c r="C2368" s="20"/>
      <c r="D2368" s="20"/>
      <c r="E2368" s="20"/>
    </row>
    <row r="2369" spans="1:5" hidden="1" x14ac:dyDescent="0.25">
      <c r="A2369">
        <f t="shared" si="271"/>
        <v>2355</v>
      </c>
      <c r="B2369" s="20">
        <f t="shared" si="272"/>
        <v>9420</v>
      </c>
      <c r="C2369" s="20"/>
      <c r="D2369" s="20"/>
      <c r="E2369" s="20"/>
    </row>
    <row r="2370" spans="1:5" hidden="1" x14ac:dyDescent="0.25">
      <c r="A2370">
        <f t="shared" si="271"/>
        <v>2356</v>
      </c>
      <c r="B2370" s="20">
        <f t="shared" si="272"/>
        <v>9424</v>
      </c>
      <c r="C2370" s="20"/>
      <c r="D2370" s="20"/>
      <c r="E2370" s="20"/>
    </row>
    <row r="2371" spans="1:5" hidden="1" x14ac:dyDescent="0.25">
      <c r="A2371">
        <f t="shared" si="271"/>
        <v>2357</v>
      </c>
      <c r="B2371" s="20">
        <f t="shared" si="272"/>
        <v>9428</v>
      </c>
      <c r="C2371" s="20"/>
      <c r="D2371" s="20"/>
      <c r="E2371" s="20"/>
    </row>
    <row r="2372" spans="1:5" hidden="1" x14ac:dyDescent="0.25">
      <c r="A2372">
        <f t="shared" si="271"/>
        <v>2358</v>
      </c>
      <c r="B2372" s="20">
        <f t="shared" si="272"/>
        <v>9432</v>
      </c>
      <c r="C2372" s="20"/>
      <c r="D2372" s="20"/>
      <c r="E2372" s="20"/>
    </row>
    <row r="2373" spans="1:5" hidden="1" x14ac:dyDescent="0.25">
      <c r="A2373">
        <f t="shared" si="271"/>
        <v>2359</v>
      </c>
      <c r="B2373" s="20">
        <f t="shared" si="272"/>
        <v>9436</v>
      </c>
      <c r="C2373" s="20"/>
      <c r="D2373" s="20"/>
      <c r="E2373" s="20"/>
    </row>
    <row r="2374" spans="1:5" hidden="1" x14ac:dyDescent="0.25">
      <c r="A2374">
        <f t="shared" si="271"/>
        <v>2360</v>
      </c>
      <c r="B2374" s="20">
        <f t="shared" si="272"/>
        <v>9440</v>
      </c>
      <c r="C2374" s="20"/>
      <c r="D2374" s="20"/>
      <c r="E2374" s="20"/>
    </row>
    <row r="2375" spans="1:5" hidden="1" x14ac:dyDescent="0.25">
      <c r="A2375">
        <f t="shared" si="271"/>
        <v>2361</v>
      </c>
      <c r="B2375" s="20">
        <f t="shared" si="272"/>
        <v>9444</v>
      </c>
      <c r="C2375" s="20"/>
      <c r="D2375" s="20"/>
      <c r="E2375" s="20"/>
    </row>
    <row r="2376" spans="1:5" hidden="1" x14ac:dyDescent="0.25">
      <c r="A2376">
        <f t="shared" si="271"/>
        <v>2362</v>
      </c>
      <c r="B2376" s="20">
        <f t="shared" si="272"/>
        <v>9448</v>
      </c>
      <c r="C2376" s="20"/>
      <c r="D2376" s="20"/>
      <c r="E2376" s="20"/>
    </row>
    <row r="2377" spans="1:5" hidden="1" x14ac:dyDescent="0.25">
      <c r="A2377">
        <f t="shared" si="271"/>
        <v>2363</v>
      </c>
      <c r="B2377" s="20">
        <f t="shared" si="272"/>
        <v>9452</v>
      </c>
      <c r="C2377" s="20"/>
      <c r="D2377" s="20"/>
      <c r="E2377" s="20"/>
    </row>
    <row r="2378" spans="1:5" hidden="1" x14ac:dyDescent="0.25">
      <c r="A2378">
        <f t="shared" si="271"/>
        <v>2364</v>
      </c>
      <c r="B2378" s="20">
        <f t="shared" si="272"/>
        <v>9456</v>
      </c>
      <c r="C2378" s="20"/>
      <c r="D2378" s="20"/>
      <c r="E2378" s="20"/>
    </row>
    <row r="2379" spans="1:5" hidden="1" x14ac:dyDescent="0.25">
      <c r="A2379">
        <f t="shared" si="271"/>
        <v>2365</v>
      </c>
      <c r="B2379" s="20">
        <f t="shared" si="272"/>
        <v>9460</v>
      </c>
      <c r="C2379" s="20"/>
      <c r="D2379" s="20"/>
      <c r="E2379" s="20"/>
    </row>
    <row r="2380" spans="1:5" hidden="1" x14ac:dyDescent="0.25">
      <c r="A2380">
        <f t="shared" ref="A2380:A2443" si="273">A2379+1</f>
        <v>2366</v>
      </c>
      <c r="B2380" s="20">
        <f t="shared" si="272"/>
        <v>9464</v>
      </c>
      <c r="C2380" s="20"/>
      <c r="D2380" s="20"/>
      <c r="E2380" s="20"/>
    </row>
    <row r="2381" spans="1:5" hidden="1" x14ac:dyDescent="0.25">
      <c r="A2381">
        <f t="shared" si="273"/>
        <v>2367</v>
      </c>
      <c r="B2381" s="20">
        <f t="shared" si="272"/>
        <v>9468</v>
      </c>
      <c r="C2381" s="20"/>
      <c r="D2381" s="20"/>
      <c r="E2381" s="20"/>
    </row>
    <row r="2382" spans="1:5" hidden="1" x14ac:dyDescent="0.25">
      <c r="A2382">
        <f t="shared" si="273"/>
        <v>2368</v>
      </c>
      <c r="B2382" s="20">
        <f t="shared" si="272"/>
        <v>9472</v>
      </c>
      <c r="C2382" s="20"/>
      <c r="D2382" s="20"/>
      <c r="E2382" s="20"/>
    </row>
    <row r="2383" spans="1:5" hidden="1" x14ac:dyDescent="0.25">
      <c r="A2383">
        <f t="shared" si="273"/>
        <v>2369</v>
      </c>
      <c r="B2383" s="20">
        <f t="shared" si="272"/>
        <v>9476</v>
      </c>
      <c r="C2383" s="20"/>
      <c r="D2383" s="20"/>
      <c r="E2383" s="20"/>
    </row>
    <row r="2384" spans="1:5" hidden="1" x14ac:dyDescent="0.25">
      <c r="A2384">
        <f t="shared" si="273"/>
        <v>2370</v>
      </c>
      <c r="B2384" s="20">
        <f t="shared" si="272"/>
        <v>9480</v>
      </c>
      <c r="C2384" s="20"/>
      <c r="D2384" s="20"/>
      <c r="E2384" s="20"/>
    </row>
    <row r="2385" spans="1:5" hidden="1" x14ac:dyDescent="0.25">
      <c r="A2385">
        <f t="shared" si="273"/>
        <v>2371</v>
      </c>
      <c r="B2385" s="20">
        <f t="shared" si="272"/>
        <v>9484</v>
      </c>
      <c r="C2385" s="20"/>
      <c r="D2385" s="20"/>
      <c r="E2385" s="20"/>
    </row>
    <row r="2386" spans="1:5" hidden="1" x14ac:dyDescent="0.25">
      <c r="A2386">
        <f t="shared" si="273"/>
        <v>2372</v>
      </c>
      <c r="B2386" s="20">
        <f t="shared" si="272"/>
        <v>9488</v>
      </c>
      <c r="C2386" s="20"/>
      <c r="D2386" s="20"/>
      <c r="E2386" s="20"/>
    </row>
    <row r="2387" spans="1:5" hidden="1" x14ac:dyDescent="0.25">
      <c r="A2387">
        <f t="shared" si="273"/>
        <v>2373</v>
      </c>
      <c r="B2387" s="20">
        <f t="shared" si="272"/>
        <v>9492</v>
      </c>
      <c r="C2387" s="20"/>
      <c r="D2387" s="20"/>
      <c r="E2387" s="20"/>
    </row>
    <row r="2388" spans="1:5" hidden="1" x14ac:dyDescent="0.25">
      <c r="A2388">
        <f t="shared" si="273"/>
        <v>2374</v>
      </c>
      <c r="B2388" s="20">
        <f t="shared" si="272"/>
        <v>9496</v>
      </c>
      <c r="C2388" s="20"/>
      <c r="D2388" s="20"/>
      <c r="E2388" s="20"/>
    </row>
    <row r="2389" spans="1:5" hidden="1" x14ac:dyDescent="0.25">
      <c r="A2389">
        <f t="shared" si="273"/>
        <v>2375</v>
      </c>
      <c r="B2389" s="20">
        <f t="shared" si="272"/>
        <v>9500</v>
      </c>
      <c r="C2389" s="20"/>
      <c r="D2389" s="20"/>
      <c r="E2389" s="20"/>
    </row>
    <row r="2390" spans="1:5" hidden="1" x14ac:dyDescent="0.25">
      <c r="A2390">
        <f t="shared" si="273"/>
        <v>2376</v>
      </c>
      <c r="B2390" s="20">
        <f t="shared" si="272"/>
        <v>9504</v>
      </c>
      <c r="C2390" s="20"/>
      <c r="D2390" s="20"/>
      <c r="E2390" s="20"/>
    </row>
    <row r="2391" spans="1:5" hidden="1" x14ac:dyDescent="0.25">
      <c r="A2391">
        <f t="shared" si="273"/>
        <v>2377</v>
      </c>
      <c r="B2391" s="20">
        <f t="shared" si="272"/>
        <v>9508</v>
      </c>
      <c r="C2391" s="20"/>
      <c r="D2391" s="20"/>
      <c r="E2391" s="20"/>
    </row>
    <row r="2392" spans="1:5" hidden="1" x14ac:dyDescent="0.25">
      <c r="A2392">
        <f t="shared" si="273"/>
        <v>2378</v>
      </c>
      <c r="B2392" s="20">
        <f t="shared" si="272"/>
        <v>9512</v>
      </c>
      <c r="C2392" s="20"/>
      <c r="D2392" s="20"/>
      <c r="E2392" s="20"/>
    </row>
    <row r="2393" spans="1:5" hidden="1" x14ac:dyDescent="0.25">
      <c r="A2393">
        <f t="shared" si="273"/>
        <v>2379</v>
      </c>
      <c r="B2393" s="20">
        <f t="shared" si="272"/>
        <v>9516</v>
      </c>
      <c r="C2393" s="20"/>
      <c r="D2393" s="20"/>
      <c r="E2393" s="20"/>
    </row>
    <row r="2394" spans="1:5" hidden="1" x14ac:dyDescent="0.25">
      <c r="A2394">
        <f t="shared" si="273"/>
        <v>2380</v>
      </c>
      <c r="B2394" s="20">
        <f t="shared" si="272"/>
        <v>9520</v>
      </c>
      <c r="C2394" s="20"/>
      <c r="D2394" s="20"/>
      <c r="E2394" s="20"/>
    </row>
    <row r="2395" spans="1:5" hidden="1" x14ac:dyDescent="0.25">
      <c r="A2395">
        <f t="shared" si="273"/>
        <v>2381</v>
      </c>
      <c r="B2395" s="20">
        <f t="shared" si="272"/>
        <v>9524</v>
      </c>
      <c r="C2395" s="20"/>
      <c r="D2395" s="20"/>
      <c r="E2395" s="20"/>
    </row>
    <row r="2396" spans="1:5" hidden="1" x14ac:dyDescent="0.25">
      <c r="A2396">
        <f t="shared" si="273"/>
        <v>2382</v>
      </c>
      <c r="B2396" s="20">
        <f t="shared" si="272"/>
        <v>9528</v>
      </c>
      <c r="C2396" s="20"/>
      <c r="D2396" s="20"/>
      <c r="E2396" s="20"/>
    </row>
    <row r="2397" spans="1:5" hidden="1" x14ac:dyDescent="0.25">
      <c r="A2397">
        <f t="shared" si="273"/>
        <v>2383</v>
      </c>
      <c r="B2397" s="20">
        <f t="shared" si="272"/>
        <v>9532</v>
      </c>
      <c r="C2397" s="20"/>
      <c r="D2397" s="20"/>
      <c r="E2397" s="20"/>
    </row>
    <row r="2398" spans="1:5" hidden="1" x14ac:dyDescent="0.25">
      <c r="A2398">
        <f t="shared" si="273"/>
        <v>2384</v>
      </c>
      <c r="B2398" s="20">
        <f t="shared" si="272"/>
        <v>9536</v>
      </c>
      <c r="C2398" s="20"/>
      <c r="D2398" s="20"/>
      <c r="E2398" s="20"/>
    </row>
    <row r="2399" spans="1:5" hidden="1" x14ac:dyDescent="0.25">
      <c r="A2399">
        <f t="shared" si="273"/>
        <v>2385</v>
      </c>
      <c r="B2399" s="20">
        <f t="shared" si="272"/>
        <v>9540</v>
      </c>
      <c r="C2399" s="20"/>
      <c r="D2399" s="20"/>
      <c r="E2399" s="20"/>
    </row>
    <row r="2400" spans="1:5" hidden="1" x14ac:dyDescent="0.25">
      <c r="A2400">
        <f t="shared" si="273"/>
        <v>2386</v>
      </c>
      <c r="B2400" s="20">
        <f t="shared" si="272"/>
        <v>9544</v>
      </c>
      <c r="C2400" s="20"/>
      <c r="D2400" s="20"/>
      <c r="E2400" s="20"/>
    </row>
    <row r="2401" spans="1:5" hidden="1" x14ac:dyDescent="0.25">
      <c r="A2401">
        <f t="shared" si="273"/>
        <v>2387</v>
      </c>
      <c r="B2401" s="20">
        <f t="shared" si="272"/>
        <v>9548</v>
      </c>
      <c r="C2401" s="20"/>
      <c r="D2401" s="20"/>
      <c r="E2401" s="20"/>
    </row>
    <row r="2402" spans="1:5" hidden="1" x14ac:dyDescent="0.25">
      <c r="A2402">
        <f t="shared" si="273"/>
        <v>2388</v>
      </c>
      <c r="B2402" s="20">
        <f t="shared" si="272"/>
        <v>9552</v>
      </c>
      <c r="C2402" s="20"/>
      <c r="D2402" s="20"/>
      <c r="E2402" s="20"/>
    </row>
    <row r="2403" spans="1:5" hidden="1" x14ac:dyDescent="0.25">
      <c r="A2403">
        <f t="shared" si="273"/>
        <v>2389</v>
      </c>
      <c r="B2403" s="20">
        <f t="shared" si="272"/>
        <v>9556</v>
      </c>
      <c r="C2403" s="20"/>
      <c r="D2403" s="20"/>
      <c r="E2403" s="20"/>
    </row>
    <row r="2404" spans="1:5" hidden="1" x14ac:dyDescent="0.25">
      <c r="A2404">
        <f t="shared" si="273"/>
        <v>2390</v>
      </c>
      <c r="B2404" s="20">
        <f t="shared" si="272"/>
        <v>9560</v>
      </c>
      <c r="C2404" s="20"/>
      <c r="D2404" s="20"/>
      <c r="E2404" s="20"/>
    </row>
    <row r="2405" spans="1:5" hidden="1" x14ac:dyDescent="0.25">
      <c r="A2405">
        <f t="shared" si="273"/>
        <v>2391</v>
      </c>
      <c r="B2405" s="20">
        <f t="shared" si="272"/>
        <v>9564</v>
      </c>
      <c r="C2405" s="20"/>
      <c r="D2405" s="20"/>
      <c r="E2405" s="20"/>
    </row>
    <row r="2406" spans="1:5" hidden="1" x14ac:dyDescent="0.25">
      <c r="A2406">
        <f t="shared" si="273"/>
        <v>2392</v>
      </c>
      <c r="B2406" s="20">
        <f t="shared" si="272"/>
        <v>9568</v>
      </c>
      <c r="C2406" s="20"/>
      <c r="D2406" s="20"/>
      <c r="E2406" s="20"/>
    </row>
    <row r="2407" spans="1:5" hidden="1" x14ac:dyDescent="0.25">
      <c r="A2407">
        <f t="shared" si="273"/>
        <v>2393</v>
      </c>
      <c r="B2407" s="20">
        <f t="shared" si="272"/>
        <v>9572</v>
      </c>
      <c r="C2407" s="20"/>
      <c r="D2407" s="20"/>
      <c r="E2407" s="20"/>
    </row>
    <row r="2408" spans="1:5" hidden="1" x14ac:dyDescent="0.25">
      <c r="A2408">
        <f t="shared" si="273"/>
        <v>2394</v>
      </c>
      <c r="B2408" s="20">
        <f t="shared" si="272"/>
        <v>9576</v>
      </c>
      <c r="C2408" s="20"/>
      <c r="D2408" s="20"/>
      <c r="E2408" s="20"/>
    </row>
    <row r="2409" spans="1:5" hidden="1" x14ac:dyDescent="0.25">
      <c r="A2409">
        <f t="shared" si="273"/>
        <v>2395</v>
      </c>
      <c r="B2409" s="20">
        <f t="shared" si="272"/>
        <v>9580</v>
      </c>
      <c r="C2409" s="20"/>
      <c r="D2409" s="20"/>
      <c r="E2409" s="20"/>
    </row>
    <row r="2410" spans="1:5" hidden="1" x14ac:dyDescent="0.25">
      <c r="A2410">
        <f t="shared" si="273"/>
        <v>2396</v>
      </c>
      <c r="B2410" s="20">
        <f t="shared" si="272"/>
        <v>9584</v>
      </c>
      <c r="C2410" s="20"/>
      <c r="D2410" s="20"/>
      <c r="E2410" s="20"/>
    </row>
    <row r="2411" spans="1:5" hidden="1" x14ac:dyDescent="0.25">
      <c r="A2411">
        <f t="shared" si="273"/>
        <v>2397</v>
      </c>
      <c r="B2411" s="20">
        <f t="shared" si="272"/>
        <v>9588</v>
      </c>
      <c r="C2411" s="20"/>
      <c r="D2411" s="20"/>
      <c r="E2411" s="20"/>
    </row>
    <row r="2412" spans="1:5" hidden="1" x14ac:dyDescent="0.25">
      <c r="A2412">
        <f t="shared" si="273"/>
        <v>2398</v>
      </c>
      <c r="B2412" s="20">
        <f t="shared" si="272"/>
        <v>9592</v>
      </c>
      <c r="C2412" s="20"/>
      <c r="D2412" s="20"/>
      <c r="E2412" s="20"/>
    </row>
    <row r="2413" spans="1:5" hidden="1" x14ac:dyDescent="0.25">
      <c r="A2413">
        <f t="shared" si="273"/>
        <v>2399</v>
      </c>
      <c r="B2413" s="20">
        <f t="shared" si="272"/>
        <v>9596</v>
      </c>
      <c r="C2413" s="20"/>
      <c r="D2413" s="20"/>
      <c r="E2413" s="20"/>
    </row>
    <row r="2414" spans="1:5" hidden="1" x14ac:dyDescent="0.25">
      <c r="A2414">
        <f t="shared" si="273"/>
        <v>2400</v>
      </c>
      <c r="B2414" s="20">
        <f t="shared" si="272"/>
        <v>9600</v>
      </c>
      <c r="C2414" s="20"/>
      <c r="D2414" s="20"/>
      <c r="E2414" s="20"/>
    </row>
    <row r="2415" spans="1:5" hidden="1" x14ac:dyDescent="0.25">
      <c r="A2415">
        <f t="shared" si="273"/>
        <v>2401</v>
      </c>
      <c r="B2415" s="20">
        <f t="shared" si="272"/>
        <v>9604</v>
      </c>
      <c r="C2415" s="20"/>
      <c r="D2415" s="20"/>
      <c r="E2415" s="20"/>
    </row>
    <row r="2416" spans="1:5" hidden="1" x14ac:dyDescent="0.25">
      <c r="A2416">
        <f t="shared" si="273"/>
        <v>2402</v>
      </c>
      <c r="B2416" s="20">
        <f t="shared" si="272"/>
        <v>9608</v>
      </c>
      <c r="C2416" s="20"/>
      <c r="D2416" s="20"/>
      <c r="E2416" s="20"/>
    </row>
    <row r="2417" spans="1:5" hidden="1" x14ac:dyDescent="0.25">
      <c r="A2417">
        <f t="shared" si="273"/>
        <v>2403</v>
      </c>
      <c r="B2417" s="20">
        <f t="shared" ref="B2417:B2445" si="274">A2417*$B$14</f>
        <v>9612</v>
      </c>
      <c r="C2417" s="20"/>
      <c r="D2417" s="20"/>
      <c r="E2417" s="20"/>
    </row>
    <row r="2418" spans="1:5" hidden="1" x14ac:dyDescent="0.25">
      <c r="A2418">
        <f t="shared" si="273"/>
        <v>2404</v>
      </c>
      <c r="B2418" s="20">
        <f t="shared" si="274"/>
        <v>9616</v>
      </c>
      <c r="C2418" s="20"/>
      <c r="D2418" s="20"/>
      <c r="E2418" s="20"/>
    </row>
    <row r="2419" spans="1:5" hidden="1" x14ac:dyDescent="0.25">
      <c r="A2419">
        <f t="shared" si="273"/>
        <v>2405</v>
      </c>
      <c r="B2419" s="20">
        <f t="shared" si="274"/>
        <v>9620</v>
      </c>
      <c r="C2419" s="20"/>
      <c r="D2419" s="20"/>
      <c r="E2419" s="20"/>
    </row>
    <row r="2420" spans="1:5" hidden="1" x14ac:dyDescent="0.25">
      <c r="A2420">
        <f t="shared" si="273"/>
        <v>2406</v>
      </c>
      <c r="B2420" s="20">
        <f t="shared" si="274"/>
        <v>9624</v>
      </c>
      <c r="C2420" s="20"/>
      <c r="D2420" s="20"/>
      <c r="E2420" s="20"/>
    </row>
    <row r="2421" spans="1:5" hidden="1" x14ac:dyDescent="0.25">
      <c r="A2421">
        <f t="shared" si="273"/>
        <v>2407</v>
      </c>
      <c r="B2421" s="20">
        <f t="shared" si="274"/>
        <v>9628</v>
      </c>
      <c r="C2421" s="20"/>
      <c r="D2421" s="20"/>
      <c r="E2421" s="20"/>
    </row>
    <row r="2422" spans="1:5" hidden="1" x14ac:dyDescent="0.25">
      <c r="A2422">
        <f t="shared" si="273"/>
        <v>2408</v>
      </c>
      <c r="B2422" s="20">
        <f t="shared" si="274"/>
        <v>9632</v>
      </c>
      <c r="C2422" s="20"/>
      <c r="D2422" s="20"/>
      <c r="E2422" s="20"/>
    </row>
    <row r="2423" spans="1:5" hidden="1" x14ac:dyDescent="0.25">
      <c r="A2423">
        <f t="shared" si="273"/>
        <v>2409</v>
      </c>
      <c r="B2423" s="20">
        <f t="shared" si="274"/>
        <v>9636</v>
      </c>
      <c r="C2423" s="20"/>
      <c r="D2423" s="20"/>
      <c r="E2423" s="20"/>
    </row>
    <row r="2424" spans="1:5" hidden="1" x14ac:dyDescent="0.25">
      <c r="A2424">
        <f t="shared" si="273"/>
        <v>2410</v>
      </c>
      <c r="B2424" s="20">
        <f t="shared" si="274"/>
        <v>9640</v>
      </c>
      <c r="C2424" s="20"/>
      <c r="D2424" s="20"/>
      <c r="E2424" s="20"/>
    </row>
    <row r="2425" spans="1:5" hidden="1" x14ac:dyDescent="0.25">
      <c r="A2425">
        <f t="shared" si="273"/>
        <v>2411</v>
      </c>
      <c r="B2425" s="20">
        <f t="shared" si="274"/>
        <v>9644</v>
      </c>
      <c r="C2425" s="20"/>
      <c r="D2425" s="20"/>
      <c r="E2425" s="20"/>
    </row>
    <row r="2426" spans="1:5" hidden="1" x14ac:dyDescent="0.25">
      <c r="A2426">
        <f t="shared" si="273"/>
        <v>2412</v>
      </c>
      <c r="B2426" s="20">
        <f t="shared" si="274"/>
        <v>9648</v>
      </c>
      <c r="C2426" s="20"/>
      <c r="D2426" s="20"/>
      <c r="E2426" s="20"/>
    </row>
    <row r="2427" spans="1:5" hidden="1" x14ac:dyDescent="0.25">
      <c r="A2427">
        <f t="shared" si="273"/>
        <v>2413</v>
      </c>
      <c r="B2427" s="20">
        <f t="shared" si="274"/>
        <v>9652</v>
      </c>
      <c r="C2427" s="20"/>
      <c r="D2427" s="20"/>
      <c r="E2427" s="20"/>
    </row>
    <row r="2428" spans="1:5" hidden="1" x14ac:dyDescent="0.25">
      <c r="A2428">
        <f t="shared" si="273"/>
        <v>2414</v>
      </c>
      <c r="B2428" s="20">
        <f t="shared" si="274"/>
        <v>9656</v>
      </c>
      <c r="C2428" s="20"/>
      <c r="D2428" s="20"/>
      <c r="E2428" s="20"/>
    </row>
    <row r="2429" spans="1:5" hidden="1" x14ac:dyDescent="0.25">
      <c r="A2429">
        <f t="shared" si="273"/>
        <v>2415</v>
      </c>
      <c r="B2429" s="20">
        <f t="shared" si="274"/>
        <v>9660</v>
      </c>
      <c r="C2429" s="20"/>
      <c r="D2429" s="20"/>
      <c r="E2429" s="20"/>
    </row>
    <row r="2430" spans="1:5" hidden="1" x14ac:dyDescent="0.25">
      <c r="A2430">
        <f t="shared" si="273"/>
        <v>2416</v>
      </c>
      <c r="B2430" s="20">
        <f t="shared" si="274"/>
        <v>9664</v>
      </c>
      <c r="C2430" s="20"/>
      <c r="D2430" s="20"/>
      <c r="E2430" s="20"/>
    </row>
    <row r="2431" spans="1:5" hidden="1" x14ac:dyDescent="0.25">
      <c r="A2431">
        <f t="shared" si="273"/>
        <v>2417</v>
      </c>
      <c r="B2431" s="20">
        <f t="shared" si="274"/>
        <v>9668</v>
      </c>
      <c r="C2431" s="20"/>
      <c r="D2431" s="20"/>
      <c r="E2431" s="20"/>
    </row>
    <row r="2432" spans="1:5" hidden="1" x14ac:dyDescent="0.25">
      <c r="A2432">
        <f t="shared" si="273"/>
        <v>2418</v>
      </c>
      <c r="B2432" s="20">
        <f t="shared" si="274"/>
        <v>9672</v>
      </c>
      <c r="C2432" s="20"/>
      <c r="D2432" s="20"/>
      <c r="E2432" s="20"/>
    </row>
    <row r="2433" spans="1:5" hidden="1" x14ac:dyDescent="0.25">
      <c r="A2433">
        <f t="shared" si="273"/>
        <v>2419</v>
      </c>
      <c r="B2433" s="20">
        <f t="shared" si="274"/>
        <v>9676</v>
      </c>
      <c r="C2433" s="20"/>
      <c r="D2433" s="20"/>
      <c r="E2433" s="20"/>
    </row>
    <row r="2434" spans="1:5" hidden="1" x14ac:dyDescent="0.25">
      <c r="A2434">
        <f t="shared" si="273"/>
        <v>2420</v>
      </c>
      <c r="B2434" s="20">
        <f t="shared" si="274"/>
        <v>9680</v>
      </c>
      <c r="C2434" s="20"/>
      <c r="D2434" s="20"/>
      <c r="E2434" s="20"/>
    </row>
    <row r="2435" spans="1:5" hidden="1" x14ac:dyDescent="0.25">
      <c r="A2435">
        <f t="shared" si="273"/>
        <v>2421</v>
      </c>
      <c r="B2435" s="20">
        <f t="shared" si="274"/>
        <v>9684</v>
      </c>
      <c r="C2435" s="20"/>
      <c r="D2435" s="20"/>
      <c r="E2435" s="20"/>
    </row>
    <row r="2436" spans="1:5" hidden="1" x14ac:dyDescent="0.25">
      <c r="A2436">
        <f t="shared" si="273"/>
        <v>2422</v>
      </c>
      <c r="B2436" s="20">
        <f t="shared" si="274"/>
        <v>9688</v>
      </c>
      <c r="C2436" s="20"/>
      <c r="D2436" s="20"/>
      <c r="E2436" s="20"/>
    </row>
    <row r="2437" spans="1:5" hidden="1" x14ac:dyDescent="0.25">
      <c r="A2437">
        <f t="shared" si="273"/>
        <v>2423</v>
      </c>
      <c r="B2437" s="20">
        <f t="shared" si="274"/>
        <v>9692</v>
      </c>
      <c r="C2437" s="20"/>
      <c r="D2437" s="20"/>
      <c r="E2437" s="20"/>
    </row>
    <row r="2438" spans="1:5" hidden="1" x14ac:dyDescent="0.25">
      <c r="A2438">
        <f t="shared" si="273"/>
        <v>2424</v>
      </c>
      <c r="B2438" s="20">
        <f t="shared" si="274"/>
        <v>9696</v>
      </c>
      <c r="C2438" s="20"/>
      <c r="D2438" s="20"/>
      <c r="E2438" s="20"/>
    </row>
    <row r="2439" spans="1:5" hidden="1" x14ac:dyDescent="0.25">
      <c r="A2439">
        <f t="shared" si="273"/>
        <v>2425</v>
      </c>
      <c r="B2439" s="20">
        <f t="shared" si="274"/>
        <v>9700</v>
      </c>
      <c r="C2439" s="20"/>
      <c r="D2439" s="20"/>
      <c r="E2439" s="20"/>
    </row>
    <row r="2440" spans="1:5" hidden="1" x14ac:dyDescent="0.25">
      <c r="A2440">
        <f t="shared" si="273"/>
        <v>2426</v>
      </c>
      <c r="B2440" s="20">
        <f t="shared" si="274"/>
        <v>9704</v>
      </c>
      <c r="C2440" s="20"/>
      <c r="D2440" s="20"/>
      <c r="E2440" s="20"/>
    </row>
    <row r="2441" spans="1:5" hidden="1" x14ac:dyDescent="0.25">
      <c r="A2441">
        <f t="shared" si="273"/>
        <v>2427</v>
      </c>
      <c r="B2441" s="20">
        <f t="shared" si="274"/>
        <v>9708</v>
      </c>
      <c r="C2441" s="20"/>
      <c r="D2441" s="20"/>
      <c r="E2441" s="20"/>
    </row>
    <row r="2442" spans="1:5" hidden="1" x14ac:dyDescent="0.25">
      <c r="A2442">
        <f t="shared" si="273"/>
        <v>2428</v>
      </c>
      <c r="B2442" s="20">
        <f t="shared" si="274"/>
        <v>9712</v>
      </c>
      <c r="C2442" s="20"/>
      <c r="D2442" s="20"/>
      <c r="E2442" s="20"/>
    </row>
    <row r="2443" spans="1:5" hidden="1" x14ac:dyDescent="0.25">
      <c r="A2443">
        <f t="shared" si="273"/>
        <v>2429</v>
      </c>
      <c r="B2443" s="20">
        <f t="shared" si="274"/>
        <v>9716</v>
      </c>
      <c r="C2443" s="20"/>
      <c r="D2443" s="20"/>
      <c r="E2443" s="20"/>
    </row>
    <row r="2444" spans="1:5" hidden="1" x14ac:dyDescent="0.25">
      <c r="A2444">
        <f t="shared" ref="A2444:A2445" si="275">A2443+1</f>
        <v>2430</v>
      </c>
      <c r="B2444" s="20">
        <f t="shared" si="274"/>
        <v>9720</v>
      </c>
      <c r="C2444" s="20"/>
      <c r="D2444" s="20"/>
      <c r="E2444" s="20"/>
    </row>
    <row r="2445" spans="1:5" hidden="1" x14ac:dyDescent="0.25">
      <c r="A2445">
        <f t="shared" si="275"/>
        <v>2431</v>
      </c>
      <c r="B2445" s="20">
        <f t="shared" si="274"/>
        <v>9724</v>
      </c>
      <c r="C2445" s="20"/>
      <c r="D2445" s="20"/>
      <c r="E2445" s="20"/>
    </row>
    <row r="2446" spans="1:5" hidden="1" x14ac:dyDescent="0.25">
      <c r="A2446">
        <f>A2445+1</f>
        <v>2432</v>
      </c>
      <c r="B2446" s="20">
        <f>A2446*$B$14</f>
        <v>9728</v>
      </c>
      <c r="C2446" s="20"/>
      <c r="D2446" s="20"/>
      <c r="E2446" s="20"/>
    </row>
    <row r="2447" spans="1:5" hidden="1" x14ac:dyDescent="0.25">
      <c r="A2447">
        <f t="shared" ref="A2447:A2462" si="276">A2446+1</f>
        <v>2433</v>
      </c>
      <c r="B2447" s="20">
        <f t="shared" ref="B2447:B2510" si="277">A2447*$B$14</f>
        <v>9732</v>
      </c>
      <c r="C2447" s="20"/>
      <c r="D2447" s="20"/>
      <c r="E2447" s="20"/>
    </row>
    <row r="2448" spans="1:5" hidden="1" x14ac:dyDescent="0.25">
      <c r="A2448">
        <f t="shared" si="276"/>
        <v>2434</v>
      </c>
      <c r="B2448" s="20">
        <f t="shared" si="277"/>
        <v>9736</v>
      </c>
      <c r="C2448" s="20"/>
      <c r="D2448" s="20"/>
      <c r="E2448" s="20"/>
    </row>
    <row r="2449" spans="1:5" hidden="1" x14ac:dyDescent="0.25">
      <c r="A2449">
        <f t="shared" si="276"/>
        <v>2435</v>
      </c>
      <c r="B2449" s="20">
        <f t="shared" si="277"/>
        <v>9740</v>
      </c>
      <c r="C2449" s="20"/>
      <c r="D2449" s="20"/>
      <c r="E2449" s="20"/>
    </row>
    <row r="2450" spans="1:5" hidden="1" x14ac:dyDescent="0.25">
      <c r="A2450">
        <f t="shared" si="276"/>
        <v>2436</v>
      </c>
      <c r="B2450" s="20">
        <f t="shared" si="277"/>
        <v>9744</v>
      </c>
      <c r="C2450" s="20"/>
      <c r="D2450" s="20"/>
      <c r="E2450" s="20"/>
    </row>
    <row r="2451" spans="1:5" hidden="1" x14ac:dyDescent="0.25">
      <c r="A2451">
        <f t="shared" si="276"/>
        <v>2437</v>
      </c>
      <c r="B2451" s="20">
        <f t="shared" si="277"/>
        <v>9748</v>
      </c>
      <c r="C2451" s="20"/>
      <c r="D2451" s="20"/>
      <c r="E2451" s="20"/>
    </row>
    <row r="2452" spans="1:5" hidden="1" x14ac:dyDescent="0.25">
      <c r="A2452">
        <f t="shared" si="276"/>
        <v>2438</v>
      </c>
      <c r="B2452" s="20">
        <f t="shared" si="277"/>
        <v>9752</v>
      </c>
      <c r="C2452" s="20"/>
      <c r="D2452" s="20"/>
      <c r="E2452" s="20"/>
    </row>
    <row r="2453" spans="1:5" hidden="1" x14ac:dyDescent="0.25">
      <c r="A2453">
        <f t="shared" si="276"/>
        <v>2439</v>
      </c>
      <c r="B2453" s="20">
        <f t="shared" si="277"/>
        <v>9756</v>
      </c>
      <c r="C2453" s="20"/>
      <c r="D2453" s="20"/>
      <c r="E2453" s="20"/>
    </row>
    <row r="2454" spans="1:5" hidden="1" x14ac:dyDescent="0.25">
      <c r="A2454">
        <f t="shared" si="276"/>
        <v>2440</v>
      </c>
      <c r="B2454" s="20">
        <f t="shared" si="277"/>
        <v>9760</v>
      </c>
      <c r="C2454" s="20"/>
      <c r="D2454" s="20"/>
      <c r="E2454" s="20"/>
    </row>
    <row r="2455" spans="1:5" hidden="1" x14ac:dyDescent="0.25">
      <c r="A2455">
        <f t="shared" si="276"/>
        <v>2441</v>
      </c>
      <c r="B2455" s="20">
        <f t="shared" si="277"/>
        <v>9764</v>
      </c>
      <c r="C2455" s="20"/>
      <c r="D2455" s="20"/>
      <c r="E2455" s="20"/>
    </row>
    <row r="2456" spans="1:5" hidden="1" x14ac:dyDescent="0.25">
      <c r="A2456">
        <f t="shared" si="276"/>
        <v>2442</v>
      </c>
      <c r="B2456" s="20">
        <f t="shared" si="277"/>
        <v>9768</v>
      </c>
      <c r="C2456" s="20"/>
      <c r="D2456" s="20"/>
      <c r="E2456" s="20"/>
    </row>
    <row r="2457" spans="1:5" hidden="1" x14ac:dyDescent="0.25">
      <c r="A2457">
        <f t="shared" si="276"/>
        <v>2443</v>
      </c>
      <c r="B2457" s="20">
        <f t="shared" si="277"/>
        <v>9772</v>
      </c>
      <c r="C2457" s="20"/>
      <c r="D2457" s="20"/>
      <c r="E2457" s="20"/>
    </row>
    <row r="2458" spans="1:5" hidden="1" x14ac:dyDescent="0.25">
      <c r="A2458">
        <f t="shared" si="276"/>
        <v>2444</v>
      </c>
      <c r="B2458" s="20">
        <f t="shared" si="277"/>
        <v>9776</v>
      </c>
      <c r="C2458" s="20"/>
      <c r="D2458" s="20"/>
      <c r="E2458" s="20"/>
    </row>
    <row r="2459" spans="1:5" hidden="1" x14ac:dyDescent="0.25">
      <c r="A2459">
        <f t="shared" si="276"/>
        <v>2445</v>
      </c>
      <c r="B2459" s="20">
        <f t="shared" si="277"/>
        <v>9780</v>
      </c>
      <c r="C2459" s="20"/>
      <c r="D2459" s="20"/>
      <c r="E2459" s="20"/>
    </row>
    <row r="2460" spans="1:5" hidden="1" x14ac:dyDescent="0.25">
      <c r="A2460">
        <f t="shared" si="276"/>
        <v>2446</v>
      </c>
      <c r="B2460" s="20">
        <f t="shared" si="277"/>
        <v>9784</v>
      </c>
      <c r="C2460" s="20"/>
      <c r="D2460" s="20"/>
      <c r="E2460" s="20"/>
    </row>
    <row r="2461" spans="1:5" hidden="1" x14ac:dyDescent="0.25">
      <c r="A2461">
        <f t="shared" si="276"/>
        <v>2447</v>
      </c>
      <c r="B2461" s="20">
        <f t="shared" si="277"/>
        <v>9788</v>
      </c>
      <c r="C2461" s="20"/>
      <c r="D2461" s="20"/>
      <c r="E2461" s="20"/>
    </row>
    <row r="2462" spans="1:5" hidden="1" x14ac:dyDescent="0.25">
      <c r="A2462">
        <f t="shared" si="276"/>
        <v>2448</v>
      </c>
      <c r="B2462" s="20">
        <f t="shared" si="277"/>
        <v>9792</v>
      </c>
      <c r="C2462" s="20"/>
      <c r="D2462" s="20"/>
      <c r="E2462" s="20"/>
    </row>
    <row r="2463" spans="1:5" hidden="1" x14ac:dyDescent="0.25">
      <c r="A2463">
        <f>A2462+1</f>
        <v>2449</v>
      </c>
      <c r="B2463" s="20">
        <f>A2463*$B$14</f>
        <v>9796</v>
      </c>
      <c r="C2463" s="20"/>
      <c r="D2463" s="20"/>
      <c r="E2463" s="20"/>
    </row>
    <row r="2464" spans="1:5" hidden="1" x14ac:dyDescent="0.25">
      <c r="A2464">
        <f t="shared" ref="A2464:A2472" si="278">A2463+1</f>
        <v>2450</v>
      </c>
      <c r="B2464" s="20">
        <f t="shared" si="277"/>
        <v>9800</v>
      </c>
      <c r="C2464" s="20"/>
      <c r="D2464" s="20"/>
      <c r="E2464" s="20"/>
    </row>
    <row r="2465" spans="1:5" hidden="1" x14ac:dyDescent="0.25">
      <c r="A2465">
        <f t="shared" si="278"/>
        <v>2451</v>
      </c>
      <c r="B2465" s="20">
        <f t="shared" si="277"/>
        <v>9804</v>
      </c>
      <c r="C2465" s="20"/>
      <c r="D2465" s="20"/>
      <c r="E2465" s="20"/>
    </row>
    <row r="2466" spans="1:5" hidden="1" x14ac:dyDescent="0.25">
      <c r="A2466">
        <f t="shared" si="278"/>
        <v>2452</v>
      </c>
      <c r="B2466" s="20">
        <f t="shared" si="277"/>
        <v>9808</v>
      </c>
      <c r="C2466" s="20"/>
      <c r="D2466" s="20"/>
      <c r="E2466" s="20"/>
    </row>
    <row r="2467" spans="1:5" hidden="1" x14ac:dyDescent="0.25">
      <c r="A2467">
        <f t="shared" si="278"/>
        <v>2453</v>
      </c>
      <c r="B2467" s="20">
        <f t="shared" si="277"/>
        <v>9812</v>
      </c>
      <c r="C2467" s="20"/>
      <c r="D2467" s="20"/>
      <c r="E2467" s="20"/>
    </row>
    <row r="2468" spans="1:5" hidden="1" x14ac:dyDescent="0.25">
      <c r="A2468">
        <f t="shared" si="278"/>
        <v>2454</v>
      </c>
      <c r="B2468" s="20">
        <f t="shared" si="277"/>
        <v>9816</v>
      </c>
      <c r="C2468" s="20"/>
      <c r="D2468" s="20"/>
      <c r="E2468" s="20"/>
    </row>
    <row r="2469" spans="1:5" hidden="1" x14ac:dyDescent="0.25">
      <c r="A2469">
        <f t="shared" si="278"/>
        <v>2455</v>
      </c>
      <c r="B2469" s="20">
        <f t="shared" si="277"/>
        <v>9820</v>
      </c>
      <c r="C2469" s="20"/>
      <c r="D2469" s="20"/>
      <c r="E2469" s="20"/>
    </row>
    <row r="2470" spans="1:5" hidden="1" x14ac:dyDescent="0.25">
      <c r="A2470">
        <f t="shared" si="278"/>
        <v>2456</v>
      </c>
      <c r="B2470" s="20">
        <f t="shared" si="277"/>
        <v>9824</v>
      </c>
      <c r="C2470" s="20"/>
      <c r="D2470" s="20"/>
      <c r="E2470" s="20"/>
    </row>
    <row r="2471" spans="1:5" hidden="1" x14ac:dyDescent="0.25">
      <c r="A2471">
        <f t="shared" si="278"/>
        <v>2457</v>
      </c>
      <c r="B2471" s="20">
        <f t="shared" si="277"/>
        <v>9828</v>
      </c>
      <c r="C2471" s="20"/>
      <c r="D2471" s="20"/>
      <c r="E2471" s="20"/>
    </row>
    <row r="2472" spans="1:5" hidden="1" x14ac:dyDescent="0.25">
      <c r="A2472">
        <f t="shared" si="278"/>
        <v>2458</v>
      </c>
      <c r="B2472" s="20">
        <f t="shared" si="277"/>
        <v>9832</v>
      </c>
      <c r="C2472" s="20"/>
      <c r="D2472" s="20"/>
      <c r="E2472" s="20"/>
    </row>
    <row r="2473" spans="1:5" hidden="1" x14ac:dyDescent="0.25">
      <c r="A2473">
        <f>A2472+1</f>
        <v>2459</v>
      </c>
      <c r="B2473" s="20">
        <f>A2473*$B$14</f>
        <v>9836</v>
      </c>
      <c r="C2473" s="20"/>
      <c r="D2473" s="20"/>
      <c r="E2473" s="20"/>
    </row>
    <row r="2474" spans="1:5" hidden="1" x14ac:dyDescent="0.25">
      <c r="A2474">
        <f t="shared" ref="A2474:A2537" si="279">A2473+1</f>
        <v>2460</v>
      </c>
      <c r="B2474" s="20">
        <f t="shared" si="277"/>
        <v>9840</v>
      </c>
      <c r="C2474" s="20"/>
      <c r="D2474" s="20"/>
      <c r="E2474" s="20"/>
    </row>
    <row r="2475" spans="1:5" hidden="1" x14ac:dyDescent="0.25">
      <c r="A2475">
        <f t="shared" si="279"/>
        <v>2461</v>
      </c>
      <c r="B2475" s="20">
        <f t="shared" si="277"/>
        <v>9844</v>
      </c>
      <c r="C2475" s="20"/>
      <c r="D2475" s="20"/>
      <c r="E2475" s="20"/>
    </row>
    <row r="2476" spans="1:5" hidden="1" x14ac:dyDescent="0.25">
      <c r="A2476">
        <f t="shared" si="279"/>
        <v>2462</v>
      </c>
      <c r="B2476" s="20">
        <f t="shared" si="277"/>
        <v>9848</v>
      </c>
      <c r="C2476" s="20"/>
      <c r="D2476" s="20"/>
      <c r="E2476" s="20"/>
    </row>
    <row r="2477" spans="1:5" hidden="1" x14ac:dyDescent="0.25">
      <c r="A2477">
        <f t="shared" si="279"/>
        <v>2463</v>
      </c>
      <c r="B2477" s="20">
        <f t="shared" si="277"/>
        <v>9852</v>
      </c>
      <c r="C2477" s="20"/>
      <c r="D2477" s="20"/>
      <c r="E2477" s="20"/>
    </row>
    <row r="2478" spans="1:5" hidden="1" x14ac:dyDescent="0.25">
      <c r="A2478">
        <f t="shared" si="279"/>
        <v>2464</v>
      </c>
      <c r="B2478" s="20">
        <f t="shared" si="277"/>
        <v>9856</v>
      </c>
      <c r="C2478" s="20"/>
      <c r="D2478" s="20"/>
      <c r="E2478" s="20"/>
    </row>
    <row r="2479" spans="1:5" hidden="1" x14ac:dyDescent="0.25">
      <c r="A2479">
        <f t="shared" si="279"/>
        <v>2465</v>
      </c>
      <c r="B2479" s="20">
        <f t="shared" si="277"/>
        <v>9860</v>
      </c>
      <c r="C2479" s="20"/>
      <c r="D2479" s="20"/>
      <c r="E2479" s="20"/>
    </row>
    <row r="2480" spans="1:5" hidden="1" x14ac:dyDescent="0.25">
      <c r="A2480">
        <f t="shared" si="279"/>
        <v>2466</v>
      </c>
      <c r="B2480" s="20">
        <f t="shared" si="277"/>
        <v>9864</v>
      </c>
      <c r="C2480" s="20"/>
      <c r="D2480" s="20"/>
      <c r="E2480" s="20"/>
    </row>
    <row r="2481" spans="1:5" hidden="1" x14ac:dyDescent="0.25">
      <c r="A2481">
        <f t="shared" si="279"/>
        <v>2467</v>
      </c>
      <c r="B2481" s="20">
        <f t="shared" si="277"/>
        <v>9868</v>
      </c>
      <c r="C2481" s="20"/>
      <c r="D2481" s="20"/>
      <c r="E2481" s="20"/>
    </row>
    <row r="2482" spans="1:5" hidden="1" x14ac:dyDescent="0.25">
      <c r="A2482">
        <f t="shared" si="279"/>
        <v>2468</v>
      </c>
      <c r="B2482" s="20">
        <f t="shared" si="277"/>
        <v>9872</v>
      </c>
      <c r="C2482" s="20"/>
      <c r="D2482" s="20"/>
      <c r="E2482" s="20"/>
    </row>
    <row r="2483" spans="1:5" hidden="1" x14ac:dyDescent="0.25">
      <c r="A2483">
        <f t="shared" si="279"/>
        <v>2469</v>
      </c>
      <c r="B2483" s="20">
        <f t="shared" si="277"/>
        <v>9876</v>
      </c>
      <c r="C2483" s="20"/>
      <c r="D2483" s="20"/>
      <c r="E2483" s="20"/>
    </row>
    <row r="2484" spans="1:5" hidden="1" x14ac:dyDescent="0.25">
      <c r="A2484">
        <f t="shared" si="279"/>
        <v>2470</v>
      </c>
      <c r="B2484" s="20">
        <f t="shared" si="277"/>
        <v>9880</v>
      </c>
      <c r="C2484" s="20"/>
      <c r="D2484" s="20"/>
      <c r="E2484" s="20"/>
    </row>
    <row r="2485" spans="1:5" hidden="1" x14ac:dyDescent="0.25">
      <c r="A2485">
        <f t="shared" si="279"/>
        <v>2471</v>
      </c>
      <c r="B2485" s="20">
        <f t="shared" si="277"/>
        <v>9884</v>
      </c>
      <c r="C2485" s="20"/>
      <c r="D2485" s="20"/>
      <c r="E2485" s="20"/>
    </row>
    <row r="2486" spans="1:5" hidden="1" x14ac:dyDescent="0.25">
      <c r="A2486">
        <f t="shared" si="279"/>
        <v>2472</v>
      </c>
      <c r="B2486" s="20">
        <f t="shared" si="277"/>
        <v>9888</v>
      </c>
      <c r="C2486" s="20"/>
      <c r="D2486" s="20"/>
      <c r="E2486" s="20"/>
    </row>
    <row r="2487" spans="1:5" hidden="1" x14ac:dyDescent="0.25">
      <c r="A2487">
        <f t="shared" si="279"/>
        <v>2473</v>
      </c>
      <c r="B2487" s="20">
        <f t="shared" si="277"/>
        <v>9892</v>
      </c>
      <c r="C2487" s="20"/>
      <c r="D2487" s="20"/>
      <c r="E2487" s="20"/>
    </row>
    <row r="2488" spans="1:5" hidden="1" x14ac:dyDescent="0.25">
      <c r="A2488">
        <f t="shared" si="279"/>
        <v>2474</v>
      </c>
      <c r="B2488" s="20">
        <f t="shared" si="277"/>
        <v>9896</v>
      </c>
      <c r="C2488" s="20"/>
      <c r="D2488" s="20"/>
      <c r="E2488" s="20"/>
    </row>
    <row r="2489" spans="1:5" hidden="1" x14ac:dyDescent="0.25">
      <c r="A2489">
        <f t="shared" si="279"/>
        <v>2475</v>
      </c>
      <c r="B2489" s="20">
        <f t="shared" si="277"/>
        <v>9900</v>
      </c>
      <c r="C2489" s="20"/>
      <c r="D2489" s="20"/>
      <c r="E2489" s="20"/>
    </row>
    <row r="2490" spans="1:5" hidden="1" x14ac:dyDescent="0.25">
      <c r="A2490">
        <f t="shared" si="279"/>
        <v>2476</v>
      </c>
      <c r="B2490" s="20">
        <f t="shared" si="277"/>
        <v>9904</v>
      </c>
      <c r="C2490" s="20"/>
      <c r="D2490" s="20"/>
      <c r="E2490" s="20"/>
    </row>
    <row r="2491" spans="1:5" hidden="1" x14ac:dyDescent="0.25">
      <c r="A2491">
        <f t="shared" si="279"/>
        <v>2477</v>
      </c>
      <c r="B2491" s="20">
        <f t="shared" si="277"/>
        <v>9908</v>
      </c>
      <c r="C2491" s="20"/>
      <c r="D2491" s="20"/>
      <c r="E2491" s="20"/>
    </row>
    <row r="2492" spans="1:5" hidden="1" x14ac:dyDescent="0.25">
      <c r="A2492">
        <f t="shared" si="279"/>
        <v>2478</v>
      </c>
      <c r="B2492" s="20">
        <f t="shared" si="277"/>
        <v>9912</v>
      </c>
      <c r="C2492" s="20"/>
      <c r="D2492" s="20"/>
      <c r="E2492" s="20"/>
    </row>
    <row r="2493" spans="1:5" hidden="1" x14ac:dyDescent="0.25">
      <c r="A2493">
        <f t="shared" si="279"/>
        <v>2479</v>
      </c>
      <c r="B2493" s="20">
        <f t="shared" si="277"/>
        <v>9916</v>
      </c>
      <c r="C2493" s="20"/>
      <c r="D2493" s="20"/>
      <c r="E2493" s="20"/>
    </row>
    <row r="2494" spans="1:5" hidden="1" x14ac:dyDescent="0.25">
      <c r="A2494">
        <f t="shared" si="279"/>
        <v>2480</v>
      </c>
      <c r="B2494" s="20">
        <f t="shared" si="277"/>
        <v>9920</v>
      </c>
      <c r="C2494" s="20"/>
      <c r="D2494" s="20"/>
      <c r="E2494" s="20"/>
    </row>
    <row r="2495" spans="1:5" hidden="1" x14ac:dyDescent="0.25">
      <c r="A2495">
        <f t="shared" si="279"/>
        <v>2481</v>
      </c>
      <c r="B2495" s="20">
        <f t="shared" si="277"/>
        <v>9924</v>
      </c>
      <c r="C2495" s="20"/>
      <c r="D2495" s="20"/>
      <c r="E2495" s="20"/>
    </row>
    <row r="2496" spans="1:5" hidden="1" x14ac:dyDescent="0.25">
      <c r="A2496">
        <f t="shared" si="279"/>
        <v>2482</v>
      </c>
      <c r="B2496" s="20">
        <f t="shared" si="277"/>
        <v>9928</v>
      </c>
      <c r="C2496" s="20"/>
      <c r="D2496" s="20"/>
      <c r="E2496" s="20"/>
    </row>
    <row r="2497" spans="1:5" hidden="1" x14ac:dyDescent="0.25">
      <c r="A2497">
        <f t="shared" si="279"/>
        <v>2483</v>
      </c>
      <c r="B2497" s="20">
        <f t="shared" si="277"/>
        <v>9932</v>
      </c>
      <c r="C2497" s="20"/>
      <c r="D2497" s="20"/>
      <c r="E2497" s="20"/>
    </row>
    <row r="2498" spans="1:5" hidden="1" x14ac:dyDescent="0.25">
      <c r="A2498">
        <f t="shared" si="279"/>
        <v>2484</v>
      </c>
      <c r="B2498" s="20">
        <f t="shared" si="277"/>
        <v>9936</v>
      </c>
      <c r="C2498" s="20"/>
      <c r="D2498" s="20"/>
      <c r="E2498" s="20"/>
    </row>
    <row r="2499" spans="1:5" hidden="1" x14ac:dyDescent="0.25">
      <c r="A2499">
        <f t="shared" si="279"/>
        <v>2485</v>
      </c>
      <c r="B2499" s="20">
        <f t="shared" si="277"/>
        <v>9940</v>
      </c>
      <c r="C2499" s="20"/>
      <c r="D2499" s="20"/>
      <c r="E2499" s="20"/>
    </row>
    <row r="2500" spans="1:5" hidden="1" x14ac:dyDescent="0.25">
      <c r="A2500">
        <f t="shared" si="279"/>
        <v>2486</v>
      </c>
      <c r="B2500" s="20">
        <f t="shared" si="277"/>
        <v>9944</v>
      </c>
      <c r="C2500" s="20"/>
      <c r="D2500" s="20"/>
      <c r="E2500" s="20"/>
    </row>
    <row r="2501" spans="1:5" hidden="1" x14ac:dyDescent="0.25">
      <c r="A2501">
        <f t="shared" si="279"/>
        <v>2487</v>
      </c>
      <c r="B2501" s="20">
        <f t="shared" si="277"/>
        <v>9948</v>
      </c>
      <c r="C2501" s="20"/>
      <c r="D2501" s="20"/>
      <c r="E2501" s="20"/>
    </row>
    <row r="2502" spans="1:5" hidden="1" x14ac:dyDescent="0.25">
      <c r="A2502">
        <f t="shared" si="279"/>
        <v>2488</v>
      </c>
      <c r="B2502" s="20">
        <f t="shared" si="277"/>
        <v>9952</v>
      </c>
      <c r="C2502" s="20"/>
      <c r="D2502" s="20"/>
      <c r="E2502" s="20"/>
    </row>
    <row r="2503" spans="1:5" hidden="1" x14ac:dyDescent="0.25">
      <c r="A2503">
        <f t="shared" si="279"/>
        <v>2489</v>
      </c>
      <c r="B2503" s="20">
        <f t="shared" si="277"/>
        <v>9956</v>
      </c>
      <c r="C2503" s="20"/>
      <c r="D2503" s="20"/>
      <c r="E2503" s="20"/>
    </row>
    <row r="2504" spans="1:5" hidden="1" x14ac:dyDescent="0.25">
      <c r="A2504">
        <f t="shared" si="279"/>
        <v>2490</v>
      </c>
      <c r="B2504" s="20">
        <f t="shared" si="277"/>
        <v>9960</v>
      </c>
      <c r="C2504" s="20"/>
      <c r="D2504" s="20"/>
      <c r="E2504" s="20"/>
    </row>
    <row r="2505" spans="1:5" hidden="1" x14ac:dyDescent="0.25">
      <c r="A2505">
        <f t="shared" si="279"/>
        <v>2491</v>
      </c>
      <c r="B2505" s="20">
        <f t="shared" si="277"/>
        <v>9964</v>
      </c>
      <c r="C2505" s="20"/>
      <c r="D2505" s="20"/>
      <c r="E2505" s="20"/>
    </row>
    <row r="2506" spans="1:5" hidden="1" x14ac:dyDescent="0.25">
      <c r="A2506">
        <f t="shared" si="279"/>
        <v>2492</v>
      </c>
      <c r="B2506" s="20">
        <f t="shared" si="277"/>
        <v>9968</v>
      </c>
      <c r="C2506" s="20"/>
      <c r="D2506" s="20"/>
      <c r="E2506" s="20"/>
    </row>
    <row r="2507" spans="1:5" hidden="1" x14ac:dyDescent="0.25">
      <c r="A2507">
        <f t="shared" si="279"/>
        <v>2493</v>
      </c>
      <c r="B2507" s="20">
        <f t="shared" si="277"/>
        <v>9972</v>
      </c>
      <c r="C2507" s="20"/>
      <c r="D2507" s="20"/>
      <c r="E2507" s="20"/>
    </row>
    <row r="2508" spans="1:5" hidden="1" x14ac:dyDescent="0.25">
      <c r="A2508">
        <f t="shared" si="279"/>
        <v>2494</v>
      </c>
      <c r="B2508" s="20">
        <f t="shared" si="277"/>
        <v>9976</v>
      </c>
      <c r="C2508" s="20"/>
      <c r="D2508" s="20"/>
      <c r="E2508" s="20"/>
    </row>
    <row r="2509" spans="1:5" hidden="1" x14ac:dyDescent="0.25">
      <c r="A2509">
        <f t="shared" si="279"/>
        <v>2495</v>
      </c>
      <c r="B2509" s="20">
        <f t="shared" si="277"/>
        <v>9980</v>
      </c>
      <c r="C2509" s="20"/>
      <c r="D2509" s="20"/>
      <c r="E2509" s="20"/>
    </row>
    <row r="2510" spans="1:5" hidden="1" x14ac:dyDescent="0.25">
      <c r="A2510">
        <f t="shared" si="279"/>
        <v>2496</v>
      </c>
      <c r="B2510" s="20">
        <f t="shared" si="277"/>
        <v>9984</v>
      </c>
      <c r="C2510" s="20"/>
      <c r="D2510" s="20"/>
      <c r="E2510" s="20"/>
    </row>
    <row r="2511" spans="1:5" hidden="1" x14ac:dyDescent="0.25">
      <c r="A2511">
        <f t="shared" si="279"/>
        <v>2497</v>
      </c>
      <c r="B2511" s="20">
        <f t="shared" ref="B2511:B2513" si="280">A2511*$B$14</f>
        <v>9988</v>
      </c>
      <c r="C2511" s="20"/>
      <c r="D2511" s="20"/>
      <c r="E2511" s="20"/>
    </row>
    <row r="2512" spans="1:5" hidden="1" x14ac:dyDescent="0.25">
      <c r="A2512">
        <f t="shared" si="279"/>
        <v>2498</v>
      </c>
      <c r="B2512" s="20">
        <f t="shared" si="280"/>
        <v>9992</v>
      </c>
      <c r="C2512" s="20"/>
      <c r="D2512" s="20"/>
      <c r="E2512" s="20"/>
    </row>
    <row r="2513" spans="1:5" hidden="1" x14ac:dyDescent="0.25">
      <c r="A2513">
        <f t="shared" si="279"/>
        <v>2499</v>
      </c>
      <c r="B2513" s="20">
        <f t="shared" si="280"/>
        <v>9996</v>
      </c>
      <c r="C2513" s="20"/>
      <c r="D2513" s="20"/>
      <c r="E2513" s="20"/>
    </row>
    <row r="2514" spans="1:5" hidden="1" x14ac:dyDescent="0.25">
      <c r="A2514">
        <f t="shared" si="279"/>
        <v>2500</v>
      </c>
      <c r="B2514" s="20"/>
      <c r="C2514" s="20"/>
      <c r="D2514" s="20"/>
      <c r="E2514" s="20"/>
    </row>
    <row r="2515" spans="1:5" hidden="1" x14ac:dyDescent="0.25">
      <c r="A2515">
        <f t="shared" si="279"/>
        <v>2501</v>
      </c>
      <c r="B2515" s="20"/>
      <c r="C2515" s="20"/>
      <c r="D2515" s="20"/>
      <c r="E2515" s="20"/>
    </row>
    <row r="2516" spans="1:5" hidden="1" x14ac:dyDescent="0.25">
      <c r="A2516">
        <f t="shared" si="279"/>
        <v>2502</v>
      </c>
      <c r="B2516" s="20"/>
      <c r="C2516" s="20"/>
      <c r="D2516" s="20"/>
      <c r="E2516" s="20"/>
    </row>
    <row r="2517" spans="1:5" hidden="1" x14ac:dyDescent="0.25">
      <c r="A2517">
        <f t="shared" si="279"/>
        <v>2503</v>
      </c>
      <c r="B2517" s="20"/>
      <c r="C2517" s="20"/>
      <c r="D2517" s="20"/>
      <c r="E2517" s="20"/>
    </row>
    <row r="2518" spans="1:5" hidden="1" x14ac:dyDescent="0.25">
      <c r="A2518">
        <f t="shared" si="279"/>
        <v>2504</v>
      </c>
      <c r="B2518" s="20"/>
      <c r="C2518" s="20"/>
      <c r="D2518" s="20"/>
      <c r="E2518" s="20"/>
    </row>
    <row r="2519" spans="1:5" hidden="1" x14ac:dyDescent="0.25">
      <c r="A2519">
        <f t="shared" si="279"/>
        <v>2505</v>
      </c>
      <c r="B2519" s="20"/>
      <c r="C2519" s="20"/>
      <c r="D2519" s="20"/>
      <c r="E2519" s="20"/>
    </row>
    <row r="2520" spans="1:5" hidden="1" x14ac:dyDescent="0.25">
      <c r="A2520">
        <f t="shared" si="279"/>
        <v>2506</v>
      </c>
      <c r="B2520" s="20"/>
      <c r="C2520" s="20"/>
      <c r="D2520" s="20"/>
      <c r="E2520" s="20"/>
    </row>
    <row r="2521" spans="1:5" hidden="1" x14ac:dyDescent="0.25">
      <c r="A2521">
        <f t="shared" si="279"/>
        <v>2507</v>
      </c>
      <c r="B2521" s="20"/>
      <c r="C2521" s="20"/>
      <c r="D2521" s="20"/>
      <c r="E2521" s="20"/>
    </row>
    <row r="2522" spans="1:5" hidden="1" x14ac:dyDescent="0.25">
      <c r="A2522">
        <f t="shared" si="279"/>
        <v>2508</v>
      </c>
      <c r="B2522" s="20"/>
      <c r="C2522" s="20"/>
      <c r="D2522" s="20"/>
      <c r="E2522" s="20"/>
    </row>
    <row r="2523" spans="1:5" hidden="1" x14ac:dyDescent="0.25">
      <c r="A2523">
        <f t="shared" si="279"/>
        <v>2509</v>
      </c>
      <c r="B2523" s="20"/>
      <c r="C2523" s="20"/>
      <c r="D2523" s="20"/>
      <c r="E2523" s="20"/>
    </row>
    <row r="2524" spans="1:5" hidden="1" x14ac:dyDescent="0.25">
      <c r="A2524">
        <f t="shared" si="279"/>
        <v>2510</v>
      </c>
      <c r="B2524" s="20"/>
      <c r="C2524" s="20"/>
      <c r="D2524" s="20"/>
      <c r="E2524" s="20"/>
    </row>
    <row r="2525" spans="1:5" hidden="1" x14ac:dyDescent="0.25">
      <c r="A2525">
        <f t="shared" si="279"/>
        <v>2511</v>
      </c>
      <c r="B2525" s="20"/>
      <c r="C2525" s="20"/>
      <c r="D2525" s="20"/>
      <c r="E2525" s="20"/>
    </row>
    <row r="2526" spans="1:5" hidden="1" x14ac:dyDescent="0.25">
      <c r="A2526">
        <f t="shared" si="279"/>
        <v>2512</v>
      </c>
      <c r="B2526" s="20"/>
      <c r="C2526" s="20"/>
      <c r="D2526" s="20"/>
      <c r="E2526" s="20"/>
    </row>
    <row r="2527" spans="1:5" hidden="1" x14ac:dyDescent="0.25">
      <c r="A2527">
        <f t="shared" si="279"/>
        <v>2513</v>
      </c>
      <c r="B2527" s="20"/>
      <c r="C2527" s="20"/>
      <c r="D2527" s="20"/>
      <c r="E2527" s="20"/>
    </row>
    <row r="2528" spans="1:5" hidden="1" x14ac:dyDescent="0.25">
      <c r="A2528">
        <f t="shared" si="279"/>
        <v>2514</v>
      </c>
      <c r="B2528" s="20"/>
      <c r="C2528" s="20"/>
      <c r="D2528" s="20"/>
      <c r="E2528" s="20"/>
    </row>
    <row r="2529" spans="1:5" hidden="1" x14ac:dyDescent="0.25">
      <c r="A2529">
        <f t="shared" si="279"/>
        <v>2515</v>
      </c>
      <c r="B2529" s="20"/>
      <c r="C2529" s="20"/>
      <c r="D2529" s="20"/>
      <c r="E2529" s="20"/>
    </row>
    <row r="2530" spans="1:5" hidden="1" x14ac:dyDescent="0.25">
      <c r="A2530">
        <f t="shared" si="279"/>
        <v>2516</v>
      </c>
      <c r="B2530" s="20"/>
      <c r="C2530" s="20"/>
      <c r="D2530" s="20"/>
      <c r="E2530" s="20"/>
    </row>
    <row r="2531" spans="1:5" hidden="1" x14ac:dyDescent="0.25">
      <c r="A2531">
        <f t="shared" si="279"/>
        <v>2517</v>
      </c>
      <c r="B2531" s="20"/>
      <c r="C2531" s="20"/>
      <c r="D2531" s="20"/>
      <c r="E2531" s="20"/>
    </row>
    <row r="2532" spans="1:5" hidden="1" x14ac:dyDescent="0.25">
      <c r="A2532">
        <f t="shared" si="279"/>
        <v>2518</v>
      </c>
      <c r="B2532" s="20"/>
      <c r="C2532" s="20"/>
      <c r="D2532" s="20"/>
      <c r="E2532" s="20"/>
    </row>
    <row r="2533" spans="1:5" hidden="1" x14ac:dyDescent="0.25">
      <c r="A2533">
        <f t="shared" si="279"/>
        <v>2519</v>
      </c>
      <c r="B2533" s="20"/>
      <c r="C2533" s="20"/>
      <c r="D2533" s="20"/>
      <c r="E2533" s="20"/>
    </row>
    <row r="2534" spans="1:5" hidden="1" x14ac:dyDescent="0.25">
      <c r="A2534">
        <f t="shared" si="279"/>
        <v>2520</v>
      </c>
      <c r="B2534" s="20"/>
      <c r="C2534" s="20"/>
      <c r="D2534" s="20"/>
      <c r="E2534" s="20"/>
    </row>
    <row r="2535" spans="1:5" hidden="1" x14ac:dyDescent="0.25">
      <c r="A2535">
        <f t="shared" si="279"/>
        <v>2521</v>
      </c>
      <c r="B2535" s="20"/>
      <c r="C2535" s="20"/>
      <c r="D2535" s="20"/>
      <c r="E2535" s="20"/>
    </row>
    <row r="2536" spans="1:5" hidden="1" x14ac:dyDescent="0.25">
      <c r="A2536">
        <f t="shared" si="279"/>
        <v>2522</v>
      </c>
      <c r="B2536" s="20"/>
      <c r="C2536" s="20"/>
      <c r="D2536" s="20"/>
      <c r="E2536" s="20"/>
    </row>
    <row r="2537" spans="1:5" hidden="1" x14ac:dyDescent="0.25">
      <c r="A2537">
        <f t="shared" si="279"/>
        <v>2523</v>
      </c>
      <c r="B2537" s="20"/>
      <c r="C2537" s="20"/>
      <c r="D2537" s="20"/>
      <c r="E2537" s="20"/>
    </row>
    <row r="2538" spans="1:5" hidden="1" x14ac:dyDescent="0.25">
      <c r="A2538">
        <f t="shared" ref="A2538:A2601" si="281">A2537+1</f>
        <v>2524</v>
      </c>
      <c r="B2538" s="20"/>
      <c r="C2538" s="20"/>
      <c r="D2538" s="20"/>
      <c r="E2538" s="20"/>
    </row>
    <row r="2539" spans="1:5" hidden="1" x14ac:dyDescent="0.25">
      <c r="A2539">
        <f t="shared" si="281"/>
        <v>2525</v>
      </c>
      <c r="B2539" s="20"/>
      <c r="C2539" s="20"/>
      <c r="D2539" s="20"/>
      <c r="E2539" s="20"/>
    </row>
    <row r="2540" spans="1:5" hidden="1" x14ac:dyDescent="0.25">
      <c r="A2540">
        <f t="shared" si="281"/>
        <v>2526</v>
      </c>
      <c r="B2540" s="20"/>
      <c r="C2540" s="20"/>
      <c r="D2540" s="20"/>
      <c r="E2540" s="20"/>
    </row>
    <row r="2541" spans="1:5" hidden="1" x14ac:dyDescent="0.25">
      <c r="A2541">
        <f t="shared" si="281"/>
        <v>2527</v>
      </c>
      <c r="B2541" s="20"/>
      <c r="C2541" s="20"/>
      <c r="D2541" s="20"/>
      <c r="E2541" s="20"/>
    </row>
    <row r="2542" spans="1:5" hidden="1" x14ac:dyDescent="0.25">
      <c r="A2542">
        <f t="shared" si="281"/>
        <v>2528</v>
      </c>
      <c r="B2542" s="20"/>
      <c r="C2542" s="20"/>
      <c r="D2542" s="20"/>
      <c r="E2542" s="20"/>
    </row>
    <row r="2543" spans="1:5" hidden="1" x14ac:dyDescent="0.25">
      <c r="A2543">
        <f t="shared" si="281"/>
        <v>2529</v>
      </c>
      <c r="B2543" s="20"/>
      <c r="C2543" s="20"/>
      <c r="D2543" s="20"/>
      <c r="E2543" s="20"/>
    </row>
    <row r="2544" spans="1:5" hidden="1" x14ac:dyDescent="0.25">
      <c r="A2544">
        <f t="shared" si="281"/>
        <v>2530</v>
      </c>
      <c r="B2544" s="20"/>
      <c r="C2544" s="20"/>
      <c r="D2544" s="20"/>
      <c r="E2544" s="20"/>
    </row>
    <row r="2545" spans="1:5" hidden="1" x14ac:dyDescent="0.25">
      <c r="A2545">
        <f t="shared" si="281"/>
        <v>2531</v>
      </c>
      <c r="B2545" s="20"/>
      <c r="C2545" s="20"/>
      <c r="D2545" s="20"/>
      <c r="E2545" s="20"/>
    </row>
    <row r="2546" spans="1:5" hidden="1" x14ac:dyDescent="0.25">
      <c r="A2546">
        <f t="shared" si="281"/>
        <v>2532</v>
      </c>
      <c r="B2546" s="20"/>
      <c r="C2546" s="20"/>
      <c r="D2546" s="20"/>
      <c r="E2546" s="20"/>
    </row>
    <row r="2547" spans="1:5" hidden="1" x14ac:dyDescent="0.25">
      <c r="A2547">
        <f t="shared" si="281"/>
        <v>2533</v>
      </c>
      <c r="B2547" s="20"/>
      <c r="C2547" s="20"/>
      <c r="D2547" s="20"/>
      <c r="E2547" s="20"/>
    </row>
    <row r="2548" spans="1:5" hidden="1" x14ac:dyDescent="0.25">
      <c r="A2548">
        <f t="shared" si="281"/>
        <v>2534</v>
      </c>
      <c r="B2548" s="20"/>
      <c r="C2548" s="20"/>
      <c r="D2548" s="20"/>
      <c r="E2548" s="20"/>
    </row>
    <row r="2549" spans="1:5" hidden="1" x14ac:dyDescent="0.25">
      <c r="A2549">
        <f t="shared" si="281"/>
        <v>2535</v>
      </c>
      <c r="B2549" s="20"/>
      <c r="C2549" s="20"/>
      <c r="D2549" s="20"/>
      <c r="E2549" s="20"/>
    </row>
    <row r="2550" spans="1:5" hidden="1" x14ac:dyDescent="0.25">
      <c r="A2550">
        <f t="shared" si="281"/>
        <v>2536</v>
      </c>
      <c r="B2550" s="20"/>
      <c r="C2550" s="20"/>
      <c r="D2550" s="20"/>
      <c r="E2550" s="20"/>
    </row>
    <row r="2551" spans="1:5" hidden="1" x14ac:dyDescent="0.25">
      <c r="A2551">
        <f t="shared" si="281"/>
        <v>2537</v>
      </c>
      <c r="B2551" s="20"/>
      <c r="C2551" s="20"/>
      <c r="D2551" s="20"/>
      <c r="E2551" s="20"/>
    </row>
    <row r="2552" spans="1:5" hidden="1" x14ac:dyDescent="0.25">
      <c r="A2552">
        <f t="shared" si="281"/>
        <v>2538</v>
      </c>
      <c r="B2552" s="20"/>
      <c r="C2552" s="20"/>
      <c r="D2552" s="20"/>
      <c r="E2552" s="20"/>
    </row>
    <row r="2553" spans="1:5" hidden="1" x14ac:dyDescent="0.25">
      <c r="A2553">
        <f t="shared" si="281"/>
        <v>2539</v>
      </c>
      <c r="B2553" s="20"/>
      <c r="C2553" s="20"/>
      <c r="D2553" s="20"/>
      <c r="E2553" s="20"/>
    </row>
    <row r="2554" spans="1:5" hidden="1" x14ac:dyDescent="0.25">
      <c r="A2554">
        <f t="shared" si="281"/>
        <v>2540</v>
      </c>
      <c r="B2554" s="20"/>
      <c r="C2554" s="20"/>
      <c r="D2554" s="20"/>
      <c r="E2554" s="20"/>
    </row>
    <row r="2555" spans="1:5" hidden="1" x14ac:dyDescent="0.25">
      <c r="A2555">
        <f t="shared" si="281"/>
        <v>2541</v>
      </c>
      <c r="B2555" s="20"/>
      <c r="C2555" s="20"/>
      <c r="D2555" s="20"/>
      <c r="E2555" s="20"/>
    </row>
    <row r="2556" spans="1:5" hidden="1" x14ac:dyDescent="0.25">
      <c r="A2556">
        <f t="shared" si="281"/>
        <v>2542</v>
      </c>
      <c r="B2556" s="20"/>
      <c r="C2556" s="20"/>
      <c r="D2556" s="20"/>
      <c r="E2556" s="20"/>
    </row>
    <row r="2557" spans="1:5" hidden="1" x14ac:dyDescent="0.25">
      <c r="A2557">
        <f t="shared" si="281"/>
        <v>2543</v>
      </c>
      <c r="B2557" s="20"/>
      <c r="C2557" s="20"/>
      <c r="D2557" s="20"/>
      <c r="E2557" s="20"/>
    </row>
    <row r="2558" spans="1:5" hidden="1" x14ac:dyDescent="0.25">
      <c r="A2558">
        <f t="shared" si="281"/>
        <v>2544</v>
      </c>
      <c r="B2558" s="20"/>
      <c r="C2558" s="20"/>
      <c r="D2558" s="20"/>
      <c r="E2558" s="20"/>
    </row>
    <row r="2559" spans="1:5" hidden="1" x14ac:dyDescent="0.25">
      <c r="A2559">
        <f t="shared" si="281"/>
        <v>2545</v>
      </c>
      <c r="B2559" s="20"/>
      <c r="C2559" s="20"/>
      <c r="D2559" s="20"/>
      <c r="E2559" s="20"/>
    </row>
    <row r="2560" spans="1:5" hidden="1" x14ac:dyDescent="0.25">
      <c r="A2560">
        <f t="shared" si="281"/>
        <v>2546</v>
      </c>
      <c r="B2560" s="20"/>
      <c r="C2560" s="20"/>
      <c r="D2560" s="20"/>
      <c r="E2560" s="20"/>
    </row>
    <row r="2561" spans="1:5" hidden="1" x14ac:dyDescent="0.25">
      <c r="A2561">
        <f t="shared" si="281"/>
        <v>2547</v>
      </c>
      <c r="B2561" s="20"/>
      <c r="C2561" s="20"/>
      <c r="D2561" s="20"/>
      <c r="E2561" s="20"/>
    </row>
    <row r="2562" spans="1:5" hidden="1" x14ac:dyDescent="0.25">
      <c r="A2562">
        <f t="shared" si="281"/>
        <v>2548</v>
      </c>
      <c r="B2562" s="20"/>
      <c r="C2562" s="20"/>
      <c r="D2562" s="20"/>
      <c r="E2562" s="20"/>
    </row>
    <row r="2563" spans="1:5" hidden="1" x14ac:dyDescent="0.25">
      <c r="A2563">
        <f t="shared" si="281"/>
        <v>2549</v>
      </c>
      <c r="B2563" s="20"/>
      <c r="C2563" s="20"/>
      <c r="D2563" s="20"/>
      <c r="E2563" s="20"/>
    </row>
    <row r="2564" spans="1:5" hidden="1" x14ac:dyDescent="0.25">
      <c r="A2564">
        <f t="shared" si="281"/>
        <v>2550</v>
      </c>
      <c r="B2564" s="20"/>
      <c r="C2564" s="20"/>
      <c r="D2564" s="20"/>
      <c r="E2564" s="20"/>
    </row>
    <row r="2565" spans="1:5" hidden="1" x14ac:dyDescent="0.25">
      <c r="A2565">
        <f t="shared" si="281"/>
        <v>2551</v>
      </c>
      <c r="B2565" s="20"/>
      <c r="C2565" s="20"/>
      <c r="D2565" s="20"/>
      <c r="E2565" s="20"/>
    </row>
    <row r="2566" spans="1:5" hidden="1" x14ac:dyDescent="0.25">
      <c r="A2566">
        <f t="shared" si="281"/>
        <v>2552</v>
      </c>
      <c r="B2566" s="20"/>
      <c r="C2566" s="20"/>
      <c r="D2566" s="20"/>
      <c r="E2566" s="20"/>
    </row>
    <row r="2567" spans="1:5" hidden="1" x14ac:dyDescent="0.25">
      <c r="A2567">
        <f t="shared" si="281"/>
        <v>2553</v>
      </c>
      <c r="B2567" s="20"/>
      <c r="C2567" s="20"/>
      <c r="D2567" s="20"/>
      <c r="E2567" s="20"/>
    </row>
    <row r="2568" spans="1:5" hidden="1" x14ac:dyDescent="0.25">
      <c r="A2568">
        <f t="shared" si="281"/>
        <v>2554</v>
      </c>
      <c r="B2568" s="20"/>
      <c r="C2568" s="20"/>
      <c r="D2568" s="20"/>
      <c r="E2568" s="20"/>
    </row>
    <row r="2569" spans="1:5" hidden="1" x14ac:dyDescent="0.25">
      <c r="A2569">
        <f t="shared" si="281"/>
        <v>2555</v>
      </c>
      <c r="B2569" s="20"/>
      <c r="C2569" s="20"/>
      <c r="D2569" s="20"/>
      <c r="E2569" s="20"/>
    </row>
    <row r="2570" spans="1:5" hidden="1" x14ac:dyDescent="0.25">
      <c r="A2570">
        <f t="shared" si="281"/>
        <v>2556</v>
      </c>
      <c r="B2570" s="20"/>
      <c r="C2570" s="20"/>
      <c r="D2570" s="20"/>
      <c r="E2570" s="20"/>
    </row>
    <row r="2571" spans="1:5" hidden="1" x14ac:dyDescent="0.25">
      <c r="A2571">
        <f t="shared" si="281"/>
        <v>2557</v>
      </c>
      <c r="B2571" s="20"/>
      <c r="C2571" s="20"/>
      <c r="D2571" s="20"/>
      <c r="E2571" s="20"/>
    </row>
    <row r="2572" spans="1:5" hidden="1" x14ac:dyDescent="0.25">
      <c r="A2572">
        <f t="shared" si="281"/>
        <v>2558</v>
      </c>
      <c r="B2572" s="20"/>
      <c r="C2572" s="20"/>
      <c r="D2572" s="20"/>
      <c r="E2572" s="20"/>
    </row>
    <row r="2573" spans="1:5" hidden="1" x14ac:dyDescent="0.25">
      <c r="A2573">
        <f t="shared" si="281"/>
        <v>2559</v>
      </c>
      <c r="B2573" s="20"/>
      <c r="C2573" s="20"/>
      <c r="D2573" s="20"/>
      <c r="E2573" s="20"/>
    </row>
    <row r="2574" spans="1:5" hidden="1" x14ac:dyDescent="0.25">
      <c r="A2574">
        <f t="shared" si="281"/>
        <v>2560</v>
      </c>
      <c r="B2574" s="20"/>
      <c r="C2574" s="20"/>
      <c r="D2574" s="20"/>
      <c r="E2574" s="20"/>
    </row>
    <row r="2575" spans="1:5" hidden="1" x14ac:dyDescent="0.25">
      <c r="A2575">
        <f t="shared" si="281"/>
        <v>2561</v>
      </c>
      <c r="B2575" s="20"/>
      <c r="C2575" s="20"/>
      <c r="D2575" s="20"/>
      <c r="E2575" s="20"/>
    </row>
    <row r="2576" spans="1:5" hidden="1" x14ac:dyDescent="0.25">
      <c r="A2576">
        <f t="shared" si="281"/>
        <v>2562</v>
      </c>
      <c r="B2576" s="20"/>
      <c r="C2576" s="20"/>
      <c r="D2576" s="20"/>
      <c r="E2576" s="20"/>
    </row>
    <row r="2577" spans="1:5" hidden="1" x14ac:dyDescent="0.25">
      <c r="A2577">
        <f t="shared" si="281"/>
        <v>2563</v>
      </c>
      <c r="B2577" s="20"/>
      <c r="C2577" s="20"/>
      <c r="D2577" s="20"/>
      <c r="E2577" s="20"/>
    </row>
    <row r="2578" spans="1:5" hidden="1" x14ac:dyDescent="0.25">
      <c r="A2578">
        <f t="shared" si="281"/>
        <v>2564</v>
      </c>
      <c r="B2578" s="20"/>
      <c r="C2578" s="20"/>
      <c r="D2578" s="20"/>
      <c r="E2578" s="20"/>
    </row>
    <row r="2579" spans="1:5" hidden="1" x14ac:dyDescent="0.25">
      <c r="A2579">
        <f t="shared" si="281"/>
        <v>2565</v>
      </c>
      <c r="B2579" s="20"/>
      <c r="C2579" s="20"/>
      <c r="D2579" s="20"/>
      <c r="E2579" s="20"/>
    </row>
    <row r="2580" spans="1:5" hidden="1" x14ac:dyDescent="0.25">
      <c r="A2580">
        <f t="shared" si="281"/>
        <v>2566</v>
      </c>
      <c r="B2580" s="20"/>
      <c r="C2580" s="20"/>
      <c r="D2580" s="20"/>
      <c r="E2580" s="20"/>
    </row>
    <row r="2581" spans="1:5" hidden="1" x14ac:dyDescent="0.25">
      <c r="A2581">
        <f t="shared" si="281"/>
        <v>2567</v>
      </c>
      <c r="B2581" s="20"/>
      <c r="C2581" s="20"/>
      <c r="D2581" s="20"/>
      <c r="E2581" s="20"/>
    </row>
    <row r="2582" spans="1:5" hidden="1" x14ac:dyDescent="0.25">
      <c r="A2582">
        <f t="shared" si="281"/>
        <v>2568</v>
      </c>
      <c r="B2582" s="20"/>
      <c r="C2582" s="20"/>
      <c r="D2582" s="20"/>
      <c r="E2582" s="20"/>
    </row>
    <row r="2583" spans="1:5" hidden="1" x14ac:dyDescent="0.25">
      <c r="A2583">
        <f t="shared" si="281"/>
        <v>2569</v>
      </c>
      <c r="B2583" s="20"/>
      <c r="C2583" s="20"/>
      <c r="D2583" s="20"/>
      <c r="E2583" s="20"/>
    </row>
    <row r="2584" spans="1:5" hidden="1" x14ac:dyDescent="0.25">
      <c r="A2584">
        <f t="shared" si="281"/>
        <v>2570</v>
      </c>
      <c r="B2584" s="20"/>
      <c r="C2584" s="20"/>
      <c r="D2584" s="20"/>
      <c r="E2584" s="20"/>
    </row>
    <row r="2585" spans="1:5" hidden="1" x14ac:dyDescent="0.25">
      <c r="A2585">
        <f t="shared" si="281"/>
        <v>2571</v>
      </c>
      <c r="B2585" s="20"/>
      <c r="C2585" s="20"/>
      <c r="D2585" s="20"/>
      <c r="E2585" s="20"/>
    </row>
    <row r="2586" spans="1:5" hidden="1" x14ac:dyDescent="0.25">
      <c r="A2586">
        <f t="shared" si="281"/>
        <v>2572</v>
      </c>
      <c r="B2586" s="20"/>
      <c r="C2586" s="20"/>
      <c r="D2586" s="20"/>
      <c r="E2586" s="20"/>
    </row>
    <row r="2587" spans="1:5" hidden="1" x14ac:dyDescent="0.25">
      <c r="A2587">
        <f t="shared" si="281"/>
        <v>2573</v>
      </c>
      <c r="B2587" s="20"/>
      <c r="C2587" s="20"/>
      <c r="D2587" s="20"/>
      <c r="E2587" s="20"/>
    </row>
    <row r="2588" spans="1:5" hidden="1" x14ac:dyDescent="0.25">
      <c r="A2588">
        <f t="shared" si="281"/>
        <v>2574</v>
      </c>
      <c r="B2588" s="20"/>
      <c r="C2588" s="20"/>
      <c r="D2588" s="20"/>
      <c r="E2588" s="20"/>
    </row>
    <row r="2589" spans="1:5" hidden="1" x14ac:dyDescent="0.25">
      <c r="A2589">
        <f t="shared" si="281"/>
        <v>2575</v>
      </c>
      <c r="B2589" s="20"/>
      <c r="C2589" s="20"/>
      <c r="D2589" s="20"/>
      <c r="E2589" s="20"/>
    </row>
    <row r="2590" spans="1:5" hidden="1" x14ac:dyDescent="0.25">
      <c r="A2590">
        <f t="shared" si="281"/>
        <v>2576</v>
      </c>
      <c r="B2590" s="20"/>
      <c r="C2590" s="20"/>
      <c r="D2590" s="20"/>
      <c r="E2590" s="20"/>
    </row>
    <row r="2591" spans="1:5" hidden="1" x14ac:dyDescent="0.25">
      <c r="A2591">
        <f t="shared" si="281"/>
        <v>2577</v>
      </c>
      <c r="B2591" s="20"/>
      <c r="C2591" s="20"/>
      <c r="D2591" s="20"/>
      <c r="E2591" s="20"/>
    </row>
    <row r="2592" spans="1:5" hidden="1" x14ac:dyDescent="0.25">
      <c r="A2592">
        <f t="shared" si="281"/>
        <v>2578</v>
      </c>
      <c r="B2592" s="20"/>
      <c r="C2592" s="20"/>
      <c r="D2592" s="20"/>
      <c r="E2592" s="20"/>
    </row>
    <row r="2593" spans="1:5" hidden="1" x14ac:dyDescent="0.25">
      <c r="A2593">
        <f t="shared" si="281"/>
        <v>2579</v>
      </c>
      <c r="B2593" s="20"/>
      <c r="C2593" s="20"/>
      <c r="D2593" s="20"/>
      <c r="E2593" s="20"/>
    </row>
    <row r="2594" spans="1:5" hidden="1" x14ac:dyDescent="0.25">
      <c r="A2594">
        <f t="shared" si="281"/>
        <v>2580</v>
      </c>
      <c r="B2594" s="20"/>
      <c r="C2594" s="20"/>
      <c r="D2594" s="20"/>
      <c r="E2594" s="20"/>
    </row>
    <row r="2595" spans="1:5" hidden="1" x14ac:dyDescent="0.25">
      <c r="A2595">
        <f t="shared" si="281"/>
        <v>2581</v>
      </c>
      <c r="B2595" s="20"/>
      <c r="C2595" s="20"/>
      <c r="D2595" s="20"/>
      <c r="E2595" s="20"/>
    </row>
    <row r="2596" spans="1:5" hidden="1" x14ac:dyDescent="0.25">
      <c r="A2596">
        <f t="shared" si="281"/>
        <v>2582</v>
      </c>
      <c r="B2596" s="20"/>
      <c r="C2596" s="20"/>
      <c r="D2596" s="20"/>
      <c r="E2596" s="20"/>
    </row>
    <row r="2597" spans="1:5" hidden="1" x14ac:dyDescent="0.25">
      <c r="A2597">
        <f t="shared" si="281"/>
        <v>2583</v>
      </c>
      <c r="B2597" s="20"/>
      <c r="C2597" s="20"/>
      <c r="D2597" s="20"/>
      <c r="E2597" s="20"/>
    </row>
    <row r="2598" spans="1:5" hidden="1" x14ac:dyDescent="0.25">
      <c r="A2598">
        <f t="shared" si="281"/>
        <v>2584</v>
      </c>
      <c r="B2598" s="20"/>
      <c r="C2598" s="20"/>
      <c r="D2598" s="20"/>
      <c r="E2598" s="20"/>
    </row>
    <row r="2599" spans="1:5" hidden="1" x14ac:dyDescent="0.25">
      <c r="A2599">
        <f t="shared" si="281"/>
        <v>2585</v>
      </c>
      <c r="B2599" s="20"/>
      <c r="C2599" s="20"/>
      <c r="D2599" s="20"/>
      <c r="E2599" s="20"/>
    </row>
    <row r="2600" spans="1:5" hidden="1" x14ac:dyDescent="0.25">
      <c r="A2600">
        <f t="shared" si="281"/>
        <v>2586</v>
      </c>
      <c r="B2600" s="20"/>
      <c r="C2600" s="20"/>
      <c r="D2600" s="20"/>
      <c r="E2600" s="20"/>
    </row>
    <row r="2601" spans="1:5" hidden="1" x14ac:dyDescent="0.25">
      <c r="A2601">
        <f t="shared" si="281"/>
        <v>2587</v>
      </c>
      <c r="B2601" s="20"/>
      <c r="C2601" s="20"/>
      <c r="D2601" s="20"/>
      <c r="E2601" s="20"/>
    </row>
    <row r="2602" spans="1:5" hidden="1" x14ac:dyDescent="0.25">
      <c r="A2602">
        <f t="shared" ref="A2602:A2665" si="282">A2601+1</f>
        <v>2588</v>
      </c>
      <c r="B2602" s="20"/>
      <c r="C2602" s="20"/>
      <c r="D2602" s="20"/>
      <c r="E2602" s="20"/>
    </row>
    <row r="2603" spans="1:5" hidden="1" x14ac:dyDescent="0.25">
      <c r="A2603">
        <f t="shared" si="282"/>
        <v>2589</v>
      </c>
      <c r="B2603" s="20"/>
      <c r="C2603" s="20"/>
      <c r="D2603" s="20"/>
      <c r="E2603" s="20"/>
    </row>
    <row r="2604" spans="1:5" hidden="1" x14ac:dyDescent="0.25">
      <c r="A2604">
        <f t="shared" si="282"/>
        <v>2590</v>
      </c>
      <c r="B2604" s="20"/>
      <c r="C2604" s="20"/>
      <c r="D2604" s="20"/>
      <c r="E2604" s="20"/>
    </row>
    <row r="2605" spans="1:5" hidden="1" x14ac:dyDescent="0.25">
      <c r="A2605">
        <f t="shared" si="282"/>
        <v>2591</v>
      </c>
      <c r="B2605" s="20"/>
      <c r="C2605" s="20"/>
      <c r="D2605" s="20"/>
      <c r="E2605" s="20"/>
    </row>
    <row r="2606" spans="1:5" hidden="1" x14ac:dyDescent="0.25">
      <c r="A2606">
        <f t="shared" si="282"/>
        <v>2592</v>
      </c>
      <c r="B2606" s="20"/>
      <c r="C2606" s="20"/>
      <c r="D2606" s="20"/>
      <c r="E2606" s="20"/>
    </row>
    <row r="2607" spans="1:5" hidden="1" x14ac:dyDescent="0.25">
      <c r="A2607">
        <f t="shared" si="282"/>
        <v>2593</v>
      </c>
      <c r="B2607" s="20"/>
      <c r="C2607" s="20"/>
      <c r="D2607" s="20"/>
      <c r="E2607" s="20"/>
    </row>
    <row r="2608" spans="1:5" hidden="1" x14ac:dyDescent="0.25">
      <c r="A2608">
        <f t="shared" si="282"/>
        <v>2594</v>
      </c>
      <c r="B2608" s="20"/>
      <c r="C2608" s="20"/>
      <c r="D2608" s="20"/>
      <c r="E2608" s="20"/>
    </row>
    <row r="2609" spans="1:5" hidden="1" x14ac:dyDescent="0.25">
      <c r="A2609">
        <f t="shared" si="282"/>
        <v>2595</v>
      </c>
      <c r="B2609" s="20"/>
      <c r="C2609" s="20"/>
      <c r="D2609" s="20"/>
      <c r="E2609" s="20"/>
    </row>
    <row r="2610" spans="1:5" hidden="1" x14ac:dyDescent="0.25">
      <c r="A2610">
        <f t="shared" si="282"/>
        <v>2596</v>
      </c>
      <c r="B2610" s="20"/>
      <c r="C2610" s="20"/>
      <c r="D2610" s="20"/>
      <c r="E2610" s="20"/>
    </row>
    <row r="2611" spans="1:5" hidden="1" x14ac:dyDescent="0.25">
      <c r="A2611">
        <f t="shared" si="282"/>
        <v>2597</v>
      </c>
      <c r="B2611" s="20"/>
      <c r="C2611" s="20"/>
      <c r="D2611" s="20"/>
      <c r="E2611" s="20"/>
    </row>
    <row r="2612" spans="1:5" hidden="1" x14ac:dyDescent="0.25">
      <c r="A2612">
        <f t="shared" si="282"/>
        <v>2598</v>
      </c>
      <c r="B2612" s="20"/>
      <c r="C2612" s="20"/>
      <c r="D2612" s="20"/>
      <c r="E2612" s="20"/>
    </row>
    <row r="2613" spans="1:5" hidden="1" x14ac:dyDescent="0.25">
      <c r="A2613">
        <f t="shared" si="282"/>
        <v>2599</v>
      </c>
      <c r="B2613" s="20"/>
      <c r="C2613" s="20"/>
      <c r="D2613" s="20"/>
      <c r="E2613" s="20"/>
    </row>
    <row r="2614" spans="1:5" hidden="1" x14ac:dyDescent="0.25">
      <c r="A2614">
        <f t="shared" si="282"/>
        <v>2600</v>
      </c>
      <c r="B2614" s="20"/>
      <c r="C2614" s="20"/>
      <c r="D2614" s="20"/>
      <c r="E2614" s="20"/>
    </row>
    <row r="2615" spans="1:5" hidden="1" x14ac:dyDescent="0.25">
      <c r="A2615">
        <f t="shared" si="282"/>
        <v>2601</v>
      </c>
      <c r="B2615" s="20"/>
      <c r="C2615" s="20"/>
      <c r="D2615" s="20"/>
      <c r="E2615" s="20"/>
    </row>
    <row r="2616" spans="1:5" hidden="1" x14ac:dyDescent="0.25">
      <c r="A2616">
        <f t="shared" si="282"/>
        <v>2602</v>
      </c>
      <c r="B2616" s="20"/>
      <c r="C2616" s="20"/>
      <c r="D2616" s="20"/>
      <c r="E2616" s="20"/>
    </row>
    <row r="2617" spans="1:5" hidden="1" x14ac:dyDescent="0.25">
      <c r="A2617">
        <f t="shared" si="282"/>
        <v>2603</v>
      </c>
      <c r="B2617" s="20"/>
      <c r="C2617" s="20"/>
      <c r="D2617" s="20"/>
      <c r="E2617" s="20"/>
    </row>
    <row r="2618" spans="1:5" hidden="1" x14ac:dyDescent="0.25">
      <c r="A2618">
        <f t="shared" si="282"/>
        <v>2604</v>
      </c>
      <c r="B2618" s="20"/>
      <c r="C2618" s="20"/>
      <c r="D2618" s="20"/>
      <c r="E2618" s="20"/>
    </row>
    <row r="2619" spans="1:5" hidden="1" x14ac:dyDescent="0.25">
      <c r="A2619">
        <f t="shared" si="282"/>
        <v>2605</v>
      </c>
      <c r="B2619" s="20"/>
      <c r="C2619" s="20"/>
      <c r="D2619" s="20"/>
      <c r="E2619" s="20"/>
    </row>
    <row r="2620" spans="1:5" hidden="1" x14ac:dyDescent="0.25">
      <c r="A2620">
        <f t="shared" si="282"/>
        <v>2606</v>
      </c>
      <c r="B2620" s="20"/>
      <c r="C2620" s="20"/>
      <c r="D2620" s="20"/>
      <c r="E2620" s="20"/>
    </row>
    <row r="2621" spans="1:5" hidden="1" x14ac:dyDescent="0.25">
      <c r="A2621">
        <f t="shared" si="282"/>
        <v>2607</v>
      </c>
      <c r="B2621" s="20"/>
      <c r="C2621" s="20"/>
      <c r="D2621" s="20"/>
      <c r="E2621" s="20"/>
    </row>
    <row r="2622" spans="1:5" hidden="1" x14ac:dyDescent="0.25">
      <c r="A2622">
        <f t="shared" si="282"/>
        <v>2608</v>
      </c>
      <c r="B2622" s="20"/>
      <c r="C2622" s="20"/>
      <c r="D2622" s="20"/>
      <c r="E2622" s="20"/>
    </row>
    <row r="2623" spans="1:5" hidden="1" x14ac:dyDescent="0.25">
      <c r="A2623">
        <f t="shared" si="282"/>
        <v>2609</v>
      </c>
      <c r="B2623" s="20"/>
      <c r="C2623" s="20"/>
      <c r="D2623" s="20"/>
      <c r="E2623" s="20"/>
    </row>
    <row r="2624" spans="1:5" hidden="1" x14ac:dyDescent="0.25">
      <c r="A2624">
        <f t="shared" si="282"/>
        <v>2610</v>
      </c>
      <c r="B2624" s="20"/>
      <c r="C2624" s="20"/>
      <c r="D2624" s="20"/>
      <c r="E2624" s="20"/>
    </row>
    <row r="2625" spans="1:5" hidden="1" x14ac:dyDescent="0.25">
      <c r="A2625">
        <f t="shared" si="282"/>
        <v>2611</v>
      </c>
      <c r="B2625" s="20"/>
      <c r="C2625" s="20"/>
      <c r="D2625" s="20"/>
      <c r="E2625" s="20"/>
    </row>
    <row r="2626" spans="1:5" hidden="1" x14ac:dyDescent="0.25">
      <c r="A2626">
        <f t="shared" si="282"/>
        <v>2612</v>
      </c>
      <c r="B2626" s="20"/>
      <c r="C2626" s="20"/>
      <c r="D2626" s="20"/>
      <c r="E2626" s="20"/>
    </row>
    <row r="2627" spans="1:5" hidden="1" x14ac:dyDescent="0.25">
      <c r="A2627">
        <f t="shared" si="282"/>
        <v>2613</v>
      </c>
      <c r="B2627" s="20"/>
      <c r="C2627" s="20"/>
      <c r="D2627" s="20"/>
      <c r="E2627" s="20"/>
    </row>
    <row r="2628" spans="1:5" hidden="1" x14ac:dyDescent="0.25">
      <c r="A2628">
        <f t="shared" si="282"/>
        <v>2614</v>
      </c>
      <c r="B2628" s="20"/>
      <c r="C2628" s="20"/>
      <c r="D2628" s="20"/>
      <c r="E2628" s="20"/>
    </row>
    <row r="2629" spans="1:5" hidden="1" x14ac:dyDescent="0.25">
      <c r="A2629">
        <f t="shared" si="282"/>
        <v>2615</v>
      </c>
      <c r="B2629" s="20"/>
      <c r="C2629" s="20"/>
      <c r="D2629" s="20"/>
      <c r="E2629" s="20"/>
    </row>
    <row r="2630" spans="1:5" hidden="1" x14ac:dyDescent="0.25">
      <c r="A2630">
        <f t="shared" si="282"/>
        <v>2616</v>
      </c>
      <c r="B2630" s="20"/>
      <c r="C2630" s="20"/>
      <c r="D2630" s="20"/>
      <c r="E2630" s="20"/>
    </row>
    <row r="2631" spans="1:5" hidden="1" x14ac:dyDescent="0.25">
      <c r="A2631">
        <f t="shared" si="282"/>
        <v>2617</v>
      </c>
      <c r="B2631" s="20"/>
      <c r="C2631" s="20"/>
      <c r="D2631" s="20"/>
      <c r="E2631" s="20"/>
    </row>
    <row r="2632" spans="1:5" hidden="1" x14ac:dyDescent="0.25">
      <c r="A2632">
        <f t="shared" si="282"/>
        <v>2618</v>
      </c>
      <c r="B2632" s="20"/>
      <c r="C2632" s="20"/>
      <c r="D2632" s="20"/>
      <c r="E2632" s="20"/>
    </row>
    <row r="2633" spans="1:5" hidden="1" x14ac:dyDescent="0.25">
      <c r="A2633">
        <f t="shared" si="282"/>
        <v>2619</v>
      </c>
      <c r="B2633" s="20"/>
      <c r="C2633" s="20"/>
      <c r="D2633" s="20"/>
      <c r="E2633" s="20"/>
    </row>
    <row r="2634" spans="1:5" hidden="1" x14ac:dyDescent="0.25">
      <c r="A2634">
        <f t="shared" si="282"/>
        <v>2620</v>
      </c>
      <c r="B2634" s="20"/>
      <c r="C2634" s="20"/>
      <c r="D2634" s="20"/>
      <c r="E2634" s="20"/>
    </row>
    <row r="2635" spans="1:5" hidden="1" x14ac:dyDescent="0.25">
      <c r="A2635">
        <f t="shared" si="282"/>
        <v>2621</v>
      </c>
      <c r="B2635" s="20"/>
      <c r="C2635" s="20"/>
      <c r="D2635" s="20"/>
      <c r="E2635" s="20"/>
    </row>
    <row r="2636" spans="1:5" hidden="1" x14ac:dyDescent="0.25">
      <c r="A2636">
        <f t="shared" si="282"/>
        <v>2622</v>
      </c>
      <c r="B2636" s="20"/>
      <c r="C2636" s="20"/>
      <c r="D2636" s="20"/>
      <c r="E2636" s="20"/>
    </row>
    <row r="2637" spans="1:5" hidden="1" x14ac:dyDescent="0.25">
      <c r="A2637">
        <f t="shared" si="282"/>
        <v>2623</v>
      </c>
      <c r="B2637" s="20"/>
      <c r="C2637" s="20"/>
      <c r="D2637" s="20"/>
      <c r="E2637" s="20"/>
    </row>
    <row r="2638" spans="1:5" hidden="1" x14ac:dyDescent="0.25">
      <c r="A2638">
        <f t="shared" si="282"/>
        <v>2624</v>
      </c>
      <c r="B2638" s="20"/>
      <c r="C2638" s="20"/>
      <c r="D2638" s="20"/>
      <c r="E2638" s="20"/>
    </row>
    <row r="2639" spans="1:5" hidden="1" x14ac:dyDescent="0.25">
      <c r="A2639">
        <f t="shared" si="282"/>
        <v>2625</v>
      </c>
      <c r="B2639" s="20"/>
      <c r="C2639" s="20"/>
      <c r="D2639" s="20"/>
      <c r="E2639" s="20"/>
    </row>
    <row r="2640" spans="1:5" hidden="1" x14ac:dyDescent="0.25">
      <c r="A2640">
        <f t="shared" si="282"/>
        <v>2626</v>
      </c>
      <c r="B2640" s="20"/>
      <c r="C2640" s="20"/>
      <c r="D2640" s="20"/>
      <c r="E2640" s="20"/>
    </row>
    <row r="2641" spans="1:5" hidden="1" x14ac:dyDescent="0.25">
      <c r="A2641">
        <f t="shared" si="282"/>
        <v>2627</v>
      </c>
      <c r="B2641" s="20"/>
      <c r="C2641" s="20"/>
      <c r="D2641" s="20"/>
      <c r="E2641" s="20"/>
    </row>
    <row r="2642" spans="1:5" hidden="1" x14ac:dyDescent="0.25">
      <c r="A2642">
        <f t="shared" si="282"/>
        <v>2628</v>
      </c>
      <c r="B2642" s="20"/>
      <c r="C2642" s="20"/>
      <c r="D2642" s="20"/>
      <c r="E2642" s="20"/>
    </row>
    <row r="2643" spans="1:5" hidden="1" x14ac:dyDescent="0.25">
      <c r="A2643">
        <f t="shared" si="282"/>
        <v>2629</v>
      </c>
      <c r="B2643" s="20"/>
      <c r="C2643" s="20"/>
      <c r="D2643" s="20"/>
      <c r="E2643" s="20"/>
    </row>
    <row r="2644" spans="1:5" hidden="1" x14ac:dyDescent="0.25">
      <c r="A2644">
        <f t="shared" si="282"/>
        <v>2630</v>
      </c>
      <c r="B2644" s="20"/>
      <c r="C2644" s="20"/>
      <c r="D2644" s="20"/>
      <c r="E2644" s="20"/>
    </row>
    <row r="2645" spans="1:5" hidden="1" x14ac:dyDescent="0.25">
      <c r="A2645">
        <f t="shared" si="282"/>
        <v>2631</v>
      </c>
      <c r="B2645" s="20"/>
      <c r="C2645" s="20"/>
      <c r="D2645" s="20"/>
      <c r="E2645" s="20"/>
    </row>
    <row r="2646" spans="1:5" hidden="1" x14ac:dyDescent="0.25">
      <c r="A2646">
        <f t="shared" si="282"/>
        <v>2632</v>
      </c>
      <c r="B2646" s="20"/>
      <c r="C2646" s="20"/>
      <c r="D2646" s="20"/>
      <c r="E2646" s="20"/>
    </row>
    <row r="2647" spans="1:5" hidden="1" x14ac:dyDescent="0.25">
      <c r="A2647">
        <f t="shared" si="282"/>
        <v>2633</v>
      </c>
      <c r="B2647" s="20"/>
      <c r="C2647" s="20"/>
      <c r="D2647" s="20"/>
      <c r="E2647" s="20"/>
    </row>
    <row r="2648" spans="1:5" hidden="1" x14ac:dyDescent="0.25">
      <c r="A2648">
        <f t="shared" si="282"/>
        <v>2634</v>
      </c>
      <c r="B2648" s="20"/>
      <c r="C2648" s="20"/>
      <c r="D2648" s="20"/>
      <c r="E2648" s="20"/>
    </row>
    <row r="2649" spans="1:5" hidden="1" x14ac:dyDescent="0.25">
      <c r="A2649">
        <f t="shared" si="282"/>
        <v>2635</v>
      </c>
      <c r="B2649" s="20"/>
      <c r="C2649" s="20"/>
      <c r="D2649" s="20"/>
      <c r="E2649" s="20"/>
    </row>
    <row r="2650" spans="1:5" hidden="1" x14ac:dyDescent="0.25">
      <c r="A2650">
        <f t="shared" si="282"/>
        <v>2636</v>
      </c>
      <c r="B2650" s="20"/>
      <c r="C2650" s="20"/>
      <c r="D2650" s="20"/>
      <c r="E2650" s="20"/>
    </row>
    <row r="2651" spans="1:5" hidden="1" x14ac:dyDescent="0.25">
      <c r="A2651">
        <f t="shared" si="282"/>
        <v>2637</v>
      </c>
      <c r="B2651" s="20"/>
      <c r="C2651" s="20"/>
      <c r="D2651" s="20"/>
      <c r="E2651" s="20"/>
    </row>
    <row r="2652" spans="1:5" hidden="1" x14ac:dyDescent="0.25">
      <c r="A2652">
        <f t="shared" si="282"/>
        <v>2638</v>
      </c>
      <c r="B2652" s="20"/>
      <c r="C2652" s="20"/>
      <c r="D2652" s="20"/>
      <c r="E2652" s="20"/>
    </row>
    <row r="2653" spans="1:5" hidden="1" x14ac:dyDescent="0.25">
      <c r="A2653">
        <f t="shared" si="282"/>
        <v>2639</v>
      </c>
      <c r="B2653" s="20"/>
      <c r="C2653" s="20"/>
      <c r="D2653" s="20"/>
      <c r="E2653" s="20"/>
    </row>
    <row r="2654" spans="1:5" hidden="1" x14ac:dyDescent="0.25">
      <c r="A2654">
        <f t="shared" si="282"/>
        <v>2640</v>
      </c>
      <c r="B2654" s="20"/>
      <c r="C2654" s="20"/>
      <c r="D2654" s="20"/>
      <c r="E2654" s="20"/>
    </row>
    <row r="2655" spans="1:5" hidden="1" x14ac:dyDescent="0.25">
      <c r="A2655">
        <f t="shared" si="282"/>
        <v>2641</v>
      </c>
      <c r="B2655" s="20"/>
      <c r="C2655" s="20"/>
      <c r="D2655" s="20"/>
      <c r="E2655" s="20"/>
    </row>
    <row r="2656" spans="1:5" hidden="1" x14ac:dyDescent="0.25">
      <c r="A2656">
        <f t="shared" si="282"/>
        <v>2642</v>
      </c>
      <c r="B2656" s="20"/>
      <c r="C2656" s="20"/>
      <c r="D2656" s="20"/>
      <c r="E2656" s="20"/>
    </row>
    <row r="2657" spans="1:5" hidden="1" x14ac:dyDescent="0.25">
      <c r="A2657">
        <f t="shared" si="282"/>
        <v>2643</v>
      </c>
      <c r="B2657" s="20"/>
      <c r="C2657" s="20"/>
      <c r="D2657" s="20"/>
      <c r="E2657" s="20"/>
    </row>
    <row r="2658" spans="1:5" hidden="1" x14ac:dyDescent="0.25">
      <c r="A2658">
        <f t="shared" si="282"/>
        <v>2644</v>
      </c>
      <c r="B2658" s="20"/>
      <c r="C2658" s="20"/>
      <c r="D2658" s="20"/>
      <c r="E2658" s="20"/>
    </row>
    <row r="2659" spans="1:5" hidden="1" x14ac:dyDescent="0.25">
      <c r="A2659">
        <f t="shared" si="282"/>
        <v>2645</v>
      </c>
      <c r="B2659" s="20"/>
      <c r="C2659" s="20"/>
      <c r="D2659" s="20"/>
      <c r="E2659" s="20"/>
    </row>
    <row r="2660" spans="1:5" hidden="1" x14ac:dyDescent="0.25">
      <c r="A2660">
        <f t="shared" si="282"/>
        <v>2646</v>
      </c>
      <c r="B2660" s="20"/>
      <c r="C2660" s="20"/>
      <c r="D2660" s="20"/>
      <c r="E2660" s="20"/>
    </row>
    <row r="2661" spans="1:5" hidden="1" x14ac:dyDescent="0.25">
      <c r="A2661">
        <f t="shared" si="282"/>
        <v>2647</v>
      </c>
      <c r="B2661" s="20"/>
      <c r="C2661" s="20"/>
      <c r="D2661" s="20"/>
      <c r="E2661" s="20"/>
    </row>
    <row r="2662" spans="1:5" hidden="1" x14ac:dyDescent="0.25">
      <c r="A2662">
        <f t="shared" si="282"/>
        <v>2648</v>
      </c>
      <c r="B2662" s="20"/>
      <c r="C2662" s="20"/>
      <c r="D2662" s="20"/>
      <c r="E2662" s="20"/>
    </row>
    <row r="2663" spans="1:5" hidden="1" x14ac:dyDescent="0.25">
      <c r="A2663">
        <f t="shared" si="282"/>
        <v>2649</v>
      </c>
      <c r="B2663" s="20"/>
      <c r="C2663" s="20"/>
      <c r="D2663" s="20"/>
      <c r="E2663" s="20"/>
    </row>
    <row r="2664" spans="1:5" hidden="1" x14ac:dyDescent="0.25">
      <c r="A2664">
        <f t="shared" si="282"/>
        <v>2650</v>
      </c>
      <c r="B2664" s="20"/>
      <c r="C2664" s="20"/>
      <c r="D2664" s="20"/>
      <c r="E2664" s="20"/>
    </row>
    <row r="2665" spans="1:5" hidden="1" x14ac:dyDescent="0.25">
      <c r="A2665">
        <f t="shared" si="282"/>
        <v>2651</v>
      </c>
      <c r="B2665" s="20"/>
      <c r="C2665" s="20"/>
      <c r="D2665" s="20"/>
      <c r="E2665" s="20"/>
    </row>
    <row r="2666" spans="1:5" hidden="1" x14ac:dyDescent="0.25">
      <c r="A2666">
        <f t="shared" ref="A2666:A2729" si="283">A2665+1</f>
        <v>2652</v>
      </c>
      <c r="B2666" s="20"/>
      <c r="C2666" s="20"/>
      <c r="D2666" s="20"/>
      <c r="E2666" s="20"/>
    </row>
    <row r="2667" spans="1:5" hidden="1" x14ac:dyDescent="0.25">
      <c r="A2667">
        <f t="shared" si="283"/>
        <v>2653</v>
      </c>
      <c r="B2667" s="20"/>
      <c r="C2667" s="20"/>
      <c r="D2667" s="20"/>
      <c r="E2667" s="20"/>
    </row>
    <row r="2668" spans="1:5" hidden="1" x14ac:dyDescent="0.25">
      <c r="A2668">
        <f t="shared" si="283"/>
        <v>2654</v>
      </c>
      <c r="B2668" s="20"/>
      <c r="C2668" s="20"/>
      <c r="D2668" s="20"/>
      <c r="E2668" s="20"/>
    </row>
    <row r="2669" spans="1:5" hidden="1" x14ac:dyDescent="0.25">
      <c r="A2669">
        <f t="shared" si="283"/>
        <v>2655</v>
      </c>
      <c r="B2669" s="20"/>
      <c r="C2669" s="20"/>
      <c r="D2669" s="20"/>
      <c r="E2669" s="20"/>
    </row>
    <row r="2670" spans="1:5" hidden="1" x14ac:dyDescent="0.25">
      <c r="A2670">
        <f t="shared" si="283"/>
        <v>2656</v>
      </c>
      <c r="B2670" s="20"/>
      <c r="C2670" s="20"/>
      <c r="D2670" s="20"/>
      <c r="E2670" s="20"/>
    </row>
    <row r="2671" spans="1:5" hidden="1" x14ac:dyDescent="0.25">
      <c r="A2671">
        <f t="shared" si="283"/>
        <v>2657</v>
      </c>
      <c r="B2671" s="20"/>
      <c r="C2671" s="20"/>
      <c r="D2671" s="20"/>
      <c r="E2671" s="20"/>
    </row>
    <row r="2672" spans="1:5" hidden="1" x14ac:dyDescent="0.25">
      <c r="A2672">
        <f t="shared" si="283"/>
        <v>2658</v>
      </c>
      <c r="B2672" s="20"/>
      <c r="C2672" s="20"/>
      <c r="D2672" s="20"/>
      <c r="E2672" s="20"/>
    </row>
    <row r="2673" spans="1:5" hidden="1" x14ac:dyDescent="0.25">
      <c r="A2673">
        <f t="shared" si="283"/>
        <v>2659</v>
      </c>
      <c r="B2673" s="20"/>
      <c r="C2673" s="20"/>
      <c r="D2673" s="20"/>
      <c r="E2673" s="20"/>
    </row>
    <row r="2674" spans="1:5" hidden="1" x14ac:dyDescent="0.25">
      <c r="A2674">
        <f t="shared" si="283"/>
        <v>2660</v>
      </c>
      <c r="B2674" s="20"/>
      <c r="C2674" s="20"/>
      <c r="D2674" s="20"/>
      <c r="E2674" s="20"/>
    </row>
    <row r="2675" spans="1:5" hidden="1" x14ac:dyDescent="0.25">
      <c r="A2675">
        <f t="shared" si="283"/>
        <v>2661</v>
      </c>
      <c r="B2675" s="20"/>
      <c r="C2675" s="20"/>
      <c r="D2675" s="20"/>
      <c r="E2675" s="20"/>
    </row>
    <row r="2676" spans="1:5" hidden="1" x14ac:dyDescent="0.25">
      <c r="A2676">
        <f t="shared" si="283"/>
        <v>2662</v>
      </c>
      <c r="B2676" s="20"/>
      <c r="C2676" s="20"/>
      <c r="D2676" s="20"/>
      <c r="E2676" s="20"/>
    </row>
    <row r="2677" spans="1:5" hidden="1" x14ac:dyDescent="0.25">
      <c r="A2677">
        <f t="shared" si="283"/>
        <v>2663</v>
      </c>
      <c r="B2677" s="20"/>
      <c r="C2677" s="20"/>
      <c r="D2677" s="20"/>
      <c r="E2677" s="20"/>
    </row>
    <row r="2678" spans="1:5" hidden="1" x14ac:dyDescent="0.25">
      <c r="A2678">
        <f t="shared" si="283"/>
        <v>2664</v>
      </c>
      <c r="B2678" s="20"/>
      <c r="C2678" s="20"/>
      <c r="D2678" s="20"/>
      <c r="E2678" s="20"/>
    </row>
    <row r="2679" spans="1:5" hidden="1" x14ac:dyDescent="0.25">
      <c r="A2679">
        <f t="shared" si="283"/>
        <v>2665</v>
      </c>
      <c r="B2679" s="20"/>
      <c r="C2679" s="20"/>
      <c r="D2679" s="20"/>
      <c r="E2679" s="20"/>
    </row>
    <row r="2680" spans="1:5" hidden="1" x14ac:dyDescent="0.25">
      <c r="A2680">
        <f t="shared" si="283"/>
        <v>2666</v>
      </c>
      <c r="B2680" s="20"/>
      <c r="C2680" s="20"/>
      <c r="D2680" s="20"/>
      <c r="E2680" s="20"/>
    </row>
    <row r="2681" spans="1:5" hidden="1" x14ac:dyDescent="0.25">
      <c r="A2681">
        <f t="shared" si="283"/>
        <v>2667</v>
      </c>
      <c r="B2681" s="20"/>
      <c r="C2681" s="20"/>
      <c r="D2681" s="20"/>
      <c r="E2681" s="20"/>
    </row>
    <row r="2682" spans="1:5" hidden="1" x14ac:dyDescent="0.25">
      <c r="A2682">
        <f t="shared" si="283"/>
        <v>2668</v>
      </c>
      <c r="B2682" s="20"/>
      <c r="C2682" s="20"/>
      <c r="D2682" s="20"/>
      <c r="E2682" s="20"/>
    </row>
    <row r="2683" spans="1:5" hidden="1" x14ac:dyDescent="0.25">
      <c r="A2683">
        <f t="shared" si="283"/>
        <v>2669</v>
      </c>
      <c r="B2683" s="20"/>
      <c r="C2683" s="20"/>
      <c r="D2683" s="20"/>
      <c r="E2683" s="20"/>
    </row>
    <row r="2684" spans="1:5" hidden="1" x14ac:dyDescent="0.25">
      <c r="A2684">
        <f t="shared" si="283"/>
        <v>2670</v>
      </c>
      <c r="B2684" s="20"/>
      <c r="C2684" s="20"/>
      <c r="D2684" s="20"/>
      <c r="E2684" s="20"/>
    </row>
    <row r="2685" spans="1:5" hidden="1" x14ac:dyDescent="0.25">
      <c r="A2685">
        <f t="shared" si="283"/>
        <v>2671</v>
      </c>
      <c r="B2685" s="20"/>
      <c r="C2685" s="20"/>
      <c r="D2685" s="20"/>
      <c r="E2685" s="20"/>
    </row>
    <row r="2686" spans="1:5" hidden="1" x14ac:dyDescent="0.25">
      <c r="A2686">
        <f t="shared" si="283"/>
        <v>2672</v>
      </c>
      <c r="B2686" s="20"/>
      <c r="C2686" s="20"/>
      <c r="D2686" s="20"/>
      <c r="E2686" s="20"/>
    </row>
    <row r="2687" spans="1:5" hidden="1" x14ac:dyDescent="0.25">
      <c r="A2687">
        <f t="shared" si="283"/>
        <v>2673</v>
      </c>
      <c r="B2687" s="20"/>
      <c r="C2687" s="20"/>
      <c r="D2687" s="20"/>
      <c r="E2687" s="20"/>
    </row>
    <row r="2688" spans="1:5" hidden="1" x14ac:dyDescent="0.25">
      <c r="A2688">
        <f t="shared" si="283"/>
        <v>2674</v>
      </c>
      <c r="B2688" s="20"/>
      <c r="C2688" s="20"/>
      <c r="D2688" s="20"/>
      <c r="E2688" s="20"/>
    </row>
    <row r="2689" spans="1:5" hidden="1" x14ac:dyDescent="0.25">
      <c r="A2689">
        <f t="shared" si="283"/>
        <v>2675</v>
      </c>
      <c r="B2689" s="20"/>
      <c r="C2689" s="20"/>
      <c r="D2689" s="20"/>
      <c r="E2689" s="20"/>
    </row>
    <row r="2690" spans="1:5" hidden="1" x14ac:dyDescent="0.25">
      <c r="A2690">
        <f t="shared" si="283"/>
        <v>2676</v>
      </c>
      <c r="B2690" s="20"/>
      <c r="C2690" s="20"/>
      <c r="D2690" s="20"/>
      <c r="E2690" s="20"/>
    </row>
    <row r="2691" spans="1:5" hidden="1" x14ac:dyDescent="0.25">
      <c r="A2691">
        <f t="shared" si="283"/>
        <v>2677</v>
      </c>
      <c r="B2691" s="20"/>
      <c r="C2691" s="20"/>
      <c r="D2691" s="20"/>
      <c r="E2691" s="20"/>
    </row>
    <row r="2692" spans="1:5" hidden="1" x14ac:dyDescent="0.25">
      <c r="A2692">
        <f t="shared" si="283"/>
        <v>2678</v>
      </c>
      <c r="B2692" s="20"/>
      <c r="C2692" s="20"/>
      <c r="D2692" s="20"/>
      <c r="E2692" s="20"/>
    </row>
    <row r="2693" spans="1:5" hidden="1" x14ac:dyDescent="0.25">
      <c r="A2693">
        <f t="shared" si="283"/>
        <v>2679</v>
      </c>
      <c r="B2693" s="20"/>
      <c r="C2693" s="20"/>
      <c r="D2693" s="20"/>
      <c r="E2693" s="20"/>
    </row>
    <row r="2694" spans="1:5" hidden="1" x14ac:dyDescent="0.25">
      <c r="A2694">
        <f t="shared" si="283"/>
        <v>2680</v>
      </c>
      <c r="B2694" s="20"/>
      <c r="C2694" s="20"/>
      <c r="D2694" s="20"/>
      <c r="E2694" s="20"/>
    </row>
    <row r="2695" spans="1:5" hidden="1" x14ac:dyDescent="0.25">
      <c r="A2695">
        <f t="shared" si="283"/>
        <v>2681</v>
      </c>
      <c r="B2695" s="20"/>
      <c r="C2695" s="20"/>
      <c r="D2695" s="20"/>
      <c r="E2695" s="20"/>
    </row>
    <row r="2696" spans="1:5" hidden="1" x14ac:dyDescent="0.25">
      <c r="A2696">
        <f t="shared" si="283"/>
        <v>2682</v>
      </c>
      <c r="B2696" s="20"/>
      <c r="C2696" s="20"/>
      <c r="D2696" s="20"/>
      <c r="E2696" s="20"/>
    </row>
    <row r="2697" spans="1:5" hidden="1" x14ac:dyDescent="0.25">
      <c r="A2697">
        <f t="shared" si="283"/>
        <v>2683</v>
      </c>
      <c r="B2697" s="20"/>
      <c r="C2697" s="20"/>
      <c r="D2697" s="20"/>
      <c r="E2697" s="20"/>
    </row>
    <row r="2698" spans="1:5" hidden="1" x14ac:dyDescent="0.25">
      <c r="A2698">
        <f t="shared" si="283"/>
        <v>2684</v>
      </c>
      <c r="B2698" s="20"/>
      <c r="C2698" s="20"/>
      <c r="D2698" s="20"/>
      <c r="E2698" s="20"/>
    </row>
    <row r="2699" spans="1:5" hidden="1" x14ac:dyDescent="0.25">
      <c r="A2699">
        <f t="shared" si="283"/>
        <v>2685</v>
      </c>
      <c r="B2699" s="20"/>
      <c r="C2699" s="20"/>
      <c r="D2699" s="20"/>
      <c r="E2699" s="20"/>
    </row>
    <row r="2700" spans="1:5" hidden="1" x14ac:dyDescent="0.25">
      <c r="A2700">
        <f t="shared" si="283"/>
        <v>2686</v>
      </c>
      <c r="B2700" s="20"/>
      <c r="C2700" s="20"/>
      <c r="D2700" s="20"/>
      <c r="E2700" s="20"/>
    </row>
    <row r="2701" spans="1:5" hidden="1" x14ac:dyDescent="0.25">
      <c r="A2701">
        <f t="shared" si="283"/>
        <v>2687</v>
      </c>
      <c r="B2701" s="20"/>
      <c r="C2701" s="20"/>
      <c r="D2701" s="20"/>
      <c r="E2701" s="20"/>
    </row>
    <row r="2702" spans="1:5" hidden="1" x14ac:dyDescent="0.25">
      <c r="A2702">
        <f t="shared" si="283"/>
        <v>2688</v>
      </c>
      <c r="B2702" s="20"/>
      <c r="C2702" s="20"/>
      <c r="D2702" s="20"/>
      <c r="E2702" s="20"/>
    </row>
    <row r="2703" spans="1:5" hidden="1" x14ac:dyDescent="0.25">
      <c r="A2703">
        <f t="shared" si="283"/>
        <v>2689</v>
      </c>
      <c r="B2703" s="20"/>
      <c r="C2703" s="20"/>
      <c r="D2703" s="20"/>
      <c r="E2703" s="20"/>
    </row>
    <row r="2704" spans="1:5" hidden="1" x14ac:dyDescent="0.25">
      <c r="A2704">
        <f t="shared" si="283"/>
        <v>2690</v>
      </c>
      <c r="B2704" s="20"/>
      <c r="C2704" s="20"/>
      <c r="D2704" s="20"/>
      <c r="E2704" s="20"/>
    </row>
    <row r="2705" spans="1:5" hidden="1" x14ac:dyDescent="0.25">
      <c r="A2705">
        <f t="shared" si="283"/>
        <v>2691</v>
      </c>
      <c r="B2705" s="20"/>
      <c r="C2705" s="20"/>
      <c r="D2705" s="20"/>
      <c r="E2705" s="20"/>
    </row>
    <row r="2706" spans="1:5" hidden="1" x14ac:dyDescent="0.25">
      <c r="A2706">
        <f t="shared" si="283"/>
        <v>2692</v>
      </c>
      <c r="B2706" s="20"/>
      <c r="C2706" s="20"/>
      <c r="D2706" s="20"/>
      <c r="E2706" s="20"/>
    </row>
    <row r="2707" spans="1:5" hidden="1" x14ac:dyDescent="0.25">
      <c r="A2707">
        <f t="shared" si="283"/>
        <v>2693</v>
      </c>
      <c r="B2707" s="20"/>
      <c r="C2707" s="20"/>
      <c r="D2707" s="20"/>
      <c r="E2707" s="20"/>
    </row>
    <row r="2708" spans="1:5" hidden="1" x14ac:dyDescent="0.25">
      <c r="A2708">
        <f t="shared" si="283"/>
        <v>2694</v>
      </c>
      <c r="B2708" s="20"/>
      <c r="C2708" s="20"/>
      <c r="D2708" s="20"/>
      <c r="E2708" s="20"/>
    </row>
    <row r="2709" spans="1:5" hidden="1" x14ac:dyDescent="0.25">
      <c r="A2709">
        <f t="shared" si="283"/>
        <v>2695</v>
      </c>
      <c r="B2709" s="20"/>
      <c r="C2709" s="20"/>
      <c r="D2709" s="20"/>
      <c r="E2709" s="20"/>
    </row>
    <row r="2710" spans="1:5" hidden="1" x14ac:dyDescent="0.25">
      <c r="A2710">
        <f t="shared" si="283"/>
        <v>2696</v>
      </c>
      <c r="B2710" s="20"/>
      <c r="C2710" s="20"/>
      <c r="D2710" s="20"/>
      <c r="E2710" s="20"/>
    </row>
    <row r="2711" spans="1:5" hidden="1" x14ac:dyDescent="0.25">
      <c r="A2711">
        <f t="shared" si="283"/>
        <v>2697</v>
      </c>
      <c r="B2711" s="20"/>
      <c r="C2711" s="20"/>
      <c r="D2711" s="20"/>
      <c r="E2711" s="20"/>
    </row>
    <row r="2712" spans="1:5" hidden="1" x14ac:dyDescent="0.25">
      <c r="A2712">
        <f t="shared" si="283"/>
        <v>2698</v>
      </c>
      <c r="B2712" s="20"/>
      <c r="C2712" s="20"/>
      <c r="D2712" s="20"/>
      <c r="E2712" s="20"/>
    </row>
    <row r="2713" spans="1:5" hidden="1" x14ac:dyDescent="0.25">
      <c r="A2713">
        <f t="shared" si="283"/>
        <v>2699</v>
      </c>
      <c r="B2713" s="20"/>
      <c r="C2713" s="20"/>
      <c r="D2713" s="20"/>
      <c r="E2713" s="20"/>
    </row>
    <row r="2714" spans="1:5" hidden="1" x14ac:dyDescent="0.25">
      <c r="A2714">
        <f t="shared" si="283"/>
        <v>2700</v>
      </c>
      <c r="B2714" s="20"/>
      <c r="C2714" s="20"/>
      <c r="D2714" s="20"/>
      <c r="E2714" s="20"/>
    </row>
    <row r="2715" spans="1:5" hidden="1" x14ac:dyDescent="0.25">
      <c r="A2715">
        <f t="shared" si="283"/>
        <v>2701</v>
      </c>
      <c r="B2715" s="20"/>
      <c r="C2715" s="20"/>
      <c r="D2715" s="20"/>
      <c r="E2715" s="20"/>
    </row>
    <row r="2716" spans="1:5" hidden="1" x14ac:dyDescent="0.25">
      <c r="A2716">
        <f t="shared" si="283"/>
        <v>2702</v>
      </c>
      <c r="B2716" s="20"/>
      <c r="C2716" s="20"/>
      <c r="D2716" s="20"/>
      <c r="E2716" s="20"/>
    </row>
    <row r="2717" spans="1:5" hidden="1" x14ac:dyDescent="0.25">
      <c r="A2717">
        <f t="shared" si="283"/>
        <v>2703</v>
      </c>
      <c r="B2717" s="20"/>
      <c r="C2717" s="20"/>
      <c r="D2717" s="20"/>
      <c r="E2717" s="20"/>
    </row>
    <row r="2718" spans="1:5" hidden="1" x14ac:dyDescent="0.25">
      <c r="A2718">
        <f t="shared" si="283"/>
        <v>2704</v>
      </c>
      <c r="B2718" s="20"/>
      <c r="C2718" s="20"/>
      <c r="D2718" s="20"/>
      <c r="E2718" s="20"/>
    </row>
    <row r="2719" spans="1:5" hidden="1" x14ac:dyDescent="0.25">
      <c r="A2719">
        <f t="shared" si="283"/>
        <v>2705</v>
      </c>
      <c r="B2719" s="20"/>
      <c r="C2719" s="20"/>
      <c r="D2719" s="20"/>
      <c r="E2719" s="20"/>
    </row>
    <row r="2720" spans="1:5" hidden="1" x14ac:dyDescent="0.25">
      <c r="A2720">
        <f t="shared" si="283"/>
        <v>2706</v>
      </c>
      <c r="B2720" s="20"/>
      <c r="C2720" s="20"/>
      <c r="D2720" s="20"/>
      <c r="E2720" s="20"/>
    </row>
    <row r="2721" spans="1:5" hidden="1" x14ac:dyDescent="0.25">
      <c r="A2721">
        <f t="shared" si="283"/>
        <v>2707</v>
      </c>
      <c r="B2721" s="20"/>
      <c r="C2721" s="20"/>
      <c r="D2721" s="20"/>
      <c r="E2721" s="20"/>
    </row>
    <row r="2722" spans="1:5" hidden="1" x14ac:dyDescent="0.25">
      <c r="A2722">
        <f t="shared" si="283"/>
        <v>2708</v>
      </c>
      <c r="B2722" s="20"/>
      <c r="C2722" s="20"/>
      <c r="D2722" s="20"/>
      <c r="E2722" s="20"/>
    </row>
    <row r="2723" spans="1:5" hidden="1" x14ac:dyDescent="0.25">
      <c r="A2723">
        <f t="shared" si="283"/>
        <v>2709</v>
      </c>
      <c r="B2723" s="20"/>
      <c r="C2723" s="20"/>
      <c r="D2723" s="20"/>
      <c r="E2723" s="20"/>
    </row>
    <row r="2724" spans="1:5" hidden="1" x14ac:dyDescent="0.25">
      <c r="A2724">
        <f t="shared" si="283"/>
        <v>2710</v>
      </c>
      <c r="B2724" s="20"/>
      <c r="C2724" s="20"/>
      <c r="D2724" s="20"/>
      <c r="E2724" s="20"/>
    </row>
    <row r="2725" spans="1:5" hidden="1" x14ac:dyDescent="0.25">
      <c r="A2725">
        <f t="shared" si="283"/>
        <v>2711</v>
      </c>
      <c r="B2725" s="20"/>
      <c r="C2725" s="20"/>
      <c r="D2725" s="20"/>
      <c r="E2725" s="20"/>
    </row>
    <row r="2726" spans="1:5" hidden="1" x14ac:dyDescent="0.25">
      <c r="A2726">
        <f t="shared" si="283"/>
        <v>2712</v>
      </c>
      <c r="B2726" s="20"/>
      <c r="C2726" s="20"/>
      <c r="D2726" s="20"/>
      <c r="E2726" s="20"/>
    </row>
    <row r="2727" spans="1:5" hidden="1" x14ac:dyDescent="0.25">
      <c r="A2727">
        <f t="shared" si="283"/>
        <v>2713</v>
      </c>
      <c r="B2727" s="20"/>
      <c r="C2727" s="20"/>
      <c r="D2727" s="20"/>
      <c r="E2727" s="20"/>
    </row>
    <row r="2728" spans="1:5" hidden="1" x14ac:dyDescent="0.25">
      <c r="A2728">
        <f t="shared" si="283"/>
        <v>2714</v>
      </c>
      <c r="B2728" s="20"/>
      <c r="C2728" s="20"/>
      <c r="D2728" s="20"/>
      <c r="E2728" s="20"/>
    </row>
    <row r="2729" spans="1:5" hidden="1" x14ac:dyDescent="0.25">
      <c r="A2729">
        <f t="shared" si="283"/>
        <v>2715</v>
      </c>
      <c r="B2729" s="20"/>
      <c r="C2729" s="20"/>
      <c r="D2729" s="20"/>
      <c r="E2729" s="20"/>
    </row>
    <row r="2730" spans="1:5" hidden="1" x14ac:dyDescent="0.25">
      <c r="A2730">
        <f t="shared" ref="A2730:A2735" si="284">A2729+1</f>
        <v>2716</v>
      </c>
      <c r="B2730" s="20"/>
      <c r="C2730" s="20"/>
      <c r="D2730" s="20"/>
      <c r="E2730" s="20"/>
    </row>
    <row r="2731" spans="1:5" hidden="1" x14ac:dyDescent="0.25">
      <c r="A2731">
        <f t="shared" si="284"/>
        <v>2717</v>
      </c>
      <c r="B2731" s="20"/>
      <c r="C2731" s="20"/>
      <c r="D2731" s="20"/>
      <c r="E2731" s="20"/>
    </row>
    <row r="2732" spans="1:5" hidden="1" x14ac:dyDescent="0.25">
      <c r="A2732">
        <f t="shared" si="284"/>
        <v>2718</v>
      </c>
      <c r="B2732" s="20"/>
      <c r="C2732" s="20"/>
      <c r="D2732" s="20"/>
      <c r="E2732" s="20"/>
    </row>
    <row r="2733" spans="1:5" hidden="1" x14ac:dyDescent="0.25">
      <c r="A2733">
        <f t="shared" si="284"/>
        <v>2719</v>
      </c>
      <c r="B2733" s="20"/>
      <c r="C2733" s="20"/>
      <c r="D2733" s="20"/>
      <c r="E2733" s="20"/>
    </row>
    <row r="2734" spans="1:5" hidden="1" x14ac:dyDescent="0.25">
      <c r="A2734">
        <f t="shared" si="284"/>
        <v>2720</v>
      </c>
      <c r="B2734" s="20"/>
      <c r="C2734" s="20"/>
      <c r="D2734" s="20"/>
      <c r="E2734" s="20"/>
    </row>
    <row r="2735" spans="1:5" hidden="1" x14ac:dyDescent="0.25">
      <c r="A2735">
        <f t="shared" si="284"/>
        <v>2721</v>
      </c>
      <c r="B2735" s="20"/>
      <c r="C2735" s="20"/>
      <c r="D2735" s="20"/>
      <c r="E2735" s="20"/>
    </row>
    <row r="2736" spans="1:5" hidden="1" x14ac:dyDescent="0.25">
      <c r="A2736">
        <f>A2735+1</f>
        <v>2722</v>
      </c>
      <c r="B2736" s="20"/>
      <c r="C2736" s="20"/>
      <c r="D2736" s="20"/>
      <c r="E2736" s="20"/>
    </row>
    <row r="2737" spans="1:5" hidden="1" x14ac:dyDescent="0.25">
      <c r="A2737">
        <f t="shared" ref="A2737:A2752" si="285">A2736+1</f>
        <v>2723</v>
      </c>
      <c r="B2737" s="20"/>
      <c r="C2737" s="20"/>
      <c r="D2737" s="20"/>
      <c r="E2737" s="20"/>
    </row>
    <row r="2738" spans="1:5" hidden="1" x14ac:dyDescent="0.25">
      <c r="A2738">
        <f t="shared" si="285"/>
        <v>2724</v>
      </c>
      <c r="B2738" s="20"/>
      <c r="C2738" s="20"/>
      <c r="D2738" s="20"/>
      <c r="E2738" s="20"/>
    </row>
    <row r="2739" spans="1:5" hidden="1" x14ac:dyDescent="0.25">
      <c r="A2739">
        <f t="shared" si="285"/>
        <v>2725</v>
      </c>
      <c r="B2739" s="20"/>
      <c r="C2739" s="20"/>
      <c r="D2739" s="20"/>
      <c r="E2739" s="20"/>
    </row>
    <row r="2740" spans="1:5" hidden="1" x14ac:dyDescent="0.25">
      <c r="A2740">
        <f t="shared" si="285"/>
        <v>2726</v>
      </c>
      <c r="B2740" s="20"/>
      <c r="C2740" s="20"/>
      <c r="D2740" s="20"/>
      <c r="E2740" s="20"/>
    </row>
    <row r="2741" spans="1:5" hidden="1" x14ac:dyDescent="0.25">
      <c r="A2741">
        <f t="shared" si="285"/>
        <v>2727</v>
      </c>
      <c r="B2741" s="20"/>
      <c r="C2741" s="20"/>
      <c r="D2741" s="20"/>
      <c r="E2741" s="20"/>
    </row>
    <row r="2742" spans="1:5" hidden="1" x14ac:dyDescent="0.25">
      <c r="A2742">
        <f t="shared" si="285"/>
        <v>2728</v>
      </c>
      <c r="B2742" s="20"/>
      <c r="C2742" s="20"/>
      <c r="D2742" s="20"/>
      <c r="E2742" s="20"/>
    </row>
    <row r="2743" spans="1:5" hidden="1" x14ac:dyDescent="0.25">
      <c r="A2743">
        <f t="shared" si="285"/>
        <v>2729</v>
      </c>
      <c r="B2743" s="20"/>
      <c r="C2743" s="20"/>
      <c r="D2743" s="20"/>
      <c r="E2743" s="20"/>
    </row>
    <row r="2744" spans="1:5" hidden="1" x14ac:dyDescent="0.25">
      <c r="A2744">
        <f t="shared" si="285"/>
        <v>2730</v>
      </c>
      <c r="B2744" s="20"/>
      <c r="C2744" s="20"/>
      <c r="D2744" s="20"/>
      <c r="E2744" s="20"/>
    </row>
    <row r="2745" spans="1:5" hidden="1" x14ac:dyDescent="0.25">
      <c r="A2745">
        <f t="shared" si="285"/>
        <v>2731</v>
      </c>
      <c r="B2745" s="20"/>
      <c r="C2745" s="20"/>
      <c r="D2745" s="20"/>
      <c r="E2745" s="20"/>
    </row>
    <row r="2746" spans="1:5" hidden="1" x14ac:dyDescent="0.25">
      <c r="A2746">
        <f t="shared" si="285"/>
        <v>2732</v>
      </c>
      <c r="B2746" s="20"/>
      <c r="C2746" s="20"/>
      <c r="D2746" s="20"/>
      <c r="E2746" s="20"/>
    </row>
    <row r="2747" spans="1:5" hidden="1" x14ac:dyDescent="0.25">
      <c r="A2747">
        <f t="shared" si="285"/>
        <v>2733</v>
      </c>
      <c r="B2747" s="20"/>
      <c r="C2747" s="20"/>
      <c r="D2747" s="20"/>
      <c r="E2747" s="20"/>
    </row>
    <row r="2748" spans="1:5" hidden="1" x14ac:dyDescent="0.25">
      <c r="A2748">
        <f t="shared" si="285"/>
        <v>2734</v>
      </c>
      <c r="B2748" s="20"/>
      <c r="C2748" s="20"/>
      <c r="D2748" s="20"/>
      <c r="E2748" s="20"/>
    </row>
    <row r="2749" spans="1:5" hidden="1" x14ac:dyDescent="0.25">
      <c r="A2749">
        <f t="shared" si="285"/>
        <v>2735</v>
      </c>
      <c r="B2749" s="20"/>
      <c r="C2749" s="20"/>
      <c r="D2749" s="20"/>
      <c r="E2749" s="20"/>
    </row>
    <row r="2750" spans="1:5" hidden="1" x14ac:dyDescent="0.25">
      <c r="A2750">
        <f t="shared" si="285"/>
        <v>2736</v>
      </c>
      <c r="B2750" s="20"/>
      <c r="C2750" s="20"/>
      <c r="D2750" s="20"/>
      <c r="E2750" s="20"/>
    </row>
    <row r="2751" spans="1:5" hidden="1" x14ac:dyDescent="0.25">
      <c r="A2751">
        <f t="shared" si="285"/>
        <v>2737</v>
      </c>
      <c r="B2751" s="20"/>
      <c r="C2751" s="20"/>
      <c r="D2751" s="20"/>
      <c r="E2751" s="20"/>
    </row>
    <row r="2752" spans="1:5" hidden="1" x14ac:dyDescent="0.25">
      <c r="A2752">
        <f t="shared" si="285"/>
        <v>2738</v>
      </c>
      <c r="B2752" s="20"/>
      <c r="C2752" s="20"/>
      <c r="D2752" s="20"/>
      <c r="E2752" s="20"/>
    </row>
    <row r="2753" spans="1:5" hidden="1" x14ac:dyDescent="0.25">
      <c r="A2753">
        <f>A2752+1</f>
        <v>2739</v>
      </c>
      <c r="B2753" s="20"/>
      <c r="C2753" s="20"/>
      <c r="D2753" s="20"/>
      <c r="E2753" s="20"/>
    </row>
    <row r="2754" spans="1:5" hidden="1" x14ac:dyDescent="0.25">
      <c r="A2754">
        <f t="shared" ref="A2754:A2762" si="286">A2753+1</f>
        <v>2740</v>
      </c>
      <c r="B2754" s="20"/>
      <c r="C2754" s="20"/>
      <c r="D2754" s="20"/>
      <c r="E2754" s="20"/>
    </row>
    <row r="2755" spans="1:5" hidden="1" x14ac:dyDescent="0.25">
      <c r="A2755">
        <f t="shared" si="286"/>
        <v>2741</v>
      </c>
      <c r="B2755" s="20"/>
      <c r="C2755" s="20"/>
      <c r="D2755" s="20"/>
      <c r="E2755" s="20"/>
    </row>
    <row r="2756" spans="1:5" hidden="1" x14ac:dyDescent="0.25">
      <c r="A2756">
        <f t="shared" si="286"/>
        <v>2742</v>
      </c>
      <c r="B2756" s="20"/>
      <c r="C2756" s="20"/>
      <c r="D2756" s="20"/>
      <c r="E2756" s="20"/>
    </row>
    <row r="2757" spans="1:5" hidden="1" x14ac:dyDescent="0.25">
      <c r="A2757">
        <f t="shared" si="286"/>
        <v>2743</v>
      </c>
      <c r="B2757" s="20"/>
      <c r="C2757" s="20"/>
      <c r="D2757" s="20"/>
      <c r="E2757" s="20"/>
    </row>
    <row r="2758" spans="1:5" hidden="1" x14ac:dyDescent="0.25">
      <c r="A2758">
        <f t="shared" si="286"/>
        <v>2744</v>
      </c>
      <c r="B2758" s="20"/>
      <c r="C2758" s="20"/>
      <c r="D2758" s="20"/>
      <c r="E2758" s="20"/>
    </row>
    <row r="2759" spans="1:5" hidden="1" x14ac:dyDescent="0.25">
      <c r="A2759">
        <f t="shared" si="286"/>
        <v>2745</v>
      </c>
      <c r="B2759" s="20"/>
      <c r="C2759" s="20"/>
      <c r="D2759" s="20"/>
      <c r="E2759" s="20"/>
    </row>
    <row r="2760" spans="1:5" hidden="1" x14ac:dyDescent="0.25">
      <c r="A2760">
        <f t="shared" si="286"/>
        <v>2746</v>
      </c>
      <c r="B2760" s="20"/>
      <c r="C2760" s="20"/>
      <c r="D2760" s="20"/>
      <c r="E2760" s="20"/>
    </row>
    <row r="2761" spans="1:5" hidden="1" x14ac:dyDescent="0.25">
      <c r="A2761">
        <f t="shared" si="286"/>
        <v>2747</v>
      </c>
      <c r="B2761" s="20"/>
      <c r="C2761" s="20"/>
      <c r="D2761" s="20"/>
      <c r="E2761" s="20"/>
    </row>
    <row r="2762" spans="1:5" hidden="1" x14ac:dyDescent="0.25">
      <c r="A2762">
        <f t="shared" si="286"/>
        <v>2748</v>
      </c>
      <c r="B2762" s="20"/>
      <c r="C2762" s="20"/>
      <c r="D2762" s="20"/>
      <c r="E2762" s="20"/>
    </row>
    <row r="2763" spans="1:5" hidden="1" x14ac:dyDescent="0.25">
      <c r="A2763">
        <f>A2762+1</f>
        <v>2749</v>
      </c>
      <c r="B2763" s="20"/>
      <c r="C2763" s="20"/>
      <c r="D2763" s="20"/>
      <c r="E2763" s="20"/>
    </row>
    <row r="2764" spans="1:5" hidden="1" x14ac:dyDescent="0.25">
      <c r="A2764">
        <f t="shared" ref="A2764:A2827" si="287">A2763+1</f>
        <v>2750</v>
      </c>
      <c r="B2764" s="20"/>
      <c r="C2764" s="20"/>
      <c r="D2764" s="20"/>
      <c r="E2764" s="20"/>
    </row>
    <row r="2765" spans="1:5" hidden="1" x14ac:dyDescent="0.25">
      <c r="A2765">
        <f t="shared" si="287"/>
        <v>2751</v>
      </c>
      <c r="B2765" s="20"/>
      <c r="C2765" s="20"/>
      <c r="D2765" s="20"/>
      <c r="E2765" s="20"/>
    </row>
    <row r="2766" spans="1:5" hidden="1" x14ac:dyDescent="0.25">
      <c r="A2766">
        <f t="shared" si="287"/>
        <v>2752</v>
      </c>
      <c r="B2766" s="20"/>
      <c r="C2766" s="20"/>
      <c r="D2766" s="20"/>
      <c r="E2766" s="20"/>
    </row>
    <row r="2767" spans="1:5" hidden="1" x14ac:dyDescent="0.25">
      <c r="A2767">
        <f t="shared" si="287"/>
        <v>2753</v>
      </c>
      <c r="B2767" s="20"/>
      <c r="C2767" s="20"/>
      <c r="D2767" s="20"/>
      <c r="E2767" s="20"/>
    </row>
    <row r="2768" spans="1:5" hidden="1" x14ac:dyDescent="0.25">
      <c r="A2768">
        <f t="shared" si="287"/>
        <v>2754</v>
      </c>
      <c r="B2768" s="20"/>
      <c r="C2768" s="20"/>
      <c r="D2768" s="20"/>
      <c r="E2768" s="20"/>
    </row>
    <row r="2769" spans="1:5" hidden="1" x14ac:dyDescent="0.25">
      <c r="A2769">
        <f t="shared" si="287"/>
        <v>2755</v>
      </c>
      <c r="B2769" s="20"/>
      <c r="C2769" s="20"/>
      <c r="D2769" s="20"/>
      <c r="E2769" s="20"/>
    </row>
    <row r="2770" spans="1:5" hidden="1" x14ac:dyDescent="0.25">
      <c r="A2770">
        <f t="shared" si="287"/>
        <v>2756</v>
      </c>
      <c r="B2770" s="20"/>
      <c r="C2770" s="20"/>
      <c r="D2770" s="20"/>
      <c r="E2770" s="20"/>
    </row>
    <row r="2771" spans="1:5" hidden="1" x14ac:dyDescent="0.25">
      <c r="A2771">
        <f t="shared" si="287"/>
        <v>2757</v>
      </c>
      <c r="B2771" s="20"/>
      <c r="C2771" s="20"/>
      <c r="D2771" s="20"/>
      <c r="E2771" s="20"/>
    </row>
    <row r="2772" spans="1:5" hidden="1" x14ac:dyDescent="0.25">
      <c r="A2772">
        <f t="shared" si="287"/>
        <v>2758</v>
      </c>
      <c r="B2772" s="20"/>
      <c r="C2772" s="20"/>
      <c r="D2772" s="20"/>
      <c r="E2772" s="20"/>
    </row>
    <row r="2773" spans="1:5" hidden="1" x14ac:dyDescent="0.25">
      <c r="A2773">
        <f t="shared" si="287"/>
        <v>2759</v>
      </c>
      <c r="B2773" s="20"/>
      <c r="C2773" s="20"/>
      <c r="D2773" s="20"/>
      <c r="E2773" s="20"/>
    </row>
    <row r="2774" spans="1:5" hidden="1" x14ac:dyDescent="0.25">
      <c r="A2774">
        <f t="shared" si="287"/>
        <v>2760</v>
      </c>
      <c r="B2774" s="20"/>
      <c r="C2774" s="20"/>
      <c r="D2774" s="20"/>
      <c r="E2774" s="20"/>
    </row>
    <row r="2775" spans="1:5" hidden="1" x14ac:dyDescent="0.25">
      <c r="A2775">
        <f t="shared" si="287"/>
        <v>2761</v>
      </c>
      <c r="B2775" s="20"/>
      <c r="C2775" s="20"/>
      <c r="D2775" s="20"/>
      <c r="E2775" s="20"/>
    </row>
    <row r="2776" spans="1:5" hidden="1" x14ac:dyDescent="0.25">
      <c r="A2776">
        <f t="shared" si="287"/>
        <v>2762</v>
      </c>
      <c r="B2776" s="20"/>
      <c r="C2776" s="20"/>
      <c r="D2776" s="20"/>
      <c r="E2776" s="20"/>
    </row>
    <row r="2777" spans="1:5" hidden="1" x14ac:dyDescent="0.25">
      <c r="A2777">
        <f t="shared" si="287"/>
        <v>2763</v>
      </c>
      <c r="B2777" s="20"/>
      <c r="C2777" s="20"/>
      <c r="D2777" s="20"/>
      <c r="E2777" s="20"/>
    </row>
    <row r="2778" spans="1:5" hidden="1" x14ac:dyDescent="0.25">
      <c r="A2778">
        <f t="shared" si="287"/>
        <v>2764</v>
      </c>
      <c r="B2778" s="20"/>
      <c r="C2778" s="20"/>
      <c r="D2778" s="20"/>
      <c r="E2778" s="20"/>
    </row>
    <row r="2779" spans="1:5" hidden="1" x14ac:dyDescent="0.25">
      <c r="A2779">
        <f t="shared" si="287"/>
        <v>2765</v>
      </c>
      <c r="B2779" s="20"/>
      <c r="C2779" s="20"/>
      <c r="D2779" s="20"/>
      <c r="E2779" s="20"/>
    </row>
    <row r="2780" spans="1:5" hidden="1" x14ac:dyDescent="0.25">
      <c r="A2780">
        <f t="shared" si="287"/>
        <v>2766</v>
      </c>
      <c r="B2780" s="20"/>
      <c r="C2780" s="20"/>
      <c r="D2780" s="20"/>
      <c r="E2780" s="20"/>
    </row>
    <row r="2781" spans="1:5" hidden="1" x14ac:dyDescent="0.25">
      <c r="A2781">
        <f t="shared" si="287"/>
        <v>2767</v>
      </c>
      <c r="B2781" s="20"/>
      <c r="C2781" s="20"/>
      <c r="D2781" s="20"/>
      <c r="E2781" s="20"/>
    </row>
    <row r="2782" spans="1:5" hidden="1" x14ac:dyDescent="0.25">
      <c r="A2782">
        <f t="shared" si="287"/>
        <v>2768</v>
      </c>
      <c r="B2782" s="20"/>
      <c r="C2782" s="20"/>
      <c r="D2782" s="20"/>
      <c r="E2782" s="20"/>
    </row>
    <row r="2783" spans="1:5" hidden="1" x14ac:dyDescent="0.25">
      <c r="A2783">
        <f t="shared" si="287"/>
        <v>2769</v>
      </c>
      <c r="B2783" s="20"/>
      <c r="C2783" s="20"/>
      <c r="D2783" s="20"/>
      <c r="E2783" s="20"/>
    </row>
    <row r="2784" spans="1:5" hidden="1" x14ac:dyDescent="0.25">
      <c r="A2784">
        <f t="shared" si="287"/>
        <v>2770</v>
      </c>
      <c r="B2784" s="20"/>
      <c r="C2784" s="20"/>
      <c r="D2784" s="20"/>
      <c r="E2784" s="20"/>
    </row>
    <row r="2785" spans="1:5" hidden="1" x14ac:dyDescent="0.25">
      <c r="A2785">
        <f t="shared" si="287"/>
        <v>2771</v>
      </c>
      <c r="B2785" s="20"/>
      <c r="C2785" s="20"/>
      <c r="D2785" s="20"/>
      <c r="E2785" s="20"/>
    </row>
    <row r="2786" spans="1:5" hidden="1" x14ac:dyDescent="0.25">
      <c r="A2786">
        <f t="shared" si="287"/>
        <v>2772</v>
      </c>
      <c r="B2786" s="20"/>
      <c r="C2786" s="20"/>
      <c r="D2786" s="20"/>
      <c r="E2786" s="20"/>
    </row>
    <row r="2787" spans="1:5" hidden="1" x14ac:dyDescent="0.25">
      <c r="A2787">
        <f t="shared" si="287"/>
        <v>2773</v>
      </c>
      <c r="B2787" s="20"/>
      <c r="C2787" s="20"/>
      <c r="D2787" s="20"/>
      <c r="E2787" s="20"/>
    </row>
    <row r="2788" spans="1:5" hidden="1" x14ac:dyDescent="0.25">
      <c r="A2788">
        <f t="shared" si="287"/>
        <v>2774</v>
      </c>
      <c r="B2788" s="20"/>
      <c r="C2788" s="20"/>
      <c r="D2788" s="20"/>
      <c r="E2788" s="20"/>
    </row>
    <row r="2789" spans="1:5" hidden="1" x14ac:dyDescent="0.25">
      <c r="A2789">
        <f t="shared" si="287"/>
        <v>2775</v>
      </c>
      <c r="B2789" s="20"/>
      <c r="C2789" s="20"/>
      <c r="D2789" s="20"/>
      <c r="E2789" s="20"/>
    </row>
    <row r="2790" spans="1:5" hidden="1" x14ac:dyDescent="0.25">
      <c r="A2790">
        <f t="shared" si="287"/>
        <v>2776</v>
      </c>
      <c r="B2790" s="20"/>
      <c r="C2790" s="20"/>
      <c r="D2790" s="20"/>
      <c r="E2790" s="20"/>
    </row>
    <row r="2791" spans="1:5" hidden="1" x14ac:dyDescent="0.25">
      <c r="A2791">
        <f t="shared" si="287"/>
        <v>2777</v>
      </c>
      <c r="B2791" s="20"/>
      <c r="C2791" s="20"/>
      <c r="D2791" s="20"/>
      <c r="E2791" s="20"/>
    </row>
    <row r="2792" spans="1:5" hidden="1" x14ac:dyDescent="0.25">
      <c r="A2792">
        <f t="shared" si="287"/>
        <v>2778</v>
      </c>
      <c r="B2792" s="20"/>
      <c r="C2792" s="20"/>
      <c r="D2792" s="20"/>
      <c r="E2792" s="20"/>
    </row>
    <row r="2793" spans="1:5" hidden="1" x14ac:dyDescent="0.25">
      <c r="A2793">
        <f t="shared" si="287"/>
        <v>2779</v>
      </c>
      <c r="B2793" s="20"/>
      <c r="C2793" s="20"/>
      <c r="D2793" s="20"/>
      <c r="E2793" s="20"/>
    </row>
    <row r="2794" spans="1:5" hidden="1" x14ac:dyDescent="0.25">
      <c r="A2794">
        <f t="shared" si="287"/>
        <v>2780</v>
      </c>
      <c r="B2794" s="20"/>
      <c r="C2794" s="20"/>
      <c r="D2794" s="20"/>
      <c r="E2794" s="20"/>
    </row>
    <row r="2795" spans="1:5" hidden="1" x14ac:dyDescent="0.25">
      <c r="A2795">
        <f t="shared" si="287"/>
        <v>2781</v>
      </c>
      <c r="B2795" s="20"/>
      <c r="C2795" s="20"/>
      <c r="D2795" s="20"/>
      <c r="E2795" s="20"/>
    </row>
    <row r="2796" spans="1:5" hidden="1" x14ac:dyDescent="0.25">
      <c r="A2796">
        <f t="shared" si="287"/>
        <v>2782</v>
      </c>
      <c r="B2796" s="20"/>
      <c r="C2796" s="20"/>
      <c r="D2796" s="20"/>
      <c r="E2796" s="20"/>
    </row>
    <row r="2797" spans="1:5" hidden="1" x14ac:dyDescent="0.25">
      <c r="A2797">
        <f t="shared" si="287"/>
        <v>2783</v>
      </c>
      <c r="B2797" s="20"/>
      <c r="C2797" s="20"/>
      <c r="D2797" s="20"/>
      <c r="E2797" s="20"/>
    </row>
    <row r="2798" spans="1:5" hidden="1" x14ac:dyDescent="0.25">
      <c r="A2798">
        <f t="shared" si="287"/>
        <v>2784</v>
      </c>
      <c r="B2798" s="20"/>
      <c r="C2798" s="20"/>
      <c r="D2798" s="20"/>
      <c r="E2798" s="20"/>
    </row>
    <row r="2799" spans="1:5" hidden="1" x14ac:dyDescent="0.25">
      <c r="A2799">
        <f t="shared" si="287"/>
        <v>2785</v>
      </c>
      <c r="B2799" s="20"/>
      <c r="C2799" s="20"/>
      <c r="D2799" s="20"/>
      <c r="E2799" s="20"/>
    </row>
    <row r="2800" spans="1:5" hidden="1" x14ac:dyDescent="0.25">
      <c r="A2800">
        <f t="shared" si="287"/>
        <v>2786</v>
      </c>
      <c r="B2800" s="20"/>
      <c r="C2800" s="20"/>
      <c r="D2800" s="20"/>
      <c r="E2800" s="20"/>
    </row>
    <row r="2801" spans="1:5" hidden="1" x14ac:dyDescent="0.25">
      <c r="A2801">
        <f t="shared" si="287"/>
        <v>2787</v>
      </c>
      <c r="B2801" s="20"/>
      <c r="C2801" s="20"/>
      <c r="D2801" s="20"/>
      <c r="E2801" s="20"/>
    </row>
    <row r="2802" spans="1:5" hidden="1" x14ac:dyDescent="0.25">
      <c r="A2802">
        <f t="shared" si="287"/>
        <v>2788</v>
      </c>
      <c r="B2802" s="20"/>
      <c r="C2802" s="20"/>
      <c r="D2802" s="20"/>
      <c r="E2802" s="20"/>
    </row>
    <row r="2803" spans="1:5" hidden="1" x14ac:dyDescent="0.25">
      <c r="A2803">
        <f t="shared" si="287"/>
        <v>2789</v>
      </c>
      <c r="B2803" s="20"/>
      <c r="C2803" s="20"/>
      <c r="D2803" s="20"/>
      <c r="E2803" s="20"/>
    </row>
    <row r="2804" spans="1:5" hidden="1" x14ac:dyDescent="0.25">
      <c r="A2804">
        <f t="shared" si="287"/>
        <v>2790</v>
      </c>
      <c r="B2804" s="20"/>
      <c r="C2804" s="20"/>
      <c r="D2804" s="20"/>
      <c r="E2804" s="20"/>
    </row>
    <row r="2805" spans="1:5" hidden="1" x14ac:dyDescent="0.25">
      <c r="A2805">
        <f t="shared" si="287"/>
        <v>2791</v>
      </c>
      <c r="B2805" s="20"/>
      <c r="C2805" s="20"/>
      <c r="D2805" s="20"/>
      <c r="E2805" s="20"/>
    </row>
    <row r="2806" spans="1:5" hidden="1" x14ac:dyDescent="0.25">
      <c r="A2806">
        <f t="shared" si="287"/>
        <v>2792</v>
      </c>
      <c r="B2806" s="20"/>
      <c r="C2806" s="20"/>
      <c r="D2806" s="20"/>
      <c r="E2806" s="20"/>
    </row>
    <row r="2807" spans="1:5" hidden="1" x14ac:dyDescent="0.25">
      <c r="A2807">
        <f t="shared" si="287"/>
        <v>2793</v>
      </c>
      <c r="B2807" s="20"/>
      <c r="C2807" s="20"/>
      <c r="D2807" s="20"/>
      <c r="E2807" s="20"/>
    </row>
    <row r="2808" spans="1:5" hidden="1" x14ac:dyDescent="0.25">
      <c r="A2808">
        <f t="shared" si="287"/>
        <v>2794</v>
      </c>
      <c r="B2808" s="20"/>
      <c r="C2808" s="20"/>
      <c r="D2808" s="20"/>
      <c r="E2808" s="20"/>
    </row>
    <row r="2809" spans="1:5" hidden="1" x14ac:dyDescent="0.25">
      <c r="A2809">
        <f t="shared" si="287"/>
        <v>2795</v>
      </c>
      <c r="B2809" s="20"/>
      <c r="C2809" s="20"/>
      <c r="D2809" s="20"/>
      <c r="E2809" s="20"/>
    </row>
    <row r="2810" spans="1:5" hidden="1" x14ac:dyDescent="0.25">
      <c r="A2810">
        <f t="shared" si="287"/>
        <v>2796</v>
      </c>
      <c r="B2810" s="20"/>
      <c r="C2810" s="20"/>
      <c r="D2810" s="20"/>
      <c r="E2810" s="20"/>
    </row>
    <row r="2811" spans="1:5" hidden="1" x14ac:dyDescent="0.25">
      <c r="A2811">
        <f t="shared" si="287"/>
        <v>2797</v>
      </c>
      <c r="B2811" s="20"/>
      <c r="C2811" s="20"/>
      <c r="D2811" s="20"/>
      <c r="E2811" s="20"/>
    </row>
    <row r="2812" spans="1:5" hidden="1" x14ac:dyDescent="0.25">
      <c r="A2812">
        <f t="shared" si="287"/>
        <v>2798</v>
      </c>
      <c r="B2812" s="20"/>
      <c r="C2812" s="20"/>
      <c r="D2812" s="20"/>
      <c r="E2812" s="20"/>
    </row>
    <row r="2813" spans="1:5" hidden="1" x14ac:dyDescent="0.25">
      <c r="A2813">
        <f t="shared" si="287"/>
        <v>2799</v>
      </c>
      <c r="B2813" s="20"/>
      <c r="C2813" s="20"/>
      <c r="D2813" s="20"/>
      <c r="E2813" s="20"/>
    </row>
    <row r="2814" spans="1:5" hidden="1" x14ac:dyDescent="0.25">
      <c r="A2814">
        <f t="shared" si="287"/>
        <v>2800</v>
      </c>
      <c r="B2814" s="20"/>
      <c r="C2814" s="20"/>
      <c r="D2814" s="20"/>
      <c r="E2814" s="20"/>
    </row>
    <row r="2815" spans="1:5" hidden="1" x14ac:dyDescent="0.25">
      <c r="A2815">
        <f t="shared" si="287"/>
        <v>2801</v>
      </c>
      <c r="B2815" s="20"/>
      <c r="C2815" s="20"/>
      <c r="D2815" s="20"/>
      <c r="E2815" s="20"/>
    </row>
    <row r="2816" spans="1:5" hidden="1" x14ac:dyDescent="0.25">
      <c r="A2816">
        <f t="shared" si="287"/>
        <v>2802</v>
      </c>
      <c r="B2816" s="20"/>
      <c r="C2816" s="20"/>
      <c r="D2816" s="20"/>
      <c r="E2816" s="20"/>
    </row>
    <row r="2817" spans="1:5" hidden="1" x14ac:dyDescent="0.25">
      <c r="A2817">
        <f t="shared" si="287"/>
        <v>2803</v>
      </c>
      <c r="B2817" s="20"/>
      <c r="C2817" s="20"/>
      <c r="D2817" s="20"/>
      <c r="E2817" s="20"/>
    </row>
    <row r="2818" spans="1:5" hidden="1" x14ac:dyDescent="0.25">
      <c r="A2818">
        <f t="shared" si="287"/>
        <v>2804</v>
      </c>
      <c r="B2818" s="20"/>
      <c r="C2818" s="20"/>
      <c r="D2818" s="20"/>
      <c r="E2818" s="20"/>
    </row>
    <row r="2819" spans="1:5" hidden="1" x14ac:dyDescent="0.25">
      <c r="A2819">
        <f t="shared" si="287"/>
        <v>2805</v>
      </c>
      <c r="B2819" s="20"/>
      <c r="C2819" s="20"/>
      <c r="D2819" s="20"/>
      <c r="E2819" s="20"/>
    </row>
    <row r="2820" spans="1:5" hidden="1" x14ac:dyDescent="0.25">
      <c r="A2820">
        <f t="shared" si="287"/>
        <v>2806</v>
      </c>
      <c r="B2820" s="20"/>
      <c r="C2820" s="20"/>
      <c r="D2820" s="20"/>
      <c r="E2820" s="20"/>
    </row>
    <row r="2821" spans="1:5" hidden="1" x14ac:dyDescent="0.25">
      <c r="A2821">
        <f t="shared" si="287"/>
        <v>2807</v>
      </c>
      <c r="B2821" s="20"/>
      <c r="C2821" s="20"/>
      <c r="D2821" s="20"/>
      <c r="E2821" s="20"/>
    </row>
    <row r="2822" spans="1:5" hidden="1" x14ac:dyDescent="0.25">
      <c r="A2822">
        <f t="shared" si="287"/>
        <v>2808</v>
      </c>
      <c r="B2822" s="20"/>
      <c r="C2822" s="20"/>
      <c r="D2822" s="20"/>
      <c r="E2822" s="20"/>
    </row>
    <row r="2823" spans="1:5" hidden="1" x14ac:dyDescent="0.25">
      <c r="A2823">
        <f t="shared" si="287"/>
        <v>2809</v>
      </c>
      <c r="B2823" s="20"/>
      <c r="C2823" s="20"/>
      <c r="D2823" s="20"/>
      <c r="E2823" s="20"/>
    </row>
    <row r="2824" spans="1:5" hidden="1" x14ac:dyDescent="0.25">
      <c r="A2824">
        <f t="shared" si="287"/>
        <v>2810</v>
      </c>
      <c r="B2824" s="20"/>
      <c r="C2824" s="20"/>
      <c r="D2824" s="20"/>
      <c r="E2824" s="20"/>
    </row>
    <row r="2825" spans="1:5" hidden="1" x14ac:dyDescent="0.25">
      <c r="A2825">
        <f t="shared" si="287"/>
        <v>2811</v>
      </c>
      <c r="B2825" s="20"/>
      <c r="C2825" s="20"/>
      <c r="D2825" s="20"/>
      <c r="E2825" s="20"/>
    </row>
    <row r="2826" spans="1:5" hidden="1" x14ac:dyDescent="0.25">
      <c r="A2826">
        <f t="shared" si="287"/>
        <v>2812</v>
      </c>
      <c r="B2826" s="20"/>
      <c r="C2826" s="20"/>
      <c r="D2826" s="20"/>
      <c r="E2826" s="20"/>
    </row>
    <row r="2827" spans="1:5" hidden="1" x14ac:dyDescent="0.25">
      <c r="A2827">
        <f t="shared" si="287"/>
        <v>2813</v>
      </c>
      <c r="B2827" s="20"/>
      <c r="C2827" s="20"/>
      <c r="D2827" s="20"/>
      <c r="E2827" s="20"/>
    </row>
    <row r="2828" spans="1:5" hidden="1" x14ac:dyDescent="0.25">
      <c r="A2828">
        <f t="shared" ref="A2828:A2891" si="288">A2827+1</f>
        <v>2814</v>
      </c>
      <c r="B2828" s="20"/>
      <c r="C2828" s="20"/>
      <c r="D2828" s="20"/>
      <c r="E2828" s="20"/>
    </row>
    <row r="2829" spans="1:5" hidden="1" x14ac:dyDescent="0.25">
      <c r="A2829">
        <f t="shared" si="288"/>
        <v>2815</v>
      </c>
      <c r="B2829" s="20"/>
      <c r="C2829" s="20"/>
      <c r="D2829" s="20"/>
      <c r="E2829" s="20"/>
    </row>
    <row r="2830" spans="1:5" hidden="1" x14ac:dyDescent="0.25">
      <c r="A2830">
        <f t="shared" si="288"/>
        <v>2816</v>
      </c>
      <c r="B2830" s="20"/>
      <c r="C2830" s="20"/>
      <c r="D2830" s="20"/>
      <c r="E2830" s="20"/>
    </row>
    <row r="2831" spans="1:5" hidden="1" x14ac:dyDescent="0.25">
      <c r="A2831">
        <f t="shared" si="288"/>
        <v>2817</v>
      </c>
      <c r="B2831" s="20"/>
      <c r="C2831" s="20"/>
      <c r="D2831" s="20"/>
      <c r="E2831" s="20"/>
    </row>
    <row r="2832" spans="1:5" hidden="1" x14ac:dyDescent="0.25">
      <c r="A2832">
        <f t="shared" si="288"/>
        <v>2818</v>
      </c>
      <c r="B2832" s="20"/>
      <c r="C2832" s="20"/>
      <c r="D2832" s="20"/>
      <c r="E2832" s="20"/>
    </row>
    <row r="2833" spans="1:5" hidden="1" x14ac:dyDescent="0.25">
      <c r="A2833">
        <f t="shared" si="288"/>
        <v>2819</v>
      </c>
      <c r="B2833" s="20"/>
      <c r="C2833" s="20"/>
      <c r="D2833" s="20"/>
      <c r="E2833" s="20"/>
    </row>
    <row r="2834" spans="1:5" hidden="1" x14ac:dyDescent="0.25">
      <c r="A2834">
        <f t="shared" si="288"/>
        <v>2820</v>
      </c>
      <c r="B2834" s="20"/>
      <c r="C2834" s="20"/>
      <c r="D2834" s="20"/>
      <c r="E2834" s="20"/>
    </row>
    <row r="2835" spans="1:5" hidden="1" x14ac:dyDescent="0.25">
      <c r="A2835">
        <f t="shared" si="288"/>
        <v>2821</v>
      </c>
      <c r="B2835" s="20"/>
      <c r="C2835" s="20"/>
      <c r="D2835" s="20"/>
      <c r="E2835" s="20"/>
    </row>
    <row r="2836" spans="1:5" hidden="1" x14ac:dyDescent="0.25">
      <c r="A2836">
        <f t="shared" si="288"/>
        <v>2822</v>
      </c>
      <c r="B2836" s="20"/>
      <c r="C2836" s="20"/>
      <c r="D2836" s="20"/>
      <c r="E2836" s="20"/>
    </row>
    <row r="2837" spans="1:5" hidden="1" x14ac:dyDescent="0.25">
      <c r="A2837">
        <f t="shared" si="288"/>
        <v>2823</v>
      </c>
      <c r="B2837" s="20"/>
      <c r="C2837" s="20"/>
      <c r="D2837" s="20"/>
      <c r="E2837" s="20"/>
    </row>
    <row r="2838" spans="1:5" hidden="1" x14ac:dyDescent="0.25">
      <c r="A2838">
        <f t="shared" si="288"/>
        <v>2824</v>
      </c>
      <c r="B2838" s="20"/>
      <c r="C2838" s="20"/>
      <c r="D2838" s="20"/>
      <c r="E2838" s="20"/>
    </row>
    <row r="2839" spans="1:5" hidden="1" x14ac:dyDescent="0.25">
      <c r="A2839">
        <f t="shared" si="288"/>
        <v>2825</v>
      </c>
      <c r="B2839" s="20"/>
      <c r="C2839" s="20"/>
      <c r="D2839" s="20"/>
      <c r="E2839" s="20"/>
    </row>
    <row r="2840" spans="1:5" hidden="1" x14ac:dyDescent="0.25">
      <c r="A2840">
        <f t="shared" si="288"/>
        <v>2826</v>
      </c>
      <c r="B2840" s="20"/>
      <c r="C2840" s="20"/>
      <c r="D2840" s="20"/>
      <c r="E2840" s="20"/>
    </row>
    <row r="2841" spans="1:5" hidden="1" x14ac:dyDescent="0.25">
      <c r="A2841">
        <f t="shared" si="288"/>
        <v>2827</v>
      </c>
      <c r="B2841" s="20"/>
      <c r="C2841" s="20"/>
      <c r="D2841" s="20"/>
      <c r="E2841" s="20"/>
    </row>
    <row r="2842" spans="1:5" hidden="1" x14ac:dyDescent="0.25">
      <c r="A2842">
        <f t="shared" si="288"/>
        <v>2828</v>
      </c>
      <c r="B2842" s="20"/>
      <c r="C2842" s="20"/>
      <c r="D2842" s="20"/>
      <c r="E2842" s="20"/>
    </row>
    <row r="2843" spans="1:5" hidden="1" x14ac:dyDescent="0.25">
      <c r="A2843">
        <f t="shared" si="288"/>
        <v>2829</v>
      </c>
      <c r="B2843" s="20"/>
      <c r="C2843" s="20"/>
      <c r="D2843" s="20"/>
      <c r="E2843" s="20"/>
    </row>
    <row r="2844" spans="1:5" hidden="1" x14ac:dyDescent="0.25">
      <c r="A2844">
        <f t="shared" si="288"/>
        <v>2830</v>
      </c>
      <c r="B2844" s="20"/>
      <c r="C2844" s="20"/>
      <c r="D2844" s="20"/>
      <c r="E2844" s="20"/>
    </row>
    <row r="2845" spans="1:5" hidden="1" x14ac:dyDescent="0.25">
      <c r="A2845">
        <f t="shared" si="288"/>
        <v>2831</v>
      </c>
      <c r="B2845" s="20"/>
      <c r="C2845" s="20"/>
      <c r="D2845" s="20"/>
      <c r="E2845" s="20"/>
    </row>
    <row r="2846" spans="1:5" hidden="1" x14ac:dyDescent="0.25">
      <c r="A2846">
        <f t="shared" si="288"/>
        <v>2832</v>
      </c>
      <c r="B2846" s="20"/>
      <c r="C2846" s="20"/>
      <c r="D2846" s="20"/>
      <c r="E2846" s="20"/>
    </row>
    <row r="2847" spans="1:5" hidden="1" x14ac:dyDescent="0.25">
      <c r="A2847">
        <f t="shared" si="288"/>
        <v>2833</v>
      </c>
      <c r="B2847" s="20"/>
      <c r="C2847" s="20"/>
      <c r="D2847" s="20"/>
      <c r="E2847" s="20"/>
    </row>
    <row r="2848" spans="1:5" hidden="1" x14ac:dyDescent="0.25">
      <c r="A2848">
        <f t="shared" si="288"/>
        <v>2834</v>
      </c>
      <c r="B2848" s="20"/>
      <c r="C2848" s="20"/>
      <c r="D2848" s="20"/>
      <c r="E2848" s="20"/>
    </row>
    <row r="2849" spans="1:5" hidden="1" x14ac:dyDescent="0.25">
      <c r="A2849">
        <f t="shared" si="288"/>
        <v>2835</v>
      </c>
      <c r="B2849" s="20"/>
      <c r="C2849" s="20"/>
      <c r="D2849" s="20"/>
      <c r="E2849" s="20"/>
    </row>
    <row r="2850" spans="1:5" hidden="1" x14ac:dyDescent="0.25">
      <c r="A2850">
        <f t="shared" si="288"/>
        <v>2836</v>
      </c>
      <c r="B2850" s="20"/>
      <c r="C2850" s="20"/>
      <c r="D2850" s="20"/>
      <c r="E2850" s="20"/>
    </row>
    <row r="2851" spans="1:5" hidden="1" x14ac:dyDescent="0.25">
      <c r="A2851">
        <f t="shared" si="288"/>
        <v>2837</v>
      </c>
      <c r="B2851" s="20"/>
      <c r="C2851" s="20"/>
      <c r="D2851" s="20"/>
      <c r="E2851" s="20"/>
    </row>
    <row r="2852" spans="1:5" hidden="1" x14ac:dyDescent="0.25">
      <c r="A2852">
        <f t="shared" si="288"/>
        <v>2838</v>
      </c>
      <c r="B2852" s="20"/>
      <c r="C2852" s="20"/>
      <c r="D2852" s="20"/>
      <c r="E2852" s="20"/>
    </row>
    <row r="2853" spans="1:5" hidden="1" x14ac:dyDescent="0.25">
      <c r="A2853">
        <f t="shared" si="288"/>
        <v>2839</v>
      </c>
      <c r="B2853" s="20"/>
      <c r="C2853" s="20"/>
      <c r="D2853" s="20"/>
      <c r="E2853" s="20"/>
    </row>
    <row r="2854" spans="1:5" hidden="1" x14ac:dyDescent="0.25">
      <c r="A2854">
        <f t="shared" si="288"/>
        <v>2840</v>
      </c>
      <c r="B2854" s="20"/>
      <c r="C2854" s="20"/>
      <c r="D2854" s="20"/>
      <c r="E2854" s="20"/>
    </row>
    <row r="2855" spans="1:5" hidden="1" x14ac:dyDescent="0.25">
      <c r="A2855">
        <f t="shared" si="288"/>
        <v>2841</v>
      </c>
      <c r="B2855" s="20"/>
      <c r="C2855" s="20"/>
      <c r="D2855" s="20"/>
      <c r="E2855" s="20"/>
    </row>
    <row r="2856" spans="1:5" hidden="1" x14ac:dyDescent="0.25">
      <c r="A2856">
        <f t="shared" si="288"/>
        <v>2842</v>
      </c>
      <c r="B2856" s="20"/>
      <c r="C2856" s="20"/>
      <c r="D2856" s="20"/>
      <c r="E2856" s="20"/>
    </row>
    <row r="2857" spans="1:5" hidden="1" x14ac:dyDescent="0.25">
      <c r="A2857">
        <f t="shared" si="288"/>
        <v>2843</v>
      </c>
      <c r="B2857" s="20"/>
      <c r="C2857" s="20"/>
      <c r="D2857" s="20"/>
      <c r="E2857" s="20"/>
    </row>
    <row r="2858" spans="1:5" hidden="1" x14ac:dyDescent="0.25">
      <c r="A2858">
        <f t="shared" si="288"/>
        <v>2844</v>
      </c>
      <c r="B2858" s="20"/>
      <c r="C2858" s="20"/>
      <c r="D2858" s="20"/>
      <c r="E2858" s="20"/>
    </row>
    <row r="2859" spans="1:5" hidden="1" x14ac:dyDescent="0.25">
      <c r="A2859">
        <f t="shared" si="288"/>
        <v>2845</v>
      </c>
      <c r="B2859" s="20"/>
      <c r="C2859" s="20"/>
      <c r="D2859" s="20"/>
      <c r="E2859" s="20"/>
    </row>
    <row r="2860" spans="1:5" hidden="1" x14ac:dyDescent="0.25">
      <c r="A2860">
        <f t="shared" si="288"/>
        <v>2846</v>
      </c>
      <c r="B2860" s="20"/>
      <c r="C2860" s="20"/>
      <c r="D2860" s="20"/>
      <c r="E2860" s="20"/>
    </row>
    <row r="2861" spans="1:5" hidden="1" x14ac:dyDescent="0.25">
      <c r="A2861">
        <f t="shared" si="288"/>
        <v>2847</v>
      </c>
      <c r="B2861" s="20"/>
      <c r="C2861" s="20"/>
      <c r="D2861" s="20"/>
      <c r="E2861" s="20"/>
    </row>
    <row r="2862" spans="1:5" hidden="1" x14ac:dyDescent="0.25">
      <c r="A2862">
        <f t="shared" si="288"/>
        <v>2848</v>
      </c>
      <c r="B2862" s="20"/>
      <c r="C2862" s="20"/>
      <c r="D2862" s="20"/>
      <c r="E2862" s="20"/>
    </row>
    <row r="2863" spans="1:5" hidden="1" x14ac:dyDescent="0.25">
      <c r="A2863">
        <f t="shared" si="288"/>
        <v>2849</v>
      </c>
      <c r="B2863" s="20"/>
      <c r="C2863" s="20"/>
      <c r="D2863" s="20"/>
      <c r="E2863" s="20"/>
    </row>
    <row r="2864" spans="1:5" hidden="1" x14ac:dyDescent="0.25">
      <c r="A2864">
        <f t="shared" si="288"/>
        <v>2850</v>
      </c>
      <c r="B2864" s="20"/>
      <c r="C2864" s="20"/>
      <c r="D2864" s="20"/>
      <c r="E2864" s="20"/>
    </row>
    <row r="2865" spans="1:5" hidden="1" x14ac:dyDescent="0.25">
      <c r="A2865">
        <f t="shared" si="288"/>
        <v>2851</v>
      </c>
      <c r="B2865" s="20"/>
      <c r="C2865" s="20"/>
      <c r="D2865" s="20"/>
      <c r="E2865" s="20"/>
    </row>
    <row r="2866" spans="1:5" hidden="1" x14ac:dyDescent="0.25">
      <c r="A2866">
        <f t="shared" si="288"/>
        <v>2852</v>
      </c>
      <c r="B2866" s="20"/>
      <c r="C2866" s="20"/>
      <c r="D2866" s="20"/>
      <c r="E2866" s="20"/>
    </row>
    <row r="2867" spans="1:5" hidden="1" x14ac:dyDescent="0.25">
      <c r="A2867">
        <f t="shared" si="288"/>
        <v>2853</v>
      </c>
      <c r="B2867" s="20"/>
      <c r="C2867" s="20"/>
      <c r="D2867" s="20"/>
      <c r="E2867" s="20"/>
    </row>
    <row r="2868" spans="1:5" hidden="1" x14ac:dyDescent="0.25">
      <c r="A2868">
        <f t="shared" si="288"/>
        <v>2854</v>
      </c>
      <c r="B2868" s="20"/>
      <c r="C2868" s="20"/>
      <c r="D2868" s="20"/>
      <c r="E2868" s="20"/>
    </row>
    <row r="2869" spans="1:5" hidden="1" x14ac:dyDescent="0.25">
      <c r="A2869">
        <f t="shared" si="288"/>
        <v>2855</v>
      </c>
      <c r="B2869" s="20"/>
      <c r="C2869" s="20"/>
      <c r="D2869" s="20"/>
      <c r="E2869" s="20"/>
    </row>
    <row r="2870" spans="1:5" hidden="1" x14ac:dyDescent="0.25">
      <c r="A2870">
        <f t="shared" si="288"/>
        <v>2856</v>
      </c>
      <c r="B2870" s="20"/>
      <c r="C2870" s="20"/>
      <c r="D2870" s="20"/>
      <c r="E2870" s="20"/>
    </row>
    <row r="2871" spans="1:5" hidden="1" x14ac:dyDescent="0.25">
      <c r="A2871">
        <f t="shared" si="288"/>
        <v>2857</v>
      </c>
      <c r="B2871" s="20"/>
      <c r="C2871" s="20"/>
      <c r="D2871" s="20"/>
      <c r="E2871" s="20"/>
    </row>
    <row r="2872" spans="1:5" hidden="1" x14ac:dyDescent="0.25">
      <c r="A2872">
        <f t="shared" si="288"/>
        <v>2858</v>
      </c>
      <c r="B2872" s="20"/>
      <c r="C2872" s="20"/>
      <c r="D2872" s="20"/>
      <c r="E2872" s="20"/>
    </row>
    <row r="2873" spans="1:5" hidden="1" x14ac:dyDescent="0.25">
      <c r="A2873">
        <f t="shared" si="288"/>
        <v>2859</v>
      </c>
      <c r="B2873" s="20"/>
      <c r="C2873" s="20"/>
      <c r="D2873" s="20"/>
      <c r="E2873" s="20"/>
    </row>
    <row r="2874" spans="1:5" hidden="1" x14ac:dyDescent="0.25">
      <c r="A2874">
        <f t="shared" si="288"/>
        <v>2860</v>
      </c>
      <c r="B2874" s="20"/>
      <c r="C2874" s="20"/>
      <c r="D2874" s="20"/>
      <c r="E2874" s="20"/>
    </row>
    <row r="2875" spans="1:5" hidden="1" x14ac:dyDescent="0.25">
      <c r="A2875">
        <f t="shared" si="288"/>
        <v>2861</v>
      </c>
      <c r="B2875" s="20"/>
      <c r="C2875" s="20"/>
      <c r="D2875" s="20"/>
      <c r="E2875" s="20"/>
    </row>
    <row r="2876" spans="1:5" hidden="1" x14ac:dyDescent="0.25">
      <c r="A2876">
        <f t="shared" si="288"/>
        <v>2862</v>
      </c>
      <c r="B2876" s="20"/>
      <c r="C2876" s="20"/>
      <c r="D2876" s="20"/>
      <c r="E2876" s="20"/>
    </row>
    <row r="2877" spans="1:5" hidden="1" x14ac:dyDescent="0.25">
      <c r="A2877">
        <f t="shared" si="288"/>
        <v>2863</v>
      </c>
      <c r="B2877" s="20"/>
      <c r="C2877" s="20"/>
      <c r="D2877" s="20"/>
      <c r="E2877" s="20"/>
    </row>
    <row r="2878" spans="1:5" hidden="1" x14ac:dyDescent="0.25">
      <c r="A2878">
        <f t="shared" si="288"/>
        <v>2864</v>
      </c>
      <c r="B2878" s="20"/>
      <c r="C2878" s="20"/>
      <c r="D2878" s="20"/>
      <c r="E2878" s="20"/>
    </row>
    <row r="2879" spans="1:5" hidden="1" x14ac:dyDescent="0.25">
      <c r="A2879">
        <f t="shared" si="288"/>
        <v>2865</v>
      </c>
      <c r="B2879" s="20"/>
      <c r="C2879" s="20"/>
      <c r="D2879" s="20"/>
      <c r="E2879" s="20"/>
    </row>
    <row r="2880" spans="1:5" hidden="1" x14ac:dyDescent="0.25">
      <c r="A2880">
        <f t="shared" si="288"/>
        <v>2866</v>
      </c>
      <c r="B2880" s="20"/>
      <c r="C2880" s="20"/>
      <c r="D2880" s="20"/>
      <c r="E2880" s="20"/>
    </row>
    <row r="2881" spans="1:5" hidden="1" x14ac:dyDescent="0.25">
      <c r="A2881">
        <f t="shared" si="288"/>
        <v>2867</v>
      </c>
      <c r="B2881" s="20"/>
      <c r="C2881" s="20"/>
      <c r="D2881" s="20"/>
      <c r="E2881" s="20"/>
    </row>
    <row r="2882" spans="1:5" hidden="1" x14ac:dyDescent="0.25">
      <c r="A2882">
        <f t="shared" si="288"/>
        <v>2868</v>
      </c>
      <c r="B2882" s="20"/>
      <c r="C2882" s="20"/>
      <c r="D2882" s="20"/>
      <c r="E2882" s="20"/>
    </row>
    <row r="2883" spans="1:5" hidden="1" x14ac:dyDescent="0.25">
      <c r="A2883">
        <f t="shared" si="288"/>
        <v>2869</v>
      </c>
      <c r="B2883" s="20"/>
      <c r="C2883" s="20"/>
      <c r="D2883" s="20"/>
      <c r="E2883" s="20"/>
    </row>
    <row r="2884" spans="1:5" hidden="1" x14ac:dyDescent="0.25">
      <c r="A2884">
        <f t="shared" si="288"/>
        <v>2870</v>
      </c>
      <c r="B2884" s="20"/>
      <c r="C2884" s="20"/>
      <c r="D2884" s="20"/>
      <c r="E2884" s="20"/>
    </row>
    <row r="2885" spans="1:5" hidden="1" x14ac:dyDescent="0.25">
      <c r="A2885">
        <f t="shared" si="288"/>
        <v>2871</v>
      </c>
      <c r="B2885" s="20"/>
      <c r="C2885" s="20"/>
      <c r="D2885" s="20"/>
      <c r="E2885" s="20"/>
    </row>
    <row r="2886" spans="1:5" hidden="1" x14ac:dyDescent="0.25">
      <c r="A2886">
        <f t="shared" si="288"/>
        <v>2872</v>
      </c>
      <c r="B2886" s="20"/>
      <c r="C2886" s="20"/>
      <c r="D2886" s="20"/>
      <c r="E2886" s="20"/>
    </row>
    <row r="2887" spans="1:5" hidden="1" x14ac:dyDescent="0.25">
      <c r="A2887">
        <f t="shared" si="288"/>
        <v>2873</v>
      </c>
      <c r="B2887" s="20"/>
      <c r="C2887" s="20"/>
      <c r="D2887" s="20"/>
      <c r="E2887" s="20"/>
    </row>
    <row r="2888" spans="1:5" hidden="1" x14ac:dyDescent="0.25">
      <c r="A2888">
        <f t="shared" si="288"/>
        <v>2874</v>
      </c>
      <c r="B2888" s="20"/>
      <c r="C2888" s="20"/>
      <c r="D2888" s="20"/>
      <c r="E2888" s="20"/>
    </row>
    <row r="2889" spans="1:5" hidden="1" x14ac:dyDescent="0.25">
      <c r="A2889">
        <f t="shared" si="288"/>
        <v>2875</v>
      </c>
      <c r="B2889" s="20"/>
      <c r="C2889" s="20"/>
      <c r="D2889" s="20"/>
      <c r="E2889" s="20"/>
    </row>
    <row r="2890" spans="1:5" hidden="1" x14ac:dyDescent="0.25">
      <c r="A2890">
        <f t="shared" si="288"/>
        <v>2876</v>
      </c>
      <c r="B2890" s="20"/>
      <c r="C2890" s="20"/>
      <c r="D2890" s="20"/>
      <c r="E2890" s="20"/>
    </row>
    <row r="2891" spans="1:5" hidden="1" x14ac:dyDescent="0.25">
      <c r="A2891">
        <f t="shared" si="288"/>
        <v>2877</v>
      </c>
      <c r="B2891" s="20"/>
      <c r="C2891" s="20"/>
      <c r="D2891" s="20"/>
      <c r="E2891" s="20"/>
    </row>
    <row r="2892" spans="1:5" hidden="1" x14ac:dyDescent="0.25">
      <c r="A2892">
        <f t="shared" ref="A2892:A2955" si="289">A2891+1</f>
        <v>2878</v>
      </c>
      <c r="B2892" s="20"/>
      <c r="C2892" s="20"/>
      <c r="D2892" s="20"/>
      <c r="E2892" s="20"/>
    </row>
    <row r="2893" spans="1:5" hidden="1" x14ac:dyDescent="0.25">
      <c r="A2893">
        <f t="shared" si="289"/>
        <v>2879</v>
      </c>
      <c r="B2893" s="20"/>
      <c r="C2893" s="20"/>
      <c r="D2893" s="20"/>
      <c r="E2893" s="20"/>
    </row>
    <row r="2894" spans="1:5" hidden="1" x14ac:dyDescent="0.25">
      <c r="A2894">
        <f t="shared" si="289"/>
        <v>2880</v>
      </c>
      <c r="B2894" s="20"/>
      <c r="C2894" s="20"/>
      <c r="D2894" s="20"/>
      <c r="E2894" s="20"/>
    </row>
    <row r="2895" spans="1:5" hidden="1" x14ac:dyDescent="0.25">
      <c r="A2895">
        <f t="shared" si="289"/>
        <v>2881</v>
      </c>
      <c r="B2895" s="20"/>
      <c r="C2895" s="20"/>
      <c r="D2895" s="20"/>
      <c r="E2895" s="20"/>
    </row>
    <row r="2896" spans="1:5" hidden="1" x14ac:dyDescent="0.25">
      <c r="A2896">
        <f t="shared" si="289"/>
        <v>2882</v>
      </c>
      <c r="B2896" s="20"/>
      <c r="C2896" s="20"/>
      <c r="D2896" s="20"/>
      <c r="E2896" s="20"/>
    </row>
    <row r="2897" spans="1:5" hidden="1" x14ac:dyDescent="0.25">
      <c r="A2897">
        <f t="shared" si="289"/>
        <v>2883</v>
      </c>
      <c r="B2897" s="20"/>
      <c r="C2897" s="20"/>
      <c r="D2897" s="20"/>
      <c r="E2897" s="20"/>
    </row>
    <row r="2898" spans="1:5" hidden="1" x14ac:dyDescent="0.25">
      <c r="A2898">
        <f t="shared" si="289"/>
        <v>2884</v>
      </c>
      <c r="B2898" s="20"/>
      <c r="C2898" s="20"/>
      <c r="D2898" s="20"/>
      <c r="E2898" s="20"/>
    </row>
    <row r="2899" spans="1:5" hidden="1" x14ac:dyDescent="0.25">
      <c r="A2899">
        <f t="shared" si="289"/>
        <v>2885</v>
      </c>
      <c r="B2899" s="20"/>
      <c r="C2899" s="20"/>
      <c r="D2899" s="20"/>
      <c r="E2899" s="20"/>
    </row>
    <row r="2900" spans="1:5" hidden="1" x14ac:dyDescent="0.25">
      <c r="A2900">
        <f t="shared" si="289"/>
        <v>2886</v>
      </c>
      <c r="B2900" s="20"/>
      <c r="C2900" s="20"/>
      <c r="D2900" s="20"/>
      <c r="E2900" s="20"/>
    </row>
    <row r="2901" spans="1:5" hidden="1" x14ac:dyDescent="0.25">
      <c r="A2901">
        <f t="shared" si="289"/>
        <v>2887</v>
      </c>
      <c r="B2901" s="20"/>
      <c r="C2901" s="20"/>
      <c r="D2901" s="20"/>
      <c r="E2901" s="20"/>
    </row>
    <row r="2902" spans="1:5" hidden="1" x14ac:dyDescent="0.25">
      <c r="A2902">
        <f t="shared" si="289"/>
        <v>2888</v>
      </c>
      <c r="B2902" s="20"/>
      <c r="C2902" s="20"/>
      <c r="D2902" s="20"/>
      <c r="E2902" s="20"/>
    </row>
    <row r="2903" spans="1:5" hidden="1" x14ac:dyDescent="0.25">
      <c r="A2903">
        <f t="shared" si="289"/>
        <v>2889</v>
      </c>
      <c r="B2903" s="20"/>
      <c r="C2903" s="20"/>
      <c r="D2903" s="20"/>
      <c r="E2903" s="20"/>
    </row>
    <row r="2904" spans="1:5" hidden="1" x14ac:dyDescent="0.25">
      <c r="A2904">
        <f t="shared" si="289"/>
        <v>2890</v>
      </c>
      <c r="B2904" s="20"/>
      <c r="C2904" s="20"/>
      <c r="D2904" s="20"/>
      <c r="E2904" s="20"/>
    </row>
    <row r="2905" spans="1:5" hidden="1" x14ac:dyDescent="0.25">
      <c r="A2905">
        <f t="shared" si="289"/>
        <v>2891</v>
      </c>
      <c r="B2905" s="20"/>
      <c r="C2905" s="20"/>
      <c r="D2905" s="20"/>
      <c r="E2905" s="20"/>
    </row>
    <row r="2906" spans="1:5" hidden="1" x14ac:dyDescent="0.25">
      <c r="A2906">
        <f t="shared" si="289"/>
        <v>2892</v>
      </c>
      <c r="B2906" s="20"/>
      <c r="C2906" s="20"/>
      <c r="D2906" s="20"/>
      <c r="E2906" s="20"/>
    </row>
    <row r="2907" spans="1:5" hidden="1" x14ac:dyDescent="0.25">
      <c r="A2907">
        <f t="shared" si="289"/>
        <v>2893</v>
      </c>
      <c r="B2907" s="20"/>
      <c r="C2907" s="20"/>
      <c r="D2907" s="20"/>
      <c r="E2907" s="20"/>
    </row>
    <row r="2908" spans="1:5" hidden="1" x14ac:dyDescent="0.25">
      <c r="A2908">
        <f t="shared" si="289"/>
        <v>2894</v>
      </c>
      <c r="B2908" s="20"/>
      <c r="C2908" s="20"/>
      <c r="D2908" s="20"/>
      <c r="E2908" s="20"/>
    </row>
    <row r="2909" spans="1:5" hidden="1" x14ac:dyDescent="0.25">
      <c r="A2909">
        <f t="shared" si="289"/>
        <v>2895</v>
      </c>
      <c r="B2909" s="20"/>
      <c r="C2909" s="20"/>
      <c r="D2909" s="20"/>
      <c r="E2909" s="20"/>
    </row>
    <row r="2910" spans="1:5" hidden="1" x14ac:dyDescent="0.25">
      <c r="A2910">
        <f t="shared" si="289"/>
        <v>2896</v>
      </c>
      <c r="B2910" s="20"/>
      <c r="C2910" s="20"/>
      <c r="D2910" s="20"/>
      <c r="E2910" s="20"/>
    </row>
    <row r="2911" spans="1:5" hidden="1" x14ac:dyDescent="0.25">
      <c r="A2911">
        <f t="shared" si="289"/>
        <v>2897</v>
      </c>
      <c r="B2911" s="20"/>
      <c r="C2911" s="20"/>
      <c r="D2911" s="20"/>
      <c r="E2911" s="20"/>
    </row>
    <row r="2912" spans="1:5" hidden="1" x14ac:dyDescent="0.25">
      <c r="A2912">
        <f t="shared" si="289"/>
        <v>2898</v>
      </c>
      <c r="B2912" s="20"/>
      <c r="C2912" s="20"/>
      <c r="D2912" s="20"/>
      <c r="E2912" s="20"/>
    </row>
    <row r="2913" spans="1:5" hidden="1" x14ac:dyDescent="0.25">
      <c r="A2913">
        <f t="shared" si="289"/>
        <v>2899</v>
      </c>
      <c r="B2913" s="20"/>
      <c r="C2913" s="20"/>
      <c r="D2913" s="20"/>
      <c r="E2913" s="20"/>
    </row>
    <row r="2914" spans="1:5" hidden="1" x14ac:dyDescent="0.25">
      <c r="A2914">
        <f t="shared" si="289"/>
        <v>2900</v>
      </c>
      <c r="B2914" s="20"/>
      <c r="C2914" s="20"/>
      <c r="D2914" s="20"/>
      <c r="E2914" s="20"/>
    </row>
    <row r="2915" spans="1:5" hidden="1" x14ac:dyDescent="0.25">
      <c r="A2915">
        <f t="shared" si="289"/>
        <v>2901</v>
      </c>
      <c r="B2915" s="20"/>
      <c r="C2915" s="20"/>
      <c r="D2915" s="20"/>
      <c r="E2915" s="20"/>
    </row>
    <row r="2916" spans="1:5" hidden="1" x14ac:dyDescent="0.25">
      <c r="A2916">
        <f t="shared" si="289"/>
        <v>2902</v>
      </c>
      <c r="B2916" s="20"/>
      <c r="C2916" s="20"/>
      <c r="D2916" s="20"/>
      <c r="E2916" s="20"/>
    </row>
    <row r="2917" spans="1:5" hidden="1" x14ac:dyDescent="0.25">
      <c r="A2917">
        <f t="shared" si="289"/>
        <v>2903</v>
      </c>
      <c r="B2917" s="20"/>
      <c r="C2917" s="20"/>
      <c r="D2917" s="20"/>
      <c r="E2917" s="20"/>
    </row>
    <row r="2918" spans="1:5" hidden="1" x14ac:dyDescent="0.25">
      <c r="A2918">
        <f t="shared" si="289"/>
        <v>2904</v>
      </c>
      <c r="B2918" s="20"/>
      <c r="C2918" s="20"/>
      <c r="D2918" s="20"/>
      <c r="E2918" s="20"/>
    </row>
    <row r="2919" spans="1:5" hidden="1" x14ac:dyDescent="0.25">
      <c r="A2919">
        <f t="shared" si="289"/>
        <v>2905</v>
      </c>
      <c r="B2919" s="20"/>
      <c r="C2919" s="20"/>
      <c r="D2919" s="20"/>
      <c r="E2919" s="20"/>
    </row>
    <row r="2920" spans="1:5" hidden="1" x14ac:dyDescent="0.25">
      <c r="A2920">
        <f t="shared" si="289"/>
        <v>2906</v>
      </c>
      <c r="B2920" s="20"/>
      <c r="C2920" s="20"/>
      <c r="D2920" s="20"/>
      <c r="E2920" s="20"/>
    </row>
    <row r="2921" spans="1:5" hidden="1" x14ac:dyDescent="0.25">
      <c r="A2921">
        <f t="shared" si="289"/>
        <v>2907</v>
      </c>
      <c r="B2921" s="20"/>
      <c r="C2921" s="20"/>
      <c r="D2921" s="20"/>
      <c r="E2921" s="20"/>
    </row>
    <row r="2922" spans="1:5" hidden="1" x14ac:dyDescent="0.25">
      <c r="A2922">
        <f t="shared" si="289"/>
        <v>2908</v>
      </c>
      <c r="B2922" s="20"/>
      <c r="C2922" s="20"/>
      <c r="D2922" s="20"/>
      <c r="E2922" s="20"/>
    </row>
    <row r="2923" spans="1:5" hidden="1" x14ac:dyDescent="0.25">
      <c r="A2923">
        <f t="shared" si="289"/>
        <v>2909</v>
      </c>
      <c r="B2923" s="20"/>
      <c r="C2923" s="20"/>
      <c r="D2923" s="20"/>
      <c r="E2923" s="20"/>
    </row>
    <row r="2924" spans="1:5" hidden="1" x14ac:dyDescent="0.25">
      <c r="A2924">
        <f t="shared" si="289"/>
        <v>2910</v>
      </c>
      <c r="B2924" s="20"/>
      <c r="C2924" s="20"/>
      <c r="D2924" s="20"/>
      <c r="E2924" s="20"/>
    </row>
    <row r="2925" spans="1:5" hidden="1" x14ac:dyDescent="0.25">
      <c r="A2925">
        <f t="shared" si="289"/>
        <v>2911</v>
      </c>
      <c r="B2925" s="20"/>
      <c r="C2925" s="20"/>
      <c r="D2925" s="20"/>
      <c r="E2925" s="20"/>
    </row>
    <row r="2926" spans="1:5" hidden="1" x14ac:dyDescent="0.25">
      <c r="A2926">
        <f t="shared" si="289"/>
        <v>2912</v>
      </c>
      <c r="B2926" s="20"/>
      <c r="C2926" s="20"/>
      <c r="D2926" s="20"/>
      <c r="E2926" s="20"/>
    </row>
    <row r="2927" spans="1:5" hidden="1" x14ac:dyDescent="0.25">
      <c r="A2927">
        <f t="shared" si="289"/>
        <v>2913</v>
      </c>
      <c r="B2927" s="20"/>
      <c r="C2927" s="20"/>
      <c r="D2927" s="20"/>
      <c r="E2927" s="20"/>
    </row>
    <row r="2928" spans="1:5" hidden="1" x14ac:dyDescent="0.25">
      <c r="A2928">
        <f t="shared" si="289"/>
        <v>2914</v>
      </c>
      <c r="B2928" s="20"/>
      <c r="C2928" s="20"/>
      <c r="D2928" s="20"/>
      <c r="E2928" s="20"/>
    </row>
    <row r="2929" spans="1:5" hidden="1" x14ac:dyDescent="0.25">
      <c r="A2929">
        <f t="shared" si="289"/>
        <v>2915</v>
      </c>
      <c r="B2929" s="20"/>
      <c r="C2929" s="20"/>
      <c r="D2929" s="20"/>
      <c r="E2929" s="20"/>
    </row>
    <row r="2930" spans="1:5" hidden="1" x14ac:dyDescent="0.25">
      <c r="A2930">
        <f t="shared" si="289"/>
        <v>2916</v>
      </c>
      <c r="B2930" s="20"/>
      <c r="C2930" s="20"/>
      <c r="D2930" s="20"/>
      <c r="E2930" s="20"/>
    </row>
    <row r="2931" spans="1:5" hidden="1" x14ac:dyDescent="0.25">
      <c r="A2931">
        <f t="shared" si="289"/>
        <v>2917</v>
      </c>
      <c r="B2931" s="20"/>
      <c r="C2931" s="20"/>
      <c r="D2931" s="20"/>
      <c r="E2931" s="20"/>
    </row>
    <row r="2932" spans="1:5" hidden="1" x14ac:dyDescent="0.25">
      <c r="A2932">
        <f t="shared" si="289"/>
        <v>2918</v>
      </c>
      <c r="B2932" s="20"/>
      <c r="C2932" s="20"/>
      <c r="D2932" s="20"/>
      <c r="E2932" s="20"/>
    </row>
    <row r="2933" spans="1:5" hidden="1" x14ac:dyDescent="0.25">
      <c r="A2933">
        <f t="shared" si="289"/>
        <v>2919</v>
      </c>
      <c r="B2933" s="20"/>
      <c r="C2933" s="20"/>
      <c r="D2933" s="20"/>
      <c r="E2933" s="20"/>
    </row>
    <row r="2934" spans="1:5" hidden="1" x14ac:dyDescent="0.25">
      <c r="A2934">
        <f t="shared" si="289"/>
        <v>2920</v>
      </c>
      <c r="B2934" s="20"/>
      <c r="C2934" s="20"/>
      <c r="D2934" s="20"/>
      <c r="E2934" s="20"/>
    </row>
    <row r="2935" spans="1:5" hidden="1" x14ac:dyDescent="0.25">
      <c r="A2935">
        <f t="shared" si="289"/>
        <v>2921</v>
      </c>
      <c r="B2935" s="20"/>
      <c r="C2935" s="20"/>
      <c r="D2935" s="20"/>
      <c r="E2935" s="20"/>
    </row>
    <row r="2936" spans="1:5" hidden="1" x14ac:dyDescent="0.25">
      <c r="A2936">
        <f t="shared" si="289"/>
        <v>2922</v>
      </c>
      <c r="B2936" s="20"/>
      <c r="C2936" s="20"/>
      <c r="D2936" s="20"/>
      <c r="E2936" s="20"/>
    </row>
    <row r="2937" spans="1:5" hidden="1" x14ac:dyDescent="0.25">
      <c r="A2937">
        <f t="shared" si="289"/>
        <v>2923</v>
      </c>
      <c r="B2937" s="20"/>
      <c r="C2937" s="20"/>
      <c r="D2937" s="20"/>
      <c r="E2937" s="20"/>
    </row>
    <row r="2938" spans="1:5" hidden="1" x14ac:dyDescent="0.25">
      <c r="A2938">
        <f t="shared" si="289"/>
        <v>2924</v>
      </c>
      <c r="B2938" s="20"/>
      <c r="C2938" s="20"/>
      <c r="D2938" s="20"/>
      <c r="E2938" s="20"/>
    </row>
    <row r="2939" spans="1:5" hidden="1" x14ac:dyDescent="0.25">
      <c r="A2939">
        <f t="shared" si="289"/>
        <v>2925</v>
      </c>
      <c r="B2939" s="20"/>
      <c r="C2939" s="20"/>
      <c r="D2939" s="20"/>
      <c r="E2939" s="20"/>
    </row>
    <row r="2940" spans="1:5" hidden="1" x14ac:dyDescent="0.25">
      <c r="A2940">
        <f t="shared" si="289"/>
        <v>2926</v>
      </c>
      <c r="B2940" s="20"/>
      <c r="C2940" s="20"/>
      <c r="D2940" s="20"/>
      <c r="E2940" s="20"/>
    </row>
    <row r="2941" spans="1:5" hidden="1" x14ac:dyDescent="0.25">
      <c r="A2941">
        <f t="shared" si="289"/>
        <v>2927</v>
      </c>
      <c r="B2941" s="20"/>
      <c r="C2941" s="20"/>
      <c r="D2941" s="20"/>
      <c r="E2941" s="20"/>
    </row>
    <row r="2942" spans="1:5" hidden="1" x14ac:dyDescent="0.25">
      <c r="A2942">
        <f t="shared" si="289"/>
        <v>2928</v>
      </c>
      <c r="B2942" s="20"/>
      <c r="C2942" s="20"/>
      <c r="D2942" s="20"/>
      <c r="E2942" s="20"/>
    </row>
    <row r="2943" spans="1:5" hidden="1" x14ac:dyDescent="0.25">
      <c r="A2943">
        <f t="shared" si="289"/>
        <v>2929</v>
      </c>
      <c r="B2943" s="20"/>
      <c r="C2943" s="20"/>
      <c r="D2943" s="20"/>
      <c r="E2943" s="20"/>
    </row>
    <row r="2944" spans="1:5" hidden="1" x14ac:dyDescent="0.25">
      <c r="A2944">
        <f t="shared" si="289"/>
        <v>2930</v>
      </c>
      <c r="B2944" s="20"/>
      <c r="C2944" s="20"/>
      <c r="D2944" s="20"/>
      <c r="E2944" s="20"/>
    </row>
    <row r="2945" spans="1:5" hidden="1" x14ac:dyDescent="0.25">
      <c r="A2945">
        <f t="shared" si="289"/>
        <v>2931</v>
      </c>
      <c r="B2945" s="20"/>
      <c r="C2945" s="20"/>
      <c r="D2945" s="20"/>
      <c r="E2945" s="20"/>
    </row>
    <row r="2946" spans="1:5" hidden="1" x14ac:dyDescent="0.25">
      <c r="A2946">
        <f t="shared" si="289"/>
        <v>2932</v>
      </c>
      <c r="B2946" s="20"/>
      <c r="C2946" s="20"/>
      <c r="D2946" s="20"/>
      <c r="E2946" s="20"/>
    </row>
    <row r="2947" spans="1:5" hidden="1" x14ac:dyDescent="0.25">
      <c r="A2947">
        <f t="shared" si="289"/>
        <v>2933</v>
      </c>
      <c r="B2947" s="20"/>
      <c r="C2947" s="20"/>
      <c r="D2947" s="20"/>
      <c r="E2947" s="20"/>
    </row>
    <row r="2948" spans="1:5" hidden="1" x14ac:dyDescent="0.25">
      <c r="A2948">
        <f t="shared" si="289"/>
        <v>2934</v>
      </c>
      <c r="B2948" s="20"/>
      <c r="C2948" s="20"/>
      <c r="D2948" s="20"/>
      <c r="E2948" s="20"/>
    </row>
    <row r="2949" spans="1:5" hidden="1" x14ac:dyDescent="0.25">
      <c r="A2949">
        <f t="shared" si="289"/>
        <v>2935</v>
      </c>
      <c r="B2949" s="20"/>
      <c r="C2949" s="20"/>
      <c r="D2949" s="20"/>
      <c r="E2949" s="20"/>
    </row>
    <row r="2950" spans="1:5" hidden="1" x14ac:dyDescent="0.25">
      <c r="A2950">
        <f t="shared" si="289"/>
        <v>2936</v>
      </c>
      <c r="B2950" s="20"/>
      <c r="C2950" s="20"/>
      <c r="D2950" s="20"/>
      <c r="E2950" s="20"/>
    </row>
    <row r="2951" spans="1:5" hidden="1" x14ac:dyDescent="0.25">
      <c r="A2951">
        <f t="shared" si="289"/>
        <v>2937</v>
      </c>
      <c r="B2951" s="20"/>
      <c r="C2951" s="20"/>
      <c r="D2951" s="20"/>
      <c r="E2951" s="20"/>
    </row>
    <row r="2952" spans="1:5" hidden="1" x14ac:dyDescent="0.25">
      <c r="A2952">
        <f t="shared" si="289"/>
        <v>2938</v>
      </c>
      <c r="B2952" s="20"/>
      <c r="C2952" s="20"/>
      <c r="D2952" s="20"/>
      <c r="E2952" s="20"/>
    </row>
    <row r="2953" spans="1:5" hidden="1" x14ac:dyDescent="0.25">
      <c r="A2953">
        <f t="shared" si="289"/>
        <v>2939</v>
      </c>
      <c r="B2953" s="20"/>
      <c r="C2953" s="20"/>
      <c r="D2953" s="20"/>
      <c r="E2953" s="20"/>
    </row>
    <row r="2954" spans="1:5" hidden="1" x14ac:dyDescent="0.25">
      <c r="A2954">
        <f t="shared" si="289"/>
        <v>2940</v>
      </c>
      <c r="B2954" s="20"/>
      <c r="C2954" s="20"/>
      <c r="D2954" s="20"/>
      <c r="E2954" s="20"/>
    </row>
    <row r="2955" spans="1:5" hidden="1" x14ac:dyDescent="0.25">
      <c r="A2955">
        <f t="shared" si="289"/>
        <v>2941</v>
      </c>
      <c r="B2955" s="20"/>
      <c r="C2955" s="20"/>
      <c r="D2955" s="20"/>
      <c r="E2955" s="20"/>
    </row>
    <row r="2956" spans="1:5" hidden="1" x14ac:dyDescent="0.25">
      <c r="A2956">
        <f t="shared" ref="A2956:A2963" si="290">A2955+1</f>
        <v>2942</v>
      </c>
      <c r="B2956" s="20"/>
      <c r="C2956" s="20"/>
      <c r="D2956" s="20"/>
      <c r="E2956" s="20"/>
    </row>
    <row r="2957" spans="1:5" hidden="1" x14ac:dyDescent="0.25">
      <c r="A2957">
        <f t="shared" si="290"/>
        <v>2943</v>
      </c>
      <c r="B2957" s="20"/>
      <c r="C2957" s="20"/>
      <c r="D2957" s="20"/>
      <c r="E2957" s="20"/>
    </row>
    <row r="2958" spans="1:5" hidden="1" x14ac:dyDescent="0.25">
      <c r="A2958">
        <f t="shared" si="290"/>
        <v>2944</v>
      </c>
      <c r="B2958" s="20"/>
      <c r="C2958" s="20"/>
      <c r="D2958" s="20"/>
      <c r="E2958" s="20"/>
    </row>
    <row r="2959" spans="1:5" hidden="1" x14ac:dyDescent="0.25">
      <c r="A2959">
        <f t="shared" si="290"/>
        <v>2945</v>
      </c>
      <c r="B2959" s="20"/>
      <c r="C2959" s="20"/>
      <c r="D2959" s="20"/>
      <c r="E2959" s="20"/>
    </row>
    <row r="2960" spans="1:5" hidden="1" x14ac:dyDescent="0.25">
      <c r="A2960">
        <f t="shared" si="290"/>
        <v>2946</v>
      </c>
      <c r="B2960" s="20"/>
      <c r="C2960" s="20"/>
      <c r="D2960" s="20"/>
      <c r="E2960" s="20"/>
    </row>
    <row r="2961" spans="1:5" hidden="1" x14ac:dyDescent="0.25">
      <c r="A2961">
        <f t="shared" si="290"/>
        <v>2947</v>
      </c>
      <c r="B2961" s="20"/>
      <c r="C2961" s="20"/>
      <c r="D2961" s="20"/>
      <c r="E2961" s="20"/>
    </row>
    <row r="2962" spans="1:5" hidden="1" x14ac:dyDescent="0.25">
      <c r="A2962">
        <f t="shared" si="290"/>
        <v>2948</v>
      </c>
      <c r="B2962" s="20"/>
      <c r="C2962" s="20"/>
      <c r="D2962" s="20"/>
      <c r="E2962" s="20"/>
    </row>
    <row r="2963" spans="1:5" hidden="1" x14ac:dyDescent="0.25">
      <c r="A2963">
        <f t="shared" si="290"/>
        <v>2949</v>
      </c>
      <c r="B2963" s="20"/>
      <c r="C2963" s="20"/>
      <c r="D2963" s="20"/>
      <c r="E2963" s="20"/>
    </row>
    <row r="2964" spans="1:5" hidden="1" x14ac:dyDescent="0.25">
      <c r="A2964">
        <f>A2963+1</f>
        <v>2950</v>
      </c>
      <c r="B2964" s="20"/>
      <c r="C2964" s="20"/>
      <c r="D2964" s="20"/>
      <c r="E2964" s="20"/>
    </row>
    <row r="2965" spans="1:5" hidden="1" x14ac:dyDescent="0.25">
      <c r="A2965">
        <f t="shared" ref="A2965:A2980" si="291">A2964+1</f>
        <v>2951</v>
      </c>
      <c r="B2965" s="20"/>
      <c r="C2965" s="20"/>
      <c r="D2965" s="20"/>
      <c r="E2965" s="20"/>
    </row>
    <row r="2966" spans="1:5" hidden="1" x14ac:dyDescent="0.25">
      <c r="A2966">
        <f t="shared" si="291"/>
        <v>2952</v>
      </c>
      <c r="B2966" s="20"/>
      <c r="C2966" s="20"/>
      <c r="D2966" s="20"/>
      <c r="E2966" s="20"/>
    </row>
    <row r="2967" spans="1:5" hidden="1" x14ac:dyDescent="0.25">
      <c r="A2967">
        <f t="shared" si="291"/>
        <v>2953</v>
      </c>
      <c r="B2967" s="20"/>
      <c r="C2967" s="20"/>
      <c r="D2967" s="20"/>
      <c r="E2967" s="20"/>
    </row>
    <row r="2968" spans="1:5" hidden="1" x14ac:dyDescent="0.25">
      <c r="A2968">
        <f t="shared" si="291"/>
        <v>2954</v>
      </c>
      <c r="B2968" s="20"/>
      <c r="C2968" s="20"/>
      <c r="D2968" s="20"/>
      <c r="E2968" s="20"/>
    </row>
    <row r="2969" spans="1:5" hidden="1" x14ac:dyDescent="0.25">
      <c r="A2969">
        <f t="shared" si="291"/>
        <v>2955</v>
      </c>
      <c r="B2969" s="20"/>
      <c r="C2969" s="20"/>
      <c r="D2969" s="20"/>
      <c r="E2969" s="20"/>
    </row>
    <row r="2970" spans="1:5" hidden="1" x14ac:dyDescent="0.25">
      <c r="A2970">
        <f t="shared" si="291"/>
        <v>2956</v>
      </c>
      <c r="B2970" s="20"/>
      <c r="C2970" s="20"/>
      <c r="D2970" s="20"/>
      <c r="E2970" s="20"/>
    </row>
    <row r="2971" spans="1:5" hidden="1" x14ac:dyDescent="0.25">
      <c r="A2971">
        <f t="shared" si="291"/>
        <v>2957</v>
      </c>
      <c r="B2971" s="20"/>
      <c r="C2971" s="20"/>
      <c r="D2971" s="20"/>
      <c r="E2971" s="20"/>
    </row>
    <row r="2972" spans="1:5" hidden="1" x14ac:dyDescent="0.25">
      <c r="A2972">
        <f t="shared" si="291"/>
        <v>2958</v>
      </c>
      <c r="B2972" s="20"/>
      <c r="C2972" s="20"/>
      <c r="D2972" s="20"/>
      <c r="E2972" s="20"/>
    </row>
    <row r="2973" spans="1:5" hidden="1" x14ac:dyDescent="0.25">
      <c r="A2973">
        <f t="shared" si="291"/>
        <v>2959</v>
      </c>
      <c r="B2973" s="20"/>
      <c r="C2973" s="20"/>
      <c r="D2973" s="20"/>
      <c r="E2973" s="20"/>
    </row>
    <row r="2974" spans="1:5" hidden="1" x14ac:dyDescent="0.25">
      <c r="A2974">
        <f t="shared" si="291"/>
        <v>2960</v>
      </c>
      <c r="B2974" s="20"/>
      <c r="C2974" s="20"/>
      <c r="D2974" s="20"/>
      <c r="E2974" s="20"/>
    </row>
    <row r="2975" spans="1:5" hidden="1" x14ac:dyDescent="0.25">
      <c r="A2975">
        <f t="shared" si="291"/>
        <v>2961</v>
      </c>
      <c r="B2975" s="20"/>
      <c r="C2975" s="20"/>
      <c r="D2975" s="20"/>
      <c r="E2975" s="20"/>
    </row>
    <row r="2976" spans="1:5" hidden="1" x14ac:dyDescent="0.25">
      <c r="A2976">
        <f t="shared" si="291"/>
        <v>2962</v>
      </c>
      <c r="B2976" s="20"/>
      <c r="C2976" s="20"/>
      <c r="D2976" s="20"/>
      <c r="E2976" s="20"/>
    </row>
    <row r="2977" spans="1:5" hidden="1" x14ac:dyDescent="0.25">
      <c r="A2977">
        <f t="shared" si="291"/>
        <v>2963</v>
      </c>
      <c r="B2977" s="20"/>
      <c r="C2977" s="20"/>
      <c r="D2977" s="20"/>
      <c r="E2977" s="20"/>
    </row>
    <row r="2978" spans="1:5" hidden="1" x14ac:dyDescent="0.25">
      <c r="A2978">
        <f t="shared" si="291"/>
        <v>2964</v>
      </c>
      <c r="B2978" s="20"/>
      <c r="C2978" s="20"/>
      <c r="D2978" s="20"/>
      <c r="E2978" s="20"/>
    </row>
    <row r="2979" spans="1:5" hidden="1" x14ac:dyDescent="0.25">
      <c r="A2979">
        <f t="shared" si="291"/>
        <v>2965</v>
      </c>
      <c r="B2979" s="20"/>
      <c r="C2979" s="20"/>
      <c r="D2979" s="20"/>
      <c r="E2979" s="20"/>
    </row>
    <row r="2980" spans="1:5" hidden="1" x14ac:dyDescent="0.25">
      <c r="A2980">
        <f t="shared" si="291"/>
        <v>2966</v>
      </c>
      <c r="B2980" s="20"/>
      <c r="C2980" s="20"/>
      <c r="D2980" s="20"/>
      <c r="E2980" s="20"/>
    </row>
    <row r="2981" spans="1:5" hidden="1" x14ac:dyDescent="0.25">
      <c r="A2981">
        <f>A2980+1</f>
        <v>2967</v>
      </c>
      <c r="B2981" s="20"/>
      <c r="C2981" s="20"/>
      <c r="D2981" s="20"/>
      <c r="E2981" s="20"/>
    </row>
    <row r="2982" spans="1:5" hidden="1" x14ac:dyDescent="0.25">
      <c r="A2982">
        <f t="shared" ref="A2982:A2990" si="292">A2981+1</f>
        <v>2968</v>
      </c>
      <c r="B2982" s="20"/>
      <c r="C2982" s="20"/>
      <c r="D2982" s="20"/>
      <c r="E2982" s="20"/>
    </row>
    <row r="2983" spans="1:5" hidden="1" x14ac:dyDescent="0.25">
      <c r="A2983">
        <f t="shared" si="292"/>
        <v>2969</v>
      </c>
      <c r="B2983" s="20"/>
      <c r="C2983" s="20"/>
      <c r="D2983" s="20"/>
      <c r="E2983" s="20"/>
    </row>
    <row r="2984" spans="1:5" hidden="1" x14ac:dyDescent="0.25">
      <c r="A2984">
        <f t="shared" si="292"/>
        <v>2970</v>
      </c>
      <c r="B2984" s="20"/>
      <c r="C2984" s="20"/>
      <c r="D2984" s="20"/>
      <c r="E2984" s="20"/>
    </row>
    <row r="2985" spans="1:5" hidden="1" x14ac:dyDescent="0.25">
      <c r="A2985">
        <f t="shared" si="292"/>
        <v>2971</v>
      </c>
      <c r="B2985" s="20"/>
      <c r="C2985" s="20"/>
      <c r="D2985" s="20"/>
      <c r="E2985" s="20"/>
    </row>
    <row r="2986" spans="1:5" hidden="1" x14ac:dyDescent="0.25">
      <c r="A2986">
        <f t="shared" si="292"/>
        <v>2972</v>
      </c>
      <c r="B2986" s="20"/>
      <c r="C2986" s="20"/>
      <c r="D2986" s="20"/>
      <c r="E2986" s="20"/>
    </row>
    <row r="2987" spans="1:5" hidden="1" x14ac:dyDescent="0.25">
      <c r="A2987">
        <f t="shared" si="292"/>
        <v>2973</v>
      </c>
      <c r="B2987" s="20"/>
      <c r="C2987" s="20"/>
      <c r="D2987" s="20"/>
      <c r="E2987" s="20"/>
    </row>
    <row r="2988" spans="1:5" hidden="1" x14ac:dyDescent="0.25">
      <c r="A2988">
        <f t="shared" si="292"/>
        <v>2974</v>
      </c>
      <c r="B2988" s="20"/>
      <c r="C2988" s="20"/>
      <c r="D2988" s="20"/>
      <c r="E2988" s="20"/>
    </row>
    <row r="2989" spans="1:5" hidden="1" x14ac:dyDescent="0.25">
      <c r="A2989">
        <f t="shared" si="292"/>
        <v>2975</v>
      </c>
      <c r="B2989" s="20"/>
      <c r="C2989" s="20"/>
      <c r="D2989" s="20"/>
      <c r="E2989" s="20"/>
    </row>
    <row r="2990" spans="1:5" hidden="1" x14ac:dyDescent="0.25">
      <c r="A2990">
        <f t="shared" si="292"/>
        <v>2976</v>
      </c>
      <c r="B2990" s="20"/>
      <c r="C2990" s="20"/>
      <c r="D2990" s="20"/>
      <c r="E2990" s="20"/>
    </row>
    <row r="2991" spans="1:5" hidden="1" x14ac:dyDescent="0.25">
      <c r="A2991">
        <f>A2990+1</f>
        <v>2977</v>
      </c>
      <c r="B2991" s="20"/>
      <c r="C2991" s="20"/>
      <c r="D2991" s="20"/>
      <c r="E2991" s="20"/>
    </row>
    <row r="2992" spans="1:5" hidden="1" x14ac:dyDescent="0.25">
      <c r="A2992">
        <f t="shared" ref="A2992:A3017" si="293">A2991+1</f>
        <v>2978</v>
      </c>
      <c r="B2992" s="20"/>
      <c r="C2992" s="20"/>
      <c r="D2992" s="20"/>
      <c r="E2992" s="20"/>
    </row>
    <row r="2993" spans="1:5" hidden="1" x14ac:dyDescent="0.25">
      <c r="A2993">
        <f t="shared" si="293"/>
        <v>2979</v>
      </c>
      <c r="B2993" s="20"/>
      <c r="C2993" s="20"/>
      <c r="D2993" s="20"/>
      <c r="E2993" s="20"/>
    </row>
    <row r="2994" spans="1:5" hidden="1" x14ac:dyDescent="0.25">
      <c r="A2994">
        <f t="shared" si="293"/>
        <v>2980</v>
      </c>
      <c r="B2994" s="20"/>
      <c r="C2994" s="20"/>
      <c r="D2994" s="20"/>
      <c r="E2994" s="20"/>
    </row>
    <row r="2995" spans="1:5" hidden="1" x14ac:dyDescent="0.25">
      <c r="A2995">
        <f t="shared" si="293"/>
        <v>2981</v>
      </c>
      <c r="B2995" s="20"/>
      <c r="C2995" s="20"/>
      <c r="D2995" s="20"/>
      <c r="E2995" s="20"/>
    </row>
    <row r="2996" spans="1:5" hidden="1" x14ac:dyDescent="0.25">
      <c r="A2996">
        <f t="shared" si="293"/>
        <v>2982</v>
      </c>
      <c r="B2996" s="20"/>
      <c r="C2996" s="20"/>
      <c r="D2996" s="20"/>
      <c r="E2996" s="20"/>
    </row>
    <row r="2997" spans="1:5" hidden="1" x14ac:dyDescent="0.25">
      <c r="A2997">
        <f t="shared" si="293"/>
        <v>2983</v>
      </c>
      <c r="B2997" s="20"/>
      <c r="C2997" s="20"/>
      <c r="D2997" s="20"/>
      <c r="E2997" s="20"/>
    </row>
    <row r="2998" spans="1:5" hidden="1" x14ac:dyDescent="0.25">
      <c r="A2998">
        <f t="shared" si="293"/>
        <v>2984</v>
      </c>
      <c r="B2998" s="20"/>
      <c r="C2998" s="20"/>
      <c r="D2998" s="20"/>
      <c r="E2998" s="20"/>
    </row>
    <row r="2999" spans="1:5" hidden="1" x14ac:dyDescent="0.25">
      <c r="A2999">
        <f t="shared" si="293"/>
        <v>2985</v>
      </c>
      <c r="B2999" s="20"/>
      <c r="C2999" s="20"/>
      <c r="D2999" s="20"/>
      <c r="E2999" s="20"/>
    </row>
    <row r="3000" spans="1:5" hidden="1" x14ac:dyDescent="0.25">
      <c r="A3000">
        <f t="shared" si="293"/>
        <v>2986</v>
      </c>
      <c r="B3000" s="20"/>
      <c r="C3000" s="20"/>
      <c r="D3000" s="20"/>
      <c r="E3000" s="20"/>
    </row>
    <row r="3001" spans="1:5" hidden="1" x14ac:dyDescent="0.25">
      <c r="A3001">
        <f t="shared" si="293"/>
        <v>2987</v>
      </c>
      <c r="B3001" s="20"/>
      <c r="C3001" s="20"/>
      <c r="D3001" s="20"/>
      <c r="E3001" s="20"/>
    </row>
    <row r="3002" spans="1:5" hidden="1" x14ac:dyDescent="0.25">
      <c r="A3002">
        <f t="shared" si="293"/>
        <v>2988</v>
      </c>
      <c r="B3002" s="20"/>
      <c r="C3002" s="20"/>
      <c r="D3002" s="20"/>
      <c r="E3002" s="20"/>
    </row>
    <row r="3003" spans="1:5" hidden="1" x14ac:dyDescent="0.25">
      <c r="A3003">
        <f t="shared" si="293"/>
        <v>2989</v>
      </c>
      <c r="B3003" s="20"/>
      <c r="C3003" s="20"/>
      <c r="D3003" s="20"/>
      <c r="E3003" s="20"/>
    </row>
    <row r="3004" spans="1:5" hidden="1" x14ac:dyDescent="0.25">
      <c r="A3004">
        <f t="shared" si="293"/>
        <v>2990</v>
      </c>
      <c r="B3004" s="20"/>
      <c r="C3004" s="20"/>
      <c r="D3004" s="20"/>
      <c r="E3004" s="20"/>
    </row>
    <row r="3005" spans="1:5" hidden="1" x14ac:dyDescent="0.25">
      <c r="A3005">
        <f t="shared" si="293"/>
        <v>2991</v>
      </c>
      <c r="B3005" s="20"/>
      <c r="C3005" s="20"/>
      <c r="D3005" s="20"/>
      <c r="E3005" s="20"/>
    </row>
    <row r="3006" spans="1:5" hidden="1" x14ac:dyDescent="0.25">
      <c r="A3006">
        <f t="shared" si="293"/>
        <v>2992</v>
      </c>
      <c r="B3006" s="20"/>
      <c r="C3006" s="20"/>
      <c r="D3006" s="20"/>
      <c r="E3006" s="20"/>
    </row>
    <row r="3007" spans="1:5" hidden="1" x14ac:dyDescent="0.25">
      <c r="A3007">
        <f t="shared" si="293"/>
        <v>2993</v>
      </c>
      <c r="B3007" s="20"/>
      <c r="C3007" s="20"/>
      <c r="D3007" s="20"/>
      <c r="E3007" s="20"/>
    </row>
    <row r="3008" spans="1:5" hidden="1" x14ac:dyDescent="0.25">
      <c r="A3008">
        <f t="shared" si="293"/>
        <v>2994</v>
      </c>
      <c r="B3008" s="20"/>
      <c r="C3008" s="20"/>
      <c r="D3008" s="20"/>
      <c r="E3008" s="20"/>
    </row>
    <row r="3009" spans="1:25" hidden="1" x14ac:dyDescent="0.25">
      <c r="A3009">
        <f t="shared" si="293"/>
        <v>2995</v>
      </c>
      <c r="B3009" s="20"/>
      <c r="C3009" s="20"/>
      <c r="D3009" s="20"/>
      <c r="E3009" s="20"/>
    </row>
    <row r="3010" spans="1:25" hidden="1" x14ac:dyDescent="0.25">
      <c r="A3010">
        <f t="shared" si="293"/>
        <v>2996</v>
      </c>
      <c r="B3010" s="20"/>
      <c r="C3010" s="20"/>
      <c r="D3010" s="20"/>
      <c r="E3010" s="20"/>
    </row>
    <row r="3011" spans="1:25" hidden="1" x14ac:dyDescent="0.25">
      <c r="A3011">
        <f t="shared" si="293"/>
        <v>2997</v>
      </c>
      <c r="B3011" s="20"/>
      <c r="C3011" s="20"/>
      <c r="D3011" s="20"/>
      <c r="E3011" s="20"/>
    </row>
    <row r="3012" spans="1:25" hidden="1" x14ac:dyDescent="0.25">
      <c r="A3012">
        <f t="shared" si="293"/>
        <v>2998</v>
      </c>
      <c r="B3012" s="20"/>
      <c r="C3012" s="20"/>
      <c r="D3012" s="20"/>
      <c r="E3012" s="20"/>
    </row>
    <row r="3013" spans="1:25" hidden="1" x14ac:dyDescent="0.25">
      <c r="A3013">
        <f t="shared" si="293"/>
        <v>2999</v>
      </c>
      <c r="B3013" s="20"/>
      <c r="C3013" s="20"/>
      <c r="D3013" s="20"/>
      <c r="E3013" s="20"/>
    </row>
    <row r="3014" spans="1:25" hidden="1" x14ac:dyDescent="0.25">
      <c r="A3014">
        <f t="shared" si="293"/>
        <v>3000</v>
      </c>
      <c r="B3014" s="20"/>
      <c r="C3014" s="20"/>
      <c r="D3014" s="20"/>
      <c r="E3014" s="20"/>
    </row>
    <row r="3015" spans="1:25" hidden="1" x14ac:dyDescent="0.25">
      <c r="A3015">
        <f t="shared" si="293"/>
        <v>3001</v>
      </c>
      <c r="B3015" s="20"/>
      <c r="C3015" s="20"/>
      <c r="D3015" s="20"/>
      <c r="E3015" s="20"/>
    </row>
    <row r="3016" spans="1:25" hidden="1" x14ac:dyDescent="0.25">
      <c r="A3016">
        <f t="shared" si="293"/>
        <v>3002</v>
      </c>
      <c r="B3016" s="20"/>
      <c r="C3016" s="20"/>
      <c r="D3016" s="20"/>
      <c r="E3016" s="20"/>
    </row>
    <row r="3017" spans="1:25" hidden="1" x14ac:dyDescent="0.25">
      <c r="A3017">
        <f t="shared" si="293"/>
        <v>3003</v>
      </c>
      <c r="B3017" s="20"/>
      <c r="C3017" s="20"/>
      <c r="D3017" s="20"/>
      <c r="E3017" s="20"/>
      <c r="F3017" t="s">
        <v>236</v>
      </c>
      <c r="H3017" t="s">
        <v>236</v>
      </c>
      <c r="J3017" t="s">
        <v>236</v>
      </c>
      <c r="K3017" t="s">
        <v>236</v>
      </c>
      <c r="L3017" t="s">
        <v>236</v>
      </c>
      <c r="M3017" t="s">
        <v>236</v>
      </c>
      <c r="N3017" t="s">
        <v>236</v>
      </c>
      <c r="O3017" t="s">
        <v>236</v>
      </c>
      <c r="P3017" t="s">
        <v>236</v>
      </c>
      <c r="Q3017" t="s">
        <v>236</v>
      </c>
      <c r="R3017" t="s">
        <v>236</v>
      </c>
      <c r="S3017" t="s">
        <v>236</v>
      </c>
      <c r="T3017" t="s">
        <v>236</v>
      </c>
      <c r="U3017" t="s">
        <v>236</v>
      </c>
      <c r="V3017" t="s">
        <v>236</v>
      </c>
      <c r="W3017" t="s">
        <v>236</v>
      </c>
      <c r="X3017" t="s">
        <v>236</v>
      </c>
      <c r="Y3017" t="s">
        <v>236</v>
      </c>
    </row>
  </sheetData>
  <autoFilter ref="F41:Y3017">
    <filterColumn colId="12">
      <filters>
        <filter val="1"/>
        <filter val="2"/>
        <filter val="3"/>
        <filter val="4"/>
        <filter val="5"/>
        <filter val="6"/>
        <filter val="7"/>
        <filter val="8"/>
        <filter val="9"/>
      </filters>
    </filterColumn>
    <filterColumn colId="18">
      <filters>
        <filter val="0"/>
      </filters>
    </filterColumn>
  </autoFilter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3"/>
  <dimension ref="E3:Y24"/>
  <sheetViews>
    <sheetView topLeftCell="F7" workbookViewId="0">
      <selection activeCell="M31" sqref="M31"/>
    </sheetView>
  </sheetViews>
  <sheetFormatPr defaultRowHeight="15" x14ac:dyDescent="0.25"/>
  <cols>
    <col min="5" max="5" width="17.42578125" bestFit="1" customWidth="1"/>
    <col min="20" max="21" width="3.28515625" bestFit="1" customWidth="1"/>
    <col min="22" max="24" width="3.140625" bestFit="1" customWidth="1"/>
    <col min="25" max="25" width="3" bestFit="1" customWidth="1"/>
  </cols>
  <sheetData>
    <row r="3" spans="5:25" x14ac:dyDescent="0.25">
      <c r="E3" t="s">
        <v>472</v>
      </c>
    </row>
    <row r="4" spans="5:25" x14ac:dyDescent="0.25">
      <c r="E4" t="s">
        <v>473</v>
      </c>
      <c r="J4" t="s">
        <v>509</v>
      </c>
      <c r="Q4" t="s">
        <v>514</v>
      </c>
    </row>
    <row r="5" spans="5:25" x14ac:dyDescent="0.25">
      <c r="E5" t="s">
        <v>474</v>
      </c>
      <c r="J5" t="s">
        <v>510</v>
      </c>
      <c r="R5" t="s">
        <v>515</v>
      </c>
      <c r="S5" t="s">
        <v>522</v>
      </c>
      <c r="T5" t="s">
        <v>516</v>
      </c>
      <c r="U5" t="s">
        <v>517</v>
      </c>
      <c r="V5" t="s">
        <v>518</v>
      </c>
      <c r="W5" t="s">
        <v>519</v>
      </c>
      <c r="X5" t="s">
        <v>520</v>
      </c>
      <c r="Y5" t="s">
        <v>521</v>
      </c>
    </row>
    <row r="6" spans="5:25" x14ac:dyDescent="0.25">
      <c r="T6">
        <v>0</v>
      </c>
      <c r="U6">
        <v>0</v>
      </c>
      <c r="V6">
        <v>0</v>
      </c>
      <c r="W6">
        <v>1</v>
      </c>
      <c r="X6">
        <v>1</v>
      </c>
      <c r="Y6">
        <v>1</v>
      </c>
    </row>
    <row r="7" spans="5:25" x14ac:dyDescent="0.25">
      <c r="S7" t="s">
        <v>522</v>
      </c>
      <c r="T7" t="s">
        <v>516</v>
      </c>
      <c r="U7" t="s">
        <v>517</v>
      </c>
      <c r="V7" t="s">
        <v>518</v>
      </c>
      <c r="W7" t="s">
        <v>519</v>
      </c>
      <c r="X7" t="s">
        <v>520</v>
      </c>
      <c r="Y7" t="s">
        <v>521</v>
      </c>
    </row>
    <row r="8" spans="5:25" x14ac:dyDescent="0.25">
      <c r="J8" t="s">
        <v>511</v>
      </c>
      <c r="T8">
        <v>0</v>
      </c>
      <c r="U8">
        <v>0</v>
      </c>
      <c r="V8">
        <v>0</v>
      </c>
      <c r="W8">
        <v>1</v>
      </c>
      <c r="X8">
        <v>1</v>
      </c>
      <c r="Y8">
        <v>1</v>
      </c>
    </row>
    <row r="9" spans="5:25" x14ac:dyDescent="0.25">
      <c r="J9" t="s">
        <v>512</v>
      </c>
      <c r="S9" t="s">
        <v>522</v>
      </c>
      <c r="T9" t="s">
        <v>516</v>
      </c>
      <c r="U9" t="s">
        <v>517</v>
      </c>
      <c r="V9" t="s">
        <v>518</v>
      </c>
      <c r="W9" t="s">
        <v>519</v>
      </c>
      <c r="X9" t="s">
        <v>520</v>
      </c>
      <c r="Y9" t="s">
        <v>521</v>
      </c>
    </row>
    <row r="10" spans="5:25" x14ac:dyDescent="0.25"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</row>
    <row r="11" spans="5:25" x14ac:dyDescent="0.25">
      <c r="S11" t="s">
        <v>522</v>
      </c>
      <c r="T11" t="s">
        <v>516</v>
      </c>
      <c r="U11" t="s">
        <v>517</v>
      </c>
      <c r="V11" t="s">
        <v>518</v>
      </c>
      <c r="W11" t="s">
        <v>519</v>
      </c>
      <c r="X11" t="s">
        <v>520</v>
      </c>
      <c r="Y11" t="s">
        <v>521</v>
      </c>
    </row>
    <row r="12" spans="5:25" x14ac:dyDescent="0.25">
      <c r="T12">
        <v>0</v>
      </c>
      <c r="U12">
        <v>0</v>
      </c>
      <c r="V12">
        <v>0</v>
      </c>
      <c r="W12">
        <v>1</v>
      </c>
      <c r="X12">
        <v>1</v>
      </c>
      <c r="Y12">
        <v>1</v>
      </c>
    </row>
    <row r="13" spans="5:25" x14ac:dyDescent="0.25">
      <c r="S13" t="s">
        <v>522</v>
      </c>
      <c r="T13" t="s">
        <v>516</v>
      </c>
      <c r="U13" t="s">
        <v>517</v>
      </c>
      <c r="V13" t="s">
        <v>518</v>
      </c>
      <c r="W13" t="s">
        <v>519</v>
      </c>
      <c r="X13" t="s">
        <v>520</v>
      </c>
      <c r="Y13" t="s">
        <v>521</v>
      </c>
    </row>
    <row r="14" spans="5:25" x14ac:dyDescent="0.25">
      <c r="T14">
        <v>0</v>
      </c>
      <c r="U14">
        <v>0</v>
      </c>
      <c r="V14">
        <v>0</v>
      </c>
      <c r="W14">
        <v>1</v>
      </c>
      <c r="X14">
        <v>1</v>
      </c>
      <c r="Y14">
        <v>1</v>
      </c>
    </row>
    <row r="15" spans="5:25" x14ac:dyDescent="0.25">
      <c r="S15" t="s">
        <v>522</v>
      </c>
      <c r="T15" t="s">
        <v>516</v>
      </c>
      <c r="U15" t="s">
        <v>517</v>
      </c>
      <c r="V15" t="s">
        <v>518</v>
      </c>
      <c r="W15" t="s">
        <v>519</v>
      </c>
      <c r="X15" t="s">
        <v>520</v>
      </c>
      <c r="Y15" t="s">
        <v>521</v>
      </c>
    </row>
    <row r="16" spans="5:25" x14ac:dyDescent="0.25"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</row>
    <row r="17" spans="19:25" x14ac:dyDescent="0.25">
      <c r="S17" t="s">
        <v>522</v>
      </c>
      <c r="T17" t="s">
        <v>516</v>
      </c>
      <c r="U17" t="s">
        <v>517</v>
      </c>
      <c r="V17" t="s">
        <v>518</v>
      </c>
      <c r="W17" t="s">
        <v>519</v>
      </c>
      <c r="X17" t="s">
        <v>520</v>
      </c>
      <c r="Y17" t="s">
        <v>521</v>
      </c>
    </row>
    <row r="18" spans="19:25" x14ac:dyDescent="0.25">
      <c r="T18">
        <v>0</v>
      </c>
      <c r="U18">
        <v>0</v>
      </c>
      <c r="V18">
        <v>0</v>
      </c>
      <c r="W18">
        <v>1</v>
      </c>
      <c r="X18">
        <v>1</v>
      </c>
      <c r="Y18">
        <v>1</v>
      </c>
    </row>
    <row r="19" spans="19:25" x14ac:dyDescent="0.25">
      <c r="S19" t="s">
        <v>522</v>
      </c>
      <c r="T19" t="s">
        <v>516</v>
      </c>
      <c r="U19" t="s">
        <v>517</v>
      </c>
      <c r="V19" t="s">
        <v>518</v>
      </c>
      <c r="W19" t="s">
        <v>519</v>
      </c>
      <c r="X19" t="s">
        <v>520</v>
      </c>
      <c r="Y19" t="s">
        <v>521</v>
      </c>
    </row>
    <row r="20" spans="19:25" x14ac:dyDescent="0.25">
      <c r="T20">
        <v>0</v>
      </c>
      <c r="U20">
        <v>0</v>
      </c>
      <c r="V20">
        <v>0</v>
      </c>
      <c r="W20">
        <v>1</v>
      </c>
      <c r="X20">
        <v>1</v>
      </c>
      <c r="Y20">
        <v>1</v>
      </c>
    </row>
    <row r="21" spans="19:25" x14ac:dyDescent="0.25">
      <c r="S21" t="s">
        <v>522</v>
      </c>
      <c r="T21" t="s">
        <v>516</v>
      </c>
      <c r="U21" t="s">
        <v>517</v>
      </c>
      <c r="V21" t="s">
        <v>518</v>
      </c>
      <c r="W21" t="s">
        <v>519</v>
      </c>
      <c r="X21" t="s">
        <v>520</v>
      </c>
      <c r="Y21" t="s">
        <v>521</v>
      </c>
    </row>
    <row r="22" spans="19:25" x14ac:dyDescent="0.25">
      <c r="T22">
        <v>0</v>
      </c>
      <c r="U22">
        <v>0</v>
      </c>
      <c r="V22">
        <v>0</v>
      </c>
      <c r="W22">
        <v>1</v>
      </c>
      <c r="X22">
        <v>1</v>
      </c>
      <c r="Y22">
        <v>1</v>
      </c>
    </row>
    <row r="23" spans="19:25" x14ac:dyDescent="0.25">
      <c r="S23" t="s">
        <v>522</v>
      </c>
      <c r="T23" t="s">
        <v>516</v>
      </c>
      <c r="U23" t="s">
        <v>517</v>
      </c>
      <c r="V23" t="s">
        <v>518</v>
      </c>
      <c r="W23" t="s">
        <v>519</v>
      </c>
      <c r="X23" t="s">
        <v>520</v>
      </c>
      <c r="Y23" t="s">
        <v>521</v>
      </c>
    </row>
    <row r="24" spans="19:25" x14ac:dyDescent="0.25">
      <c r="T24">
        <v>0</v>
      </c>
      <c r="U24">
        <v>0</v>
      </c>
      <c r="V24">
        <v>0</v>
      </c>
      <c r="W24">
        <v>1</v>
      </c>
      <c r="X24">
        <v>1</v>
      </c>
      <c r="Y24">
        <v>1</v>
      </c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1"/>
  <dimension ref="A1:U73"/>
  <sheetViews>
    <sheetView workbookViewId="0">
      <selection activeCell="K13" sqref="K13"/>
    </sheetView>
  </sheetViews>
  <sheetFormatPr defaultRowHeight="15" x14ac:dyDescent="0.25"/>
  <cols>
    <col min="1" max="1" width="23.42578125" customWidth="1"/>
    <col min="2" max="2" width="27.140625" bestFit="1" customWidth="1"/>
    <col min="5" max="5" width="28.28515625" customWidth="1"/>
    <col min="6" max="6" width="25.140625" bestFit="1" customWidth="1"/>
    <col min="7" max="7" width="25.85546875" customWidth="1"/>
    <col min="8" max="8" width="15.42578125" bestFit="1" customWidth="1"/>
    <col min="9" max="9" width="4.7109375" customWidth="1"/>
    <col min="10" max="10" width="25.140625" bestFit="1" customWidth="1"/>
    <col min="12" max="13" width="11.140625" customWidth="1"/>
    <col min="14" max="14" width="25.140625" bestFit="1" customWidth="1"/>
    <col min="15" max="16" width="11.140625" customWidth="1"/>
    <col min="18" max="18" width="17.7109375" bestFit="1" customWidth="1"/>
  </cols>
  <sheetData>
    <row r="1" spans="1:21" ht="15.75" thickBot="1" x14ac:dyDescent="0.3">
      <c r="B1" s="117"/>
    </row>
    <row r="2" spans="1:21" x14ac:dyDescent="0.25">
      <c r="F2" s="8" t="s">
        <v>535</v>
      </c>
      <c r="G2" s="9"/>
      <c r="H2" s="10"/>
      <c r="J2" s="8" t="s">
        <v>535</v>
      </c>
      <c r="K2" s="9"/>
      <c r="L2" s="10"/>
      <c r="M2" s="12"/>
      <c r="N2" s="8" t="s">
        <v>535</v>
      </c>
      <c r="O2" s="9"/>
      <c r="P2" s="10"/>
    </row>
    <row r="3" spans="1:21" x14ac:dyDescent="0.25">
      <c r="F3" s="11"/>
      <c r="G3" s="12"/>
      <c r="H3" s="13"/>
      <c r="J3" s="11"/>
      <c r="K3" s="12"/>
      <c r="L3" s="13"/>
      <c r="M3" s="12"/>
      <c r="N3" s="11"/>
      <c r="O3" s="12"/>
      <c r="P3" s="13"/>
    </row>
    <row r="4" spans="1:21" x14ac:dyDescent="0.25">
      <c r="F4" s="11"/>
      <c r="G4" s="12"/>
      <c r="H4" s="13"/>
      <c r="J4" s="11"/>
      <c r="K4" s="12"/>
      <c r="L4" s="13"/>
      <c r="M4" s="12"/>
      <c r="N4" s="11"/>
      <c r="O4" s="12"/>
      <c r="P4" s="13"/>
    </row>
    <row r="5" spans="1:21" x14ac:dyDescent="0.25">
      <c r="B5" s="118"/>
      <c r="F5" s="11" t="s">
        <v>536</v>
      </c>
      <c r="G5" s="12"/>
      <c r="H5" s="13"/>
      <c r="J5" s="11" t="s">
        <v>536</v>
      </c>
      <c r="K5" s="12"/>
      <c r="L5" s="13"/>
      <c r="M5" s="12"/>
      <c r="N5" s="11" t="s">
        <v>536</v>
      </c>
      <c r="O5" s="12"/>
      <c r="P5" s="13"/>
      <c r="R5" t="s">
        <v>602</v>
      </c>
      <c r="T5" t="s">
        <v>603</v>
      </c>
    </row>
    <row r="6" spans="1:21" x14ac:dyDescent="0.25">
      <c r="F6" s="11"/>
      <c r="G6" s="12"/>
      <c r="H6" s="13"/>
      <c r="J6" s="11"/>
      <c r="K6" s="12"/>
      <c r="L6" s="13"/>
      <c r="M6" s="12"/>
      <c r="N6" s="11"/>
      <c r="O6" s="12"/>
      <c r="P6" s="13"/>
    </row>
    <row r="7" spans="1:21" ht="15.75" thickBot="1" x14ac:dyDescent="0.3">
      <c r="F7" s="119" t="s">
        <v>537</v>
      </c>
      <c r="G7" s="20" t="s">
        <v>588</v>
      </c>
      <c r="H7" s="120" t="s">
        <v>538</v>
      </c>
      <c r="J7" s="119" t="s">
        <v>537</v>
      </c>
      <c r="K7" s="20" t="s">
        <v>598</v>
      </c>
      <c r="L7" s="120">
        <v>0.16</v>
      </c>
      <c r="M7" s="12"/>
      <c r="N7" s="119" t="s">
        <v>537</v>
      </c>
      <c r="O7" s="20" t="s">
        <v>540</v>
      </c>
      <c r="P7" s="120">
        <v>0.16</v>
      </c>
      <c r="R7" t="s">
        <v>617</v>
      </c>
      <c r="T7" t="s">
        <v>606</v>
      </c>
    </row>
    <row r="8" spans="1:21" x14ac:dyDescent="0.25">
      <c r="F8" s="119" t="s">
        <v>542</v>
      </c>
      <c r="G8" s="25">
        <v>0.3</v>
      </c>
      <c r="H8" s="121" t="s">
        <v>543</v>
      </c>
      <c r="J8" s="119" t="s">
        <v>542</v>
      </c>
      <c r="K8" s="25">
        <v>0.04</v>
      </c>
      <c r="L8" s="121" t="s">
        <v>543</v>
      </c>
      <c r="M8" s="122"/>
      <c r="N8" s="119" t="s">
        <v>542</v>
      </c>
      <c r="O8" s="25">
        <v>1.5</v>
      </c>
      <c r="P8" s="121" t="s">
        <v>543</v>
      </c>
      <c r="R8" s="123" t="s">
        <v>604</v>
      </c>
      <c r="S8" s="124"/>
      <c r="T8" s="125" t="s">
        <v>597</v>
      </c>
      <c r="U8" t="s">
        <v>605</v>
      </c>
    </row>
    <row r="9" spans="1:21" x14ac:dyDescent="0.25">
      <c r="F9" s="119" t="s">
        <v>544</v>
      </c>
      <c r="G9" s="25">
        <v>0.2</v>
      </c>
      <c r="H9" s="121" t="s">
        <v>54</v>
      </c>
      <c r="J9" s="119" t="s">
        <v>544</v>
      </c>
      <c r="K9" s="25">
        <v>0.2</v>
      </c>
      <c r="L9" s="121" t="s">
        <v>54</v>
      </c>
      <c r="M9" s="122"/>
      <c r="N9" s="119" t="s">
        <v>544</v>
      </c>
      <c r="O9" s="25">
        <v>0.15</v>
      </c>
      <c r="P9" s="121" t="s">
        <v>54</v>
      </c>
      <c r="R9" s="126"/>
      <c r="S9" s="127"/>
      <c r="T9" s="128"/>
    </row>
    <row r="10" spans="1:21" x14ac:dyDescent="0.25">
      <c r="F10" s="119" t="s">
        <v>545</v>
      </c>
      <c r="G10" s="25">
        <f>9*6*0.04</f>
        <v>2.16</v>
      </c>
      <c r="H10" s="121" t="s">
        <v>546</v>
      </c>
      <c r="J10" s="119" t="s">
        <v>545</v>
      </c>
      <c r="K10" s="25">
        <f>10*6*2</f>
        <v>120</v>
      </c>
      <c r="L10" s="121" t="s">
        <v>546</v>
      </c>
      <c r="M10" s="122"/>
      <c r="N10" s="119" t="s">
        <v>545</v>
      </c>
      <c r="O10" s="25">
        <f>6*2.5+4*2.5</f>
        <v>25</v>
      </c>
      <c r="P10" s="121" t="s">
        <v>546</v>
      </c>
      <c r="R10" s="126"/>
      <c r="S10" s="127"/>
      <c r="T10" s="128"/>
    </row>
    <row r="11" spans="1:21" x14ac:dyDescent="0.25">
      <c r="F11" s="119" t="s">
        <v>547</v>
      </c>
      <c r="G11" s="25">
        <v>25</v>
      </c>
      <c r="H11" s="121" t="s">
        <v>75</v>
      </c>
      <c r="J11" s="119" t="s">
        <v>547</v>
      </c>
      <c r="K11" s="25">
        <v>25</v>
      </c>
      <c r="L11" s="121" t="s">
        <v>75</v>
      </c>
      <c r="M11" s="122"/>
      <c r="N11" s="119" t="s">
        <v>547</v>
      </c>
      <c r="O11" s="25">
        <v>22</v>
      </c>
      <c r="P11" s="121" t="s">
        <v>75</v>
      </c>
      <c r="R11" s="126"/>
      <c r="S11" s="127"/>
      <c r="T11" s="128"/>
    </row>
    <row r="12" spans="1:21" x14ac:dyDescent="0.25">
      <c r="A12" s="117" t="s">
        <v>548</v>
      </c>
      <c r="F12" s="119" t="s">
        <v>549</v>
      </c>
      <c r="G12" s="25">
        <v>-20</v>
      </c>
      <c r="H12" s="121" t="s">
        <v>75</v>
      </c>
      <c r="J12" s="119" t="s">
        <v>549</v>
      </c>
      <c r="K12" s="25">
        <v>-20</v>
      </c>
      <c r="L12" s="121" t="s">
        <v>75</v>
      </c>
      <c r="M12" s="122"/>
      <c r="N12" s="119" t="s">
        <v>549</v>
      </c>
      <c r="O12" s="25">
        <v>16</v>
      </c>
      <c r="P12" s="121" t="s">
        <v>75</v>
      </c>
      <c r="R12" s="126"/>
      <c r="S12" s="127"/>
      <c r="T12" s="128"/>
    </row>
    <row r="13" spans="1:21" x14ac:dyDescent="0.25">
      <c r="F13" s="119" t="s">
        <v>550</v>
      </c>
      <c r="G13" s="129">
        <f>G8*(G11-G12)/G9</f>
        <v>67.5</v>
      </c>
      <c r="H13" s="121" t="s">
        <v>34</v>
      </c>
      <c r="J13" s="119" t="s">
        <v>550</v>
      </c>
      <c r="K13" s="129">
        <f>K8*(K11-K12)/K9</f>
        <v>9</v>
      </c>
      <c r="L13" s="121" t="s">
        <v>34</v>
      </c>
      <c r="M13" s="122"/>
      <c r="N13" s="119" t="s">
        <v>550</v>
      </c>
      <c r="O13" s="129">
        <f>O8*(O11-O12)/O9</f>
        <v>60</v>
      </c>
      <c r="P13" s="121" t="s">
        <v>34</v>
      </c>
      <c r="R13" s="126"/>
      <c r="S13" s="127"/>
      <c r="T13" s="128"/>
    </row>
    <row r="14" spans="1:21" x14ac:dyDescent="0.25">
      <c r="A14" s="130" t="s">
        <v>551</v>
      </c>
      <c r="B14" s="131" t="s">
        <v>552</v>
      </c>
      <c r="C14" s="130" t="s">
        <v>553</v>
      </c>
      <c r="D14" s="130" t="s">
        <v>554</v>
      </c>
      <c r="F14" s="119" t="s">
        <v>555</v>
      </c>
      <c r="G14" s="31">
        <f>G13*3600/3600000</f>
        <v>6.7500000000000004E-2</v>
      </c>
      <c r="H14" s="121" t="s">
        <v>363</v>
      </c>
      <c r="J14" s="119" t="s">
        <v>555</v>
      </c>
      <c r="K14" s="31">
        <f>K13*3600/3600000</f>
        <v>8.9999999999999993E-3</v>
      </c>
      <c r="L14" s="121" t="s">
        <v>363</v>
      </c>
      <c r="M14" s="122"/>
      <c r="N14" s="119" t="s">
        <v>555</v>
      </c>
      <c r="O14" s="31">
        <f>O13*3600/3600000</f>
        <v>0.06</v>
      </c>
      <c r="P14" s="121" t="s">
        <v>363</v>
      </c>
      <c r="R14" s="126"/>
      <c r="S14" s="127"/>
      <c r="T14" s="128"/>
    </row>
    <row r="15" spans="1:21" ht="15.75" thickBot="1" x14ac:dyDescent="0.3">
      <c r="A15" s="132" t="s">
        <v>556</v>
      </c>
      <c r="B15" s="133" t="s">
        <v>557</v>
      </c>
      <c r="C15" s="133"/>
      <c r="D15" s="133"/>
      <c r="F15" s="119" t="s">
        <v>558</v>
      </c>
      <c r="G15" s="127">
        <f>G14*24</f>
        <v>1.62</v>
      </c>
      <c r="H15" s="134" t="s">
        <v>363</v>
      </c>
      <c r="J15" s="119" t="s">
        <v>558</v>
      </c>
      <c r="K15" s="127">
        <f>K14*24</f>
        <v>0.21599999999999997</v>
      </c>
      <c r="L15" s="134" t="s">
        <v>363</v>
      </c>
      <c r="M15" s="135"/>
      <c r="N15" s="119" t="s">
        <v>558</v>
      </c>
      <c r="O15" s="127">
        <f>O14*24</f>
        <v>1.44</v>
      </c>
      <c r="P15" s="134" t="s">
        <v>363</v>
      </c>
      <c r="R15" s="136"/>
      <c r="S15" s="137"/>
      <c r="T15" s="138"/>
    </row>
    <row r="16" spans="1:21" x14ac:dyDescent="0.25">
      <c r="A16" s="132" t="s">
        <v>559</v>
      </c>
      <c r="B16" s="133">
        <v>429</v>
      </c>
      <c r="C16" s="133">
        <v>418</v>
      </c>
      <c r="D16" s="133"/>
      <c r="F16" s="119" t="s">
        <v>560</v>
      </c>
      <c r="G16" s="58">
        <f>G13*G10</f>
        <v>145.80000000000001</v>
      </c>
      <c r="H16" s="121" t="s">
        <v>34</v>
      </c>
      <c r="J16" s="119" t="s">
        <v>560</v>
      </c>
      <c r="K16" s="58">
        <f>K13*K10</f>
        <v>1080</v>
      </c>
      <c r="L16" s="121" t="s">
        <v>34</v>
      </c>
      <c r="M16" s="122"/>
      <c r="N16" s="119" t="s">
        <v>560</v>
      </c>
      <c r="O16" s="58">
        <f>O13*O10</f>
        <v>1500</v>
      </c>
      <c r="P16" s="121" t="s">
        <v>34</v>
      </c>
      <c r="R16" t="s">
        <v>561</v>
      </c>
    </row>
    <row r="17" spans="1:21" x14ac:dyDescent="0.25">
      <c r="A17" s="132" t="s">
        <v>562</v>
      </c>
      <c r="B17" s="133">
        <v>386</v>
      </c>
      <c r="C17" s="133">
        <v>395</v>
      </c>
      <c r="D17" s="133"/>
      <c r="F17" s="119" t="s">
        <v>563</v>
      </c>
      <c r="G17" s="58">
        <f>G14*G10</f>
        <v>0.14580000000000001</v>
      </c>
      <c r="H17" s="121" t="s">
        <v>363</v>
      </c>
      <c r="J17" s="119" t="s">
        <v>563</v>
      </c>
      <c r="K17" s="58">
        <f>K14*K10</f>
        <v>1.0799999999999998</v>
      </c>
      <c r="L17" s="121" t="s">
        <v>363</v>
      </c>
      <c r="M17" s="122"/>
      <c r="N17" s="119" t="s">
        <v>563</v>
      </c>
      <c r="O17" s="58">
        <f>O14*O10</f>
        <v>1.5</v>
      </c>
      <c r="P17" s="121" t="s">
        <v>363</v>
      </c>
    </row>
    <row r="18" spans="1:21" ht="15.75" thickBot="1" x14ac:dyDescent="0.3">
      <c r="A18" s="132" t="s">
        <v>564</v>
      </c>
      <c r="B18" s="133">
        <v>317</v>
      </c>
      <c r="C18" s="133"/>
      <c r="D18" s="133"/>
      <c r="F18" s="139" t="s">
        <v>565</v>
      </c>
      <c r="G18" s="140">
        <f>G17*24</f>
        <v>3.4992000000000001</v>
      </c>
      <c r="H18" s="141" t="s">
        <v>363</v>
      </c>
      <c r="J18" s="139" t="s">
        <v>565</v>
      </c>
      <c r="K18" s="140">
        <f>K17*24</f>
        <v>25.919999999999995</v>
      </c>
      <c r="L18" s="141" t="s">
        <v>363</v>
      </c>
      <c r="M18" s="135"/>
      <c r="N18" s="139" t="s">
        <v>565</v>
      </c>
      <c r="O18" s="140">
        <f>O17*24</f>
        <v>36</v>
      </c>
      <c r="P18" s="141" t="s">
        <v>363</v>
      </c>
      <c r="Q18" s="135"/>
      <c r="R18" s="25" t="s">
        <v>607</v>
      </c>
      <c r="S18" s="25">
        <v>0.35</v>
      </c>
    </row>
    <row r="19" spans="1:21" x14ac:dyDescent="0.25">
      <c r="A19" s="132" t="s">
        <v>566</v>
      </c>
      <c r="B19" s="133">
        <v>237</v>
      </c>
      <c r="C19" s="133">
        <v>229</v>
      </c>
      <c r="D19" s="133"/>
      <c r="R19" s="25" t="s">
        <v>608</v>
      </c>
      <c r="S19" s="25">
        <v>0.04</v>
      </c>
    </row>
    <row r="20" spans="1:21" x14ac:dyDescent="0.25">
      <c r="A20" s="132" t="s">
        <v>567</v>
      </c>
      <c r="B20" s="133">
        <v>120</v>
      </c>
      <c r="C20" s="133"/>
      <c r="D20" s="133"/>
      <c r="R20" s="25" t="s">
        <v>609</v>
      </c>
      <c r="S20" s="25">
        <v>0.15</v>
      </c>
    </row>
    <row r="21" spans="1:21" x14ac:dyDescent="0.25">
      <c r="A21" s="132" t="s">
        <v>568</v>
      </c>
      <c r="B21" s="133">
        <v>80.2</v>
      </c>
      <c r="C21" s="133">
        <v>73</v>
      </c>
      <c r="D21" s="133"/>
      <c r="R21" s="25" t="s">
        <v>610</v>
      </c>
      <c r="S21" s="25">
        <v>0.15</v>
      </c>
    </row>
    <row r="22" spans="1:21" x14ac:dyDescent="0.25">
      <c r="A22" s="132" t="s">
        <v>569</v>
      </c>
      <c r="B22" s="133">
        <v>71.599999999999994</v>
      </c>
      <c r="C22" s="133"/>
      <c r="D22" s="133"/>
      <c r="F22" t="s">
        <v>570</v>
      </c>
      <c r="R22" s="25" t="s">
        <v>596</v>
      </c>
      <c r="S22" s="25">
        <v>-15</v>
      </c>
    </row>
    <row r="23" spans="1:21" x14ac:dyDescent="0.25">
      <c r="A23" s="132" t="s">
        <v>571</v>
      </c>
      <c r="B23" s="133">
        <v>35.299999999999997</v>
      </c>
      <c r="C23" s="133"/>
      <c r="D23" s="133"/>
      <c r="F23" t="s">
        <v>572</v>
      </c>
      <c r="R23" s="25" t="s">
        <v>597</v>
      </c>
      <c r="S23" s="25">
        <v>25</v>
      </c>
    </row>
    <row r="24" spans="1:21" x14ac:dyDescent="0.25">
      <c r="A24" s="132" t="s">
        <v>573</v>
      </c>
      <c r="B24" s="133">
        <v>8.5139999999999993</v>
      </c>
      <c r="C24" s="133"/>
      <c r="D24" s="133"/>
      <c r="R24" s="31" t="s">
        <v>611</v>
      </c>
      <c r="S24" s="31">
        <f>S18/S20</f>
        <v>2.3333333333333335</v>
      </c>
      <c r="T24" s="62">
        <f>S24/$S$26</f>
        <v>0.89743589743589747</v>
      </c>
      <c r="U24" s="64">
        <f>S23-T24*(S23-S22)</f>
        <v>-10.897435897435898</v>
      </c>
    </row>
    <row r="25" spans="1:21" x14ac:dyDescent="0.25">
      <c r="A25" s="132" t="s">
        <v>574</v>
      </c>
      <c r="B25" s="142">
        <v>41250</v>
      </c>
      <c r="C25" s="133"/>
      <c r="D25" s="133"/>
      <c r="F25" t="s">
        <v>541</v>
      </c>
      <c r="G25">
        <v>0.8</v>
      </c>
      <c r="H25" t="s">
        <v>599</v>
      </c>
      <c r="R25" s="31" t="s">
        <v>612</v>
      </c>
      <c r="S25" s="31">
        <f>S19/S21</f>
        <v>0.26666666666666666</v>
      </c>
      <c r="T25" s="62">
        <f>S25/$S$26</f>
        <v>0.10256410256410256</v>
      </c>
    </row>
    <row r="26" spans="1:21" x14ac:dyDescent="0.25">
      <c r="A26" s="132" t="s">
        <v>575</v>
      </c>
      <c r="B26" s="133"/>
      <c r="C26" s="133" t="s">
        <v>576</v>
      </c>
      <c r="D26" s="133"/>
      <c r="E26" s="143"/>
      <c r="F26" t="s">
        <v>588</v>
      </c>
      <c r="G26">
        <v>0.35</v>
      </c>
      <c r="H26" t="s">
        <v>599</v>
      </c>
      <c r="R26" s="31" t="s">
        <v>613</v>
      </c>
      <c r="S26" s="31">
        <f>S24+S25</f>
        <v>2.6</v>
      </c>
    </row>
    <row r="27" spans="1:21" x14ac:dyDescent="0.25">
      <c r="A27" s="132" t="s">
        <v>577</v>
      </c>
      <c r="B27" s="133" t="s">
        <v>578</v>
      </c>
      <c r="C27" s="133" t="s">
        <v>578</v>
      </c>
      <c r="D27" s="133">
        <v>2.2000000000000002</v>
      </c>
      <c r="E27" s="143"/>
      <c r="F27" s="144" t="s">
        <v>598</v>
      </c>
      <c r="G27">
        <v>0.04</v>
      </c>
      <c r="H27" t="s">
        <v>599</v>
      </c>
      <c r="R27" s="25" t="s">
        <v>614</v>
      </c>
      <c r="S27" s="25">
        <f>S24*S22</f>
        <v>-35</v>
      </c>
    </row>
    <row r="28" spans="1:21" x14ac:dyDescent="0.25">
      <c r="A28" s="132" t="s">
        <v>540</v>
      </c>
      <c r="B28" s="133"/>
      <c r="C28" s="145">
        <v>1.5</v>
      </c>
      <c r="D28" s="133"/>
      <c r="E28" s="143"/>
      <c r="F28" t="s">
        <v>588</v>
      </c>
      <c r="G28">
        <v>3.5000000000000001E-3</v>
      </c>
      <c r="H28" t="s">
        <v>600</v>
      </c>
      <c r="R28" s="25" t="s">
        <v>615</v>
      </c>
      <c r="S28" s="25">
        <f>S25*S23</f>
        <v>6.666666666666667</v>
      </c>
    </row>
    <row r="29" spans="1:21" x14ac:dyDescent="0.25">
      <c r="A29" s="132" t="s">
        <v>579</v>
      </c>
      <c r="B29" s="133">
        <v>1.35</v>
      </c>
      <c r="C29" s="133" t="s">
        <v>580</v>
      </c>
      <c r="D29" s="133"/>
      <c r="E29" s="143"/>
      <c r="F29" s="144" t="s">
        <v>598</v>
      </c>
      <c r="G29">
        <v>4.0000000000000002E-4</v>
      </c>
      <c r="H29" t="s">
        <v>600</v>
      </c>
      <c r="R29" s="25" t="s">
        <v>616</v>
      </c>
      <c r="S29" s="25">
        <f>(S28+S27)/S26</f>
        <v>-10.897435897435896</v>
      </c>
    </row>
    <row r="30" spans="1:21" x14ac:dyDescent="0.25">
      <c r="A30" s="132" t="s">
        <v>541</v>
      </c>
      <c r="B30" s="133"/>
      <c r="C30" s="145" t="s">
        <v>538</v>
      </c>
      <c r="D30" s="133"/>
      <c r="E30" s="143"/>
      <c r="F30" t="s">
        <v>588</v>
      </c>
      <c r="G30">
        <v>3.5E-4</v>
      </c>
      <c r="H30" t="s">
        <v>601</v>
      </c>
    </row>
    <row r="31" spans="1:21" x14ac:dyDescent="0.25">
      <c r="A31" s="132" t="s">
        <v>581</v>
      </c>
      <c r="B31" s="133"/>
      <c r="C31" s="133">
        <v>0.7</v>
      </c>
      <c r="D31" s="133"/>
      <c r="E31" s="143"/>
      <c r="F31" s="144" t="s">
        <v>598</v>
      </c>
      <c r="G31">
        <v>4.0000000000000003E-5</v>
      </c>
      <c r="H31" t="s">
        <v>601</v>
      </c>
    </row>
    <row r="32" spans="1:21" x14ac:dyDescent="0.25">
      <c r="A32" s="132" t="s">
        <v>582</v>
      </c>
      <c r="B32" s="133">
        <v>0.60619999999999996</v>
      </c>
      <c r="C32" s="133">
        <v>0.6</v>
      </c>
      <c r="D32" s="133">
        <v>0.55000000000000004</v>
      </c>
    </row>
    <row r="33" spans="1:4" x14ac:dyDescent="0.25">
      <c r="A33" s="132" t="s">
        <v>583</v>
      </c>
      <c r="B33" s="133">
        <v>0.24</v>
      </c>
      <c r="C33" s="133"/>
      <c r="D33" s="133"/>
    </row>
    <row r="34" spans="1:4" x14ac:dyDescent="0.25">
      <c r="A34" s="132" t="s">
        <v>584</v>
      </c>
      <c r="B34" s="133"/>
      <c r="C34" s="133">
        <v>0.19</v>
      </c>
      <c r="D34" s="133"/>
    </row>
    <row r="35" spans="1:4" x14ac:dyDescent="0.25">
      <c r="A35" s="132" t="s">
        <v>539</v>
      </c>
      <c r="B35" s="133"/>
      <c r="C35" s="145">
        <v>0.16</v>
      </c>
      <c r="D35" s="133"/>
    </row>
    <row r="36" spans="1:4" x14ac:dyDescent="0.25">
      <c r="A36" s="132" t="s">
        <v>585</v>
      </c>
      <c r="B36" s="133"/>
      <c r="C36" s="133">
        <v>0.13100000000000001</v>
      </c>
      <c r="D36" s="133"/>
    </row>
    <row r="37" spans="1:4" x14ac:dyDescent="0.25">
      <c r="A37" s="132" t="s">
        <v>586</v>
      </c>
      <c r="B37" s="133">
        <v>0.13</v>
      </c>
      <c r="C37" s="133"/>
      <c r="D37" s="133"/>
    </row>
    <row r="38" spans="1:4" x14ac:dyDescent="0.25">
      <c r="A38" s="132" t="s">
        <v>587</v>
      </c>
      <c r="B38" s="133"/>
      <c r="C38" s="133"/>
      <c r="D38" s="133">
        <v>0.04</v>
      </c>
    </row>
    <row r="39" spans="1:4" x14ac:dyDescent="0.25">
      <c r="A39" s="132" t="s">
        <v>588</v>
      </c>
      <c r="B39" s="145" t="s">
        <v>589</v>
      </c>
      <c r="C39" s="133"/>
      <c r="D39" s="133"/>
    </row>
    <row r="40" spans="1:4" x14ac:dyDescent="0.25">
      <c r="A40" s="132" t="s">
        <v>590</v>
      </c>
      <c r="B40" s="133"/>
      <c r="C40" s="145">
        <v>0.04</v>
      </c>
      <c r="D40" s="133"/>
    </row>
    <row r="41" spans="1:4" x14ac:dyDescent="0.25">
      <c r="A41" s="132" t="s">
        <v>591</v>
      </c>
      <c r="B41" s="133">
        <v>0.04</v>
      </c>
      <c r="C41" s="133"/>
      <c r="D41" s="133"/>
    </row>
    <row r="42" spans="1:4" x14ac:dyDescent="0.25">
      <c r="A42" s="132" t="s">
        <v>592</v>
      </c>
      <c r="B42" s="133">
        <v>3.3000000000000002E-2</v>
      </c>
      <c r="C42" s="133">
        <v>3.5000000000000003E-2</v>
      </c>
      <c r="D42" s="133"/>
    </row>
    <row r="43" spans="1:4" x14ac:dyDescent="0.25">
      <c r="A43" s="132" t="s">
        <v>593</v>
      </c>
      <c r="B43" s="133">
        <v>2.6200000000000001E-2</v>
      </c>
      <c r="C43" s="133">
        <v>2.5999999999999999E-2</v>
      </c>
      <c r="D43" s="133"/>
    </row>
    <row r="44" spans="1:4" x14ac:dyDescent="0.25">
      <c r="A44" s="132" t="s">
        <v>594</v>
      </c>
      <c r="B44" s="133" t="s">
        <v>595</v>
      </c>
      <c r="C44" s="133"/>
      <c r="D44" s="133"/>
    </row>
    <row r="66" spans="2:2" ht="17.25" x14ac:dyDescent="0.25">
      <c r="B66" s="146"/>
    </row>
    <row r="67" spans="2:2" ht="17.25" x14ac:dyDescent="0.25">
      <c r="B67" s="146"/>
    </row>
    <row r="68" spans="2:2" ht="17.25" x14ac:dyDescent="0.25">
      <c r="B68" s="146"/>
    </row>
    <row r="69" spans="2:2" ht="17.25" x14ac:dyDescent="0.25">
      <c r="B69" s="146"/>
    </row>
    <row r="70" spans="2:2" ht="17.25" x14ac:dyDescent="0.25">
      <c r="B70" s="146"/>
    </row>
    <row r="71" spans="2:2" ht="17.25" x14ac:dyDescent="0.25">
      <c r="B71" s="146"/>
    </row>
    <row r="72" spans="2:2" ht="17.25" x14ac:dyDescent="0.25">
      <c r="B72" s="146"/>
    </row>
    <row r="73" spans="2:2" ht="17.25" x14ac:dyDescent="0.25">
      <c r="B73" s="146"/>
    </row>
  </sheetData>
  <hyperlinks>
    <hyperlink ref="A12" r:id="rId1" tooltip="Stupeň Celsia" display="http://cs.wikipedia.org/wiki/Stupe%C5%88_Celsia"/>
    <hyperlink ref="A15" r:id="rId2" tooltip="Diamant" display="http://cs.wikipedia.org/wiki/Diamant"/>
    <hyperlink ref="A16" r:id="rId3" tooltip="Stříbro" display="http://cs.wikipedia.org/wiki/St%C5%99%C3%ADbro"/>
    <hyperlink ref="A17" r:id="rId4" tooltip="Měď" display="http://cs.wikipedia.org/wiki/M%C4%9B%C4%8F"/>
    <hyperlink ref="A18" r:id="rId5" tooltip="Zlato" display="http://cs.wikipedia.org/wiki/Zlato"/>
    <hyperlink ref="A19" r:id="rId6" tooltip="Hliník" display="http://cs.wikipedia.org/wiki/Hlin%C3%ADk"/>
    <hyperlink ref="A20" r:id="rId7" tooltip="Mosaz" display="http://cs.wikipedia.org/wiki/Mosaz"/>
    <hyperlink ref="A21" r:id="rId8" tooltip="Železo" display="http://cs.wikipedia.org/wiki/%C5%BDelezo"/>
    <hyperlink ref="A22" r:id="rId9" tooltip="Platina" display="http://cs.wikipedia.org/wiki/Platina"/>
    <hyperlink ref="A23" r:id="rId10" tooltip="Olovo" display="http://cs.wikipedia.org/wiki/Olovo"/>
    <hyperlink ref="A24" r:id="rId11" tooltip="Rtuť" display="http://cs.wikipedia.org/wiki/Rtu%C5%A5"/>
    <hyperlink ref="A25" r:id="rId12" tooltip="Křemen" display="http://cs.wikipedia.org/wiki/K%C5%99emen"/>
    <hyperlink ref="A26" r:id="rId13" tooltip="Žula" display="http://cs.wikipedia.org/wiki/%C5%BDula"/>
    <hyperlink ref="A27" r:id="rId14" tooltip="Led" display="http://cs.wikipedia.org/wiki/Led"/>
    <hyperlink ref="A28" r:id="rId15" tooltip="Beton" display="http://cs.wikipedia.org/wiki/Beton"/>
    <hyperlink ref="A29" r:id="rId16" tooltip="Sklo" display="http://cs.wikipedia.org/wiki/Sklo"/>
    <hyperlink ref="A30" r:id="rId17" tooltip="Cihla" display="http://cs.wikipedia.org/wiki/Cihla"/>
    <hyperlink ref="A31" r:id="rId18" tooltip="Škvárobeton (stránka neexistuje)" display="http://cs.wikipedia.org/w/index.php?title=%C5%A0kv%C3%A1robeton&amp;action=edit&amp;redlink=1"/>
    <hyperlink ref="A32" r:id="rId19" tooltip="Voda" display="http://cs.wikipedia.org/wiki/Voda"/>
    <hyperlink ref="A33" r:id="rId20" tooltip="Nylon" display="http://cs.wikipedia.org/wiki/Nylon"/>
    <hyperlink ref="A34" r:id="rId21" tooltip="Linoleum" display="http://cs.wikipedia.org/wiki/Linoleum"/>
    <hyperlink ref="A35" r:id="rId22" tooltip="Polystyren" display="http://cs.wikipedia.org/wiki/Polystyren"/>
    <hyperlink ref="A36" r:id="rId23" tooltip="Benzín" display="http://cs.wikipedia.org/wiki/Benz%C3%ADn"/>
    <hyperlink ref="A37" r:id="rId24" tooltip="Olej" display="http://cs.wikipedia.org/wiki/Olej"/>
    <hyperlink ref="A38" r:id="rId25" tooltip="Pěnové sklo" display="http://cs.wikipedia.org/wiki/P%C4%9Bnov%C3%A9_sklo"/>
    <hyperlink ref="A39" r:id="rId26" tooltip="Dřevo" display="http://cs.wikipedia.org/wiki/D%C5%99evo"/>
    <hyperlink ref="A40" r:id="rId27" tooltip="Skelná vata" display="http://cs.wikipedia.org/wiki/Skeln%C3%A1_vata"/>
    <hyperlink ref="A41" r:id="rId28" tooltip="Ovčí vlna" display="http://cs.wikipedia.org/wiki/Ov%C4%8D%C3%AD_vlna"/>
    <hyperlink ref="A42" r:id="rId29" tooltip="Polystyren" display="http://cs.wikipedia.org/wiki/Polystyren"/>
    <hyperlink ref="A44" r:id="rId30" tooltip="Aerogel" display="http://cs.wikipedia.org/wiki/Aerogel"/>
  </hyperlinks>
  <pageMargins left="0.7" right="0.7" top="0.78740157499999996" bottom="0.78740157499999996" header="0.3" footer="0.3"/>
  <drawing r:id="rId3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activeCell="A3" sqref="A3"/>
    </sheetView>
  </sheetViews>
  <sheetFormatPr defaultRowHeight="15" x14ac:dyDescent="0.25"/>
  <cols>
    <col min="2" max="2" width="22.7109375" customWidth="1"/>
  </cols>
  <sheetData>
    <row r="1" spans="1:4" x14ac:dyDescent="0.25">
      <c r="A1" s="31"/>
      <c r="B1" s="31"/>
      <c r="C1" s="31"/>
      <c r="D1" s="31"/>
    </row>
    <row r="2" spans="1:4" x14ac:dyDescent="0.25">
      <c r="A2" s="31" t="s">
        <v>626</v>
      </c>
      <c r="B2" s="106">
        <v>150000000000</v>
      </c>
      <c r="C2" s="31" t="s">
        <v>54</v>
      </c>
      <c r="D2" s="31"/>
    </row>
    <row r="3" spans="1:4" x14ac:dyDescent="0.25">
      <c r="A3" s="31" t="s">
        <v>218</v>
      </c>
      <c r="B3" s="31">
        <v>1</v>
      </c>
      <c r="C3" s="31" t="s">
        <v>619</v>
      </c>
      <c r="D3" s="31"/>
    </row>
    <row r="4" spans="1:4" x14ac:dyDescent="0.25">
      <c r="A4" s="31" t="s">
        <v>218</v>
      </c>
      <c r="B4" s="31">
        <f>B3/60</f>
        <v>1.6666666666666666E-2</v>
      </c>
      <c r="C4" s="31" t="s">
        <v>620</v>
      </c>
      <c r="D4" s="31"/>
    </row>
    <row r="5" spans="1:4" x14ac:dyDescent="0.25">
      <c r="A5" s="31" t="s">
        <v>218</v>
      </c>
      <c r="B5" s="31">
        <f>B4/60</f>
        <v>2.7777777777777778E-4</v>
      </c>
      <c r="C5" s="31" t="s">
        <v>621</v>
      </c>
      <c r="D5" s="31"/>
    </row>
    <row r="6" spans="1:4" x14ac:dyDescent="0.25">
      <c r="A6" s="31" t="s">
        <v>218</v>
      </c>
      <c r="B6" s="147">
        <f>RADIANS(B5)</f>
        <v>4.8481368110953598E-6</v>
      </c>
      <c r="C6" s="31" t="s">
        <v>100</v>
      </c>
      <c r="D6" s="31"/>
    </row>
    <row r="7" spans="1:4" x14ac:dyDescent="0.25">
      <c r="A7" s="31" t="s">
        <v>625</v>
      </c>
      <c r="B7" s="147">
        <f>TAN(B6)</f>
        <v>4.8481368111333442E-6</v>
      </c>
      <c r="C7" s="31"/>
      <c r="D7" s="31"/>
    </row>
    <row r="8" spans="1:4" x14ac:dyDescent="0.25">
      <c r="A8" s="31"/>
      <c r="B8" s="31"/>
      <c r="C8" s="31"/>
      <c r="D8" s="31"/>
    </row>
    <row r="9" spans="1:4" x14ac:dyDescent="0.25">
      <c r="A9" s="31" t="s">
        <v>622</v>
      </c>
      <c r="B9" s="106">
        <f>B2/B7</f>
        <v>3.0939720936822048E+16</v>
      </c>
      <c r="C9" s="31"/>
      <c r="D9" s="31"/>
    </row>
    <row r="10" spans="1:4" x14ac:dyDescent="0.25">
      <c r="A10" s="31" t="s">
        <v>86</v>
      </c>
      <c r="B10" s="106">
        <v>300000000</v>
      </c>
      <c r="C10" s="31" t="s">
        <v>37</v>
      </c>
      <c r="D10" s="31"/>
    </row>
    <row r="11" spans="1:4" x14ac:dyDescent="0.25">
      <c r="A11" s="31"/>
      <c r="B11" s="31"/>
      <c r="C11" s="31"/>
      <c r="D11" s="31"/>
    </row>
    <row r="12" spans="1:4" x14ac:dyDescent="0.25">
      <c r="A12" s="31"/>
      <c r="B12" s="106">
        <f>B9/B10</f>
        <v>103132403.12274016</v>
      </c>
      <c r="C12" s="31" t="s">
        <v>36</v>
      </c>
      <c r="D12" s="31"/>
    </row>
    <row r="13" spans="1:4" x14ac:dyDescent="0.25">
      <c r="A13" s="31"/>
      <c r="B13" s="106">
        <f>B12/60</f>
        <v>1718873.3853790027</v>
      </c>
      <c r="C13" s="31" t="s">
        <v>22</v>
      </c>
      <c r="D13" s="31"/>
    </row>
    <row r="14" spans="1:4" x14ac:dyDescent="0.25">
      <c r="A14" s="31"/>
      <c r="B14" s="106">
        <f>B13/60</f>
        <v>28647.889756316712</v>
      </c>
      <c r="C14" s="31" t="s">
        <v>21</v>
      </c>
      <c r="D14" s="31"/>
    </row>
    <row r="15" spans="1:4" x14ac:dyDescent="0.25">
      <c r="A15" s="31"/>
      <c r="B15" s="106">
        <f>B14/24</f>
        <v>1193.662073179863</v>
      </c>
      <c r="C15" s="31" t="s">
        <v>623</v>
      </c>
      <c r="D15" s="31"/>
    </row>
    <row r="16" spans="1:4" x14ac:dyDescent="0.25">
      <c r="A16" s="31"/>
      <c r="B16" s="106">
        <f>B15/365</f>
        <v>3.2703070498078439</v>
      </c>
      <c r="C16" s="31" t="s">
        <v>624</v>
      </c>
      <c r="D16" s="31"/>
    </row>
  </sheetData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workbookViewId="0">
      <selection activeCell="F9" sqref="F9"/>
    </sheetView>
  </sheetViews>
  <sheetFormatPr defaultRowHeight="15" x14ac:dyDescent="0.25"/>
  <cols>
    <col min="6" max="7" width="9.5703125" bestFit="1" customWidth="1"/>
  </cols>
  <sheetData>
    <row r="2" spans="2:7" x14ac:dyDescent="0.25">
      <c r="B2" s="91" t="s">
        <v>627</v>
      </c>
    </row>
    <row r="4" spans="2:7" x14ac:dyDescent="0.25">
      <c r="B4" t="s">
        <v>60</v>
      </c>
      <c r="C4">
        <v>273.14999999999998</v>
      </c>
      <c r="D4" t="s">
        <v>75</v>
      </c>
    </row>
    <row r="5" spans="2:7" x14ac:dyDescent="0.25">
      <c r="B5" t="s">
        <v>628</v>
      </c>
      <c r="C5" s="23">
        <v>5.6699999999999998E-8</v>
      </c>
      <c r="D5" t="s">
        <v>629</v>
      </c>
    </row>
    <row r="6" spans="2:7" x14ac:dyDescent="0.25">
      <c r="B6" t="s">
        <v>630</v>
      </c>
      <c r="C6">
        <v>40</v>
      </c>
      <c r="D6">
        <f>C6+$C$4</f>
        <v>313.14999999999998</v>
      </c>
      <c r="F6" s="52">
        <f>$C$5*D6*D6*D6*D6</f>
        <v>545.24629481596492</v>
      </c>
      <c r="G6" s="52"/>
    </row>
    <row r="7" spans="2:7" x14ac:dyDescent="0.25">
      <c r="B7" t="s">
        <v>631</v>
      </c>
      <c r="C7">
        <v>60</v>
      </c>
      <c r="D7">
        <f>C7+$C$4</f>
        <v>333.15</v>
      </c>
      <c r="F7" s="52">
        <f t="shared" ref="F7:F9" si="0">$C$5*D7*D7*D7*D7</f>
        <v>698.46127003421373</v>
      </c>
      <c r="G7" s="52">
        <f>F7-F6</f>
        <v>153.21497521824881</v>
      </c>
    </row>
    <row r="8" spans="2:7" x14ac:dyDescent="0.25">
      <c r="B8" t="s">
        <v>632</v>
      </c>
      <c r="C8">
        <v>80</v>
      </c>
      <c r="D8">
        <f>C8+$C$4</f>
        <v>353.15</v>
      </c>
      <c r="F8" s="52">
        <f t="shared" si="0"/>
        <v>881.9011344000628</v>
      </c>
      <c r="G8" s="52"/>
    </row>
    <row r="9" spans="2:7" x14ac:dyDescent="0.25">
      <c r="B9" t="s">
        <v>633</v>
      </c>
      <c r="C9">
        <v>90</v>
      </c>
      <c r="D9">
        <f>C9+$C$4</f>
        <v>363.15</v>
      </c>
      <c r="F9" s="52">
        <f t="shared" si="0"/>
        <v>986.11429131333739</v>
      </c>
      <c r="G9" s="52">
        <f>F9-F8</f>
        <v>104.21315691327459</v>
      </c>
    </row>
  </sheetData>
  <hyperlinks>
    <hyperlink ref="B2" r:id="rId1"/>
  </hyperlinks>
  <pageMargins left="0.7" right="0.7" top="0.78740157499999996" bottom="0.78740157499999996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0"/>
  <sheetViews>
    <sheetView tabSelected="1" workbookViewId="0">
      <selection activeCell="C8" sqref="C8"/>
    </sheetView>
  </sheetViews>
  <sheetFormatPr defaultRowHeight="15" x14ac:dyDescent="0.25"/>
  <cols>
    <col min="1" max="1" width="25.7109375" bestFit="1" customWidth="1"/>
  </cols>
  <sheetData>
    <row r="2" spans="1:6" x14ac:dyDescent="0.25">
      <c r="B2" t="s">
        <v>634</v>
      </c>
      <c r="C2" t="s">
        <v>635</v>
      </c>
    </row>
    <row r="3" spans="1:6" x14ac:dyDescent="0.25">
      <c r="B3" t="s">
        <v>636</v>
      </c>
      <c r="D3" t="s">
        <v>639</v>
      </c>
    </row>
    <row r="4" spans="1:6" x14ac:dyDescent="0.25">
      <c r="A4" t="s">
        <v>637</v>
      </c>
      <c r="B4" t="s">
        <v>638</v>
      </c>
    </row>
    <row r="7" spans="1:6" x14ac:dyDescent="0.25">
      <c r="A7" s="20" t="s">
        <v>640</v>
      </c>
      <c r="B7" s="20"/>
      <c r="C7" s="25">
        <v>70</v>
      </c>
      <c r="D7" s="20" t="s">
        <v>641</v>
      </c>
    </row>
    <row r="8" spans="1:6" x14ac:dyDescent="0.25">
      <c r="A8" s="20" t="s">
        <v>642</v>
      </c>
      <c r="B8" s="20"/>
      <c r="C8" s="25">
        <v>0.05</v>
      </c>
      <c r="D8" s="20" t="s">
        <v>641</v>
      </c>
    </row>
    <row r="9" spans="1:6" x14ac:dyDescent="0.25">
      <c r="A9" s="20" t="s">
        <v>643</v>
      </c>
      <c r="B9" s="20"/>
      <c r="C9" s="25">
        <v>2400</v>
      </c>
      <c r="D9" s="20" t="s">
        <v>644</v>
      </c>
      <c r="E9" s="31">
        <f>C9*60*60</f>
        <v>8640000</v>
      </c>
      <c r="F9" s="20" t="s">
        <v>648</v>
      </c>
    </row>
    <row r="10" spans="1:6" x14ac:dyDescent="0.25">
      <c r="A10" s="20" t="s">
        <v>645</v>
      </c>
      <c r="B10" s="20"/>
      <c r="C10" s="25">
        <v>10</v>
      </c>
      <c r="D10" s="20" t="s">
        <v>36</v>
      </c>
    </row>
    <row r="11" spans="1:6" x14ac:dyDescent="0.25">
      <c r="A11" s="20" t="s">
        <v>646</v>
      </c>
      <c r="B11" s="20"/>
      <c r="C11" s="25">
        <v>15</v>
      </c>
      <c r="D11" s="20" t="s">
        <v>22</v>
      </c>
      <c r="E11" s="31">
        <f>C11*60</f>
        <v>900</v>
      </c>
      <c r="F11" s="20" t="s">
        <v>36</v>
      </c>
    </row>
    <row r="13" spans="1:6" x14ac:dyDescent="0.25">
      <c r="A13" s="20" t="s">
        <v>647</v>
      </c>
      <c r="B13" s="20"/>
      <c r="C13" s="20"/>
      <c r="D13" s="20"/>
    </row>
    <row r="14" spans="1:6" x14ac:dyDescent="0.25">
      <c r="A14" s="20" t="s">
        <v>649</v>
      </c>
      <c r="B14" s="20"/>
      <c r="C14" s="20">
        <f>C10*C7+C8*(E11-C10)</f>
        <v>744.5</v>
      </c>
      <c r="D14" s="20" t="s">
        <v>648</v>
      </c>
    </row>
    <row r="15" spans="1:6" x14ac:dyDescent="0.25">
      <c r="A15" s="20" t="s">
        <v>650</v>
      </c>
      <c r="B15" s="20"/>
      <c r="C15" s="20">
        <f>E9/C14</f>
        <v>11605.104096709201</v>
      </c>
      <c r="D15" s="20" t="s">
        <v>651</v>
      </c>
    </row>
    <row r="16" spans="1:6" x14ac:dyDescent="0.25">
      <c r="A16" s="20" t="s">
        <v>652</v>
      </c>
      <c r="B16" s="20"/>
      <c r="C16" s="20">
        <f>C15*E11</f>
        <v>10444593.687038282</v>
      </c>
      <c r="D16" s="20" t="s">
        <v>653</v>
      </c>
    </row>
    <row r="17" spans="1:4" x14ac:dyDescent="0.25">
      <c r="A17" s="20"/>
      <c r="B17" s="20"/>
      <c r="C17" s="20">
        <f>C16/60</f>
        <v>174076.56145063802</v>
      </c>
      <c r="D17" s="20" t="s">
        <v>654</v>
      </c>
    </row>
    <row r="18" spans="1:4" x14ac:dyDescent="0.25">
      <c r="A18" s="20"/>
      <c r="B18" s="20"/>
      <c r="C18" s="20">
        <f>C17/60</f>
        <v>2901.2760241773003</v>
      </c>
      <c r="D18" s="20" t="s">
        <v>655</v>
      </c>
    </row>
    <row r="19" spans="1:4" x14ac:dyDescent="0.25">
      <c r="A19" s="20"/>
      <c r="B19" s="20"/>
      <c r="C19" s="31">
        <f>C18/24</f>
        <v>120.88650100738751</v>
      </c>
      <c r="D19" s="31" t="s">
        <v>623</v>
      </c>
    </row>
    <row r="20" spans="1:4" x14ac:dyDescent="0.25">
      <c r="A20" s="20"/>
      <c r="B20" s="20"/>
      <c r="C20" s="20">
        <f>C19/365</f>
        <v>0.33119589317092468</v>
      </c>
      <c r="D20" s="20" t="s">
        <v>656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List1</vt:lpstr>
      <vt:lpstr>List2</vt:lpstr>
      <vt:lpstr>tlak</vt:lpstr>
      <vt:lpstr>WAGY</vt:lpstr>
      <vt:lpstr>PREVODOVKA</vt:lpstr>
      <vt:lpstr>STR</vt:lpstr>
      <vt:lpstr>KAUR</vt:lpstr>
      <vt:lpstr>IP</vt:lpstr>
      <vt:lpstr>ev</vt:lpstr>
      <vt:lpstr>pomucka</vt:lpstr>
      <vt:lpstr>slapova_sila</vt:lpstr>
      <vt:lpstr>gravitace 2D</vt:lpstr>
      <vt:lpstr>stin_kolektoru</vt:lpstr>
      <vt:lpstr>ISON</vt:lpstr>
      <vt:lpstr>List3</vt:lpstr>
      <vt:lpstr>EL_PODPIS</vt:lpstr>
      <vt:lpstr>MIRA_PLYN</vt:lpstr>
      <vt:lpstr>urok</vt:lpstr>
      <vt:lpstr>datum</vt:lpstr>
      <vt:lpstr>spirometrie</vt:lpstr>
      <vt:lpstr>pozemek</vt:lpstr>
      <vt:lpstr>rychlost_molekul</vt:lpstr>
      <vt:lpstr>odpor vodiče</vt:lpstr>
      <vt:lpstr>puda_podlaha</vt:lpstr>
      <vt:lpstr>energie TNT</vt:lpstr>
      <vt:lpstr>vyhrevnost</vt:lpstr>
      <vt:lpstr>kampane_ALC</vt:lpstr>
      <vt:lpstr>fory</vt:lpstr>
      <vt:lpstr>var vody</vt:lpstr>
      <vt:lpstr>energie_fotonu</vt:lpstr>
      <vt:lpstr>focus_statistika</vt:lpstr>
      <vt:lpstr>KOMETA</vt:lpstr>
      <vt:lpstr>sol</vt:lpstr>
      <vt:lpstr>relace neurčitosti</vt:lpstr>
      <vt:lpstr>zmena_volby</vt:lpstr>
      <vt:lpstr>Habrdle</vt:lpstr>
      <vt:lpstr>shody_Pavlovice</vt:lpstr>
      <vt:lpstr>teplotni_gradienty</vt:lpstr>
      <vt:lpstr>GOAS</vt:lpstr>
      <vt:lpstr>vyzarovani_energie</vt:lpstr>
      <vt:lpstr>vydrz_baterie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Holčík</dc:creator>
  <cp:lastModifiedBy>Homer</cp:lastModifiedBy>
  <dcterms:created xsi:type="dcterms:W3CDTF">2011-12-06T09:16:55Z</dcterms:created>
  <dcterms:modified xsi:type="dcterms:W3CDTF">2016-12-06T17:27:12Z</dcterms:modified>
</cp:coreProperties>
</file>