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0" windowHeight="7755"/>
  </bookViews>
  <sheets>
    <sheet name="Composants" sheetId="1" r:id="rId1"/>
    <sheet name="Problème" sheetId="10" r:id="rId2"/>
    <sheet name="Solution" sheetId="11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0" l="1"/>
  <c r="B41" i="10"/>
  <c r="A40" i="10"/>
  <c r="A22" i="10"/>
  <c r="A21" i="10"/>
  <c r="K19" i="10"/>
  <c r="I19" i="10"/>
  <c r="I18" i="10"/>
  <c r="A8" i="10"/>
  <c r="K7" i="10"/>
  <c r="J7" i="10"/>
  <c r="I7" i="10"/>
  <c r="H7" i="10"/>
  <c r="A7" i="10"/>
  <c r="A4" i="10"/>
  <c r="C5" i="11" l="1"/>
  <c r="D5" i="11"/>
  <c r="E5" i="11"/>
  <c r="F5" i="11"/>
  <c r="B5" i="11"/>
  <c r="B3" i="11"/>
  <c r="A7" i="11" l="1"/>
</calcChain>
</file>

<file path=xl/sharedStrings.xml><?xml version="1.0" encoding="utf-8"?>
<sst xmlns="http://schemas.openxmlformats.org/spreadsheetml/2006/main" count="157" uniqueCount="89">
  <si>
    <t>Unité</t>
  </si>
  <si>
    <t xml:space="preserve">Transitions </t>
  </si>
  <si>
    <t>Consommation</t>
  </si>
  <si>
    <t xml:space="preserve">Paramètre supplémentaire </t>
  </si>
  <si>
    <t>Fréquence de traitement (MHz)</t>
  </si>
  <si>
    <t xml:space="preserve">Paramètre </t>
  </si>
  <si>
    <t>Composants</t>
  </si>
  <si>
    <t xml:space="preserve">Puissance de transmission </t>
  </si>
  <si>
    <t>Transmission</t>
  </si>
  <si>
    <t>Réception</t>
  </si>
  <si>
    <t xml:space="preserve">Module Radiofréquence </t>
  </si>
  <si>
    <t xml:space="preserve">Bluetooth Low Energy </t>
  </si>
  <si>
    <t>Microprocesseur</t>
  </si>
  <si>
    <t xml:space="preserve">Mode </t>
  </si>
  <si>
    <t>Basse Consommation 1</t>
  </si>
  <si>
    <t>Basse Consommation 2</t>
  </si>
  <si>
    <t xml:space="preserve">Actif </t>
  </si>
  <si>
    <t>Mode</t>
  </si>
  <si>
    <t>Actif</t>
  </si>
  <si>
    <t xml:space="preserve">Mémoire </t>
  </si>
  <si>
    <t xml:space="preserve">Ecriture </t>
  </si>
  <si>
    <t xml:space="preserve">Lecture </t>
  </si>
  <si>
    <t>Effacement</t>
  </si>
  <si>
    <t>Fonctionnement</t>
  </si>
  <si>
    <t xml:space="preserve">Basse consommation 1 en actif </t>
  </si>
  <si>
    <t xml:space="preserve">Basse Consommation 1 </t>
  </si>
  <si>
    <t xml:space="preserve">Basse consommation 2 en actif </t>
  </si>
  <si>
    <t>Basse Consommation 1 en actif</t>
  </si>
  <si>
    <t xml:space="preserve">Basse Consommation 1 en actif </t>
  </si>
  <si>
    <t xml:space="preserve">Basse Consommation 2 en actif </t>
  </si>
  <si>
    <t>Actif en Basse Consommation 2</t>
  </si>
  <si>
    <t>Actif en Basse Consommation 1</t>
  </si>
  <si>
    <t xml:space="preserve">Octets par écriture </t>
  </si>
  <si>
    <t>Octets par effacement</t>
  </si>
  <si>
    <t>Fréquence SPI</t>
  </si>
  <si>
    <t xml:space="preserve">Durée d'écriture </t>
  </si>
  <si>
    <t xml:space="preserve">Durée de lecture </t>
  </si>
  <si>
    <t>Octets par lecture</t>
  </si>
  <si>
    <t>Durée d'effacement</t>
  </si>
  <si>
    <t>Octets par instruction</t>
  </si>
  <si>
    <t>Basse Consommation 2 en actif</t>
  </si>
  <si>
    <t>Advertising interval</t>
  </si>
  <si>
    <t xml:space="preserve">Taille </t>
  </si>
  <si>
    <t>Connection interval</t>
  </si>
  <si>
    <t xml:space="preserve">Fréquence de traitement </t>
  </si>
  <si>
    <t>Fréquence d'échantillonnage</t>
  </si>
  <si>
    <t xml:space="preserve">Composants </t>
  </si>
  <si>
    <t xml:space="preserve">Nombre de nœuds </t>
  </si>
  <si>
    <t>Configuration du problème</t>
  </si>
  <si>
    <t xml:space="preserve">Constitution du réseau </t>
  </si>
  <si>
    <t xml:space="preserve">Capteur </t>
  </si>
  <si>
    <t>ADC</t>
  </si>
  <si>
    <t xml:space="preserve">Processeur </t>
  </si>
  <si>
    <t>Module RF</t>
  </si>
  <si>
    <r>
      <t>N</t>
    </r>
    <r>
      <rPr>
        <b/>
        <sz val="11"/>
        <color theme="1"/>
        <rFont val="Calibri"/>
        <family val="2"/>
      </rPr>
      <t>œud d'intérêt</t>
    </r>
  </si>
  <si>
    <t>Alimentation - Pile ou Batterie</t>
  </si>
  <si>
    <t xml:space="preserve">Unité </t>
  </si>
  <si>
    <t>Solutions</t>
  </si>
  <si>
    <t>Configuration électronique</t>
  </si>
  <si>
    <t>Constitution du nœud</t>
  </si>
  <si>
    <t>Capacité de la source</t>
  </si>
  <si>
    <t>Autonomie du nœud</t>
  </si>
  <si>
    <t xml:space="preserve">Routine de vie du patient </t>
  </si>
  <si>
    <t xml:space="preserve">Etat </t>
  </si>
  <si>
    <t>Octets par mesure</t>
  </si>
  <si>
    <t xml:space="preserve">Nœuds </t>
  </si>
  <si>
    <t>Durée du monitoring</t>
  </si>
  <si>
    <t>Solution</t>
  </si>
  <si>
    <t>Configuration du réseau</t>
  </si>
  <si>
    <t>Nombre de nœuds</t>
  </si>
  <si>
    <t>Nœud</t>
  </si>
  <si>
    <t>Durée de connexion (s)</t>
  </si>
  <si>
    <t>Configuration du nœud</t>
  </si>
  <si>
    <t xml:space="preserve"> </t>
  </si>
  <si>
    <t>µs</t>
  </si>
  <si>
    <t>µA</t>
  </si>
  <si>
    <t>continu</t>
  </si>
  <si>
    <t>T</t>
  </si>
  <si>
    <t>min</t>
  </si>
  <si>
    <t>o</t>
  </si>
  <si>
    <t>FR5969</t>
  </si>
  <si>
    <t>ble113</t>
  </si>
  <si>
    <t>MHz</t>
  </si>
  <si>
    <t>Hz</t>
  </si>
  <si>
    <t>mAh</t>
  </si>
  <si>
    <t>jours</t>
  </si>
  <si>
    <t>Prédéfini</t>
  </si>
  <si>
    <t>ms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</si>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</sst>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5" borderId="0" xfId="0" applyFont="1" applyFill="1"/>
    <xf numFmtId="0" fontId="0" fillId="4" borderId="0" xfId="0" applyFill="1" applyAlignment="1">
      <alignment horizontal="left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left"/>
    </xf>
    <xf numFmtId="0" fontId="2" fillId="9" borderId="0" xfId="0" applyFont="1" applyFill="1"/>
    <xf numFmtId="20" fontId="0" fillId="0" borderId="0" xfId="0" applyNumberFormat="1"/>
    <xf numFmtId="0" fontId="1" fillId="4" borderId="0" xfId="0" applyFont="1" applyFill="1"/>
    <xf numFmtId="0" fontId="0" fillId="4" borderId="0" xfId="0" applyFill="1"/>
    <xf numFmtId="0" fontId="0" fillId="2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1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0" fontId="0" fillId="0" borderId="0" xfId="0" applyNumberFormat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</cellXfs>
  <cellStyles count="1">
    <cellStyle name="Normal" xfId="0" builtinId="0"/>
  </cellStyles>
  <dxfs count="37"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A59F4B"/>
      <color rgb="FF1BD5B2"/>
      <color rgb="FFFF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19"/>
  <sheetViews>
    <sheetView tabSelected="1" topLeftCell="A25" workbookViewId="0">
      <selection activeCell="O64" sqref="O64"/>
    </sheetView>
  </sheetViews>
  <sheetFormatPr baseColWidth="10" defaultColWidth="9.140625" defaultRowHeight="15" x14ac:dyDescent="0.25"/>
  <cols>
    <col min="1" max="1" width="29.140625" customWidth="1"/>
    <col min="2" max="2" width="32.5703125" customWidth="1"/>
    <col min="3" max="3" width="16.85546875" customWidth="1"/>
    <col min="4" max="13" width="11" customWidth="1"/>
  </cols>
  <sheetData>
    <row r="1" spans="1:13" ht="26.25" x14ac:dyDescent="0.4">
      <c r="A1" s="29" t="s">
        <v>10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6.25" x14ac:dyDescent="0.4">
      <c r="A2" s="36" t="s">
        <v>11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17.25" x14ac:dyDescent="0.3">
      <c r="A3" s="30" t="s">
        <v>5</v>
      </c>
      <c r="B3" s="30" t="s">
        <v>3</v>
      </c>
      <c r="C3" s="30" t="s">
        <v>0</v>
      </c>
      <c r="D3" s="31" t="s">
        <v>6</v>
      </c>
      <c r="E3" s="31"/>
      <c r="F3" s="31"/>
      <c r="G3" s="31"/>
      <c r="H3" s="31"/>
      <c r="I3" s="31"/>
      <c r="J3" s="31"/>
      <c r="K3" s="31"/>
      <c r="L3" s="31"/>
      <c r="M3" s="31"/>
    </row>
    <row r="4" spans="1:13" ht="15" customHeight="1" x14ac:dyDescent="0.25">
      <c r="A4" s="30"/>
      <c r="B4" s="30"/>
      <c r="C4" s="30"/>
      <c r="D4" s="25" t="s">
        <v>81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</row>
    <row r="5" spans="1:13" ht="17.25" x14ac:dyDescent="0.3">
      <c r="A5" s="28" t="s">
        <v>1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7.25" x14ac:dyDescent="0.25">
      <c r="A6" s="2" t="s">
        <v>43</v>
      </c>
      <c r="B6" s="24"/>
      <c r="C6" t="s">
        <v>87</v>
      </c>
      <c r="D6" s="1">
        <v>75</v>
      </c>
      <c r="E6" s="1"/>
      <c r="F6" s="1"/>
      <c r="G6" s="1"/>
      <c r="H6" s="1"/>
      <c r="I6" s="1"/>
      <c r="J6" s="1"/>
      <c r="K6" s="1"/>
      <c r="L6" s="1"/>
      <c r="M6" s="1"/>
    </row>
    <row r="7" spans="1:13" ht="17.25" x14ac:dyDescent="0.25">
      <c r="A7" s="2" t="s">
        <v>41</v>
      </c>
      <c r="B7" s="24"/>
      <c r="C7" t="s">
        <v>87</v>
      </c>
      <c r="D7" s="1">
        <v>320</v>
      </c>
      <c r="E7" s="1"/>
      <c r="F7" s="1"/>
      <c r="G7" s="1"/>
      <c r="H7" s="1"/>
      <c r="I7" s="1"/>
      <c r="J7" s="1"/>
      <c r="K7" s="1"/>
      <c r="L7" s="1"/>
      <c r="M7" s="1"/>
    </row>
    <row r="8" spans="1:13" ht="17.25" x14ac:dyDescent="0.3">
      <c r="A8" s="28" t="s">
        <v>1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A9" s="2" t="s">
        <v>31</v>
      </c>
      <c r="B9" s="1"/>
      <c r="C9" t="s">
        <v>74</v>
      </c>
      <c r="D9" s="1">
        <v>120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 t="s">
        <v>27</v>
      </c>
      <c r="B10" s="1"/>
      <c r="C10" t="s">
        <v>74</v>
      </c>
      <c r="D10" s="1">
        <v>120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 t="s">
        <v>30</v>
      </c>
      <c r="B11" s="1"/>
      <c r="C11" t="s">
        <v>74</v>
      </c>
      <c r="D11" s="1">
        <v>120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 t="s">
        <v>40</v>
      </c>
      <c r="B12" s="1"/>
      <c r="C12" t="s">
        <v>74</v>
      </c>
      <c r="D12" s="1">
        <v>120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7.25" x14ac:dyDescent="0.3">
      <c r="A13" s="28" t="s">
        <v>2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pans="1:13" x14ac:dyDescent="0.25">
      <c r="A14" s="4" t="s">
        <v>17</v>
      </c>
      <c r="B14" s="4" t="s">
        <v>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33" t="s">
        <v>8</v>
      </c>
      <c r="B15" s="5">
        <v>1</v>
      </c>
      <c r="C15" t="s">
        <v>88</v>
      </c>
      <c r="D15" s="1">
        <v>23.6</v>
      </c>
      <c r="E15" s="25"/>
      <c r="F15" s="25"/>
      <c r="G15" s="25"/>
      <c r="H15" s="25"/>
      <c r="I15" s="25"/>
      <c r="J15" s="25"/>
      <c r="K15" s="25"/>
      <c r="L15" s="25"/>
      <c r="M15" s="25"/>
    </row>
    <row r="16" spans="1:13" x14ac:dyDescent="0.25">
      <c r="A16" s="33"/>
      <c r="B16" s="5">
        <v>7</v>
      </c>
      <c r="C16" t="s">
        <v>88</v>
      </c>
      <c r="D16" s="1">
        <v>23.6</v>
      </c>
      <c r="E16" s="25"/>
      <c r="F16" s="25"/>
      <c r="G16" s="25"/>
      <c r="H16" s="25"/>
      <c r="I16" s="25"/>
      <c r="J16" s="25"/>
      <c r="K16" s="25"/>
      <c r="L16" s="25"/>
      <c r="M16" s="25"/>
    </row>
    <row r="17" spans="1:13" x14ac:dyDescent="0.25">
      <c r="A17" s="33"/>
      <c r="B17" s="5">
        <v>15</v>
      </c>
      <c r="C17" t="s">
        <v>88</v>
      </c>
      <c r="D17" s="1">
        <v>26.1</v>
      </c>
      <c r="E17" s="25"/>
      <c r="F17" s="25"/>
      <c r="G17" s="25"/>
      <c r="H17" s="25"/>
      <c r="I17" s="25"/>
      <c r="J17" s="25"/>
      <c r="K17" s="25"/>
      <c r="L17" s="25"/>
      <c r="M17" s="25"/>
    </row>
    <row r="18" spans="1:13" ht="15" customHeight="1" x14ac:dyDescent="0.25">
      <c r="A18" s="33"/>
      <c r="B18" s="5"/>
      <c r="D18" s="1"/>
      <c r="E18" s="25"/>
      <c r="F18" s="25"/>
      <c r="G18" s="25"/>
      <c r="H18" s="25"/>
      <c r="I18" s="25"/>
      <c r="J18" s="25"/>
      <c r="K18" s="25"/>
      <c r="L18" s="25"/>
      <c r="M18" s="25"/>
    </row>
    <row r="19" spans="1:13" x14ac:dyDescent="0.25">
      <c r="A19" s="33"/>
      <c r="B19" s="5"/>
      <c r="D19" s="1"/>
      <c r="E19" s="25"/>
      <c r="F19" s="25"/>
      <c r="G19" s="25"/>
      <c r="H19" s="25"/>
      <c r="I19" s="25"/>
      <c r="J19" s="25"/>
      <c r="K19" s="25"/>
      <c r="L19" s="25"/>
      <c r="M19" s="25"/>
    </row>
    <row r="20" spans="1:13" x14ac:dyDescent="0.25">
      <c r="A20" s="33"/>
      <c r="B20" s="5"/>
      <c r="D20" s="1"/>
      <c r="E20" s="25"/>
      <c r="F20" s="25"/>
      <c r="G20" s="25"/>
      <c r="H20" s="25"/>
      <c r="I20" s="25"/>
      <c r="J20" s="25"/>
      <c r="K20" s="25"/>
      <c r="L20" s="25"/>
      <c r="M20" s="25"/>
    </row>
    <row r="21" spans="1:13" x14ac:dyDescent="0.25">
      <c r="A21" s="33"/>
      <c r="B21" s="5"/>
      <c r="D21" s="1"/>
      <c r="E21" s="25"/>
      <c r="F21" s="25"/>
      <c r="G21" s="25"/>
      <c r="H21" s="25"/>
      <c r="I21" s="25"/>
      <c r="J21" s="25"/>
      <c r="K21" s="25"/>
      <c r="L21" s="25"/>
      <c r="M21" s="25"/>
    </row>
    <row r="22" spans="1:13" x14ac:dyDescent="0.25">
      <c r="A22" s="33"/>
      <c r="B22" s="5"/>
      <c r="D22" s="1"/>
      <c r="E22" s="25"/>
      <c r="F22" s="25"/>
      <c r="G22" s="25"/>
      <c r="H22" s="25"/>
      <c r="I22" s="25"/>
      <c r="J22" s="25"/>
      <c r="K22" s="25"/>
      <c r="L22" s="25"/>
      <c r="M22" s="25"/>
    </row>
    <row r="23" spans="1:13" x14ac:dyDescent="0.25">
      <c r="A23" s="33"/>
      <c r="B23" s="5"/>
      <c r="D23" s="1"/>
      <c r="E23" s="25"/>
      <c r="F23" s="25"/>
      <c r="G23" s="25"/>
      <c r="H23" s="25"/>
      <c r="I23" s="25"/>
      <c r="J23" s="25"/>
      <c r="K23" s="25"/>
      <c r="L23" s="25"/>
      <c r="M23" s="25"/>
    </row>
    <row r="24" spans="1:13" x14ac:dyDescent="0.25">
      <c r="A24" s="33"/>
      <c r="B24" s="5"/>
      <c r="D24" s="1"/>
      <c r="E24" s="25"/>
      <c r="F24" s="25"/>
      <c r="G24" s="25"/>
      <c r="H24" s="25"/>
      <c r="I24" s="25"/>
      <c r="J24" s="25"/>
      <c r="K24" s="25"/>
      <c r="L24" s="25"/>
      <c r="M24" s="25"/>
    </row>
    <row r="25" spans="1:13" x14ac:dyDescent="0.25">
      <c r="A25" s="23" t="s">
        <v>9</v>
      </c>
      <c r="B25" s="1"/>
      <c r="C25" t="s">
        <v>88</v>
      </c>
      <c r="D25" s="1">
        <v>27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23" t="s">
        <v>16</v>
      </c>
      <c r="B26" s="1"/>
      <c r="C26" t="s">
        <v>88</v>
      </c>
      <c r="D26" s="1">
        <v>7.6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23" t="s">
        <v>14</v>
      </c>
      <c r="B27" s="1"/>
      <c r="C27" t="s">
        <v>75</v>
      </c>
      <c r="D27" s="1">
        <v>0.9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23" t="s">
        <v>15</v>
      </c>
      <c r="B28" s="1"/>
      <c r="C28" t="s">
        <v>75</v>
      </c>
      <c r="D28" s="1">
        <v>0.4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ht="26.25" x14ac:dyDescent="0.4">
      <c r="A31" s="29" t="s">
        <v>12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ht="17.25" x14ac:dyDescent="0.3">
      <c r="A32" s="30" t="s">
        <v>5</v>
      </c>
      <c r="B32" s="30" t="s">
        <v>3</v>
      </c>
      <c r="C32" s="30" t="s">
        <v>0</v>
      </c>
      <c r="D32" s="31" t="s">
        <v>6</v>
      </c>
      <c r="E32" s="31"/>
      <c r="F32" s="31"/>
      <c r="G32" s="31"/>
      <c r="H32" s="31"/>
      <c r="I32" s="31"/>
      <c r="J32" s="31"/>
      <c r="K32" s="31"/>
      <c r="L32" s="31"/>
      <c r="M32" s="31"/>
    </row>
    <row r="33" spans="1:13" x14ac:dyDescent="0.25">
      <c r="A33" s="30"/>
      <c r="B33" s="30"/>
      <c r="C33" s="30"/>
      <c r="D33" s="8">
        <v>1</v>
      </c>
      <c r="E33" s="8">
        <v>2</v>
      </c>
      <c r="F33" s="8">
        <v>3</v>
      </c>
      <c r="G33" s="8">
        <v>4</v>
      </c>
      <c r="H33" s="8">
        <v>5</v>
      </c>
      <c r="I33" s="8">
        <v>6</v>
      </c>
      <c r="J33" s="8">
        <v>7</v>
      </c>
      <c r="K33" s="8">
        <v>8</v>
      </c>
      <c r="L33" s="8">
        <v>9</v>
      </c>
      <c r="M33" s="8">
        <v>10</v>
      </c>
    </row>
    <row r="34" spans="1:13" ht="17.25" x14ac:dyDescent="0.3">
      <c r="A34" s="28" t="s">
        <v>1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</row>
    <row r="35" spans="1:13" x14ac:dyDescent="0.25">
      <c r="A35" s="2" t="s">
        <v>24</v>
      </c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2" t="s">
        <v>31</v>
      </c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2" t="s">
        <v>26</v>
      </c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2" t="s">
        <v>30</v>
      </c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7.25" x14ac:dyDescent="0.3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spans="1:13" x14ac:dyDescent="0.25">
      <c r="A40" s="4" t="s">
        <v>13</v>
      </c>
      <c r="B40" s="4" t="s">
        <v>4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</row>
    <row r="41" spans="1:13" x14ac:dyDescent="0.25">
      <c r="A41" s="33" t="s">
        <v>18</v>
      </c>
      <c r="B41" s="5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33"/>
      <c r="B42" s="5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33"/>
      <c r="B43" s="5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33"/>
      <c r="B44" s="5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33"/>
      <c r="B45" s="5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33"/>
      <c r="B46" s="5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33"/>
      <c r="B47" s="5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33"/>
      <c r="B48" s="5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33"/>
      <c r="B49" s="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33"/>
      <c r="B50" s="5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33" t="s">
        <v>25</v>
      </c>
      <c r="B51" s="9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33"/>
      <c r="B52" s="9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33"/>
      <c r="B53" s="9"/>
      <c r="D53" s="1"/>
      <c r="E53" s="1"/>
    </row>
    <row r="54" spans="1:13" x14ac:dyDescent="0.25">
      <c r="A54" s="33"/>
      <c r="B54" s="9"/>
      <c r="D54" s="1"/>
      <c r="E54" s="1"/>
    </row>
    <row r="55" spans="1:13" x14ac:dyDescent="0.25">
      <c r="A55" s="33"/>
      <c r="B55" s="9"/>
      <c r="D55" s="1"/>
      <c r="E55" s="1"/>
    </row>
    <row r="56" spans="1:13" x14ac:dyDescent="0.25">
      <c r="A56" s="33"/>
      <c r="B56" s="9"/>
      <c r="D56" s="1"/>
      <c r="E56" s="1"/>
    </row>
    <row r="57" spans="1:13" x14ac:dyDescent="0.25">
      <c r="A57" s="33"/>
      <c r="B57" s="9"/>
      <c r="D57" s="1"/>
      <c r="E57" s="1"/>
    </row>
    <row r="58" spans="1:13" x14ac:dyDescent="0.25">
      <c r="A58" s="33"/>
      <c r="B58" s="9"/>
      <c r="D58" s="1"/>
      <c r="E58" s="1"/>
    </row>
    <row r="59" spans="1:13" x14ac:dyDescent="0.25">
      <c r="A59" s="33"/>
      <c r="B59" s="9"/>
      <c r="D59" s="1"/>
      <c r="E59" s="1"/>
    </row>
    <row r="60" spans="1:13" x14ac:dyDescent="0.25">
      <c r="A60" s="33"/>
      <c r="B60" s="9"/>
      <c r="D60" s="1"/>
      <c r="E60" s="1"/>
    </row>
    <row r="61" spans="1:13" x14ac:dyDescent="0.25">
      <c r="A61" s="7" t="s">
        <v>15</v>
      </c>
      <c r="D61" s="1"/>
      <c r="E61" s="1"/>
    </row>
    <row r="62" spans="1:13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ht="26.25" x14ac:dyDescent="0.4">
      <c r="A64" s="29" t="s">
        <v>19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3" ht="17.25" x14ac:dyDescent="0.3">
      <c r="A65" s="30" t="s">
        <v>5</v>
      </c>
      <c r="B65" s="30" t="s">
        <v>3</v>
      </c>
      <c r="C65" s="30" t="s">
        <v>0</v>
      </c>
      <c r="D65" s="31" t="s">
        <v>6</v>
      </c>
      <c r="E65" s="31"/>
      <c r="F65" s="31"/>
      <c r="G65" s="31"/>
      <c r="H65" s="31"/>
      <c r="I65" s="31"/>
      <c r="J65" s="31"/>
      <c r="K65" s="31"/>
      <c r="L65" s="31"/>
      <c r="M65" s="31"/>
    </row>
    <row r="66" spans="1:13" x14ac:dyDescent="0.25">
      <c r="A66" s="30"/>
      <c r="B66" s="30"/>
      <c r="C66" s="30"/>
      <c r="D66" s="8">
        <v>1</v>
      </c>
      <c r="E66" s="8">
        <v>2</v>
      </c>
      <c r="F66" s="8">
        <v>3</v>
      </c>
      <c r="G66" s="8">
        <v>4</v>
      </c>
      <c r="H66" s="8">
        <v>5</v>
      </c>
      <c r="I66" s="8">
        <v>6</v>
      </c>
      <c r="J66" s="8">
        <v>7</v>
      </c>
      <c r="K66" s="8">
        <v>8</v>
      </c>
      <c r="L66" s="8">
        <v>9</v>
      </c>
      <c r="M66" s="8">
        <v>10</v>
      </c>
    </row>
    <row r="67" spans="1:13" ht="17.25" x14ac:dyDescent="0.3">
      <c r="A67" s="28" t="s">
        <v>23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 ht="17.25" x14ac:dyDescent="0.25">
      <c r="A68" s="2" t="s">
        <v>42</v>
      </c>
      <c r="B68" s="6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7.25" x14ac:dyDescent="0.25">
      <c r="A69" s="2" t="s">
        <v>39</v>
      </c>
      <c r="B69" s="6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7.25" x14ac:dyDescent="0.25">
      <c r="A70" s="2" t="s">
        <v>34</v>
      </c>
      <c r="B70" s="6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7.25" x14ac:dyDescent="0.25">
      <c r="A71" s="2" t="s">
        <v>32</v>
      </c>
      <c r="B71" s="6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7.25" x14ac:dyDescent="0.25">
      <c r="A72" s="2" t="s">
        <v>35</v>
      </c>
      <c r="B72" s="6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7.25" x14ac:dyDescent="0.25">
      <c r="A73" s="2" t="s">
        <v>37</v>
      </c>
      <c r="B73" s="6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7.25" x14ac:dyDescent="0.25">
      <c r="A74" s="2" t="s">
        <v>36</v>
      </c>
      <c r="B74" s="6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7.25" x14ac:dyDescent="0.25">
      <c r="A75" s="2" t="s">
        <v>33</v>
      </c>
      <c r="B75" s="6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7.25" x14ac:dyDescent="0.25">
      <c r="A76" s="2" t="s">
        <v>38</v>
      </c>
      <c r="B76" s="6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7.25" x14ac:dyDescent="0.3">
      <c r="A77" s="28" t="s">
        <v>1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</row>
    <row r="78" spans="1:13" x14ac:dyDescent="0.25">
      <c r="A78" s="2" t="s">
        <v>28</v>
      </c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 t="s">
        <v>31</v>
      </c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 t="s">
        <v>29</v>
      </c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 t="s">
        <v>30</v>
      </c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7.25" x14ac:dyDescent="0.3">
      <c r="A82" s="28" t="s">
        <v>2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spans="1:13" x14ac:dyDescent="0.25">
      <c r="A83" s="4" t="s">
        <v>13</v>
      </c>
      <c r="B83" s="4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</row>
    <row r="84" spans="1:13" x14ac:dyDescent="0.25">
      <c r="A84" s="3" t="s">
        <v>16</v>
      </c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3" t="s">
        <v>20</v>
      </c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3" t="s">
        <v>21</v>
      </c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3" t="s">
        <v>22</v>
      </c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7" t="s">
        <v>14</v>
      </c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7" t="s">
        <v>15</v>
      </c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ht="26.25" x14ac:dyDescent="0.4">
      <c r="A92" s="29" t="s">
        <v>10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spans="1:13" ht="26.25" x14ac:dyDescent="0.4">
      <c r="A93" s="36" t="s">
        <v>11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 spans="1:13" ht="17.25" x14ac:dyDescent="0.3">
      <c r="A94" s="30" t="s">
        <v>5</v>
      </c>
      <c r="B94" s="30" t="s">
        <v>3</v>
      </c>
      <c r="C94" s="30" t="s">
        <v>0</v>
      </c>
      <c r="D94" s="31" t="s">
        <v>6</v>
      </c>
      <c r="E94" s="31"/>
      <c r="F94" s="31"/>
      <c r="G94" s="31"/>
      <c r="H94" s="31"/>
      <c r="I94" s="31"/>
      <c r="J94" s="31"/>
      <c r="K94" s="31"/>
      <c r="L94" s="31"/>
      <c r="M94" s="31"/>
    </row>
    <row r="95" spans="1:13" x14ac:dyDescent="0.25">
      <c r="A95" s="30"/>
      <c r="B95" s="30"/>
      <c r="C95" s="30"/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</row>
    <row r="96" spans="1:13" ht="17.25" x14ac:dyDescent="0.3">
      <c r="A96" s="28" t="s">
        <v>1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spans="1:13" ht="17.25" x14ac:dyDescent="0.25">
      <c r="A97" s="2" t="s">
        <v>43</v>
      </c>
      <c r="B97" s="6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7.25" x14ac:dyDescent="0.25">
      <c r="A98" s="2" t="s">
        <v>41</v>
      </c>
      <c r="B98" s="6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7.25" x14ac:dyDescent="0.3">
      <c r="A99" s="28" t="s">
        <v>1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</row>
    <row r="100" spans="1:13" x14ac:dyDescent="0.25">
      <c r="A100" s="2" t="s">
        <v>31</v>
      </c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2" t="s">
        <v>27</v>
      </c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2" t="s">
        <v>30</v>
      </c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2" t="s">
        <v>40</v>
      </c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7.25" x14ac:dyDescent="0.3">
      <c r="A104" s="28" t="s">
        <v>2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</row>
    <row r="105" spans="1:13" x14ac:dyDescent="0.25">
      <c r="A105" s="4" t="s">
        <v>17</v>
      </c>
      <c r="B105" s="4" t="s">
        <v>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25">
      <c r="A106" s="33" t="s">
        <v>8</v>
      </c>
      <c r="B106" s="5"/>
      <c r="D106" s="1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25">
      <c r="A107" s="33"/>
      <c r="B107" s="5"/>
      <c r="D107" s="1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25">
      <c r="A108" s="33"/>
      <c r="B108" s="5"/>
      <c r="D108" s="1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25">
      <c r="A109" s="33"/>
      <c r="B109" s="5"/>
      <c r="D109" s="1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25">
      <c r="A110" s="33"/>
      <c r="B110" s="5"/>
      <c r="D110" s="1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25">
      <c r="A111" s="33"/>
      <c r="B111" s="5"/>
      <c r="D111" s="1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25">
      <c r="A112" s="33"/>
      <c r="B112" s="5"/>
      <c r="D112" s="1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25">
      <c r="A113" s="33"/>
      <c r="B113" s="5"/>
      <c r="D113" s="1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33"/>
      <c r="B114" s="5"/>
      <c r="D114" s="1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33"/>
      <c r="B115" s="5"/>
      <c r="D115" s="1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7" t="s">
        <v>9</v>
      </c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7" t="s">
        <v>16</v>
      </c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7" t="s">
        <v>14</v>
      </c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7" t="s">
        <v>15</v>
      </c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</sheetData>
  <mergeCells count="39">
    <mergeCell ref="A13:M13"/>
    <mergeCell ref="A15:A24"/>
    <mergeCell ref="A1:M1"/>
    <mergeCell ref="A96:M96"/>
    <mergeCell ref="A99:M99"/>
    <mergeCell ref="A104:M104"/>
    <mergeCell ref="A106:A115"/>
    <mergeCell ref="A92:M92"/>
    <mergeCell ref="A93:M93"/>
    <mergeCell ref="A94:A95"/>
    <mergeCell ref="B94:B95"/>
    <mergeCell ref="C94:C95"/>
    <mergeCell ref="D94:M94"/>
    <mergeCell ref="A67:M67"/>
    <mergeCell ref="A77:M77"/>
    <mergeCell ref="A82:M82"/>
    <mergeCell ref="C83:M83"/>
    <mergeCell ref="A51:A60"/>
    <mergeCell ref="A64:M64"/>
    <mergeCell ref="A65:A66"/>
    <mergeCell ref="B65:B66"/>
    <mergeCell ref="C65:C66"/>
    <mergeCell ref="D65:M65"/>
    <mergeCell ref="A34:M34"/>
    <mergeCell ref="A39:M39"/>
    <mergeCell ref="C40:M40"/>
    <mergeCell ref="A41:A50"/>
    <mergeCell ref="A31:M31"/>
    <mergeCell ref="A32:A33"/>
    <mergeCell ref="B32:B33"/>
    <mergeCell ref="C32:C33"/>
    <mergeCell ref="D32:M32"/>
    <mergeCell ref="A2:M2"/>
    <mergeCell ref="A5:M5"/>
    <mergeCell ref="A3:A4"/>
    <mergeCell ref="B3:B4"/>
    <mergeCell ref="C3:C4"/>
    <mergeCell ref="D3:M3"/>
    <mergeCell ref="A8:M8"/>
  </mergeCells>
  <dataValidations disablePrompts="1" count="5">
    <dataValidation type="list" allowBlank="1" showInputMessage="1" showErrorMessage="1" sqref="C107 C109:C115 C42:C43 C45:C61 C88:C89 C16 C18:C24">
      <formula1>"µA, mA, A,"</formula1>
    </dataValidation>
    <dataValidation type="list" allowBlank="1" showInputMessage="1" showErrorMessage="1" sqref="C74 C76 C97:C98 C100:C103 C35:C38 C78:C81 C72 C6:C7 C9:C12">
      <formula1>"µs, ms, s,"</formula1>
    </dataValidation>
    <dataValidation type="list" allowBlank="1" showInputMessage="1" showErrorMessage="1" sqref="C116:C119 C41 C44 C84:C87 C106 C108 C15 C17 C25:C28">
      <formula1>"µA, mA, A "</formula1>
    </dataValidation>
    <dataValidation type="list" allowBlank="1" showInputMessage="1" showErrorMessage="1" sqref="C70">
      <formula1>"Hz, kHz, MHz"</formula1>
    </dataValidation>
    <dataValidation type="list" allowBlank="1" showInputMessage="1" showErrorMessage="1" sqref="C68:C69 C71 C73 C75">
      <formula1>"o, ko, Mo,"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Q16" sqref="Q16"/>
    </sheetView>
  </sheetViews>
  <sheetFormatPr baseColWidth="10" defaultColWidth="9.140625" defaultRowHeight="15" x14ac:dyDescent="0.25"/>
  <cols>
    <col min="1" max="1" width="29.7109375" customWidth="1"/>
    <col min="2" max="12" width="14.140625" customWidth="1"/>
  </cols>
  <sheetData>
    <row r="1" spans="1:15" ht="39" x14ac:dyDescent="0.6">
      <c r="A1" s="34" t="s">
        <v>48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5" ht="26.25" x14ac:dyDescent="0.4">
      <c r="A2" s="29" t="s">
        <v>49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5" ht="17.25" customHeight="1" x14ac:dyDescent="0.25">
      <c r="A3" s="2" t="s">
        <v>47</v>
      </c>
      <c r="B3" s="1"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5" ht="17.25" customHeight="1" x14ac:dyDescent="0.25">
      <c r="A4" s="2" t="str">
        <f>IF(B3=1,"Algorithme de connexion","")</f>
        <v>Algorithme de connexion</v>
      </c>
      <c r="B4" s="1" t="s">
        <v>76</v>
      </c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5" ht="17.25" customHeight="1" x14ac:dyDescent="0.3">
      <c r="A5" s="16"/>
      <c r="B5" s="38" t="s">
        <v>0</v>
      </c>
      <c r="C5" s="42" t="s">
        <v>65</v>
      </c>
      <c r="D5" s="42"/>
      <c r="E5" s="42"/>
      <c r="F5" s="42"/>
      <c r="G5" s="42"/>
      <c r="H5" s="18"/>
      <c r="I5" s="18"/>
      <c r="J5" s="18"/>
      <c r="K5" s="18"/>
      <c r="L5" s="18"/>
    </row>
    <row r="6" spans="1:15" ht="15" customHeight="1" x14ac:dyDescent="0.3">
      <c r="A6" s="16"/>
      <c r="B6" s="38"/>
      <c r="C6" s="17" t="s">
        <v>77</v>
      </c>
      <c r="D6" s="17" t="s">
        <v>73</v>
      </c>
      <c r="E6" s="17" t="s">
        <v>73</v>
      </c>
      <c r="F6" s="17" t="s">
        <v>73</v>
      </c>
      <c r="G6" s="17" t="s">
        <v>73</v>
      </c>
      <c r="H6" s="15" t="s">
        <v>73</v>
      </c>
      <c r="I6" s="15"/>
      <c r="J6" s="15"/>
      <c r="K6" s="15"/>
      <c r="L6" s="15"/>
    </row>
    <row r="7" spans="1:15" x14ac:dyDescent="0.25">
      <c r="A7" s="2" t="str">
        <f>IF(B3&gt;1,"Période de mesure","")</f>
        <v/>
      </c>
      <c r="B7" t="s">
        <v>78</v>
      </c>
      <c r="C7" s="5"/>
      <c r="D7" s="5"/>
      <c r="E7" s="5"/>
      <c r="F7" s="5"/>
      <c r="G7" s="5"/>
      <c r="H7" t="str">
        <f t="shared" ref="H7:K7" si="0">IF(I3&gt;1,"Période de mesure","")</f>
        <v/>
      </c>
      <c r="I7" t="str">
        <f t="shared" si="0"/>
        <v/>
      </c>
      <c r="J7" t="str">
        <f t="shared" si="0"/>
        <v/>
      </c>
      <c r="K7" t="str">
        <f t="shared" si="0"/>
        <v/>
      </c>
    </row>
    <row r="8" spans="1:15" x14ac:dyDescent="0.25">
      <c r="A8" s="2" t="str">
        <f>IF(B3&gt;1,"Période de transmission ","")</f>
        <v/>
      </c>
      <c r="B8" t="s">
        <v>78</v>
      </c>
      <c r="C8" s="5"/>
      <c r="D8" s="5"/>
      <c r="E8" s="5"/>
      <c r="F8" s="5"/>
      <c r="G8" s="5"/>
    </row>
    <row r="9" spans="1:15" x14ac:dyDescent="0.25">
      <c r="A9" s="2" t="s">
        <v>64</v>
      </c>
      <c r="B9" t="s">
        <v>79</v>
      </c>
      <c r="C9" s="5">
        <v>2</v>
      </c>
      <c r="D9" s="5"/>
      <c r="E9" s="5"/>
      <c r="F9" s="5"/>
      <c r="G9" s="5"/>
    </row>
    <row r="10" spans="1:1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5" ht="26.25" x14ac:dyDescent="0.4">
      <c r="A12" s="29" t="s">
        <v>59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 spans="1:15" x14ac:dyDescent="0.25">
      <c r="A13" s="2" t="s">
        <v>54</v>
      </c>
      <c r="B13" t="s">
        <v>77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A14" s="38" t="s">
        <v>46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25"/>
      <c r="N14" s="25"/>
      <c r="O14" s="25"/>
    </row>
    <row r="15" spans="1:15" ht="17.25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5" ht="17.25" x14ac:dyDescent="0.3">
      <c r="A16" s="19"/>
      <c r="B16" s="20" t="s">
        <v>50</v>
      </c>
      <c r="C16" s="20" t="s">
        <v>51</v>
      </c>
      <c r="D16" s="20" t="s">
        <v>52</v>
      </c>
      <c r="E16" s="20" t="s">
        <v>19</v>
      </c>
      <c r="F16" s="20" t="s">
        <v>53</v>
      </c>
      <c r="G16" s="14"/>
      <c r="H16" s="14"/>
      <c r="I16" s="14"/>
      <c r="J16" s="14"/>
      <c r="K16" s="14"/>
      <c r="L16" s="14"/>
    </row>
    <row r="17" spans="1:12" x14ac:dyDescent="0.25">
      <c r="B17" s="1">
        <v>1</v>
      </c>
      <c r="C17" s="1">
        <v>1</v>
      </c>
      <c r="D17" s="1" t="s">
        <v>80</v>
      </c>
      <c r="E17" s="1">
        <v>1</v>
      </c>
      <c r="F17" s="1" t="s">
        <v>81</v>
      </c>
      <c r="G17" s="1"/>
      <c r="H17" s="1"/>
      <c r="I17" s="1"/>
      <c r="J17" s="1"/>
      <c r="K17" s="1"/>
      <c r="L17" s="1"/>
    </row>
    <row r="18" spans="1:12" ht="17.25" x14ac:dyDescent="0.3">
      <c r="A18" s="42"/>
      <c r="B18" s="38" t="s">
        <v>56</v>
      </c>
      <c r="C18" s="42" t="s">
        <v>57</v>
      </c>
      <c r="D18" s="42"/>
      <c r="E18" s="42"/>
      <c r="F18" s="42"/>
      <c r="G18" s="42"/>
      <c r="H18" s="42"/>
      <c r="I18" s="39" t="str">
        <f>IF(OR(COUNTBLANK(D21:H21)&lt;5,COUNTBLANK(D22:H22)&lt;5,COUNTBLANK(D23:H23)&lt;5,COUNTBLANK(D24:H24)&lt;5,COUNTBLANK(D25:H25)&lt;5),"Préférences utilisateur","")</f>
        <v/>
      </c>
      <c r="J18" s="39"/>
      <c r="K18" s="39"/>
      <c r="L18" s="39"/>
    </row>
    <row r="19" spans="1:12" ht="17.25" x14ac:dyDescent="0.3">
      <c r="A19" s="42"/>
      <c r="B19" s="38"/>
      <c r="C19" s="26">
        <v>1</v>
      </c>
      <c r="D19" s="26">
        <v>2</v>
      </c>
      <c r="E19" s="26">
        <v>3</v>
      </c>
      <c r="F19" s="26">
        <v>4</v>
      </c>
      <c r="G19" s="26">
        <v>5</v>
      </c>
      <c r="H19" s="27">
        <v>6</v>
      </c>
      <c r="I19" s="39" t="str">
        <f>IF(OR(COUNTBLANK(D21:H21)&lt;5,COUNTBLANK(D22:H22)&lt;5,COUNTBLANK(D23:H23)&lt;5,COUNTBLANK(D24:H24)&lt;5,COUNTBLANK(D25:H25)&lt;5),"Borne inférieure","")</f>
        <v/>
      </c>
      <c r="J19" s="39"/>
      <c r="K19" s="39" t="str">
        <f>IF(OR(COUNTBLANK(D21:H21)&lt;5,COUNTBLANK(D22:H22)&lt;5,COUNTBLANK(D23:H23)&lt;5,COUNTBLANK(D24:H24)&lt;5,COUNTBLANK(D25:H25)&lt;5),"Borne supérieure","")</f>
        <v/>
      </c>
      <c r="L19" s="39"/>
    </row>
    <row r="20" spans="1:12" ht="17.25" x14ac:dyDescent="0.3">
      <c r="A20" s="28" t="s">
        <v>58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1:12" x14ac:dyDescent="0.25">
      <c r="A21" s="2" t="str">
        <f>IF(B3=1,"Période de mesure ","")</f>
        <v xml:space="preserve">Période de mesure </v>
      </c>
      <c r="B21" t="s">
        <v>78</v>
      </c>
      <c r="C21" s="1">
        <v>2</v>
      </c>
      <c r="D21" s="1"/>
      <c r="E21" s="1"/>
      <c r="F21" s="1"/>
      <c r="G21" s="1"/>
      <c r="H21" s="1"/>
      <c r="I21" s="37"/>
      <c r="J21" s="37"/>
      <c r="K21" s="37"/>
      <c r="L21" s="37"/>
    </row>
    <row r="22" spans="1:12" x14ac:dyDescent="0.25">
      <c r="A22" s="2" t="str">
        <f>IF(AND(B3=1, B4= "synchronisé", COUNTBLANK(C21:H21)&gt;4),"Période de transmission","")</f>
        <v/>
      </c>
      <c r="B22" t="s">
        <v>78</v>
      </c>
      <c r="C22" s="1"/>
      <c r="D22" s="1"/>
      <c r="E22" s="1"/>
      <c r="F22" s="1"/>
      <c r="G22" s="1"/>
      <c r="H22" s="1"/>
      <c r="I22" s="37"/>
      <c r="J22" s="37"/>
      <c r="K22" s="37"/>
      <c r="L22" s="37"/>
    </row>
    <row r="23" spans="1:12" x14ac:dyDescent="0.25">
      <c r="A23" s="2" t="s">
        <v>44</v>
      </c>
      <c r="B23" t="s">
        <v>82</v>
      </c>
      <c r="C23" s="1">
        <v>8</v>
      </c>
      <c r="D23" s="1"/>
      <c r="E23" s="1"/>
      <c r="F23" s="1"/>
      <c r="G23" s="1"/>
      <c r="H23" s="1"/>
      <c r="I23" s="37"/>
      <c r="J23" s="37"/>
      <c r="K23" s="37"/>
      <c r="L23" s="37"/>
    </row>
    <row r="24" spans="1:12" x14ac:dyDescent="0.25">
      <c r="A24" s="2" t="s">
        <v>45</v>
      </c>
      <c r="B24" t="s">
        <v>83</v>
      </c>
      <c r="C24" s="1">
        <v>10</v>
      </c>
      <c r="D24" s="1"/>
      <c r="E24" s="1"/>
      <c r="F24" s="1"/>
      <c r="G24" s="1"/>
      <c r="H24" s="1"/>
      <c r="I24" s="37"/>
      <c r="J24" s="37"/>
      <c r="K24" s="37"/>
      <c r="L24" s="37"/>
    </row>
    <row r="25" spans="1:12" x14ac:dyDescent="0.25">
      <c r="A25" s="2" t="s">
        <v>7</v>
      </c>
      <c r="C25" s="1">
        <v>15</v>
      </c>
      <c r="D25" s="1"/>
      <c r="E25" s="1"/>
      <c r="F25" s="1"/>
      <c r="G25" s="1"/>
      <c r="H25" s="1"/>
      <c r="I25" s="37"/>
      <c r="J25" s="37"/>
      <c r="K25" s="37"/>
      <c r="L25" s="37"/>
    </row>
    <row r="26" spans="1:12" ht="17.25" x14ac:dyDescent="0.3">
      <c r="A26" s="28" t="s">
        <v>55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s="2" t="s">
        <v>60</v>
      </c>
      <c r="B27" t="s">
        <v>84</v>
      </c>
      <c r="C27" s="21"/>
      <c r="D27" s="21"/>
      <c r="H27" s="37"/>
      <c r="I27" s="37"/>
      <c r="J27" s="37"/>
      <c r="K27" s="37"/>
      <c r="L27" s="37"/>
    </row>
    <row r="28" spans="1:1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ht="26.25" x14ac:dyDescent="0.4">
      <c r="A30" s="29" t="s">
        <v>61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1:12" x14ac:dyDescent="0.25">
      <c r="A31" s="2" t="s">
        <v>61</v>
      </c>
      <c r="B31" t="s">
        <v>85</v>
      </c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6.25" x14ac:dyDescent="0.4">
      <c r="A34" s="29" t="s">
        <v>66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 spans="1:12" x14ac:dyDescent="0.25">
      <c r="A35" s="2" t="s">
        <v>66</v>
      </c>
      <c r="B35" t="s">
        <v>85</v>
      </c>
      <c r="C35">
        <v>30</v>
      </c>
      <c r="D35" s="37"/>
      <c r="E35" s="37"/>
      <c r="F35" s="37"/>
      <c r="G35" s="37"/>
      <c r="H35" s="37"/>
      <c r="I35" s="37"/>
      <c r="J35" s="37"/>
      <c r="K35" s="37"/>
      <c r="L35" s="37"/>
    </row>
    <row r="36" spans="1:1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26.25" x14ac:dyDescent="0.4">
      <c r="A38" s="29" t="s">
        <v>62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12" x14ac:dyDescent="0.25">
      <c r="A39" s="2" t="s">
        <v>63</v>
      </c>
      <c r="B39" t="s">
        <v>86</v>
      </c>
    </row>
    <row r="40" spans="1:12" ht="17.25" x14ac:dyDescent="0.3">
      <c r="A40" s="28" t="str">
        <f>IF(B39="Prédéfini","Périodes de déconnexion quotidiennes ","")</f>
        <v xml:space="preserve">Périodes de déconnexion quotidiennes 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2" x14ac:dyDescent="0.25">
      <c r="A41" s="12"/>
      <c r="B41" s="41" t="str">
        <f>IF(B39="Prédéfini","Borne inférieure ","")</f>
        <v xml:space="preserve">Borne inférieure </v>
      </c>
      <c r="C41" s="41"/>
      <c r="D41" s="41" t="str">
        <f>IF(B39="Prédéfini","Borne supérieure","")</f>
        <v>Borne supérieure</v>
      </c>
      <c r="E41" s="41"/>
      <c r="F41" s="13"/>
      <c r="G41" s="13"/>
      <c r="H41" s="13"/>
      <c r="I41" s="13"/>
      <c r="J41" s="13"/>
      <c r="K41" s="13"/>
      <c r="L41" s="13"/>
    </row>
    <row r="42" spans="1:12" x14ac:dyDescent="0.25">
      <c r="A42" s="2"/>
      <c r="B42" s="40">
        <v>0</v>
      </c>
      <c r="C42" s="40"/>
      <c r="D42" s="40">
        <v>4.1666666666666664E-2</v>
      </c>
      <c r="E42" s="40"/>
    </row>
    <row r="43" spans="1:12" x14ac:dyDescent="0.25">
      <c r="A43" s="2"/>
      <c r="B43" s="40">
        <v>0.33333333333333331</v>
      </c>
      <c r="C43" s="40"/>
      <c r="D43" s="40">
        <v>0.45833333333333331</v>
      </c>
      <c r="E43" s="40"/>
    </row>
    <row r="44" spans="1:12" x14ac:dyDescent="0.25">
      <c r="A44" s="2"/>
      <c r="B44" s="40">
        <v>0.58333333333333337</v>
      </c>
      <c r="C44" s="40"/>
      <c r="D44" s="40">
        <v>0.60416666666666663</v>
      </c>
      <c r="E44" s="40"/>
    </row>
    <row r="45" spans="1:12" x14ac:dyDescent="0.25">
      <c r="A45" s="2"/>
      <c r="B45" s="40"/>
      <c r="C45" s="40"/>
      <c r="D45" s="40"/>
      <c r="E45" s="40"/>
    </row>
    <row r="46" spans="1:12" x14ac:dyDescent="0.25">
      <c r="B46" s="11"/>
      <c r="C46" s="11"/>
    </row>
    <row r="47" spans="1:12" x14ac:dyDescent="0.25">
      <c r="B47" s="11"/>
      <c r="C47" s="11"/>
    </row>
    <row r="48" spans="1:12" x14ac:dyDescent="0.25">
      <c r="B48" s="11"/>
      <c r="C48" s="11"/>
    </row>
    <row r="49" spans="2:3" x14ac:dyDescent="0.25">
      <c r="B49" s="11"/>
      <c r="C49" s="11"/>
    </row>
    <row r="50" spans="2:3" x14ac:dyDescent="0.25">
      <c r="B50" s="11"/>
      <c r="C50" s="11"/>
    </row>
    <row r="51" spans="2:3" x14ac:dyDescent="0.25">
      <c r="B51" s="11"/>
      <c r="C51" s="11"/>
    </row>
    <row r="52" spans="2:3" x14ac:dyDescent="0.25">
      <c r="B52" s="11"/>
      <c r="C52" s="11"/>
    </row>
    <row r="53" spans="2:3" x14ac:dyDescent="0.25">
      <c r="B53" s="11"/>
      <c r="C53" s="11"/>
    </row>
    <row r="54" spans="2:3" x14ac:dyDescent="0.25">
      <c r="B54" s="11"/>
      <c r="C54" s="11"/>
    </row>
    <row r="55" spans="2:3" x14ac:dyDescent="0.25">
      <c r="B55" s="11"/>
      <c r="C55" s="11"/>
    </row>
    <row r="56" spans="2:3" x14ac:dyDescent="0.25">
      <c r="B56" s="11"/>
      <c r="C56" s="11"/>
    </row>
    <row r="57" spans="2:3" x14ac:dyDescent="0.25">
      <c r="B57" s="11"/>
      <c r="C57" s="11"/>
    </row>
    <row r="58" spans="2:3" x14ac:dyDescent="0.25">
      <c r="B58" s="11"/>
      <c r="C58" s="11"/>
    </row>
    <row r="59" spans="2:3" x14ac:dyDescent="0.25">
      <c r="B59" s="11"/>
      <c r="C59" s="11"/>
    </row>
    <row r="60" spans="2:3" x14ac:dyDescent="0.25">
      <c r="B60" s="11"/>
      <c r="C60" s="11"/>
    </row>
    <row r="61" spans="2:3" x14ac:dyDescent="0.25">
      <c r="B61" s="11"/>
      <c r="C61" s="11"/>
    </row>
    <row r="62" spans="2:3" x14ac:dyDescent="0.25">
      <c r="B62" s="11"/>
      <c r="C62" s="11"/>
    </row>
    <row r="63" spans="2:3" x14ac:dyDescent="0.25">
      <c r="B63" s="11"/>
      <c r="C63" s="11"/>
    </row>
    <row r="64" spans="2:3" x14ac:dyDescent="0.25">
      <c r="B64" s="11"/>
      <c r="C64" s="11"/>
    </row>
    <row r="65" spans="2:3" x14ac:dyDescent="0.25">
      <c r="B65" s="11"/>
      <c r="C65" s="11"/>
    </row>
    <row r="66" spans="2:3" x14ac:dyDescent="0.25">
      <c r="B66" s="11"/>
      <c r="C66" s="11"/>
    </row>
    <row r="67" spans="2:3" x14ac:dyDescent="0.25">
      <c r="B67" s="11"/>
      <c r="C67" s="11"/>
    </row>
    <row r="68" spans="2:3" x14ac:dyDescent="0.25">
      <c r="B68" s="11"/>
      <c r="C68" s="11"/>
    </row>
    <row r="69" spans="2:3" x14ac:dyDescent="0.25">
      <c r="B69" s="11"/>
      <c r="C69" s="11"/>
    </row>
    <row r="70" spans="2:3" x14ac:dyDescent="0.25">
      <c r="B70" s="11"/>
      <c r="C70" s="11"/>
    </row>
    <row r="71" spans="2:3" x14ac:dyDescent="0.25">
      <c r="B71" s="11"/>
      <c r="C71" s="11"/>
    </row>
    <row r="72" spans="2:3" x14ac:dyDescent="0.25">
      <c r="B72" s="11"/>
      <c r="C72" s="11"/>
    </row>
    <row r="73" spans="2:3" x14ac:dyDescent="0.25">
      <c r="B73" s="11"/>
      <c r="C73" s="11"/>
    </row>
    <row r="74" spans="2:3" x14ac:dyDescent="0.25">
      <c r="B74" s="11"/>
      <c r="C74" s="11"/>
    </row>
    <row r="75" spans="2:3" x14ac:dyDescent="0.25">
      <c r="B75" s="11"/>
      <c r="C75" s="11"/>
    </row>
    <row r="76" spans="2:3" x14ac:dyDescent="0.25">
      <c r="B76" s="11"/>
      <c r="C76" s="11"/>
    </row>
    <row r="77" spans="2:3" x14ac:dyDescent="0.25">
      <c r="B77" s="11"/>
      <c r="C77" s="11"/>
    </row>
    <row r="78" spans="2:3" x14ac:dyDescent="0.25">
      <c r="B78" s="11"/>
      <c r="C78" s="11"/>
    </row>
    <row r="79" spans="2:3" x14ac:dyDescent="0.25">
      <c r="B79" s="11"/>
      <c r="C79" s="11"/>
    </row>
    <row r="80" spans="2:3" x14ac:dyDescent="0.25">
      <c r="B80" s="11"/>
      <c r="C80" s="11"/>
    </row>
    <row r="81" spans="2:3" x14ac:dyDescent="0.25">
      <c r="B81" s="11"/>
      <c r="C81" s="11"/>
    </row>
    <row r="82" spans="2:3" x14ac:dyDescent="0.25">
      <c r="B82" s="11"/>
      <c r="C82" s="11"/>
    </row>
    <row r="83" spans="2:3" x14ac:dyDescent="0.25">
      <c r="B83" s="11"/>
      <c r="C83" s="11"/>
    </row>
    <row r="84" spans="2:3" x14ac:dyDescent="0.25">
      <c r="B84" s="11"/>
      <c r="C84" s="11"/>
    </row>
    <row r="85" spans="2:3" x14ac:dyDescent="0.25">
      <c r="B85" s="11"/>
      <c r="C85" s="11"/>
    </row>
    <row r="86" spans="2:3" x14ac:dyDescent="0.25">
      <c r="B86" s="11"/>
      <c r="C86" s="11"/>
    </row>
    <row r="87" spans="2:3" x14ac:dyDescent="0.25">
      <c r="B87" s="11"/>
      <c r="C87" s="11"/>
    </row>
    <row r="88" spans="2:3" x14ac:dyDescent="0.25">
      <c r="B88" s="11"/>
      <c r="C88" s="11"/>
    </row>
    <row r="89" spans="2:3" x14ac:dyDescent="0.25">
      <c r="C89" s="11"/>
    </row>
  </sheetData>
  <mergeCells count="44">
    <mergeCell ref="I23:J23"/>
    <mergeCell ref="K21:L21"/>
    <mergeCell ref="K22:L22"/>
    <mergeCell ref="K23:L23"/>
    <mergeCell ref="A18:A19"/>
    <mergeCell ref="B18:B19"/>
    <mergeCell ref="C18:H18"/>
    <mergeCell ref="I19:J19"/>
    <mergeCell ref="K19:L19"/>
    <mergeCell ref="I21:J21"/>
    <mergeCell ref="I22:J22"/>
    <mergeCell ref="A12:L12"/>
    <mergeCell ref="A1:L1"/>
    <mergeCell ref="C13:O13"/>
    <mergeCell ref="A2:L2"/>
    <mergeCell ref="C3:L3"/>
    <mergeCell ref="B5:B6"/>
    <mergeCell ref="C5:G5"/>
    <mergeCell ref="A14:L15"/>
    <mergeCell ref="C4:L4"/>
    <mergeCell ref="I18:L18"/>
    <mergeCell ref="D45:E45"/>
    <mergeCell ref="B42:C42"/>
    <mergeCell ref="B43:C43"/>
    <mergeCell ref="B44:C44"/>
    <mergeCell ref="B45:C45"/>
    <mergeCell ref="D42:E42"/>
    <mergeCell ref="D43:E43"/>
    <mergeCell ref="D44:E44"/>
    <mergeCell ref="A20:L20"/>
    <mergeCell ref="A40:L40"/>
    <mergeCell ref="B41:C41"/>
    <mergeCell ref="D41:E41"/>
    <mergeCell ref="A38:L38"/>
    <mergeCell ref="D31:L31"/>
    <mergeCell ref="A30:L30"/>
    <mergeCell ref="A34:L34"/>
    <mergeCell ref="D35:L35"/>
    <mergeCell ref="H27:L27"/>
    <mergeCell ref="I24:J24"/>
    <mergeCell ref="I25:J25"/>
    <mergeCell ref="K24:L24"/>
    <mergeCell ref="K25:L25"/>
    <mergeCell ref="A26:L26"/>
  </mergeCells>
  <conditionalFormatting sqref="A42:L45">
    <cfRule type="expression" dxfId="15" priority="8">
      <formula>OR($B$39="Aléatoire",$B$39="Non connu")</formula>
    </cfRule>
  </conditionalFormatting>
  <conditionalFormatting sqref="D6:L9">
    <cfRule type="expression" dxfId="13" priority="7">
      <formula xml:space="preserve"> $B$3=1</formula>
    </cfRule>
  </conditionalFormatting>
  <conditionalFormatting sqref="E6:L9">
    <cfRule type="expression" dxfId="11" priority="6">
      <formula xml:space="preserve"> $B$3=2</formula>
    </cfRule>
  </conditionalFormatting>
  <conditionalFormatting sqref="F6:L9">
    <cfRule type="expression" dxfId="9" priority="5">
      <formula>$B$3=3</formula>
    </cfRule>
  </conditionalFormatting>
  <conditionalFormatting sqref="G6:L9">
    <cfRule type="expression" dxfId="7" priority="4">
      <formula>$B$3=4</formula>
    </cfRule>
  </conditionalFormatting>
  <conditionalFormatting sqref="B21:L22">
    <cfRule type="expression" dxfId="5" priority="3">
      <formula xml:space="preserve"> $B$3&gt;1</formula>
    </cfRule>
  </conditionalFormatting>
  <conditionalFormatting sqref="D21">
    <cfRule type="expression" dxfId="3" priority="2">
      <formula xml:space="preserve"> $B$3&gt;1</formula>
    </cfRule>
  </conditionalFormatting>
  <conditionalFormatting sqref="B4:L4">
    <cfRule type="expression" dxfId="1" priority="1">
      <formula xml:space="preserve"> $B$3&gt;1</formula>
    </cfRule>
  </conditionalFormatting>
  <dataValidations count="12">
    <dataValidation type="list" allowBlank="1" showInputMessage="1" showErrorMessage="1" sqref="B3">
      <formula1>"1, 2, 3, 4, 5,"</formula1>
    </dataValidation>
    <dataValidation type="list" allowBlank="1" showInputMessage="1" showErrorMessage="1" sqref="B27:B29">
      <formula1>"µAh, mAh, Ah,"</formula1>
    </dataValidation>
    <dataValidation type="list" allowBlank="1" showInputMessage="1" showErrorMessage="1" prompt="Pas d'unité" sqref="B25">
      <formula1>" ,"</formula1>
    </dataValidation>
    <dataValidation type="list" allowBlank="1" showInputMessage="1" showErrorMessage="1" sqref="B21:B22">
      <formula1>"min,"</formula1>
    </dataValidation>
    <dataValidation type="list" allowBlank="1" showInputMessage="1" showErrorMessage="1" sqref="B23:B24">
      <formula1>"Hz, kHz, MHz"</formula1>
    </dataValidation>
    <dataValidation type="list" allowBlank="1" showInputMessage="1" showErrorMessage="1" sqref="B39">
      <formula1>"Prédéfini, Aléatoire, Non connu"</formula1>
    </dataValidation>
    <dataValidation type="list" allowBlank="1" showInputMessage="1" showErrorMessage="1" sqref="B31">
      <formula1>"jours, heures"</formula1>
    </dataValidation>
    <dataValidation type="list" allowBlank="1" showInputMessage="1" showErrorMessage="1" sqref="B13">
      <formula1>$C$6:$G$6</formula1>
    </dataValidation>
    <dataValidation type="list" allowBlank="1" showInputMessage="1" showErrorMessage="1" sqref="B7:B8">
      <formula1>"min"</formula1>
    </dataValidation>
    <dataValidation type="list" allowBlank="1" showInputMessage="1" showErrorMessage="1" sqref="B9">
      <formula1>"o"</formula1>
    </dataValidation>
    <dataValidation type="list" allowBlank="1" showInputMessage="1" showErrorMessage="1" sqref="B4">
      <formula1>"continu, synchronisé"</formula1>
    </dataValidation>
    <dataValidation type="list" allowBlank="1" showInputMessage="1" showErrorMessage="1" sqref="B35">
      <formula1>"jours,"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[1]Composants!#REF!</xm:f>
          </x14:formula1>
          <xm:sqref>F17</xm:sqref>
        </x14:dataValidation>
        <x14:dataValidation type="list" allowBlank="1" showInputMessage="1" showErrorMessage="1">
          <x14:formula1>
            <xm:f>[1]Composants!#REF!</xm:f>
          </x14:formula1>
          <xm:sqref>E17</xm:sqref>
        </x14:dataValidation>
        <x14:dataValidation type="list" allowBlank="1" showInputMessage="1" showErrorMessage="1">
          <x14:formula1>
            <xm:f>[1]Composants!#REF!</xm:f>
          </x14:formula1>
          <xm:sqref>D17</xm:sqref>
        </x14:dataValidation>
        <x14:dataValidation type="list" allowBlank="1" showInputMessage="1" showErrorMessage="1">
          <x14:formula1>
            <xm:f>[1]Composants!#REF!</xm:f>
          </x14:formula1>
          <xm:sqref>C17</xm:sqref>
        </x14:dataValidation>
        <x14:dataValidation type="list" allowBlank="1" showInputMessage="1" showErrorMessage="1">
          <x14:formula1>
            <xm:f>[1]Composants!#REF!</xm:f>
          </x14:formula1>
          <xm:sqref>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47.7109375" customWidth="1"/>
    <col min="2" max="2" width="24.5703125" customWidth="1"/>
    <col min="3" max="3" width="28.7109375" customWidth="1"/>
    <col min="4" max="4" width="30.5703125" customWidth="1"/>
    <col min="5" max="5" width="25" customWidth="1"/>
    <col min="6" max="6" width="30.85546875" customWidth="1"/>
    <col min="7" max="11" width="14.140625" customWidth="1"/>
  </cols>
  <sheetData>
    <row r="1" spans="1:11" ht="39" x14ac:dyDescent="0.6">
      <c r="A1" s="34" t="s">
        <v>67</v>
      </c>
      <c r="B1" s="34"/>
      <c r="C1" s="34"/>
      <c r="D1" s="34"/>
      <c r="E1" s="34"/>
      <c r="F1" s="34"/>
    </row>
    <row r="2" spans="1:11" ht="26.25" x14ac:dyDescent="0.4">
      <c r="A2" s="29" t="s">
        <v>68</v>
      </c>
      <c r="B2" s="29"/>
      <c r="C2" s="29"/>
      <c r="D2" s="29"/>
      <c r="E2" s="29"/>
      <c r="F2" s="29"/>
    </row>
    <row r="3" spans="1:11" x14ac:dyDescent="0.25">
      <c r="A3" s="2" t="s">
        <v>69</v>
      </c>
      <c r="B3" s="22">
        <f>Problème!B3</f>
        <v>1</v>
      </c>
      <c r="C3" s="37"/>
      <c r="D3" s="37"/>
      <c r="E3" s="37"/>
      <c r="F3" s="37"/>
      <c r="G3" s="22"/>
      <c r="H3" s="22"/>
      <c r="I3" s="22"/>
      <c r="J3" s="22"/>
      <c r="K3" s="22"/>
    </row>
    <row r="4" spans="1:11" ht="17.25" x14ac:dyDescent="0.3">
      <c r="A4" s="16"/>
      <c r="B4" s="42" t="s">
        <v>70</v>
      </c>
      <c r="C4" s="42"/>
      <c r="D4" s="42"/>
      <c r="E4" s="42"/>
      <c r="F4" s="42"/>
      <c r="G4" s="22"/>
      <c r="H4" s="22"/>
      <c r="I4" s="22"/>
      <c r="J4" s="22"/>
      <c r="K4" s="22"/>
    </row>
    <row r="5" spans="1:11" ht="17.25" x14ac:dyDescent="0.3">
      <c r="A5" s="16"/>
      <c r="B5" s="16" t="str">
        <f>Problème!C6</f>
        <v>T</v>
      </c>
      <c r="C5" s="16" t="str">
        <f>Problème!D6</f>
        <v xml:space="preserve"> </v>
      </c>
      <c r="D5" s="16" t="str">
        <f>Problème!E6</f>
        <v xml:space="preserve"> </v>
      </c>
      <c r="E5" s="16" t="str">
        <f>Problème!F6</f>
        <v xml:space="preserve"> </v>
      </c>
      <c r="F5" s="16" t="str">
        <f>Problème!G6</f>
        <v xml:space="preserve"> </v>
      </c>
      <c r="G5" s="22"/>
      <c r="H5" s="22"/>
      <c r="I5" s="22"/>
      <c r="J5" s="22"/>
      <c r="K5" s="22"/>
    </row>
    <row r="6" spans="1:11" x14ac:dyDescent="0.25">
      <c r="A6" s="2" t="s">
        <v>71</v>
      </c>
      <c r="F6" s="22"/>
      <c r="G6" s="22"/>
      <c r="H6" s="22"/>
      <c r="I6" s="22"/>
      <c r="J6" s="22"/>
      <c r="K6" s="22"/>
    </row>
    <row r="7" spans="1:11" x14ac:dyDescent="0.25">
      <c r="A7" s="2" t="str">
        <f>IF(B3&gt;1,"Délai maximal de transmission (min) ","")</f>
        <v/>
      </c>
      <c r="F7" s="22"/>
      <c r="G7" s="22"/>
      <c r="H7" s="22"/>
      <c r="I7" s="22"/>
      <c r="J7" s="22"/>
      <c r="K7" s="22"/>
    </row>
    <row r="8" spans="1:11" ht="26.25" x14ac:dyDescent="0.4">
      <c r="A8" s="29" t="s">
        <v>72</v>
      </c>
      <c r="B8" s="29"/>
      <c r="C8" s="29"/>
      <c r="D8" s="29"/>
      <c r="E8" s="29"/>
      <c r="F8" s="29"/>
      <c r="G8" s="22"/>
      <c r="H8" s="22"/>
      <c r="I8" s="22"/>
      <c r="J8" s="22"/>
      <c r="K8" s="22"/>
    </row>
    <row r="9" spans="1:11" x14ac:dyDescent="0.25">
      <c r="B9" s="1"/>
      <c r="G9" s="22"/>
      <c r="H9" s="22"/>
      <c r="I9" s="22"/>
      <c r="J9" s="22"/>
      <c r="K9" s="22"/>
    </row>
  </sheetData>
  <mergeCells count="5">
    <mergeCell ref="B4:F4"/>
    <mergeCell ref="A1:F1"/>
    <mergeCell ref="A2:F2"/>
    <mergeCell ref="A8:F8"/>
    <mergeCell ref="C3:F3"/>
  </mergeCells>
  <conditionalFormatting sqref="A10:F10">
    <cfRule type="expression" dxfId="28" priority="13">
      <formula>$A$10="Solutions conformes aux préférences utilisateur"</formula>
    </cfRule>
  </conditionalFormatting>
  <conditionalFormatting sqref="A12:F12">
    <cfRule type="expression" dxfId="27" priority="12">
      <formula>$A$12="Solutions non conformes aux préférences utilisateur"</formula>
    </cfRule>
  </conditionalFormatting>
  <conditionalFormatting sqref="A13:F13">
    <cfRule type="expression" dxfId="26" priority="11">
      <formula>$A$13="Solutions non conformes aux préférences utilisateur"</formula>
    </cfRule>
  </conditionalFormatting>
  <conditionalFormatting sqref="A14:F14">
    <cfRule type="expression" dxfId="25" priority="10">
      <formula>$A$14="Solutions non conformes aux préférences utilisateur"</formula>
    </cfRule>
  </conditionalFormatting>
  <conditionalFormatting sqref="A15:F15">
    <cfRule type="expression" dxfId="24" priority="9">
      <formula>$A$15="Solutions non conformes aux préférences utilisateur"</formula>
    </cfRule>
  </conditionalFormatting>
  <conditionalFormatting sqref="A16:F16">
    <cfRule type="expression" dxfId="23" priority="8">
      <formula>$A$16="Solutions non conformes aux préférences utilisateur"</formula>
    </cfRule>
  </conditionalFormatting>
  <conditionalFormatting sqref="A17:F17">
    <cfRule type="expression" dxfId="22" priority="7">
      <formula>$A$17="Solutions non conformes aux préférences utilisateur"</formula>
    </cfRule>
  </conditionalFormatting>
  <conditionalFormatting sqref="A18:F18">
    <cfRule type="expression" dxfId="21" priority="6">
      <formula>$A$18="Solutions non conformes aux préférences utilisateur"</formula>
    </cfRule>
  </conditionalFormatting>
  <conditionalFormatting sqref="A19:F19">
    <cfRule type="expression" dxfId="20" priority="5">
      <formula>$A$19="Solutions non conformes aux préférences utilisateur"</formula>
    </cfRule>
  </conditionalFormatting>
  <conditionalFormatting sqref="A20:F20">
    <cfRule type="expression" dxfId="19" priority="4">
      <formula>$A$20="Solutions non conformes aux préférences utilisateur"</formula>
    </cfRule>
  </conditionalFormatting>
  <conditionalFormatting sqref="A21:F21">
    <cfRule type="expression" dxfId="18" priority="3">
      <formula>$A$21="Solutions non conformes aux préférences utilisateur"</formula>
    </cfRule>
  </conditionalFormatting>
  <conditionalFormatting sqref="A9:F9">
    <cfRule type="expression" dxfId="17" priority="2">
      <formula>$B$9="Période de mesure (min)"</formula>
    </cfRule>
  </conditionalFormatting>
  <conditionalFormatting sqref="A9">
    <cfRule type="expression" dxfId="16" priority="1">
      <formula>NOT(ISBLANK($A$9))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Composants</vt:lpstr>
      <vt:lpstr>Problème</vt:lpstr>
      <vt:lpstr>Solution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Ramzy Rammouz</dc:creator>
  <cp:lastModifiedBy>Pedro Foletto Pimenta</cp:lastModifiedBy>
  <dcterms:created xsi:type="dcterms:W3CDTF">2016-11-28T12:57:54Z</dcterms:created>
  <dcterms:modified xsi:type="dcterms:W3CDTF">2019-05-23T18:19:12Z</dcterms:modified>
</cp:coreProperties>
</file>