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Software Development\Live_Electrochem\"/>
    </mc:Choice>
  </mc:AlternateContent>
  <bookViews>
    <workbookView xWindow="0" yWindow="0" windowWidth="15750" windowHeight="11055" tabRatio="700"/>
  </bookViews>
  <sheets>
    <sheet name="best summary" sheetId="12" r:id="rId1"/>
    <sheet name="Summary" sheetId="1" r:id="rId2"/>
    <sheet name="Sheet1" sheetId="10" r:id="rId3"/>
    <sheet name="Comparison" sheetId="8" r:id="rId4"/>
    <sheet name="Sheet5" sheetId="5" r:id="rId5"/>
    <sheet name="Sheet6" sheetId="6" r:id="rId6"/>
    <sheet name="Sheet7" sheetId="7" r:id="rId7"/>
    <sheet name="new series" sheetId="11" r:id="rId8"/>
    <sheet name="different setups" sheetId="13" r:id="rId9"/>
  </sheets>
  <definedNames>
    <definedName name="_xlnm.Print_Area" localSheetId="2">Sheet1!$C$1:$N$69</definedName>
    <definedName name="_xlnm.Print_Area" localSheetId="4">Sheet5!$C$4:$G$72</definedName>
    <definedName name="_xlnm.Print_Area" localSheetId="5">Sheet6!$C$4:$G$74</definedName>
    <definedName name="_xlnm.Print_Area" localSheetId="6">Sheet7!$J$1:$M$71</definedName>
    <definedName name="_xlnm.Print_Area" localSheetId="1">Summary!$B$1:$P$32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2" l="1"/>
  <c r="I6" i="12"/>
  <c r="I7" i="12"/>
  <c r="I8" i="12"/>
  <c r="I9" i="12"/>
  <c r="I10" i="12"/>
  <c r="I11" i="12"/>
  <c r="I12" i="12"/>
  <c r="I13" i="12"/>
  <c r="I4" i="12"/>
  <c r="N32" i="12"/>
  <c r="D2" i="12"/>
  <c r="Q5" i="12" l="1"/>
  <c r="Q6" i="12"/>
  <c r="Q7" i="12"/>
  <c r="Q8" i="12"/>
  <c r="Q9" i="12"/>
  <c r="Q10" i="12"/>
  <c r="Q11" i="12"/>
  <c r="Q12" i="12"/>
  <c r="Q13" i="12"/>
  <c r="Q4" i="12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N140" i="13"/>
  <c r="N141" i="13"/>
  <c r="N142" i="13"/>
  <c r="N143" i="13"/>
  <c r="N144" i="13"/>
  <c r="N145" i="13"/>
  <c r="N146" i="13"/>
  <c r="N147" i="13"/>
  <c r="N148" i="13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2" i="13"/>
  <c r="X5" i="12"/>
  <c r="X6" i="12"/>
  <c r="X7" i="12"/>
  <c r="X8" i="12"/>
  <c r="X9" i="12"/>
  <c r="X10" i="12"/>
  <c r="X11" i="12"/>
  <c r="X12" i="12"/>
  <c r="X13" i="12"/>
  <c r="X4" i="12"/>
  <c r="L5" i="12"/>
  <c r="L6" i="12"/>
  <c r="L7" i="12"/>
  <c r="L8" i="12"/>
  <c r="L9" i="12"/>
  <c r="L10" i="12"/>
  <c r="L11" i="12"/>
  <c r="L12" i="12"/>
  <c r="L13" i="12"/>
  <c r="L4" i="12"/>
  <c r="U5" i="12"/>
  <c r="Z5" i="12" s="1"/>
  <c r="AA5" i="12" s="1"/>
  <c r="U6" i="12"/>
  <c r="U7" i="12"/>
  <c r="V7" i="12" s="1"/>
  <c r="U8" i="12"/>
  <c r="V8" i="12" s="1"/>
  <c r="U9" i="12"/>
  <c r="Z9" i="12" s="1"/>
  <c r="AA9" i="12" s="1"/>
  <c r="U10" i="12"/>
  <c r="U11" i="12"/>
  <c r="V11" i="12" s="1"/>
  <c r="U12" i="12"/>
  <c r="V12" i="12" s="1"/>
  <c r="U13" i="12"/>
  <c r="Z13" i="12" s="1"/>
  <c r="AA13" i="12" s="1"/>
  <c r="U4" i="12"/>
  <c r="S5" i="12"/>
  <c r="T5" i="12" s="1"/>
  <c r="S6" i="12"/>
  <c r="T6" i="12" s="1"/>
  <c r="S7" i="12"/>
  <c r="T7" i="12" s="1"/>
  <c r="S8" i="12"/>
  <c r="T8" i="12" s="1"/>
  <c r="S9" i="12"/>
  <c r="T9" i="12" s="1"/>
  <c r="S10" i="12"/>
  <c r="T10" i="12" s="1"/>
  <c r="S11" i="12"/>
  <c r="T11" i="12" s="1"/>
  <c r="S12" i="12"/>
  <c r="T12" i="12" s="1"/>
  <c r="S13" i="12"/>
  <c r="T13" i="12" s="1"/>
  <c r="S4" i="12"/>
  <c r="T4" i="12" s="1"/>
  <c r="E13" i="12"/>
  <c r="M13" i="12" s="1"/>
  <c r="D31" i="12"/>
  <c r="D33" i="12" s="1"/>
  <c r="E5" i="12"/>
  <c r="F5" i="12" s="1"/>
  <c r="E6" i="12"/>
  <c r="F6" i="12" s="1"/>
  <c r="E7" i="12"/>
  <c r="M7" i="12" s="1"/>
  <c r="E8" i="12"/>
  <c r="F8" i="12" s="1"/>
  <c r="E9" i="12"/>
  <c r="F9" i="12" s="1"/>
  <c r="E10" i="12"/>
  <c r="F10" i="12" s="1"/>
  <c r="E11" i="12"/>
  <c r="F11" i="12" s="1"/>
  <c r="E12" i="12"/>
  <c r="F12" i="12" s="1"/>
  <c r="E4" i="12"/>
  <c r="F4" i="12" s="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BC111" i="11"/>
  <c r="BC112" i="11"/>
  <c r="BC113" i="11"/>
  <c r="BC114" i="11"/>
  <c r="BC115" i="11"/>
  <c r="BC116" i="11"/>
  <c r="BC117" i="11"/>
  <c r="BC118" i="11"/>
  <c r="BC119" i="11"/>
  <c r="BC120" i="11"/>
  <c r="BC121" i="11"/>
  <c r="BC122" i="11"/>
  <c r="BC123" i="11"/>
  <c r="BC124" i="11"/>
  <c r="BC125" i="11"/>
  <c r="BC126" i="11"/>
  <c r="BC127" i="11"/>
  <c r="BC128" i="11"/>
  <c r="BC129" i="11"/>
  <c r="BC130" i="11"/>
  <c r="BC131" i="11"/>
  <c r="BC132" i="11"/>
  <c r="BC133" i="11"/>
  <c r="BC134" i="11"/>
  <c r="BC135" i="11"/>
  <c r="BC136" i="11"/>
  <c r="BC137" i="11"/>
  <c r="BC138" i="11"/>
  <c r="BC139" i="11"/>
  <c r="BC140" i="11"/>
  <c r="BC141" i="11"/>
  <c r="BC142" i="11"/>
  <c r="BC143" i="11"/>
  <c r="BC144" i="11"/>
  <c r="BC145" i="11"/>
  <c r="BC146" i="11"/>
  <c r="BC147" i="11"/>
  <c r="BC148" i="11"/>
  <c r="BC149" i="11"/>
  <c r="BC150" i="11"/>
  <c r="BC151" i="11"/>
  <c r="BC152" i="11"/>
  <c r="BC153" i="11"/>
  <c r="BC154" i="11"/>
  <c r="BC155" i="11"/>
  <c r="BC156" i="11"/>
  <c r="BC157" i="11"/>
  <c r="BC158" i="11"/>
  <c r="BC159" i="11"/>
  <c r="BC160" i="11"/>
  <c r="BC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W111" i="11"/>
  <c r="AW112" i="11"/>
  <c r="AW113" i="11"/>
  <c r="AW114" i="11"/>
  <c r="AW115" i="11"/>
  <c r="AW116" i="11"/>
  <c r="AW117" i="11"/>
  <c r="AW118" i="11"/>
  <c r="AW119" i="11"/>
  <c r="AW120" i="11"/>
  <c r="AW121" i="11"/>
  <c r="AW122" i="11"/>
  <c r="AW123" i="11"/>
  <c r="AW124" i="11"/>
  <c r="AW125" i="11"/>
  <c r="AW126" i="11"/>
  <c r="AW127" i="11"/>
  <c r="AW128" i="11"/>
  <c r="AW129" i="11"/>
  <c r="AW130" i="11"/>
  <c r="AW131" i="11"/>
  <c r="AW132" i="11"/>
  <c r="AW133" i="11"/>
  <c r="AW134" i="11"/>
  <c r="AW135" i="11"/>
  <c r="AW136" i="11"/>
  <c r="AW137" i="11"/>
  <c r="AW138" i="11"/>
  <c r="AW139" i="11"/>
  <c r="AW140" i="11"/>
  <c r="AW141" i="11"/>
  <c r="AW142" i="11"/>
  <c r="AW143" i="11"/>
  <c r="AW144" i="11"/>
  <c r="AW145" i="11"/>
  <c r="AW146" i="11"/>
  <c r="AW147" i="11"/>
  <c r="AW148" i="11"/>
  <c r="AW149" i="11"/>
  <c r="AW150" i="11"/>
  <c r="AW151" i="11"/>
  <c r="AW152" i="11"/>
  <c r="AW153" i="11"/>
  <c r="AW154" i="11"/>
  <c r="AW155" i="11"/>
  <c r="AW156" i="11"/>
  <c r="AW157" i="11"/>
  <c r="AW158" i="11"/>
  <c r="AW159" i="11"/>
  <c r="AW160" i="11"/>
  <c r="AW2" i="11"/>
  <c r="AQ3" i="11"/>
  <c r="AQ4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Q111" i="11"/>
  <c r="AQ112" i="11"/>
  <c r="AQ113" i="11"/>
  <c r="AQ114" i="11"/>
  <c r="AQ115" i="11"/>
  <c r="AQ116" i="11"/>
  <c r="AQ117" i="11"/>
  <c r="AQ118" i="11"/>
  <c r="AQ119" i="11"/>
  <c r="AQ120" i="11"/>
  <c r="AQ121" i="11"/>
  <c r="AQ122" i="11"/>
  <c r="AQ123" i="11"/>
  <c r="AQ124" i="11"/>
  <c r="AQ125" i="11"/>
  <c r="AQ126" i="11"/>
  <c r="AQ127" i="11"/>
  <c r="AQ128" i="11"/>
  <c r="AQ129" i="11"/>
  <c r="AQ130" i="11"/>
  <c r="AQ131" i="11"/>
  <c r="AQ132" i="11"/>
  <c r="AQ133" i="11"/>
  <c r="AQ134" i="11"/>
  <c r="AQ135" i="11"/>
  <c r="AQ136" i="11"/>
  <c r="AQ137" i="11"/>
  <c r="AQ138" i="11"/>
  <c r="AQ139" i="11"/>
  <c r="AQ140" i="11"/>
  <c r="AQ141" i="11"/>
  <c r="AQ142" i="11"/>
  <c r="AQ143" i="11"/>
  <c r="AQ144" i="11"/>
  <c r="AQ145" i="11"/>
  <c r="AQ146" i="11"/>
  <c r="AQ147" i="11"/>
  <c r="AQ148" i="11"/>
  <c r="AQ149" i="11"/>
  <c r="AQ150" i="11"/>
  <c r="AQ151" i="11"/>
  <c r="AQ152" i="11"/>
  <c r="AQ153" i="11"/>
  <c r="AQ154" i="11"/>
  <c r="AQ155" i="11"/>
  <c r="AQ156" i="11"/>
  <c r="AQ157" i="11"/>
  <c r="AQ158" i="11"/>
  <c r="AQ159" i="11"/>
  <c r="AQ160" i="11"/>
  <c r="AQ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AK111" i="11"/>
  <c r="AK112" i="11"/>
  <c r="AK113" i="11"/>
  <c r="AK114" i="11"/>
  <c r="AK115" i="11"/>
  <c r="AK116" i="11"/>
  <c r="AK117" i="11"/>
  <c r="AK118" i="11"/>
  <c r="AK119" i="11"/>
  <c r="AK120" i="11"/>
  <c r="AK121" i="11"/>
  <c r="AK122" i="11"/>
  <c r="AK123" i="11"/>
  <c r="AK124" i="11"/>
  <c r="AK125" i="11"/>
  <c r="AK126" i="11"/>
  <c r="AK127" i="11"/>
  <c r="AK128" i="11"/>
  <c r="AK129" i="11"/>
  <c r="AK130" i="11"/>
  <c r="AK131" i="11"/>
  <c r="AK132" i="11"/>
  <c r="AK133" i="11"/>
  <c r="AK134" i="11"/>
  <c r="AK135" i="11"/>
  <c r="AK136" i="11"/>
  <c r="AK137" i="11"/>
  <c r="AK138" i="11"/>
  <c r="AK139" i="11"/>
  <c r="AK140" i="11"/>
  <c r="AK141" i="11"/>
  <c r="AK142" i="11"/>
  <c r="AK143" i="11"/>
  <c r="AK144" i="11"/>
  <c r="AK145" i="11"/>
  <c r="AK146" i="11"/>
  <c r="AK147" i="11"/>
  <c r="AK148" i="11"/>
  <c r="AK149" i="11"/>
  <c r="AK150" i="11"/>
  <c r="AK151" i="11"/>
  <c r="AK152" i="11"/>
  <c r="AK153" i="11"/>
  <c r="AK154" i="11"/>
  <c r="AK155" i="11"/>
  <c r="AK156" i="11"/>
  <c r="AK157" i="11"/>
  <c r="AK158" i="11"/>
  <c r="AK159" i="11"/>
  <c r="AK160" i="11"/>
  <c r="AK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E111" i="11"/>
  <c r="AE112" i="11"/>
  <c r="AE113" i="11"/>
  <c r="AE114" i="11"/>
  <c r="AE115" i="11"/>
  <c r="AE116" i="11"/>
  <c r="AE117" i="11"/>
  <c r="AE118" i="11"/>
  <c r="AE119" i="11"/>
  <c r="AE120" i="11"/>
  <c r="AE121" i="11"/>
  <c r="AE122" i="11"/>
  <c r="AE123" i="11"/>
  <c r="AE124" i="11"/>
  <c r="AE125" i="11"/>
  <c r="AE126" i="11"/>
  <c r="AE127" i="11"/>
  <c r="AE128" i="11"/>
  <c r="AE129" i="11"/>
  <c r="AE130" i="11"/>
  <c r="AE131" i="11"/>
  <c r="AE132" i="11"/>
  <c r="AE133" i="11"/>
  <c r="AE134" i="11"/>
  <c r="AE135" i="11"/>
  <c r="AE136" i="11"/>
  <c r="AE137" i="11"/>
  <c r="AE138" i="11"/>
  <c r="AE139" i="11"/>
  <c r="AE140" i="11"/>
  <c r="AE141" i="11"/>
  <c r="AE142" i="11"/>
  <c r="AE143" i="11"/>
  <c r="AE144" i="11"/>
  <c r="AE145" i="11"/>
  <c r="AE146" i="11"/>
  <c r="AE147" i="11"/>
  <c r="AE148" i="11"/>
  <c r="AE149" i="11"/>
  <c r="AE150" i="11"/>
  <c r="AE151" i="11"/>
  <c r="AE152" i="11"/>
  <c r="AE153" i="11"/>
  <c r="AE154" i="11"/>
  <c r="AE155" i="11"/>
  <c r="AE156" i="11"/>
  <c r="AE157" i="11"/>
  <c r="AE158" i="11"/>
  <c r="AE159" i="11"/>
  <c r="AE160" i="11"/>
  <c r="AE2" i="11"/>
  <c r="Y160" i="11"/>
  <c r="Y159" i="11"/>
  <c r="Y158" i="11"/>
  <c r="Y157" i="11"/>
  <c r="Y156" i="11"/>
  <c r="Y155" i="11"/>
  <c r="Y154" i="11"/>
  <c r="Y153" i="11"/>
  <c r="Y152" i="11"/>
  <c r="Y151" i="11"/>
  <c r="Y150" i="11"/>
  <c r="Y149" i="11"/>
  <c r="Y148" i="11"/>
  <c r="Y147" i="11"/>
  <c r="Y146" i="11"/>
  <c r="Y145" i="11"/>
  <c r="Y144" i="11"/>
  <c r="Y143" i="11"/>
  <c r="Y142" i="11"/>
  <c r="Y141" i="11"/>
  <c r="Y140" i="11"/>
  <c r="Y139" i="11"/>
  <c r="Y138" i="11"/>
  <c r="Y137" i="11"/>
  <c r="Y136" i="11"/>
  <c r="Y135" i="11"/>
  <c r="Y134" i="11"/>
  <c r="Y133" i="11"/>
  <c r="Y132" i="11"/>
  <c r="Y131" i="11"/>
  <c r="Y130" i="11"/>
  <c r="Y129" i="11"/>
  <c r="Y128" i="11"/>
  <c r="Y127" i="11"/>
  <c r="Y126" i="11"/>
  <c r="Y125" i="11"/>
  <c r="Y124" i="11"/>
  <c r="Y123" i="11"/>
  <c r="Y122" i="11"/>
  <c r="Y121" i="11"/>
  <c r="Y120" i="11"/>
  <c r="Y119" i="11"/>
  <c r="Y118" i="11"/>
  <c r="Y117" i="11"/>
  <c r="Y116" i="11"/>
  <c r="Y115" i="11"/>
  <c r="Y114" i="11"/>
  <c r="Y113" i="11"/>
  <c r="Y112" i="11"/>
  <c r="Y111" i="11"/>
  <c r="Y110" i="11"/>
  <c r="Y109" i="11"/>
  <c r="Y108" i="11"/>
  <c r="Y107" i="11"/>
  <c r="Y106" i="11"/>
  <c r="Y105" i="11"/>
  <c r="Y104" i="11"/>
  <c r="Y103" i="11"/>
  <c r="Y102" i="11"/>
  <c r="Y101" i="11"/>
  <c r="Y100" i="11"/>
  <c r="Y99" i="11"/>
  <c r="Y98" i="11"/>
  <c r="Y97" i="11"/>
  <c r="Y96" i="11"/>
  <c r="Y95" i="11"/>
  <c r="Y94" i="11"/>
  <c r="Y93" i="11"/>
  <c r="Y92" i="11"/>
  <c r="Y91" i="11"/>
  <c r="Y90" i="11"/>
  <c r="Y89" i="11"/>
  <c r="Y88" i="11"/>
  <c r="Y87" i="11"/>
  <c r="Y86" i="11"/>
  <c r="Y85" i="11"/>
  <c r="Y84" i="11"/>
  <c r="Y83" i="11"/>
  <c r="Y82" i="11"/>
  <c r="Y81" i="11"/>
  <c r="Y80" i="11"/>
  <c r="Y79" i="11"/>
  <c r="Y78" i="11"/>
  <c r="Y77" i="11"/>
  <c r="Y76" i="11"/>
  <c r="Y75" i="11"/>
  <c r="Y74" i="11"/>
  <c r="Y73" i="11"/>
  <c r="Y72" i="11"/>
  <c r="Y71" i="11"/>
  <c r="Y70" i="11"/>
  <c r="Y69" i="11"/>
  <c r="Y68" i="11"/>
  <c r="Y67" i="11"/>
  <c r="Y66" i="11"/>
  <c r="Y65" i="11"/>
  <c r="Y64" i="11"/>
  <c r="Y63" i="11"/>
  <c r="Y62" i="11"/>
  <c r="Y61" i="11"/>
  <c r="Y60" i="11"/>
  <c r="Y59" i="11"/>
  <c r="Y58" i="11"/>
  <c r="Y57" i="11"/>
  <c r="Y56" i="11"/>
  <c r="Y55" i="11"/>
  <c r="Y54" i="11"/>
  <c r="Y53" i="11"/>
  <c r="Y52" i="11"/>
  <c r="Y51" i="11"/>
  <c r="Y50" i="11"/>
  <c r="Y49" i="11"/>
  <c r="Y48" i="11"/>
  <c r="Y47" i="11"/>
  <c r="Y46" i="11"/>
  <c r="Y45" i="11"/>
  <c r="Y44" i="11"/>
  <c r="Y43" i="11"/>
  <c r="Y42" i="11"/>
  <c r="Y41" i="11"/>
  <c r="Y40" i="11"/>
  <c r="Y39" i="11"/>
  <c r="Y38" i="11"/>
  <c r="Y37" i="11"/>
  <c r="Y36" i="11"/>
  <c r="Y35" i="11"/>
  <c r="Y34" i="11"/>
  <c r="Y33" i="11"/>
  <c r="Y32" i="11"/>
  <c r="Y31" i="11"/>
  <c r="Y30" i="11"/>
  <c r="Y29" i="11"/>
  <c r="Y28" i="11"/>
  <c r="Y27" i="11"/>
  <c r="Y26" i="11"/>
  <c r="Y25" i="11"/>
  <c r="Y24" i="11"/>
  <c r="Y23" i="11"/>
  <c r="Y22" i="11"/>
  <c r="Y21" i="11"/>
  <c r="Y20" i="11"/>
  <c r="Y19" i="11"/>
  <c r="Y18" i="11"/>
  <c r="Y17" i="11"/>
  <c r="Y16" i="11"/>
  <c r="Y15" i="11"/>
  <c r="Y14" i="11"/>
  <c r="Y13" i="11"/>
  <c r="Y12" i="11"/>
  <c r="Y11" i="11"/>
  <c r="Y10" i="11"/>
  <c r="Y9" i="11"/>
  <c r="Y8" i="11"/>
  <c r="Y7" i="11"/>
  <c r="Y6" i="11"/>
  <c r="Y5" i="11"/>
  <c r="Y4" i="11"/>
  <c r="Y3" i="11"/>
  <c r="Y2" i="11"/>
  <c r="S160" i="11"/>
  <c r="S159" i="11"/>
  <c r="S158" i="11"/>
  <c r="S157" i="11"/>
  <c r="S156" i="11"/>
  <c r="S155" i="11"/>
  <c r="S154" i="11"/>
  <c r="S153" i="11"/>
  <c r="S152" i="11"/>
  <c r="S151" i="11"/>
  <c r="S150" i="11"/>
  <c r="S149" i="11"/>
  <c r="S148" i="11"/>
  <c r="S147" i="11"/>
  <c r="S146" i="11"/>
  <c r="S145" i="11"/>
  <c r="S144" i="11"/>
  <c r="S143" i="11"/>
  <c r="S142" i="11"/>
  <c r="S141" i="11"/>
  <c r="S140" i="11"/>
  <c r="S139" i="11"/>
  <c r="S138" i="11"/>
  <c r="S137" i="11"/>
  <c r="S136" i="11"/>
  <c r="S135" i="11"/>
  <c r="S134" i="11"/>
  <c r="S133" i="11"/>
  <c r="S132" i="11"/>
  <c r="S131" i="11"/>
  <c r="S130" i="11"/>
  <c r="S129" i="11"/>
  <c r="S128" i="11"/>
  <c r="S127" i="11"/>
  <c r="S126" i="11"/>
  <c r="S125" i="11"/>
  <c r="S124" i="11"/>
  <c r="S123" i="11"/>
  <c r="S122" i="11"/>
  <c r="S121" i="11"/>
  <c r="S120" i="11"/>
  <c r="S119" i="11"/>
  <c r="S118" i="11"/>
  <c r="S117" i="11"/>
  <c r="S116" i="11"/>
  <c r="S115" i="11"/>
  <c r="S114" i="11"/>
  <c r="S113" i="11"/>
  <c r="S112" i="11"/>
  <c r="S111" i="11"/>
  <c r="S110" i="11"/>
  <c r="S109" i="11"/>
  <c r="S108" i="11"/>
  <c r="S107" i="11"/>
  <c r="S106" i="11"/>
  <c r="S105" i="11"/>
  <c r="S104" i="11"/>
  <c r="S103" i="11"/>
  <c r="S102" i="11"/>
  <c r="S101" i="11"/>
  <c r="S100" i="11"/>
  <c r="S99" i="11"/>
  <c r="S98" i="11"/>
  <c r="S97" i="11"/>
  <c r="S96" i="11"/>
  <c r="S95" i="11"/>
  <c r="S94" i="11"/>
  <c r="S93" i="11"/>
  <c r="S92" i="11"/>
  <c r="S91" i="11"/>
  <c r="S90" i="11"/>
  <c r="S89" i="11"/>
  <c r="S88" i="11"/>
  <c r="S87" i="11"/>
  <c r="S86" i="11"/>
  <c r="S85" i="11"/>
  <c r="S84" i="11"/>
  <c r="S83" i="11"/>
  <c r="S82" i="11"/>
  <c r="S81" i="11"/>
  <c r="S80" i="11"/>
  <c r="S79" i="11"/>
  <c r="S78" i="11"/>
  <c r="S77" i="11"/>
  <c r="S76" i="11"/>
  <c r="S75" i="11"/>
  <c r="S74" i="11"/>
  <c r="S73" i="11"/>
  <c r="S72" i="11"/>
  <c r="S71" i="11"/>
  <c r="S70" i="11"/>
  <c r="S69" i="11"/>
  <c r="S68" i="11"/>
  <c r="S67" i="11"/>
  <c r="S66" i="11"/>
  <c r="S65" i="11"/>
  <c r="S64" i="11"/>
  <c r="S63" i="11"/>
  <c r="S62" i="11"/>
  <c r="S61" i="11"/>
  <c r="S60" i="11"/>
  <c r="S59" i="11"/>
  <c r="S58" i="11"/>
  <c r="S57" i="11"/>
  <c r="S56" i="11"/>
  <c r="S55" i="11"/>
  <c r="S54" i="11"/>
  <c r="S53" i="11"/>
  <c r="S52" i="11"/>
  <c r="S51" i="11"/>
  <c r="S50" i="11"/>
  <c r="S49" i="11"/>
  <c r="S48" i="11"/>
  <c r="S47" i="11"/>
  <c r="S46" i="11"/>
  <c r="S45" i="11"/>
  <c r="S44" i="11"/>
  <c r="S43" i="11"/>
  <c r="S42" i="11"/>
  <c r="S41" i="11"/>
  <c r="S40" i="11"/>
  <c r="S39" i="11"/>
  <c r="S38" i="11"/>
  <c r="S37" i="11"/>
  <c r="S36" i="11"/>
  <c r="S35" i="11"/>
  <c r="S34" i="11"/>
  <c r="S33" i="11"/>
  <c r="S32" i="11"/>
  <c r="S31" i="11"/>
  <c r="S30" i="11"/>
  <c r="S29" i="11"/>
  <c r="S28" i="11"/>
  <c r="S27" i="11"/>
  <c r="S26" i="11"/>
  <c r="S25" i="11"/>
  <c r="S24" i="11"/>
  <c r="S23" i="11"/>
  <c r="S22" i="11"/>
  <c r="S21" i="11"/>
  <c r="S20" i="11"/>
  <c r="S19" i="11"/>
  <c r="S18" i="11"/>
  <c r="S17" i="11"/>
  <c r="S16" i="11"/>
  <c r="S15" i="11"/>
  <c r="S14" i="11"/>
  <c r="S13" i="11"/>
  <c r="S12" i="11"/>
  <c r="S11" i="11"/>
  <c r="S10" i="11"/>
  <c r="S9" i="11"/>
  <c r="S8" i="11"/>
  <c r="S7" i="11"/>
  <c r="S6" i="11"/>
  <c r="S5" i="11"/>
  <c r="S4" i="11"/>
  <c r="S3" i="11"/>
  <c r="S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2" i="11"/>
  <c r="F7" i="12" l="1"/>
  <c r="Z11" i="12"/>
  <c r="AA11" i="12" s="1"/>
  <c r="Z7" i="12"/>
  <c r="AA7" i="12" s="1"/>
  <c r="M4" i="12"/>
  <c r="M10" i="12"/>
  <c r="M6" i="12"/>
  <c r="M9" i="12"/>
  <c r="M5" i="12"/>
  <c r="M12" i="12"/>
  <c r="M8" i="12"/>
  <c r="M11" i="12"/>
  <c r="Z4" i="12"/>
  <c r="AA4" i="12" s="1"/>
  <c r="Z10" i="12"/>
  <c r="AA10" i="12" s="1"/>
  <c r="Z6" i="12"/>
  <c r="AA6" i="12" s="1"/>
  <c r="V13" i="12"/>
  <c r="V5" i="12"/>
  <c r="V9" i="12"/>
  <c r="V10" i="12"/>
  <c r="V4" i="12"/>
  <c r="V6" i="12"/>
  <c r="Z12" i="12"/>
  <c r="AA12" i="12" s="1"/>
  <c r="Z8" i="12"/>
  <c r="AA8" i="12" s="1"/>
  <c r="D32" i="12"/>
  <c r="S7" i="8"/>
  <c r="R7" i="8"/>
  <c r="D6" i="12" l="1"/>
  <c r="D10" i="12"/>
  <c r="D13" i="12"/>
  <c r="D12" i="12"/>
  <c r="E32" i="12"/>
  <c r="D4" i="12"/>
  <c r="D7" i="12"/>
  <c r="D11" i="12"/>
  <c r="D8" i="12"/>
  <c r="D5" i="12"/>
  <c r="D9" i="12"/>
  <c r="AD2" i="8"/>
  <c r="AE2" i="8" s="1"/>
  <c r="AC2" i="8"/>
  <c r="AB2" i="8"/>
  <c r="X2" i="8"/>
  <c r="W2" i="8"/>
  <c r="V3" i="8"/>
  <c r="W3" i="8" s="1"/>
  <c r="V2" i="8"/>
  <c r="U2" i="8"/>
  <c r="T2" i="8"/>
  <c r="S2" i="8"/>
  <c r="S3" i="8" s="1"/>
  <c r="T3" i="8" l="1"/>
  <c r="U3" i="8"/>
  <c r="X3" i="8"/>
  <c r="Y2" i="8"/>
  <c r="Z2" i="8" s="1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6" i="8"/>
  <c r="N447" i="8"/>
  <c r="N448" i="8"/>
  <c r="N449" i="8"/>
  <c r="N450" i="8"/>
  <c r="N451" i="8"/>
  <c r="N452" i="8"/>
  <c r="N453" i="8"/>
  <c r="N454" i="8"/>
  <c r="N455" i="8"/>
  <c r="N456" i="8"/>
  <c r="N457" i="8"/>
  <c r="N458" i="8"/>
  <c r="N459" i="8"/>
  <c r="N460" i="8"/>
  <c r="N461" i="8"/>
  <c r="N462" i="8"/>
  <c r="N463" i="8"/>
  <c r="N464" i="8"/>
  <c r="N465" i="8"/>
  <c r="N466" i="8"/>
  <c r="N467" i="8"/>
  <c r="N468" i="8"/>
  <c r="N469" i="8"/>
  <c r="N470" i="8"/>
  <c r="N471" i="8"/>
  <c r="N472" i="8"/>
  <c r="N473" i="8"/>
  <c r="N474" i="8"/>
  <c r="N475" i="8"/>
  <c r="N476" i="8"/>
  <c r="N477" i="8"/>
  <c r="N478" i="8"/>
  <c r="N479" i="8"/>
  <c r="N480" i="8"/>
  <c r="N481" i="8"/>
  <c r="N482" i="8"/>
  <c r="N483" i="8"/>
  <c r="N484" i="8"/>
  <c r="N485" i="8"/>
  <c r="N486" i="8"/>
  <c r="N487" i="8"/>
  <c r="N488" i="8"/>
  <c r="N489" i="8"/>
  <c r="N490" i="8"/>
  <c r="N491" i="8"/>
  <c r="N492" i="8"/>
  <c r="N493" i="8"/>
  <c r="N494" i="8"/>
  <c r="N495" i="8"/>
  <c r="N496" i="8"/>
  <c r="N497" i="8"/>
  <c r="N498" i="8"/>
  <c r="N499" i="8"/>
  <c r="N500" i="8"/>
  <c r="N501" i="8"/>
  <c r="N502" i="8"/>
  <c r="N503" i="8"/>
  <c r="N504" i="8"/>
  <c r="N505" i="8"/>
  <c r="N506" i="8"/>
  <c r="N507" i="8"/>
  <c r="N508" i="8"/>
  <c r="N509" i="8"/>
  <c r="N510" i="8"/>
  <c r="N511" i="8"/>
  <c r="N512" i="8"/>
  <c r="N513" i="8"/>
  <c r="N514" i="8"/>
  <c r="N515" i="8"/>
  <c r="N516" i="8"/>
  <c r="N517" i="8"/>
  <c r="N518" i="8"/>
  <c r="N519" i="8"/>
  <c r="N520" i="8"/>
  <c r="N521" i="8"/>
  <c r="N522" i="8"/>
  <c r="N523" i="8"/>
  <c r="N524" i="8"/>
  <c r="N525" i="8"/>
  <c r="N526" i="8"/>
  <c r="N527" i="8"/>
  <c r="N528" i="8"/>
  <c r="N529" i="8"/>
  <c r="N530" i="8"/>
  <c r="N531" i="8"/>
  <c r="N532" i="8"/>
  <c r="N533" i="8"/>
  <c r="N534" i="8"/>
  <c r="N535" i="8"/>
  <c r="N536" i="8"/>
  <c r="N537" i="8"/>
  <c r="N538" i="8"/>
  <c r="N539" i="8"/>
  <c r="N540" i="8"/>
  <c r="N541" i="8"/>
  <c r="N542" i="8"/>
  <c r="N543" i="8"/>
  <c r="N544" i="8"/>
  <c r="N545" i="8"/>
  <c r="N546" i="8"/>
  <c r="N547" i="8"/>
  <c r="N548" i="8"/>
  <c r="N549" i="8"/>
  <c r="N550" i="8"/>
  <c r="N551" i="8"/>
  <c r="N552" i="8"/>
  <c r="N553" i="8"/>
  <c r="N554" i="8"/>
  <c r="N555" i="8"/>
  <c r="N556" i="8"/>
  <c r="N557" i="8"/>
  <c r="N558" i="8"/>
  <c r="N559" i="8"/>
  <c r="N560" i="8"/>
  <c r="N561" i="8"/>
  <c r="N562" i="8"/>
  <c r="N563" i="8"/>
  <c r="N564" i="8"/>
  <c r="N565" i="8"/>
  <c r="N566" i="8"/>
  <c r="N567" i="8"/>
  <c r="N568" i="8"/>
  <c r="N569" i="8"/>
  <c r="N570" i="8"/>
  <c r="N571" i="8"/>
  <c r="N572" i="8"/>
  <c r="N573" i="8"/>
  <c r="N574" i="8"/>
  <c r="N575" i="8"/>
  <c r="N576" i="8"/>
  <c r="N577" i="8"/>
  <c r="N578" i="8"/>
  <c r="N579" i="8"/>
  <c r="N580" i="8"/>
  <c r="N581" i="8"/>
  <c r="N582" i="8"/>
  <c r="N583" i="8"/>
  <c r="N584" i="8"/>
  <c r="N585" i="8"/>
  <c r="N586" i="8"/>
  <c r="N587" i="8"/>
  <c r="N588" i="8"/>
  <c r="N589" i="8"/>
  <c r="N590" i="8"/>
  <c r="N591" i="8"/>
  <c r="N592" i="8"/>
  <c r="N593" i="8"/>
  <c r="N594" i="8"/>
  <c r="N595" i="8"/>
  <c r="N596" i="8"/>
  <c r="N597" i="8"/>
  <c r="N598" i="8"/>
  <c r="N599" i="8"/>
  <c r="N600" i="8"/>
  <c r="N601" i="8"/>
  <c r="N602" i="8"/>
  <c r="N603" i="8"/>
  <c r="N604" i="8"/>
  <c r="N605" i="8"/>
  <c r="N606" i="8"/>
  <c r="N607" i="8"/>
  <c r="N608" i="8"/>
  <c r="N609" i="8"/>
  <c r="N610" i="8"/>
  <c r="N611" i="8"/>
  <c r="N612" i="8"/>
  <c r="N613" i="8"/>
  <c r="N614" i="8"/>
  <c r="N615" i="8"/>
  <c r="N616" i="8"/>
  <c r="N617" i="8"/>
  <c r="N618" i="8"/>
  <c r="N619" i="8"/>
  <c r="N620" i="8"/>
  <c r="N621" i="8"/>
  <c r="N622" i="8"/>
  <c r="N623" i="8"/>
  <c r="N624" i="8"/>
  <c r="N625" i="8"/>
  <c r="N626" i="8"/>
  <c r="N627" i="8"/>
  <c r="N628" i="8"/>
  <c r="N629" i="8"/>
  <c r="N630" i="8"/>
  <c r="N631" i="8"/>
  <c r="N632" i="8"/>
  <c r="N633" i="8"/>
  <c r="N634" i="8"/>
  <c r="N635" i="8"/>
  <c r="N636" i="8"/>
  <c r="N637" i="8"/>
  <c r="N638" i="8"/>
  <c r="N639" i="8"/>
  <c r="N640" i="8"/>
  <c r="N641" i="8"/>
  <c r="N642" i="8"/>
  <c r="N643" i="8"/>
  <c r="N644" i="8"/>
  <c r="N645" i="8"/>
  <c r="N646" i="8"/>
  <c r="N647" i="8"/>
  <c r="N648" i="8"/>
  <c r="N649" i="8"/>
  <c r="N650" i="8"/>
  <c r="N651" i="8"/>
  <c r="N652" i="8"/>
  <c r="N653" i="8"/>
  <c r="N654" i="8"/>
  <c r="N655" i="8"/>
  <c r="N656" i="8"/>
  <c r="N657" i="8"/>
  <c r="N658" i="8"/>
  <c r="N659" i="8"/>
  <c r="N660" i="8"/>
  <c r="N661" i="8"/>
  <c r="N662" i="8"/>
  <c r="N663" i="8"/>
  <c r="N664" i="8"/>
  <c r="N665" i="8"/>
  <c r="N666" i="8"/>
  <c r="N667" i="8"/>
  <c r="N668" i="8"/>
  <c r="N669" i="8"/>
  <c r="N670" i="8"/>
  <c r="N671" i="8"/>
  <c r="N672" i="8"/>
  <c r="N673" i="8"/>
  <c r="N674" i="8"/>
  <c r="N675" i="8"/>
  <c r="N676" i="8"/>
  <c r="N677" i="8"/>
  <c r="N678" i="8"/>
  <c r="N679" i="8"/>
  <c r="N680" i="8"/>
  <c r="N681" i="8"/>
  <c r="N682" i="8"/>
  <c r="N683" i="8"/>
  <c r="N684" i="8"/>
  <c r="N685" i="8"/>
  <c r="N686" i="8"/>
  <c r="N687" i="8"/>
  <c r="N688" i="8"/>
  <c r="N689" i="8"/>
  <c r="N690" i="8"/>
  <c r="N691" i="8"/>
  <c r="N692" i="8"/>
  <c r="N693" i="8"/>
  <c r="N694" i="8"/>
  <c r="N695" i="8"/>
  <c r="N696" i="8"/>
  <c r="N697" i="8"/>
  <c r="N698" i="8"/>
  <c r="N699" i="8"/>
  <c r="N700" i="8"/>
  <c r="N701" i="8"/>
  <c r="N702" i="8"/>
  <c r="N703" i="8"/>
  <c r="N704" i="8"/>
  <c r="N705" i="8"/>
  <c r="N706" i="8"/>
  <c r="N707" i="8"/>
  <c r="N708" i="8"/>
  <c r="N709" i="8"/>
  <c r="N710" i="8"/>
  <c r="N711" i="8"/>
  <c r="N712" i="8"/>
  <c r="N713" i="8"/>
  <c r="N714" i="8"/>
  <c r="N715" i="8"/>
  <c r="N8" i="8"/>
  <c r="K15" i="8"/>
  <c r="K10" i="8"/>
  <c r="C6" i="8"/>
  <c r="C5" i="8"/>
  <c r="B6" i="8"/>
  <c r="B5" i="8"/>
  <c r="I6" i="8"/>
  <c r="I5" i="8"/>
  <c r="J6" i="8"/>
  <c r="J5" i="8"/>
  <c r="D6" i="8"/>
  <c r="D5" i="8"/>
  <c r="N6" i="8" l="1"/>
  <c r="N5" i="8"/>
  <c r="G17" i="1"/>
  <c r="G18" i="1"/>
  <c r="G19" i="1"/>
  <c r="G16" i="1"/>
  <c r="AB17" i="1" l="1"/>
  <c r="AB18" i="1"/>
  <c r="AA17" i="1"/>
  <c r="AA18" i="1"/>
  <c r="AA19" i="1"/>
  <c r="AB19" i="1" s="1"/>
  <c r="AA16" i="1"/>
  <c r="AB16" i="1" s="1"/>
  <c r="E16" i="1"/>
  <c r="E17" i="1"/>
  <c r="E18" i="1"/>
  <c r="E19" i="1"/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2" i="7"/>
  <c r="J8" i="1"/>
  <c r="G11" i="1"/>
  <c r="G8" i="1"/>
  <c r="G7" i="1"/>
  <c r="L25" i="1"/>
  <c r="L27" i="1" s="1"/>
  <c r="H7" i="1"/>
  <c r="I7" i="1" s="1"/>
  <c r="J7" i="1" s="1"/>
  <c r="H8" i="1"/>
  <c r="I8" i="1" s="1"/>
  <c r="H9" i="1"/>
  <c r="H10" i="1"/>
  <c r="I10" i="1" s="1"/>
  <c r="J10" i="1" s="1"/>
  <c r="H11" i="1"/>
  <c r="I11" i="1" s="1"/>
  <c r="J11" i="1" s="1"/>
  <c r="H12" i="1"/>
  <c r="I12" i="1" s="1"/>
  <c r="J12" i="1" s="1"/>
  <c r="H13" i="1"/>
  <c r="I13" i="1" s="1"/>
  <c r="J13" i="1" s="1"/>
  <c r="H6" i="1"/>
  <c r="I6" i="1" s="1"/>
  <c r="J6" i="1" s="1"/>
  <c r="L26" i="1" l="1"/>
  <c r="X17" i="1" l="1"/>
  <c r="W17" i="1"/>
  <c r="V17" i="1"/>
  <c r="U17" i="1"/>
  <c r="T17" i="1"/>
  <c r="W18" i="1"/>
  <c r="U18" i="1"/>
  <c r="W19" i="1"/>
  <c r="U19" i="1"/>
  <c r="X16" i="1"/>
  <c r="Z16" i="1" s="1"/>
  <c r="W16" i="1"/>
  <c r="V16" i="1"/>
  <c r="U16" i="1"/>
  <c r="T16" i="1"/>
  <c r="X18" i="1"/>
  <c r="Z18" i="1" s="1"/>
  <c r="V18" i="1"/>
  <c r="T18" i="1"/>
  <c r="X19" i="1"/>
  <c r="Z19" i="1" s="1"/>
  <c r="V19" i="1"/>
  <c r="T19" i="1"/>
  <c r="Z17" i="1" l="1"/>
</calcChain>
</file>

<file path=xl/comments1.xml><?xml version="1.0" encoding="utf-8"?>
<comments xmlns="http://schemas.openxmlformats.org/spreadsheetml/2006/main">
  <authors>
    <author>Pete Freestone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Pete Freestone:</t>
        </r>
        <r>
          <rPr>
            <sz val="9"/>
            <color indexed="81"/>
            <rFont val="Tahoma"/>
            <family val="2"/>
          </rPr>
          <t xml:space="preserve">
From Knowmad Analysis</t>
        </r>
      </text>
    </comment>
  </commentList>
</comments>
</file>

<file path=xl/sharedStrings.xml><?xml version="1.0" encoding="utf-8"?>
<sst xmlns="http://schemas.openxmlformats.org/spreadsheetml/2006/main" count="12514" uniqueCount="920">
  <si>
    <t>P:\Software Development\Live_Electrochem\scaletest1</t>
  </si>
  <si>
    <t>filename:</t>
  </si>
  <si>
    <t>AI Channel #</t>
  </si>
  <si>
    <t>nA/V</t>
  </si>
  <si>
    <t>A/D Gain</t>
  </si>
  <si>
    <t>Acquisition Settings</t>
  </si>
  <si>
    <t>From Analysis</t>
  </si>
  <si>
    <t>Gain Multiplier</t>
  </si>
  <si>
    <t>OpenLabViewBinFile</t>
  </si>
  <si>
    <t>called:</t>
  </si>
  <si>
    <t>11518&gt;</t>
  </si>
  <si>
    <t>Double64:2.47032822920623E-322</t>
  </si>
  <si>
    <t>Float32:0</t>
  </si>
  <si>
    <t>Int32:0</t>
  </si>
  <si>
    <t>Int16:0</t>
  </si>
  <si>
    <t>11520&gt;</t>
  </si>
  <si>
    <t>Double64:1.6189543082926E-317</t>
  </si>
  <si>
    <t>11522&gt;</t>
  </si>
  <si>
    <t>Double64:1.0609978967178E-312</t>
  </si>
  <si>
    <t>Float32:7.450581E-09</t>
  </si>
  <si>
    <t>Int32:50</t>
  </si>
  <si>
    <t>11524&gt;</t>
  </si>
  <si>
    <t>Double64:1.00128323956615E-307</t>
  </si>
  <si>
    <t>Float32:1.793662E-41</t>
  </si>
  <si>
    <t>Int32:3276800</t>
  </si>
  <si>
    <t>Int16:50</t>
  </si>
  <si>
    <t>11526&gt;</t>
  </si>
  <si>
    <t>Double64:5.30498947741812E-312</t>
  </si>
  <si>
    <t>Float32:-1.661535E+35</t>
  </si>
  <si>
    <t>Int32:250</t>
  </si>
  <si>
    <t>11528&gt;</t>
  </si>
  <si>
    <t>Double64:5.92403664094262E-304</t>
  </si>
  <si>
    <t>Float32:8.96831E-41</t>
  </si>
  <si>
    <t>Int32:16384000</t>
  </si>
  <si>
    <t>Int16:250</t>
  </si>
  <si>
    <t>11530&gt;</t>
  </si>
  <si>
    <t>Double64:2.12199579145934E-314</t>
  </si>
  <si>
    <t>Float32:2.350989E-38</t>
  </si>
  <si>
    <t>Int32:1</t>
  </si>
  <si>
    <t>11532&gt;</t>
  </si>
  <si>
    <t>Double64:1.39067116189079E-309</t>
  </si>
  <si>
    <t>Float32:3.587324E-43</t>
  </si>
  <si>
    <t>Int32:65536</t>
  </si>
  <si>
    <t>Int16:1</t>
  </si>
  <si>
    <t>11534&gt;</t>
  </si>
  <si>
    <t>11536&gt;</t>
  </si>
  <si>
    <t>Double64:1.3906711619515E-309</t>
  </si>
  <si>
    <t>11538&gt;</t>
  </si>
  <si>
    <t>Double64:2.51987000177126E-314</t>
  </si>
  <si>
    <t>11540&gt;</t>
  </si>
  <si>
    <t>Double64:1.65142200437124E-309</t>
  </si>
  <si>
    <t>Float32:4.408463E-39</t>
  </si>
  <si>
    <t>Int32:77824</t>
  </si>
  <si>
    <t>11542&gt;</t>
  </si>
  <si>
    <t>Double64:1.72723376409714E-77</t>
  </si>
  <si>
    <t>Float32:6.726233E-44</t>
  </si>
  <si>
    <t>Int32:805306368</t>
  </si>
  <si>
    <t>Int16:12288</t>
  </si>
  <si>
    <t>11544&gt;</t>
  </si>
  <si>
    <t>Double64:4.48115388226481E-311</t>
  </si>
  <si>
    <t>Float32:0.53125</t>
  </si>
  <si>
    <t>Int32:2111</t>
  </si>
  <si>
    <t>11546&gt;</t>
  </si>
  <si>
    <t>Double64:6.01251613887247E-269</t>
  </si>
  <si>
    <t>Float32:-1.175095E-33</t>
  </si>
  <si>
    <t>Int32:138396552</t>
  </si>
  <si>
    <t>Int16:2111</t>
  </si>
  <si>
    <t>11548&gt;</t>
  </si>
  <si>
    <t>Double64:-2.16172782113786E+17</t>
  </si>
  <si>
    <t>Float32:4.906086E-41</t>
  </si>
  <si>
    <t>Int32:-1014497280</t>
  </si>
  <si>
    <t>Int16:-15480</t>
  </si>
  <si>
    <t>11550&gt;</t>
  </si>
  <si>
    <t>Double64:2.06002449669833E-317</t>
  </si>
  <si>
    <t>11552&gt;</t>
  </si>
  <si>
    <t>Double64:1.35005765415622E-312</t>
  </si>
  <si>
    <t>Float32:0.5</t>
  </si>
  <si>
    <t>Int32:63</t>
  </si>
  <si>
    <t>11554&gt;</t>
  </si>
  <si>
    <t>Double64:1.75903605010551E-307</t>
  </si>
  <si>
    <t>Float32:4.97644</t>
  </si>
  <si>
    <t>Int32:4169536</t>
  </si>
  <si>
    <t>Int16:63</t>
  </si>
  <si>
    <t>11556&gt;</t>
  </si>
  <si>
    <t>Double64:-3.6417679351564E-158</t>
  </si>
  <si>
    <t>Float32:2.318168E-41</t>
  </si>
  <si>
    <t>Int32:-1623195648</t>
  </si>
  <si>
    <t>Int16:-24768</t>
  </si>
  <si>
    <t>11558&gt;</t>
  </si>
  <si>
    <t>Double64:2.06204818958369E-317</t>
  </si>
  <si>
    <t>11560&gt;</t>
  </si>
  <si>
    <t>Double64:1.35138390152557E-312</t>
  </si>
  <si>
    <t>11562&gt;</t>
  </si>
  <si>
    <t>Double64:1.76251272800943E-307</t>
  </si>
  <si>
    <t>Float32:5.47644</t>
  </si>
  <si>
    <t>Int32:4173632</t>
  </si>
  <si>
    <t>11564&gt;</t>
  </si>
  <si>
    <t>Double64:-4.21687917729221E-81</t>
  </si>
  <si>
    <t>Float32:2.32041E-41</t>
  </si>
  <si>
    <t>Int32:-1354760192</t>
  </si>
  <si>
    <t>Int16:-20672</t>
  </si>
  <si>
    <t>11566&gt;</t>
  </si>
  <si>
    <t>Double64:0</t>
  </si>
  <si>
    <t>11568&gt;</t>
  </si>
  <si>
    <t>11570&gt;</t>
  </si>
  <si>
    <t>11572&gt;</t>
  </si>
  <si>
    <t>Double64:3.11261356879985E-322</t>
  </si>
  <si>
    <t>11574&gt;</t>
  </si>
  <si>
    <t>Double64:2.0646133784169E-317</t>
  </si>
  <si>
    <t>11576&gt;</t>
  </si>
  <si>
    <t>Double64:1.3530650236793E-312</t>
  </si>
  <si>
    <t>11578&gt;</t>
  </si>
  <si>
    <t>Double64:1.7669196888681E-307</t>
  </si>
  <si>
    <t>Int32:4178824</t>
  </si>
  <si>
    <t>11580&gt;</t>
  </si>
  <si>
    <t>11582&gt;</t>
  </si>
  <si>
    <t>Double64:2.05316291300888E-317</t>
  </si>
  <si>
    <t>11584&gt;</t>
  </si>
  <si>
    <t>Double64:1.3455608466695E-312</t>
  </si>
  <si>
    <t>11586&gt;</t>
  </si>
  <si>
    <t>Double64:1.74724793908754E-307</t>
  </si>
  <si>
    <t>Float32:9.665327E-39</t>
  </si>
  <si>
    <t>Int32:4155648</t>
  </si>
  <si>
    <t>11588&gt;</t>
  </si>
  <si>
    <t>Double64:5.98008216632985E+197</t>
  </si>
  <si>
    <t>Float32:1.471363E-43</t>
  </si>
  <si>
    <t>Int32:1761607680</t>
  </si>
  <si>
    <t>Int16:26880</t>
  </si>
  <si>
    <t>11590&gt;</t>
  </si>
  <si>
    <t>Double64:2.05800080381296E-317</t>
  </si>
  <si>
    <t>11592&gt;</t>
  </si>
  <si>
    <t>Double64:1.34873140678686E-312</t>
  </si>
  <si>
    <t>11594&gt;</t>
  </si>
  <si>
    <t>Double64:1.75555937220159E-307</t>
  </si>
  <si>
    <t>Float32:4.47644</t>
  </si>
  <si>
    <t>Int32:4165440</t>
  </si>
  <si>
    <t>11596&gt;</t>
  </si>
  <si>
    <t>Double64:-3.14509217265489E-235</t>
  </si>
  <si>
    <t>Float32:2.315926E-41</t>
  </si>
  <si>
    <t>Int32:-1891631104</t>
  </si>
  <si>
    <t>Int16:-28864</t>
  </si>
  <si>
    <t>11598&gt;</t>
  </si>
  <si>
    <t>Double64:2.06258968553154E-317</t>
  </si>
  <si>
    <t>11600&gt;</t>
  </si>
  <si>
    <t>Double64:1.35173877630995E-312</t>
  </si>
  <si>
    <t>11602&gt;</t>
  </si>
  <si>
    <t>Double64:1.76344301096419E-307</t>
  </si>
  <si>
    <t>Float32:-1.078798E-33</t>
  </si>
  <si>
    <t>Int32:4174728</t>
  </si>
  <si>
    <t>11604&gt;</t>
  </si>
  <si>
    <t>Double64:-1.86690458335834E-60</t>
  </si>
  <si>
    <t>Float32:4.903844E-41</t>
  </si>
  <si>
    <t>Int32:-1282932736</t>
  </si>
  <si>
    <t>Int16:-19576</t>
  </si>
  <si>
    <t>11606&gt;</t>
  </si>
  <si>
    <t>11608&gt;</t>
  </si>
  <si>
    <t>11610&gt;</t>
  </si>
  <si>
    <t>Double64:6.32404026676796E-320</t>
  </si>
  <si>
    <t>11612&gt;</t>
  </si>
  <si>
    <t>Double64:4.14452302922905E-315</t>
  </si>
  <si>
    <t>11614&gt;</t>
  </si>
  <si>
    <t>Double64:2.71615461254004E-310</t>
  </si>
  <si>
    <t>Float32:4.591775E-39</t>
  </si>
  <si>
    <t>Int32:12800</t>
  </si>
  <si>
    <t>11616&gt;</t>
  </si>
  <si>
    <t>Double64:7.41841252979897E-68</t>
  </si>
  <si>
    <t>Float32:7.006492E-44</t>
  </si>
  <si>
    <t>Int32:838860800</t>
  </si>
  <si>
    <t>Int16:12800</t>
  </si>
  <si>
    <t>11618&gt;</t>
  </si>
  <si>
    <t>Double64:4.49009335943877E-311</t>
  </si>
  <si>
    <t>Float32:136</t>
  </si>
  <si>
    <t>Int32:2115</t>
  </si>
  <si>
    <t>11620&gt;</t>
  </si>
  <si>
    <t>Double64:7.56266110595749E-269</t>
  </si>
  <si>
    <t>Float32:2.298292E-38</t>
  </si>
  <si>
    <t>Int32:138672640</t>
  </si>
  <si>
    <t>Int16:2115</t>
  </si>
  <si>
    <t>11622&gt;</t>
  </si>
  <si>
    <t>Double64:-4.53830448291248E+279</t>
  </si>
  <si>
    <t>Float32:32.00095</t>
  </si>
  <si>
    <t>Int32:-100663230</t>
  </si>
  <si>
    <t>Int16:-1536</t>
  </si>
  <si>
    <t>11624&gt;</t>
  </si>
  <si>
    <t>Double64:2.08948342199722E-307</t>
  </si>
  <si>
    <t>Float32:1.839078E-38</t>
  </si>
  <si>
    <t>Int32:4376576</t>
  </si>
  <si>
    <t>Int16:66</t>
  </si>
  <si>
    <t>11626&gt;</t>
  </si>
  <si>
    <t>Double64:-6.80608401869754E+38</t>
  </si>
  <si>
    <t>Float32:128.0031</t>
  </si>
  <si>
    <t>Int32:-939524029</t>
  </si>
  <si>
    <t>Int16:-14336</t>
  </si>
  <si>
    <t>11628&gt;</t>
  </si>
  <si>
    <t>Double64:2.1451102667171E-307</t>
  </si>
  <si>
    <t>Float32:6.636191E-39</t>
  </si>
  <si>
    <t>Int32:4409344</t>
  </si>
  <si>
    <t>Int16:67</t>
  </si>
  <si>
    <t>11630&gt;</t>
  </si>
  <si>
    <t>Double64:6.80564733841887E+38</t>
  </si>
  <si>
    <t>Float32:1.008935E-43</t>
  </si>
  <si>
    <t>Int32:1207959552</t>
  </si>
  <si>
    <t>Int16:18432</t>
  </si>
  <si>
    <t>11632&gt;</t>
  </si>
  <si>
    <t>Double64:2.20101897444592E-317</t>
  </si>
  <si>
    <t>11634&gt;</t>
  </si>
  <si>
    <t>Double64:1.4424597954239E-312</t>
  </si>
  <si>
    <t>Float32:128</t>
  </si>
  <si>
    <t>Int32:67</t>
  </si>
  <si>
    <t>11636&gt;</t>
  </si>
  <si>
    <t>Double64:2.22246635184008E-307</t>
  </si>
  <si>
    <t>Float32:2.298291E-38</t>
  </si>
  <si>
    <t>Int32:4454912</t>
  </si>
  <si>
    <t>11638&gt;</t>
  </si>
  <si>
    <t>Double64:-4.53830965597253E+279</t>
  </si>
  <si>
    <t>Float32:128.0038</t>
  </si>
  <si>
    <t>Int32:-100663229</t>
  </si>
  <si>
    <t>11640&gt;</t>
  </si>
  <si>
    <t>11642&gt;</t>
  </si>
  <si>
    <t>11644&gt;</t>
  </si>
  <si>
    <t>11646&gt;</t>
  </si>
  <si>
    <t>Double64:-4.53830965597246E+279</t>
  </si>
  <si>
    <t>11648&gt;</t>
  </si>
  <si>
    <t>Double64:2.22246635007926E-307</t>
  </si>
  <si>
    <t>11650&gt;</t>
  </si>
  <si>
    <t>Double64:-4.53801546776667E+279</t>
  </si>
  <si>
    <t>Float32:3.503246E-43</t>
  </si>
  <si>
    <t>Int32:-100663296</t>
  </si>
  <si>
    <t>11652&gt;</t>
  </si>
  <si>
    <t>called: P:\Software Development\Live_Electrochem\scaletest1</t>
  </si>
  <si>
    <t>From File</t>
  </si>
  <si>
    <t>First block Int16</t>
  </si>
  <si>
    <t>First block Float32</t>
  </si>
  <si>
    <t>Second block Float32</t>
  </si>
  <si>
    <t>Bits</t>
  </si>
  <si>
    <t>Levels</t>
  </si>
  <si>
    <t>Volts per Level</t>
  </si>
  <si>
    <t>Levels per Volt</t>
  </si>
  <si>
    <t>Volts Range</t>
  </si>
  <si>
    <t>Volts per Level ??</t>
  </si>
  <si>
    <t>Double64:1.06099789869406E-312</t>
  </si>
  <si>
    <t>Double64:1.0012832447468E-307</t>
  </si>
  <si>
    <t>Double64:1.37929726412842E-311</t>
  </si>
  <si>
    <t>Float32:-6.259272E-33</t>
  </si>
  <si>
    <t>Int32:650</t>
  </si>
  <si>
    <t>Double64:1.98777684635798E-296</t>
  </si>
  <si>
    <t>Float32:4.950787E-41</t>
  </si>
  <si>
    <t>Int32:42598400</t>
  </si>
  <si>
    <t>Int16:650</t>
  </si>
  <si>
    <t>Double64:4.24399158291868E-314</t>
  </si>
  <si>
    <t>Float32:9.403955E-38</t>
  </si>
  <si>
    <t>Int32:2</t>
  </si>
  <si>
    <t>Double64:2.78134232378158E-309</t>
  </si>
  <si>
    <t>Float32:7.174648E-43</t>
  </si>
  <si>
    <t>Int32:131072</t>
  </si>
  <si>
    <t>Int16:2</t>
  </si>
  <si>
    <t>Double64:4.24399158242461E-314</t>
  </si>
  <si>
    <t>Double64:2.7813423235185E-309</t>
  </si>
  <si>
    <t>Double64:1.65142200436232E-309</t>
  </si>
  <si>
    <t>Double64:1.72723371868493E-77</t>
  </si>
  <si>
    <t>Double64:6.47208716248361E-312</t>
  </si>
  <si>
    <t>Float32:1.877197E-09</t>
  </si>
  <si>
    <t>Int32:305</t>
  </si>
  <si>
    <t>Double64:6.19745371732307E-303</t>
  </si>
  <si>
    <t>Float32:1.757929E-41</t>
  </si>
  <si>
    <t>Int32:19988480</t>
  </si>
  <si>
    <t>Int16:305</t>
  </si>
  <si>
    <t>Double64:1.7503332598877E-313</t>
  </si>
  <si>
    <t>Float32:3.85186E-34</t>
  </si>
  <si>
    <t>Int32:8</t>
  </si>
  <si>
    <t>Double64:1.1470984052E-308</t>
  </si>
  <si>
    <t>Float32:-4.045244E-20</t>
  </si>
  <si>
    <t>Int32:540575</t>
  </si>
  <si>
    <t>Int16:8</t>
  </si>
  <si>
    <t>Double64:0.030517578125</t>
  </si>
  <si>
    <t>Float32:5.934598E-39</t>
  </si>
  <si>
    <t>Int32:1067401216</t>
  </si>
  <si>
    <t>Int16:16287</t>
  </si>
  <si>
    <t>Double64:2.00000000000723</t>
  </si>
  <si>
    <t>Float32:8.96831E-44</t>
  </si>
  <si>
    <t>Int32:1073741824</t>
  </si>
  <si>
    <t>Int16:16384</t>
  </si>
  <si>
    <t>Double64:5.27366271154772E-315</t>
  </si>
  <si>
    <t>Double64:3.45614759463991E-310</t>
  </si>
  <si>
    <t>Float32:-4.044582E-20</t>
  </si>
  <si>
    <t>Int32:16287</t>
  </si>
  <si>
    <t>Double64:2.00000000000725</t>
  </si>
  <si>
    <t>Double64:5.28541024874727E-315</t>
  </si>
  <si>
    <t>Double64:3.46384646061901E-310</t>
  </si>
  <si>
    <t>Float32:-191</t>
  </si>
  <si>
    <t>Int32:16323</t>
  </si>
  <si>
    <t>Double64:0.152587890625</t>
  </si>
  <si>
    <t>Float32:1.255967E-38</t>
  </si>
  <si>
    <t>Int32:1069778944</t>
  </si>
  <si>
    <t>Int16:16323</t>
  </si>
  <si>
    <t>Double64:-3.7857669957474E-270</t>
  </si>
  <si>
    <t>Float32:1.905766E-43</t>
  </si>
  <si>
    <t>Int32:-2013265920</t>
  </si>
  <si>
    <t>Int16:-30720</t>
  </si>
  <si>
    <t>Double64:-3.78576699573368E-270</t>
  </si>
  <si>
    <t>Double64:3.23790861658519E-319</t>
  </si>
  <si>
    <t>Double64:2.12199581566855E-314</t>
  </si>
  <si>
    <t>Double64:1.39067117775654E-309</t>
  </si>
  <si>
    <t>Double64:1.06099789552216E-312</t>
  </si>
  <si>
    <t>Double64:1.00128323643523E-307</t>
  </si>
  <si>
    <t>Double64:1.75295191848136E-313</t>
  </si>
  <si>
    <t>Double64:1.14881456930439E-308</t>
  </si>
  <si>
    <t>Float32:-198688</t>
  </si>
  <si>
    <t>Int32:541384</t>
  </si>
  <si>
    <t>Double64:52776566886400</t>
  </si>
  <si>
    <t>Float32:7.183897E-41</t>
  </si>
  <si>
    <t>Int32:1120403456</t>
  </si>
  <si>
    <t>Int16:17096</t>
  </si>
  <si>
    <t>Double64:3.627764005094E-310</t>
  </si>
  <si>
    <t>Float32:-198656</t>
  </si>
  <si>
    <t>Int32:17096</t>
  </si>
  <si>
    <t>Double64:52776567043072</t>
  </si>
  <si>
    <t>Double64:3.69269707629754E-310</t>
  </si>
  <si>
    <t>Float32:-2.531245E+35</t>
  </si>
  <si>
    <t>Int32:17402</t>
  </si>
  <si>
    <t>Double64:2.99759637910918E+19</t>
  </si>
  <si>
    <t>Float32:8.977699E-41</t>
  </si>
  <si>
    <t>Int32:1140457472</t>
  </si>
  <si>
    <t>Int16:17402</t>
  </si>
  <si>
    <t>Double64:3.69269707543777E-310</t>
  </si>
  <si>
    <t>11654&gt;</t>
  </si>
  <si>
    <t>Double64:2.9975959119778E+19</t>
  </si>
  <si>
    <t>11656&gt;</t>
  </si>
  <si>
    <t>Z:\electrochemtest\scalefactor\scaletest2</t>
  </si>
  <si>
    <t>factor\scaletest4</t>
  </si>
  <si>
    <t>Double64:1.37929726412792E-311</t>
  </si>
  <si>
    <t>Double64:1.98777684634018E-296</t>
  </si>
  <si>
    <t>Double64:-2.16172782113784E+17</t>
  </si>
  <si>
    <t>Double64:1.26480805335359E-321</t>
  </si>
  <si>
    <t>Double64:8.2890460584581E-317</t>
  </si>
  <si>
    <t>Double64:5.4323092881115E-312</t>
  </si>
  <si>
    <t>Float32:9.18355E-41</t>
  </si>
  <si>
    <t>Int32:256</t>
  </si>
  <si>
    <t>Double64:7.2911233776337E-304</t>
  </si>
  <si>
    <t>Float32:1.401298E-45</t>
  </si>
  <si>
    <t>Int32:16777216</t>
  </si>
  <si>
    <t>Int16:256</t>
  </si>
  <si>
    <t>Double64:4.49009335943927E-311</t>
  </si>
  <si>
    <t>Double64:7.56266110606285E-269</t>
  </si>
  <si>
    <t>factor\scaletest5</t>
  </si>
  <si>
    <t>Double64:1.72723376409358E-77</t>
  </si>
  <si>
    <t>Double64:4.4808531453125E-311</t>
  </si>
  <si>
    <t>Double64:5.98568950629161E-269</t>
  </si>
  <si>
    <t>Float32:4.976444</t>
  </si>
  <si>
    <t>Int32:138387264</t>
  </si>
  <si>
    <t>Double64:2.71615461253999E-310</t>
  </si>
  <si>
    <t>Double64:7.41841252966993E-68</t>
  </si>
  <si>
    <t>Double64:4.48755691134489E-311</t>
  </si>
  <si>
    <t>Float32:34</t>
  </si>
  <si>
    <t>Int32:2114</t>
  </si>
  <si>
    <t>Double64:7.1101436447487E-269</t>
  </si>
  <si>
    <t>Float32:1.839079E-38</t>
  </si>
  <si>
    <t>Int32:138594304</t>
  </si>
  <si>
    <t>Int16:2114</t>
  </si>
  <si>
    <t>Double64:-6.8060807735121E+38</t>
  </si>
  <si>
    <t>Float32:32.00076</t>
  </si>
  <si>
    <t>Int32:-939524030</t>
  </si>
  <si>
    <t>Double64:2.08948342201523E-307</t>
  </si>
  <si>
    <t>Double64:-6.80608853153377E+38</t>
  </si>
  <si>
    <t>500 nA/V</t>
  </si>
  <si>
    <t>100 nA/V</t>
  </si>
  <si>
    <t>First block &gt;11542 Int16</t>
  </si>
  <si>
    <t>Second block Int16</t>
  </si>
  <si>
    <t>&gt;11612</t>
  </si>
  <si>
    <t>factor\scaletest6</t>
  </si>
  <si>
    <t>Double64:1.72723376409515E-77</t>
  </si>
  <si>
    <t>Double64:4.48098577004943E-311</t>
  </si>
  <si>
    <t>Double64:5.99752002815328E-269</t>
  </si>
  <si>
    <t>Float32:5.476444</t>
  </si>
  <si>
    <t>Int32:138391360</t>
  </si>
  <si>
    <t>Double64:-4.21687917729227E-81</t>
  </si>
  <si>
    <t>Double64:7.41841252972391E-68</t>
  </si>
  <si>
    <t>Double64:4.48861790924037E-311</t>
  </si>
  <si>
    <t>Double64:7.29943199453538E-269</t>
  </si>
  <si>
    <t>Float32:6.636202E-39</t>
  </si>
  <si>
    <t>Int32:138627072</t>
  </si>
  <si>
    <t>Double64:6.8060807735121E+38</t>
  </si>
  <si>
    <t>Float32:32.00027</t>
  </si>
  <si>
    <t>Int32:1207959618</t>
  </si>
  <si>
    <t>factor\scaletest7</t>
  </si>
  <si>
    <t>file</t>
  </si>
  <si>
    <t>scaletest4</t>
  </si>
  <si>
    <t>scaletest5</t>
  </si>
  <si>
    <t>scaletest6</t>
  </si>
  <si>
    <t>scaletest7</t>
  </si>
  <si>
    <t>Two channels, only 1 enabled</t>
  </si>
  <si>
    <t>Raw</t>
  </si>
  <si>
    <t>Data</t>
  </si>
  <si>
    <t>Gain</t>
  </si>
  <si>
    <t>Raw Background</t>
  </si>
  <si>
    <t>Background</t>
  </si>
  <si>
    <t>From Live_Electrochem</t>
  </si>
  <si>
    <t>From KnowMad Analysis</t>
  </si>
  <si>
    <t>Time</t>
  </si>
  <si>
    <t>Volate Triangle</t>
  </si>
  <si>
    <t>Voltage Triangle</t>
  </si>
  <si>
    <t>????</t>
  </si>
  <si>
    <t>max</t>
  </si>
  <si>
    <t>min</t>
  </si>
  <si>
    <t>Working</t>
  </si>
  <si>
    <t>How to get calculate this number? It does not seem to be directly saved in the file</t>
  </si>
  <si>
    <t>scaletest1</t>
  </si>
  <si>
    <t>scaletest10</t>
  </si>
  <si>
    <t>scaletest11</t>
  </si>
  <si>
    <t>scaletest12</t>
  </si>
  <si>
    <t>scaletest13</t>
  </si>
  <si>
    <t>scaletest14</t>
  </si>
  <si>
    <t>scaletest15</t>
  </si>
  <si>
    <t>scaletest16</t>
  </si>
  <si>
    <t>scaletest17</t>
  </si>
  <si>
    <t>scaletest18</t>
  </si>
  <si>
    <t>scaletest 10</t>
  </si>
  <si>
    <t>100 and 1</t>
  </si>
  <si>
    <t>Double64:9.88131291682493E-322</t>
  </si>
  <si>
    <t>Double64:6.47581723317039E-317</t>
  </si>
  <si>
    <t>Double64:4.24399159082373E-312</t>
  </si>
  <si>
    <t>Float32:-131072</t>
  </si>
  <si>
    <t>Int32:200</t>
  </si>
  <si>
    <t>Double64:6.83542701269639E-305</t>
  </si>
  <si>
    <t>Float32:7.174648E-41</t>
  </si>
  <si>
    <t>Int32:13107200</t>
  </si>
  <si>
    <t>Int16:200</t>
  </si>
  <si>
    <t>Double64:3.81959242373798E-311</t>
  </si>
  <si>
    <t>Float32:4.062508E-34</t>
  </si>
  <si>
    <t>Int32:1800</t>
  </si>
  <si>
    <t>Double64:8.66493300423524E-275</t>
  </si>
  <si>
    <t>Float32:2.879668E-42</t>
  </si>
  <si>
    <t>Int32:117964800</t>
  </si>
  <si>
    <t>Int16:1800</t>
  </si>
  <si>
    <t>Float32:4.500298E-39</t>
  </si>
  <si>
    <t>Int32:78080</t>
  </si>
  <si>
    <t>Float32:6.866362E-44</t>
  </si>
  <si>
    <t>Int32:822083584</t>
  </si>
  <si>
    <t>Int16:12544</t>
  </si>
  <si>
    <t>Float32:7.34684E-40</t>
  </si>
  <si>
    <t>Int32:2048</t>
  </si>
  <si>
    <t>Float32:1.121039E-44</t>
  </si>
  <si>
    <t>Int32:134217728</t>
  </si>
  <si>
    <t>Int16:2048</t>
  </si>
  <si>
    <t>Double64:3.79442416006077E-321</t>
  </si>
  <si>
    <t>Double64:2.48671396575712E-316</t>
  </si>
  <si>
    <t>Double64:1.62969289394213E-311</t>
  </si>
  <si>
    <t>Float32:2.755065E-40</t>
  </si>
  <si>
    <t>Int32:768</t>
  </si>
  <si>
    <t>Double64:3.13152472830925E-294</t>
  </si>
  <si>
    <t>Float32:3.761583E-37</t>
  </si>
  <si>
    <t>Int32:50331651</t>
  </si>
  <si>
    <t>Int16:768</t>
  </si>
  <si>
    <t>Float32:2.130691E-38</t>
  </si>
  <si>
    <t>Int32:256000</t>
  </si>
  <si>
    <t>Int16:3</t>
  </si>
  <si>
    <t>Float32:3.251012E-43</t>
  </si>
  <si>
    <t>Int32:-402653184</t>
  </si>
  <si>
    <t>Int16:-6144</t>
  </si>
  <si>
    <t>Float32:32</t>
  </si>
  <si>
    <t>Int32:66</t>
  </si>
  <si>
    <t>Float32:2.802597E-43</t>
  </si>
  <si>
    <t>Int32:-939524096</t>
  </si>
  <si>
    <t>Scaledtest11</t>
  </si>
  <si>
    <t>500 and 1</t>
  </si>
  <si>
    <t>Scaledtest12</t>
  </si>
  <si>
    <t>Double64:2.05050681609684E-317</t>
  </si>
  <si>
    <t>Double64:1.34382014699723E-312</t>
  </si>
  <si>
    <t>Double64:1.74268479933865E-307</t>
  </si>
  <si>
    <t>Float32:7.736782E-39</t>
  </si>
  <si>
    <t>Int32:4150272</t>
  </si>
  <si>
    <t>Double64:4.27197407184182E+96</t>
  </si>
  <si>
    <t>Float32:1.177091E-43</t>
  </si>
  <si>
    <t>Int32:1409286144</t>
  </si>
  <si>
    <t>Int16:21504</t>
  </si>
  <si>
    <t>Double64:5.43230922488155E-309</t>
  </si>
  <si>
    <t>Double64:-9.12488151612095E+192</t>
  </si>
  <si>
    <t>Double64:4.48861790924086E-311</t>
  </si>
  <si>
    <t>Double64:7.29943199457946E-269</t>
  </si>
  <si>
    <t>Double64:6.80608401869754E+38</t>
  </si>
  <si>
    <t>Float32:128.0011</t>
  </si>
  <si>
    <t>Int32:1207959619</t>
  </si>
  <si>
    <t>11340&gt;</t>
  </si>
  <si>
    <t>Double64:4.24E-314</t>
  </si>
  <si>
    <t>11342&gt;</t>
  </si>
  <si>
    <t>Double64:2.78E-309</t>
  </si>
  <si>
    <t>11344&gt;</t>
  </si>
  <si>
    <t>Double64:1.50E-311</t>
  </si>
  <si>
    <t>Float32:-520</t>
  </si>
  <si>
    <t>Int32:708</t>
  </si>
  <si>
    <t>11346&gt;</t>
  </si>
  <si>
    <t>Double64:2.45E-295</t>
  </si>
  <si>
    <t>Float32:7.031435E-41</t>
  </si>
  <si>
    <t>Int32:46399488</t>
  </si>
  <si>
    <t>Int16:708</t>
  </si>
  <si>
    <t>11348&gt;</t>
  </si>
  <si>
    <t>11350&gt;</t>
  </si>
  <si>
    <t>11352&gt;</t>
  </si>
  <si>
    <t>Double64:4.78E-314</t>
  </si>
  <si>
    <t>11354&gt;</t>
  </si>
  <si>
    <t>Double64:3.13E-309</t>
  </si>
  <si>
    <t>Float32:2.379005E-30</t>
  </si>
  <si>
    <t>Int32:147726</t>
  </si>
  <si>
    <t>11356&gt;</t>
  </si>
  <si>
    <t>Double64:2.50E+05</t>
  </si>
  <si>
    <t>Float32:-1.718734E+10</t>
  </si>
  <si>
    <t>Int32:1091469520</t>
  </si>
  <si>
    <t>Int16:16654</t>
  </si>
  <si>
    <t>11358&gt;</t>
  </si>
  <si>
    <t>Double64:-9.11E-305</t>
  </si>
  <si>
    <t>Float32:7.479571E-41</t>
  </si>
  <si>
    <t>Int32:-2133852160</t>
  </si>
  <si>
    <t>Int16:-32560</t>
  </si>
  <si>
    <t>11360&gt;</t>
  </si>
  <si>
    <t>Double64:2.12E-314</t>
  </si>
  <si>
    <t>11362&gt;</t>
  </si>
  <si>
    <t>Double64:1.39E-309</t>
  </si>
  <si>
    <t>Float32:-4.137612E+34</t>
  </si>
  <si>
    <t>Int32:65528</t>
  </si>
  <si>
    <t>11364&gt;</t>
  </si>
  <si>
    <t>Double64:NaN</t>
  </si>
  <si>
    <t>Float32:8.932297E-41</t>
  </si>
  <si>
    <t>Int32:-524288</t>
  </si>
  <si>
    <t>Int16:-8</t>
  </si>
  <si>
    <t>11366&gt;</t>
  </si>
  <si>
    <t>Double64:0.00E+00</t>
  </si>
  <si>
    <t>11368&gt;</t>
  </si>
  <si>
    <t>Double64:9.88E-324</t>
  </si>
  <si>
    <t>11370&gt;</t>
  </si>
  <si>
    <t>Double64:7.29E-319</t>
  </si>
  <si>
    <t>11372&gt;</t>
  </si>
  <si>
    <t>Double64:4.77E-314</t>
  </si>
  <si>
    <t>11374&gt;</t>
  </si>
  <si>
    <t>Float32:3.611266E-35</t>
  </si>
  <si>
    <t>Int32:147462</t>
  </si>
  <si>
    <t>11376&gt;</t>
  </si>
  <si>
    <t>Double64:2.83E+00</t>
  </si>
  <si>
    <t>Float32:-3.02024E-13</t>
  </si>
  <si>
    <t>Int32:1074178730</t>
  </si>
  <si>
    <t>Int16:16390</t>
  </si>
  <si>
    <t>11378&gt;</t>
  </si>
  <si>
    <t>Double64:-3.72E-103</t>
  </si>
  <si>
    <t>Float32:-3.031649E-13</t>
  </si>
  <si>
    <t>Int32:-1431655766</t>
  </si>
  <si>
    <t>Int16:-21846</t>
  </si>
  <si>
    <t>11380&gt;</t>
  </si>
  <si>
    <t>Float32:-1.21266E-12</t>
  </si>
  <si>
    <t>Int32:-1431655765</t>
  </si>
  <si>
    <t>11382&gt;</t>
  </si>
  <si>
    <t>Double64:-3.80E-103</t>
  </si>
  <si>
    <t>Float32:3.623731E-35</t>
  </si>
  <si>
    <t>Int32:-1431617530</t>
  </si>
  <si>
    <t>Int16:-21845</t>
  </si>
  <si>
    <t>11384&gt;</t>
  </si>
  <si>
    <t>11386&gt;</t>
  </si>
  <si>
    <t>11388&gt;</t>
  </si>
  <si>
    <t>11390&gt;</t>
  </si>
  <si>
    <t>Double64:-3.77E-103</t>
  </si>
  <si>
    <t>Float32:6.158146E-41</t>
  </si>
  <si>
    <t>Int32:-1431633920</t>
  </si>
  <si>
    <t>11392&gt;</t>
  </si>
  <si>
    <t>11394&gt;</t>
  </si>
  <si>
    <t>Float32:-6.058698E-28</t>
  </si>
  <si>
    <t>Int32:147602</t>
  </si>
  <si>
    <t>11396&gt;</t>
  </si>
  <si>
    <t>Double64:1.20E+03</t>
  </si>
  <si>
    <t>Float32:1.768488E-38</t>
  </si>
  <si>
    <t>Int32:1083359232</t>
  </si>
  <si>
    <t>Int16:16530</t>
  </si>
  <si>
    <t>11398&gt;</t>
  </si>
  <si>
    <t>Double64:-2.00E+00</t>
  </si>
  <si>
    <t>Float32:2.690493E-43</t>
  </si>
  <si>
    <t>Int32:-1073741824</t>
  </si>
  <si>
    <t>Int16:-16384</t>
  </si>
  <si>
    <t>11400&gt;</t>
  </si>
  <si>
    <t>11402&gt;</t>
  </si>
  <si>
    <t>11404&gt;</t>
  </si>
  <si>
    <t>11406&gt;</t>
  </si>
  <si>
    <t>11408&gt;</t>
  </si>
  <si>
    <t>11410&gt;</t>
  </si>
  <si>
    <t>11412&gt;</t>
  </si>
  <si>
    <t>11414&gt;</t>
  </si>
  <si>
    <t>Float32:9.693917E-27</t>
  </si>
  <si>
    <t>Int32:147476</t>
  </si>
  <si>
    <t>11416&gt;</t>
  </si>
  <si>
    <t>Double64:5.00E+00</t>
  </si>
  <si>
    <t>Float32:7.264331E-42</t>
  </si>
  <si>
    <t>Int32:1075052544</t>
  </si>
  <si>
    <t>Int16:16404</t>
  </si>
  <si>
    <t>11418&gt;</t>
  </si>
  <si>
    <t>Double64:8.10E-320</t>
  </si>
  <si>
    <t>11420&gt;</t>
  </si>
  <si>
    <t>Double64:5.31E-315</t>
  </si>
  <si>
    <t>11422&gt;</t>
  </si>
  <si>
    <t>Double64:3.48E-310</t>
  </si>
  <si>
    <t>Float32:9.693523E-27</t>
  </si>
  <si>
    <t>Int32:16404</t>
  </si>
  <si>
    <t>11424&gt;</t>
  </si>
  <si>
    <t>11426&gt;</t>
  </si>
  <si>
    <t>11428&gt;</t>
  </si>
  <si>
    <t>11430&gt;</t>
  </si>
  <si>
    <t>Double64:6.48E-319</t>
  </si>
  <si>
    <t>11432&gt;</t>
  </si>
  <si>
    <t>11434&gt;</t>
  </si>
  <si>
    <t>11436&gt;</t>
  </si>
  <si>
    <t>11438&gt;</t>
  </si>
  <si>
    <t>11440&gt;</t>
  </si>
  <si>
    <t>11442&gt;</t>
  </si>
  <si>
    <t>11444&gt;</t>
  </si>
  <si>
    <t>11446&gt;</t>
  </si>
  <si>
    <t>Double64:8.14E-320</t>
  </si>
  <si>
    <t>11448&gt;</t>
  </si>
  <si>
    <t>Double64:5.33E-315</t>
  </si>
  <si>
    <t>11450&gt;</t>
  </si>
  <si>
    <t>Double64:3.50E-310</t>
  </si>
  <si>
    <t>Float32:3.3777E+15</t>
  </si>
  <si>
    <t>Int32:16473</t>
  </si>
  <si>
    <t>11452&gt;</t>
  </si>
  <si>
    <t>Double64:1.00E+02</t>
  </si>
  <si>
    <t>Float32:3.201687E-41</t>
  </si>
  <si>
    <t>Int32:1079574528</t>
  </si>
  <si>
    <t>Int16:16473</t>
  </si>
  <si>
    <t>11454&gt;</t>
  </si>
  <si>
    <t>Double64:1.02E-319</t>
  </si>
  <si>
    <t>11456&gt;</t>
  </si>
  <si>
    <t>Double64:6.66E-315</t>
  </si>
  <si>
    <t>11458&gt;</t>
  </si>
  <si>
    <t>Double64:4.36E-310</t>
  </si>
  <si>
    <t>Float32:3.573413E+12</t>
  </si>
  <si>
    <t>Int32:20564</t>
  </si>
  <si>
    <t>11460&gt;</t>
  </si>
  <si>
    <t>Double64:9.39E+78</t>
  </si>
  <si>
    <t>Float32:7.287939E-10</t>
  </si>
  <si>
    <t>Int32:1347700784</t>
  </si>
  <si>
    <t>Int16:20564</t>
  </si>
  <si>
    <t>11462&gt;</t>
  </si>
  <si>
    <t>Double64:5.44E+39</t>
  </si>
  <si>
    <t>Float32:1.732005E-41</t>
  </si>
  <si>
    <t>Int32:1211105280</t>
  </si>
  <si>
    <t>Int16:18480</t>
  </si>
  <si>
    <t>11464&gt;</t>
  </si>
  <si>
    <t>Double64:8.49E-314</t>
  </si>
  <si>
    <t>Float32:1.504633E-36</t>
  </si>
  <si>
    <t>Int32:4</t>
  </si>
  <si>
    <t>11466&gt;</t>
  </si>
  <si>
    <t>Double64:5.56E-309</t>
  </si>
  <si>
    <t>Float32:1.43493E-42</t>
  </si>
  <si>
    <t>Int32:262144</t>
  </si>
  <si>
    <t>Int16:4</t>
  </si>
  <si>
    <t>11468&gt;</t>
  </si>
  <si>
    <t>Double64:2.96E-322</t>
  </si>
  <si>
    <t>11470&gt;</t>
  </si>
  <si>
    <t>Double64:1.94E-317</t>
  </si>
  <si>
    <t>11472&gt;</t>
  </si>
  <si>
    <t>Double64:1.27E-312</t>
  </si>
  <si>
    <t>Float32:0.0078125</t>
  </si>
  <si>
    <t>Int32:60</t>
  </si>
  <si>
    <t>11474&gt;</t>
  </si>
  <si>
    <t>Double64:1.56E-307</t>
  </si>
  <si>
    <t>Float32:2.152394E-41</t>
  </si>
  <si>
    <t>Int32:3932160</t>
  </si>
  <si>
    <t>Int16:60</t>
  </si>
  <si>
    <t>11476&gt;</t>
  </si>
  <si>
    <t>Double64:8.54E-313</t>
  </si>
  <si>
    <t>Float32:7.105427E-15</t>
  </si>
  <si>
    <t>Int32:40</t>
  </si>
  <si>
    <t>11478&gt;</t>
  </si>
  <si>
    <t>Double64:6.74E-308</t>
  </si>
  <si>
    <t>Float32:5.891821E-39</t>
  </si>
  <si>
    <t>Int32:2637824</t>
  </si>
  <si>
    <t>Int16:40</t>
  </si>
  <si>
    <t>11480&gt;</t>
  </si>
  <si>
    <t>Double64:2.00E+00</t>
  </si>
  <si>
    <t>11482&gt;</t>
  </si>
  <si>
    <t>11484&gt;</t>
  </si>
  <si>
    <t>11486&gt;</t>
  </si>
  <si>
    <t>Float32:5.77779E-34</t>
  </si>
  <si>
    <t>Int32:16392</t>
  </si>
  <si>
    <t>11488&gt;</t>
  </si>
  <si>
    <t>Double64:3.00E+00</t>
  </si>
  <si>
    <t>Float32:2.959542E-42</t>
  </si>
  <si>
    <t>Int32:1074266112</t>
  </si>
  <si>
    <t>Int16:16392</t>
  </si>
  <si>
    <t>11490&gt;</t>
  </si>
  <si>
    <t>11492&gt;</t>
  </si>
  <si>
    <t>11494&gt;</t>
  </si>
  <si>
    <t>11496&gt;</t>
  </si>
  <si>
    <t>Float32:5.277656E+13</t>
  </si>
  <si>
    <t>Int32:16470</t>
  </si>
  <si>
    <t>11498&gt;</t>
  </si>
  <si>
    <t>Double64:8.95E+01</t>
  </si>
  <si>
    <t>Float32:8.847148E-39</t>
  </si>
  <si>
    <t>Int32:1079402496</t>
  </si>
  <si>
    <t>Int16:16470</t>
  </si>
  <si>
    <t>11500&gt;</t>
  </si>
  <si>
    <t>Double64:2.68E+154</t>
  </si>
  <si>
    <t>Float32:1.345247E-43</t>
  </si>
  <si>
    <t>Int32:1610612736</t>
  </si>
  <si>
    <t>Int16:24576</t>
  </si>
  <si>
    <t>11502&gt;</t>
  </si>
  <si>
    <t>Double64:2.47E-320</t>
  </si>
  <si>
    <t>11504&gt;</t>
  </si>
  <si>
    <t>Double64:1.62E-315</t>
  </si>
  <si>
    <t>11506&gt;</t>
  </si>
  <si>
    <t>Double64:1.06E-310</t>
  </si>
  <si>
    <t>Float32:-4.42362E-34</t>
  </si>
  <si>
    <t>Int32:5000</t>
  </si>
  <si>
    <t>11508&gt;</t>
  </si>
  <si>
    <t>Double64:1.41E-214</t>
  </si>
  <si>
    <t>Float32:-2.371046E+29</t>
  </si>
  <si>
    <t>Int32:327696368</t>
  </si>
  <si>
    <t>Int16:5000</t>
  </si>
  <si>
    <t>11510&gt;</t>
  </si>
  <si>
    <t>Double64:1.00E+00</t>
  </si>
  <si>
    <t>Float32:8.618406E-41</t>
  </si>
  <si>
    <t>Int32:1072693248</t>
  </si>
  <si>
    <t>Int16:16368</t>
  </si>
  <si>
    <t>11512&gt;</t>
  </si>
  <si>
    <t>11514&gt;</t>
  </si>
  <si>
    <t>11516&gt;</t>
  </si>
  <si>
    <t>Double64:9.88E-322</t>
  </si>
  <si>
    <t>Double64:6.48E-317</t>
  </si>
  <si>
    <t>Double64:4.24E-312</t>
  </si>
  <si>
    <t>Double64:6.84E-305</t>
  </si>
  <si>
    <t>Double64:3.82E-311</t>
  </si>
  <si>
    <t>Double64:8.66E-275</t>
  </si>
  <si>
    <t>Double64:2.58E-314</t>
  </si>
  <si>
    <t>Double64:1.69E-309</t>
  </si>
  <si>
    <t>Float32:5.051311E-39</t>
  </si>
  <si>
    <t>Int32:79616</t>
  </si>
  <si>
    <t>Double64:8.97E-44</t>
  </si>
  <si>
    <t>Float32:7.707142E-44</t>
  </si>
  <si>
    <t>Int32:922746880</t>
  </si>
  <si>
    <t>Int16:14080</t>
  </si>
  <si>
    <t>Double64:4.48E-311</t>
  </si>
  <si>
    <t>Double64:6.01E-269</t>
  </si>
  <si>
    <t>Double64:-2.16E+17</t>
  </si>
  <si>
    <t>Double64:2.06E-317</t>
  </si>
  <si>
    <t>Double64:1.35E-312</t>
  </si>
  <si>
    <t>Double64:1.77E-307</t>
  </si>
  <si>
    <t>Double64:3.79E-321</t>
  </si>
  <si>
    <t>Double64:2.49E-316</t>
  </si>
  <si>
    <t>Double64:1.63E-311</t>
  </si>
  <si>
    <t>Double64:3.13E-294</t>
  </si>
  <si>
    <t>Double64:5.43E-309</t>
  </si>
  <si>
    <t>Double64:-9.12E+192</t>
  </si>
  <si>
    <t>Double64:4.49E-311</t>
  </si>
  <si>
    <t>Double64:7.56E-269</t>
  </si>
  <si>
    <t>Double64:-4.54E+279</t>
  </si>
  <si>
    <t>Double64:2.22E-307</t>
  </si>
  <si>
    <t>Double64:1.76E-307</t>
  </si>
  <si>
    <t>Double64:-3.64E-158</t>
  </si>
  <si>
    <t>Double64:2.09E-307</t>
  </si>
  <si>
    <t>Double64:-6.81E+38</t>
  </si>
  <si>
    <t>Double64:-4.22E-81</t>
  </si>
  <si>
    <t>Double64:2.15E-307</t>
  </si>
  <si>
    <t>Double64:6.81E+38</t>
  </si>
  <si>
    <t>scaletest2</t>
  </si>
  <si>
    <t>scaletest3</t>
  </si>
  <si>
    <t>Double64:-3.15E-235</t>
  </si>
  <si>
    <t>Double64:2.05E-317</t>
  </si>
  <si>
    <t>Double64:1.75E-307</t>
  </si>
  <si>
    <t>Double64:5.98E+197</t>
  </si>
  <si>
    <t>Float32:1.11347E-38</t>
  </si>
  <si>
    <t>Int32:4159744</t>
  </si>
  <si>
    <t>Double64:6.92E+274</t>
  </si>
  <si>
    <t>Float32:1.695571E-43</t>
  </si>
  <si>
    <t>Int32:2030043136</t>
  </si>
  <si>
    <t>Int16:30976</t>
  </si>
  <si>
    <t>Float32:9.40E-38</t>
  </si>
  <si>
    <t>Float32:7.17E-43</t>
  </si>
  <si>
    <t>Float32:-5.20E+02</t>
  </si>
  <si>
    <t>Float32:7.03E-41</t>
  </si>
  <si>
    <t>Float32:2.38E-30</t>
  </si>
  <si>
    <t>Float32:-1.72E+10</t>
  </si>
  <si>
    <t>Float32:7.48E-41</t>
  </si>
  <si>
    <t>Float32:0.00E+00</t>
  </si>
  <si>
    <t>Float32:-4.14E+34</t>
  </si>
  <si>
    <t>Float32:8.93E-41</t>
  </si>
  <si>
    <t>Float32:3.61E-35</t>
  </si>
  <si>
    <t>Float32:-3.02E-13</t>
  </si>
  <si>
    <t>Float32:-3.03E-13</t>
  </si>
  <si>
    <t>Float32:-1.21E-12</t>
  </si>
  <si>
    <t>Float32:3.62E-35</t>
  </si>
  <si>
    <t>Float32:6.16E-41</t>
  </si>
  <si>
    <t>Float32:-6.06E-28</t>
  </si>
  <si>
    <t>Float32:1.77E-38</t>
  </si>
  <si>
    <t>Float32:2.69E-43</t>
  </si>
  <si>
    <t>Float32:9.69E-27</t>
  </si>
  <si>
    <t>Float32:7.26E-42</t>
  </si>
  <si>
    <t>Float32:3.38E+15</t>
  </si>
  <si>
    <t>Float32:3.20E-41</t>
  </si>
  <si>
    <t>Float32:3.57E+12</t>
  </si>
  <si>
    <t>Float32:7.29E-10</t>
  </si>
  <si>
    <t>Float32:1.73E-41</t>
  </si>
  <si>
    <t>Float32:1.50E-36</t>
  </si>
  <si>
    <t>Float32:1.43E-42</t>
  </si>
  <si>
    <t>Float32:7.81E-03</t>
  </si>
  <si>
    <t>Float32:2.15E-41</t>
  </si>
  <si>
    <t>Float32:7.11E-15</t>
  </si>
  <si>
    <t>Float32:5.89E-39</t>
  </si>
  <si>
    <t>Float32:8.97E-44</t>
  </si>
  <si>
    <t>Float32:5.78E-34</t>
  </si>
  <si>
    <t>Float32:2.96E-42</t>
  </si>
  <si>
    <t>Float32:5.28E+13</t>
  </si>
  <si>
    <t>Float32:8.85E-39</t>
  </si>
  <si>
    <t>Float32:1.35E-43</t>
  </si>
  <si>
    <t>Float32:-4.42E-34</t>
  </si>
  <si>
    <t>Float32:-2.37E+29</t>
  </si>
  <si>
    <t>Float32:8.62E-41</t>
  </si>
  <si>
    <t>Float32:-1.31E+05</t>
  </si>
  <si>
    <t>Float32:7.17E-41</t>
  </si>
  <si>
    <t>Float32:4.06E-34</t>
  </si>
  <si>
    <t>Float32:2.88E-42</t>
  </si>
  <si>
    <t>Float32:2.35E-38</t>
  </si>
  <si>
    <t>Float32:3.59E-43</t>
  </si>
  <si>
    <t>Float32:5.05E-39</t>
  </si>
  <si>
    <t>Float32:7.71E-44</t>
  </si>
  <si>
    <t>Float32:5.31E-01</t>
  </si>
  <si>
    <t>Float32:-1.18E-33</t>
  </si>
  <si>
    <t>Float32:4.91E-41</t>
  </si>
  <si>
    <t>Float32:5.00E-01</t>
  </si>
  <si>
    <t>Float32:-1.08E-33</t>
  </si>
  <si>
    <t>Double64:-1.87E-60</t>
  </si>
  <si>
    <t>Float32:4.90E-41</t>
  </si>
  <si>
    <t>Float32:2.76E-40</t>
  </si>
  <si>
    <t>Float32:3.76E-37</t>
  </si>
  <si>
    <t>Float32:2.13E-38</t>
  </si>
  <si>
    <t>Float32:3.25E-43</t>
  </si>
  <si>
    <t>Float32:1.36E+02</t>
  </si>
  <si>
    <t>Float32:2.30E-38</t>
  </si>
  <si>
    <t>Float32:1.28E+02</t>
  </si>
  <si>
    <t>Float32:3.50E-43</t>
  </si>
  <si>
    <t>scaletest8</t>
  </si>
  <si>
    <t>Float32:4.48E+00</t>
  </si>
  <si>
    <t>Float32:2.32E-41</t>
  </si>
  <si>
    <t>Float32:3.20E+01</t>
  </si>
  <si>
    <t>Float32:1.84E-38</t>
  </si>
  <si>
    <t>Float32:2.80E-43</t>
  </si>
  <si>
    <t>scaletest9</t>
  </si>
  <si>
    <t>Float32:4.98E+00</t>
  </si>
  <si>
    <t>Float32:6.64E-39</t>
  </si>
  <si>
    <t>Float32:1.01E-43</t>
  </si>
  <si>
    <t>Block 1</t>
  </si>
  <si>
    <t>Block 2</t>
  </si>
  <si>
    <t>if I know nA/V and A/D gain, then I can divide them, and calculate the Gain Multiplier</t>
  </si>
  <si>
    <t>Gain Multiplier is the value I need to convert Raw (Int16) to decimal (Float32)</t>
  </si>
  <si>
    <t>int16</t>
  </si>
  <si>
    <t>uint16</t>
  </si>
  <si>
    <t>int32</t>
  </si>
  <si>
    <t>Block 2 contains nA/V informaiton only (no A/D gain info there)</t>
  </si>
  <si>
    <t>ln</t>
  </si>
  <si>
    <t>power</t>
  </si>
  <si>
    <t>error</t>
  </si>
  <si>
    <t>nA/V / A/D Gain</t>
  </si>
  <si>
    <t>Round(nA/V)</t>
  </si>
  <si>
    <t>Round(A/D Gain)</t>
  </si>
  <si>
    <t>Block2 - Block1</t>
  </si>
  <si>
    <t>UInt16:0</t>
  </si>
  <si>
    <t>UInt16:2</t>
  </si>
  <si>
    <t>UInt16:708</t>
  </si>
  <si>
    <t>UInt16:16654</t>
  </si>
  <si>
    <t>UInt16:32976</t>
  </si>
  <si>
    <t>UInt16:65528</t>
  </si>
  <si>
    <t>UInt16:16390</t>
  </si>
  <si>
    <t>UInt16:43690</t>
  </si>
  <si>
    <t>UInt16:43691</t>
  </si>
  <si>
    <t>UInt16:16530</t>
  </si>
  <si>
    <t>UInt16:49152</t>
  </si>
  <si>
    <t>UInt16:16404</t>
  </si>
  <si>
    <t>UInt16:16473</t>
  </si>
  <si>
    <t>UInt16:20564</t>
  </si>
  <si>
    <t>UInt16:18480</t>
  </si>
  <si>
    <t>UInt16:4</t>
  </si>
  <si>
    <t>UInt16:60</t>
  </si>
  <si>
    <t>UInt16:40</t>
  </si>
  <si>
    <t>UInt16:16384</t>
  </si>
  <si>
    <t>UInt16:16392</t>
  </si>
  <si>
    <t>UInt16:16470</t>
  </si>
  <si>
    <t>UInt16:24576</t>
  </si>
  <si>
    <t>UInt16:5000</t>
  </si>
  <si>
    <t>UInt16:16368</t>
  </si>
  <si>
    <t>UInt16:200</t>
  </si>
  <si>
    <t>UInt16:1800</t>
  </si>
  <si>
    <t>UInt16:1</t>
  </si>
  <si>
    <t>Double64:2.52E-314</t>
  </si>
  <si>
    <t>Double64:1.65E-309</t>
  </si>
  <si>
    <t>Float32:4.41E-39</t>
  </si>
  <si>
    <t>Double64:1.73E-77</t>
  </si>
  <si>
    <t>Float32:6.73E-44</t>
  </si>
  <si>
    <t>UInt16:12288</t>
  </si>
  <si>
    <t>Double64:6.00E-269</t>
  </si>
  <si>
    <t>Float32:5.48E+00</t>
  </si>
  <si>
    <t>UInt16:2111</t>
  </si>
  <si>
    <t>UInt16:44864</t>
  </si>
  <si>
    <t>UInt16:63</t>
  </si>
  <si>
    <t>UInt16:50056</t>
  </si>
  <si>
    <t>Double64:1.48E-323</t>
  </si>
  <si>
    <t>Double64:1.26E-318</t>
  </si>
  <si>
    <t>Double64:8.29E-314</t>
  </si>
  <si>
    <t>Int32:3</t>
  </si>
  <si>
    <t>UInt16:3</t>
  </si>
  <si>
    <t>UInt16:59392</t>
  </si>
  <si>
    <t>Double64:7.30E-269</t>
  </si>
  <si>
    <t>UInt16:2115</t>
  </si>
  <si>
    <t>UInt16:18432</t>
  </si>
  <si>
    <t>UInt16:67</t>
  </si>
  <si>
    <t>UInt16:64000</t>
  </si>
  <si>
    <t>UInt16:14080</t>
  </si>
  <si>
    <t>UInt16:768</t>
  </si>
  <si>
    <t>Active Channel is different ( 0 vs 7)</t>
  </si>
  <si>
    <t>Event Mode is different</t>
  </si>
  <si>
    <t>By chance, channel #7 is 500 nA/V and 1 A/D gain for both files</t>
  </si>
  <si>
    <t xml:space="preserve">Block #2: </t>
  </si>
  <si>
    <t>Padding?</t>
  </si>
  <si>
    <t>Andrews data     Channel 1 active      200 nA/V    1 A/D Gain</t>
  </si>
  <si>
    <t>Pete's data   Ch7 active      500 nA/V    1 A/D Gain</t>
  </si>
  <si>
    <t>power (Int32)</t>
  </si>
  <si>
    <t>ln (UInt16)</t>
  </si>
  <si>
    <t>ln(nA/V / A/D Gain)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</si>
</sst>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E+00"/>
    <numFmt numFmtId="165" formatCode="0.0000000000"/>
    <numFmt numFmtId="166" formatCode="0.0"/>
    <numFmt numFmtId="167" formatCode="0.0000"/>
    <numFmt numFmtId="168" formatCode="0.000000000"/>
    <numFmt numFmtId="169" formatCode="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gradientFill degree="90">
        <stop position="0">
          <color rgb="FFFF000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0" fontId="0" fillId="2" borderId="0" xfId="0" applyFill="1" applyAlignment="1">
      <alignment horizontal="center"/>
    </xf>
    <xf numFmtId="0" fontId="0" fillId="0" borderId="0" xfId="0" applyAlignme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0" borderId="2" xfId="0" applyBorder="1"/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166" fontId="0" fillId="9" borderId="0" xfId="0" applyNumberFormat="1" applyFill="1"/>
    <xf numFmtId="0" fontId="0" fillId="0" borderId="0" xfId="0" applyAlignment="1">
      <alignment horizontal="left"/>
    </xf>
    <xf numFmtId="0" fontId="2" fillId="0" borderId="0" xfId="0" applyFont="1"/>
    <xf numFmtId="167" fontId="0" fillId="0" borderId="0" xfId="0" applyNumberFormat="1"/>
    <xf numFmtId="0" fontId="1" fillId="0" borderId="0" xfId="0" applyFont="1" applyAlignment="1">
      <alignment horizontal="right"/>
    </xf>
    <xf numFmtId="167" fontId="1" fillId="0" borderId="0" xfId="0" applyNumberFormat="1" applyFont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7" xfId="0" applyFill="1" applyBorder="1"/>
    <xf numFmtId="0" fontId="0" fillId="6" borderId="8" xfId="0" applyFill="1" applyBorder="1"/>
    <xf numFmtId="0" fontId="0" fillId="5" borderId="6" xfId="0" applyFill="1" applyBorder="1"/>
    <xf numFmtId="0" fontId="0" fillId="3" borderId="7" xfId="0" applyFill="1" applyBorder="1"/>
    <xf numFmtId="0" fontId="0" fillId="3" borderId="6" xfId="0" applyFill="1" applyBorder="1"/>
    <xf numFmtId="0" fontId="0" fillId="7" borderId="8" xfId="0" applyFill="1" applyBorder="1"/>
    <xf numFmtId="0" fontId="0" fillId="0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8" fontId="0" fillId="0" borderId="0" xfId="0" applyNumberFormat="1"/>
    <xf numFmtId="1" fontId="0" fillId="0" borderId="0" xfId="0" applyNumberFormat="1"/>
    <xf numFmtId="169" fontId="0" fillId="0" borderId="0" xfId="0" applyNumberFormat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6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1" fillId="0" borderId="0" xfId="0" applyFont="1" applyAlignment="1">
      <alignment wrapText="1"/>
    </xf>
    <xf numFmtId="0" fontId="1" fillId="10" borderId="0" xfId="0" applyFont="1" applyFill="1" applyAlignment="1">
      <alignment wrapText="1"/>
    </xf>
    <xf numFmtId="0" fontId="1" fillId="16" borderId="0" xfId="0" applyFont="1" applyFill="1" applyAlignment="1">
      <alignment wrapText="1"/>
    </xf>
    <xf numFmtId="167" fontId="0" fillId="16" borderId="0" xfId="0" applyNumberFormat="1" applyFill="1"/>
    <xf numFmtId="0" fontId="0" fillId="0" borderId="0" xfId="0" applyFill="1"/>
    <xf numFmtId="0" fontId="0" fillId="19" borderId="0" xfId="0" applyFill="1"/>
    <xf numFmtId="0" fontId="1" fillId="20" borderId="0" xfId="0" applyFont="1" applyFill="1" applyAlignment="1">
      <alignment wrapText="1"/>
    </xf>
    <xf numFmtId="0" fontId="0" fillId="20" borderId="0" xfId="0" applyFill="1"/>
    <xf numFmtId="0" fontId="1" fillId="0" borderId="0" xfId="0" applyFont="1" applyFill="1" applyAlignment="1">
      <alignment wrapText="1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wrapText="1"/>
    </xf>
    <xf numFmtId="2" fontId="0" fillId="1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Block</a:t>
            </a:r>
            <a:r>
              <a:rPr lang="en-NZ" baseline="0"/>
              <a:t> #1</a:t>
            </a:r>
            <a:endParaRPr lang="en-N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'best summary'!$H$3</c:f>
              <c:strCache>
                <c:ptCount val="1"/>
                <c:pt idx="0">
                  <c:v>uint16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2557830271216092"/>
                  <c:y val="0.23608449985418489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'best summary'!$E$4:$E$13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</c:v>
                </c:pt>
              </c:numCache>
            </c:numRef>
          </c:xVal>
          <c:yVal>
            <c:numRef>
              <c:f>'best summary'!$H$4:$H$13</c:f>
              <c:numCache>
                <c:formatCode>General</c:formatCode>
                <c:ptCount val="10"/>
                <c:pt idx="0">
                  <c:v>40768</c:v>
                </c:pt>
                <c:pt idx="1">
                  <c:v>44864</c:v>
                </c:pt>
                <c:pt idx="2">
                  <c:v>50056</c:v>
                </c:pt>
                <c:pt idx="3">
                  <c:v>36672</c:v>
                </c:pt>
                <c:pt idx="4">
                  <c:v>40768</c:v>
                </c:pt>
                <c:pt idx="5">
                  <c:v>45960</c:v>
                </c:pt>
                <c:pt idx="6">
                  <c:v>26880</c:v>
                </c:pt>
                <c:pt idx="7">
                  <c:v>30976</c:v>
                </c:pt>
                <c:pt idx="8">
                  <c:v>36672</c:v>
                </c:pt>
                <c:pt idx="9">
                  <c:v>13312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3D-4B2D-BEC6-065508AEB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955928"/>
        <c:axId val="566956320"/>
      </c:scatterChart>
      <c:valAx>
        <c:axId val="566955928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nA/V / A/D</a:t>
                </a:r>
                <a:r>
                  <a:rPr lang="en-NZ" baseline="0"/>
                  <a:t> Gain</a:t>
                </a:r>
                <a:endParaRPr lang="en-N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56320"/>
        <c:crosses val="autoZero"/>
        <c:crossBetween val="midCat"/>
      </c:valAx>
      <c:valAx>
        <c:axId val="56695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UInt16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55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Summary!$C$16:$C$19</c:f>
              <c:numCache>
                <c:formatCode>General</c:formatCode>
                <c:ptCount val="4"/>
                <c:pt idx="0">
                  <c:v>500</c:v>
                </c:pt>
                <c:pt idx="1">
                  <c:v>100</c:v>
                </c:pt>
                <c:pt idx="2">
                  <c:v>200</c:v>
                </c:pt>
                <c:pt idx="3">
                  <c:v>200</c:v>
                </c:pt>
              </c:numCache>
            </c:numRef>
          </c:xVal>
          <c:yVal>
            <c:numRef>
              <c:f>Summary!$O$16:$O$19</c:f>
              <c:numCache>
                <c:formatCode>General</c:formatCode>
                <c:ptCount val="4"/>
                <c:pt idx="0">
                  <c:v>-15480</c:v>
                </c:pt>
                <c:pt idx="1">
                  <c:v>-24768</c:v>
                </c:pt>
                <c:pt idx="2">
                  <c:v>-20672</c:v>
                </c:pt>
                <c:pt idx="3">
                  <c:v>-20672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9D-43B3-96FF-EAC99CCE1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439056"/>
        <c:axId val="569439448"/>
      </c:scatterChart>
      <c:valAx>
        <c:axId val="56943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39448"/>
        <c:crosses val="autoZero"/>
        <c:crossBetween val="midCat"/>
      </c:valAx>
      <c:valAx>
        <c:axId val="56943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3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Comparison!$D$7</c:f>
              <c:strCache>
                <c:ptCount val="1"/>
                <c:pt idx="0">
                  <c:v>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Comparison!$B$8:$B$720</c:f>
              <c:numCache>
                <c:formatCode>0.0000</c:formatCode>
                <c:ptCount val="713"/>
                <c:pt idx="0">
                  <c:v>-0.4</c:v>
                </c:pt>
                <c:pt idx="1">
                  <c:v>-0.395190947666195</c:v>
                </c:pt>
                <c:pt idx="2">
                  <c:v>-0.39038189533238998</c:v>
                </c:pt>
                <c:pt idx="3">
                  <c:v>-0.38557284299858502</c:v>
                </c:pt>
                <c:pt idx="4">
                  <c:v>-0.380763790664781</c:v>
                </c:pt>
                <c:pt idx="5">
                  <c:v>-0.37595473833097598</c:v>
                </c:pt>
                <c:pt idx="6">
                  <c:v>-0.37114568599717102</c:v>
                </c:pt>
                <c:pt idx="7">
                  <c:v>-0.366336633663366</c:v>
                </c:pt>
                <c:pt idx="8">
                  <c:v>-0.36152758132956098</c:v>
                </c:pt>
                <c:pt idx="9">
                  <c:v>-0.35671852899575701</c:v>
                </c:pt>
                <c:pt idx="10">
                  <c:v>-0.35190947666195199</c:v>
                </c:pt>
                <c:pt idx="11">
                  <c:v>-0.34710042432814697</c:v>
                </c:pt>
                <c:pt idx="12">
                  <c:v>-0.34229137199434201</c:v>
                </c:pt>
                <c:pt idx="13">
                  <c:v>-0.33748231966053699</c:v>
                </c:pt>
                <c:pt idx="14">
                  <c:v>-0.33267326732673302</c:v>
                </c:pt>
                <c:pt idx="15">
                  <c:v>-0.327864214992928</c:v>
                </c:pt>
                <c:pt idx="16">
                  <c:v>-0.32305516265912299</c:v>
                </c:pt>
                <c:pt idx="17">
                  <c:v>-0.31824611032531802</c:v>
                </c:pt>
                <c:pt idx="18">
                  <c:v>-0.313437057991514</c:v>
                </c:pt>
                <c:pt idx="19">
                  <c:v>-0.30862800565770898</c:v>
                </c:pt>
                <c:pt idx="20">
                  <c:v>-0.30381895332390402</c:v>
                </c:pt>
                <c:pt idx="21">
                  <c:v>-0.299009900990099</c:v>
                </c:pt>
                <c:pt idx="22">
                  <c:v>-0.29420084865629398</c:v>
                </c:pt>
                <c:pt idx="23">
                  <c:v>-0.28939179632248901</c:v>
                </c:pt>
                <c:pt idx="24">
                  <c:v>-0.28458274398868399</c:v>
                </c:pt>
                <c:pt idx="25">
                  <c:v>-0.27977369165487898</c:v>
                </c:pt>
                <c:pt idx="26">
                  <c:v>-0.27496463932107501</c:v>
                </c:pt>
                <c:pt idx="27">
                  <c:v>-0.27015558698726999</c:v>
                </c:pt>
                <c:pt idx="28">
                  <c:v>-0.26534653465346503</c:v>
                </c:pt>
                <c:pt idx="29">
                  <c:v>-0.26053748231966001</c:v>
                </c:pt>
                <c:pt idx="30">
                  <c:v>-0.25572842998585599</c:v>
                </c:pt>
                <c:pt idx="31">
                  <c:v>-0.25091937765205102</c:v>
                </c:pt>
                <c:pt idx="32">
                  <c:v>-0.246110325318246</c:v>
                </c:pt>
                <c:pt idx="33">
                  <c:v>-0.24130127298444101</c:v>
                </c:pt>
                <c:pt idx="34">
                  <c:v>-0.23649222065063599</c:v>
                </c:pt>
                <c:pt idx="35">
                  <c:v>-0.231683168316832</c:v>
                </c:pt>
                <c:pt idx="36">
                  <c:v>-0.22687411598302701</c:v>
                </c:pt>
                <c:pt idx="37">
                  <c:v>-0.22206506364922199</c:v>
                </c:pt>
                <c:pt idx="38">
                  <c:v>-0.217256011315417</c:v>
                </c:pt>
                <c:pt idx="39">
                  <c:v>-0.21244695898161201</c:v>
                </c:pt>
                <c:pt idx="40">
                  <c:v>-0.20763790664780801</c:v>
                </c:pt>
                <c:pt idx="41">
                  <c:v>-0.20282885431400299</c:v>
                </c:pt>
                <c:pt idx="42">
                  <c:v>-0.198019801980198</c:v>
                </c:pt>
                <c:pt idx="43">
                  <c:v>-0.19321074964639301</c:v>
                </c:pt>
                <c:pt idx="44">
                  <c:v>-0.18840169731258799</c:v>
                </c:pt>
                <c:pt idx="45">
                  <c:v>-0.183592644978784</c:v>
                </c:pt>
                <c:pt idx="46">
                  <c:v>-0.17878359264497901</c:v>
                </c:pt>
                <c:pt idx="47">
                  <c:v>-0.17397454031117399</c:v>
                </c:pt>
                <c:pt idx="48">
                  <c:v>-0.16916548797736899</c:v>
                </c:pt>
                <c:pt idx="49">
                  <c:v>-0.164356435643564</c:v>
                </c:pt>
                <c:pt idx="50">
                  <c:v>-0.15954738330975901</c:v>
                </c:pt>
                <c:pt idx="51">
                  <c:v>-0.15473833097595399</c:v>
                </c:pt>
                <c:pt idx="52">
                  <c:v>-0.14992927864215</c:v>
                </c:pt>
                <c:pt idx="53">
                  <c:v>-0.14512022630834501</c:v>
                </c:pt>
                <c:pt idx="54">
                  <c:v>-0.14031117397453999</c:v>
                </c:pt>
                <c:pt idx="55">
                  <c:v>-0.135502121640735</c:v>
                </c:pt>
                <c:pt idx="56">
                  <c:v>-0.13069306930693</c:v>
                </c:pt>
                <c:pt idx="57">
                  <c:v>-0.12588401697312601</c:v>
                </c:pt>
                <c:pt idx="58">
                  <c:v>-0.12107496463932101</c:v>
                </c:pt>
                <c:pt idx="59">
                  <c:v>-0.116265912305516</c:v>
                </c:pt>
                <c:pt idx="60">
                  <c:v>-0.11145685997171099</c:v>
                </c:pt>
                <c:pt idx="61">
                  <c:v>-0.106647807637907</c:v>
                </c:pt>
                <c:pt idx="62">
                  <c:v>-0.101838755304102</c:v>
                </c:pt>
                <c:pt idx="63">
                  <c:v>-9.70297029702967E-2</c:v>
                </c:pt>
                <c:pt idx="64">
                  <c:v>-9.2220650636492194E-2</c:v>
                </c:pt>
                <c:pt idx="65">
                  <c:v>-8.7411598302687202E-2</c:v>
                </c:pt>
                <c:pt idx="66">
                  <c:v>-8.2602545968882696E-2</c:v>
                </c:pt>
                <c:pt idx="67">
                  <c:v>-7.7793493635077607E-2</c:v>
                </c:pt>
                <c:pt idx="68">
                  <c:v>-7.2984441301272601E-2</c:v>
                </c:pt>
                <c:pt idx="69">
                  <c:v>-6.8175388967468095E-2</c:v>
                </c:pt>
                <c:pt idx="70">
                  <c:v>-6.3366336633663103E-2</c:v>
                </c:pt>
                <c:pt idx="71">
                  <c:v>-5.8557284299858597E-2</c:v>
                </c:pt>
                <c:pt idx="72">
                  <c:v>-5.3748231966053502E-2</c:v>
                </c:pt>
                <c:pt idx="73">
                  <c:v>-4.8939179632249002E-2</c:v>
                </c:pt>
                <c:pt idx="74">
                  <c:v>-4.4130127298443997E-2</c:v>
                </c:pt>
                <c:pt idx="75">
                  <c:v>-3.9321074964638998E-2</c:v>
                </c:pt>
                <c:pt idx="76">
                  <c:v>-3.4512022630834499E-2</c:v>
                </c:pt>
                <c:pt idx="77">
                  <c:v>-2.97029702970294E-2</c:v>
                </c:pt>
                <c:pt idx="78">
                  <c:v>-2.4893917963224901E-2</c:v>
                </c:pt>
                <c:pt idx="79">
                  <c:v>-2.0084865629419899E-2</c:v>
                </c:pt>
                <c:pt idx="80">
                  <c:v>-1.52758132956149E-2</c:v>
                </c:pt>
                <c:pt idx="81">
                  <c:v>-1.0466760961810401E-2</c:v>
                </c:pt>
                <c:pt idx="82">
                  <c:v>-5.65770862800535E-3</c:v>
                </c:pt>
                <c:pt idx="83">
                  <c:v>-8.4865629420083398E-4</c:v>
                </c:pt>
                <c:pt idx="84">
                  <c:v>3.9603960396041903E-3</c:v>
                </c:pt>
                <c:pt idx="85">
                  <c:v>8.7694483734087093E-3</c:v>
                </c:pt>
                <c:pt idx="86">
                  <c:v>1.3578500707213699E-2</c:v>
                </c:pt>
                <c:pt idx="87">
                  <c:v>1.83875530410187E-2</c:v>
                </c:pt>
                <c:pt idx="88">
                  <c:v>2.3196605374823299E-2</c:v>
                </c:pt>
                <c:pt idx="89">
                  <c:v>2.8005657708628302E-2</c:v>
                </c:pt>
                <c:pt idx="90">
                  <c:v>3.2814710042432797E-2</c:v>
                </c:pt>
                <c:pt idx="91">
                  <c:v>3.7623762376237803E-2</c:v>
                </c:pt>
                <c:pt idx="92">
                  <c:v>4.2432814710042802E-2</c:v>
                </c:pt>
                <c:pt idx="93">
                  <c:v>4.7241867043847398E-2</c:v>
                </c:pt>
                <c:pt idx="94">
                  <c:v>5.2050919377652403E-2</c:v>
                </c:pt>
                <c:pt idx="95">
                  <c:v>5.6859971711456903E-2</c:v>
                </c:pt>
                <c:pt idx="96">
                  <c:v>6.1669024045261901E-2</c:v>
                </c:pt>
                <c:pt idx="97">
                  <c:v>6.64780763790664E-2</c:v>
                </c:pt>
                <c:pt idx="98">
                  <c:v>7.1287128712871503E-2</c:v>
                </c:pt>
                <c:pt idx="99">
                  <c:v>7.6096181046676495E-2</c:v>
                </c:pt>
                <c:pt idx="100">
                  <c:v>8.0905233380481001E-2</c:v>
                </c:pt>
                <c:pt idx="101">
                  <c:v>8.5714285714286007E-2</c:v>
                </c:pt>
                <c:pt idx="102">
                  <c:v>9.0523338048090499E-2</c:v>
                </c:pt>
                <c:pt idx="103">
                  <c:v>9.5332390381895601E-2</c:v>
                </c:pt>
                <c:pt idx="104">
                  <c:v>0.1001414427157</c:v>
                </c:pt>
                <c:pt idx="105">
                  <c:v>0.104950495049505</c:v>
                </c:pt>
                <c:pt idx="106">
                  <c:v>0.10975954738330999</c:v>
                </c:pt>
                <c:pt idx="107">
                  <c:v>0.114568599717115</c:v>
                </c:pt>
                <c:pt idx="108">
                  <c:v>0.11937765205092001</c:v>
                </c:pt>
                <c:pt idx="109">
                  <c:v>0.124186704384724</c:v>
                </c:pt>
                <c:pt idx="110">
                  <c:v>0.128995756718529</c:v>
                </c:pt>
                <c:pt idx="111">
                  <c:v>0.133804809052334</c:v>
                </c:pt>
                <c:pt idx="112">
                  <c:v>0.13861386138613899</c:v>
                </c:pt>
                <c:pt idx="113">
                  <c:v>0.14342291371994401</c:v>
                </c:pt>
                <c:pt idx="114">
                  <c:v>0.148231966053748</c:v>
                </c:pt>
                <c:pt idx="115">
                  <c:v>0.15304101838755299</c:v>
                </c:pt>
                <c:pt idx="116">
                  <c:v>0.15785007072135801</c:v>
                </c:pt>
                <c:pt idx="117">
                  <c:v>0.162659123055163</c:v>
                </c:pt>
                <c:pt idx="118">
                  <c:v>0.16746817538896799</c:v>
                </c:pt>
                <c:pt idx="119">
                  <c:v>0.17227722772277199</c:v>
                </c:pt>
                <c:pt idx="120">
                  <c:v>0.17708628005657701</c:v>
                </c:pt>
                <c:pt idx="121">
                  <c:v>0.181895332390382</c:v>
                </c:pt>
                <c:pt idx="122">
                  <c:v>0.18670438472418699</c:v>
                </c:pt>
                <c:pt idx="123">
                  <c:v>0.19151343705799201</c:v>
                </c:pt>
                <c:pt idx="124">
                  <c:v>0.196322489391796</c:v>
                </c:pt>
                <c:pt idx="125">
                  <c:v>0.20113154172560099</c:v>
                </c:pt>
                <c:pt idx="126">
                  <c:v>0.20594059405940601</c:v>
                </c:pt>
                <c:pt idx="127">
                  <c:v>0.210749646393211</c:v>
                </c:pt>
                <c:pt idx="128">
                  <c:v>0.215558698727016</c:v>
                </c:pt>
                <c:pt idx="129">
                  <c:v>0.22036775106082099</c:v>
                </c:pt>
                <c:pt idx="130">
                  <c:v>0.22517680339462601</c:v>
                </c:pt>
                <c:pt idx="131">
                  <c:v>0.22998585572843</c:v>
                </c:pt>
                <c:pt idx="132">
                  <c:v>0.23479490806223499</c:v>
                </c:pt>
                <c:pt idx="133">
                  <c:v>0.23960396039604001</c:v>
                </c:pt>
                <c:pt idx="134">
                  <c:v>0.244413012729845</c:v>
                </c:pt>
                <c:pt idx="135">
                  <c:v>0.24922206506364999</c:v>
                </c:pt>
                <c:pt idx="136">
                  <c:v>0.25403111739745399</c:v>
                </c:pt>
                <c:pt idx="137">
                  <c:v>0.25884016973125901</c:v>
                </c:pt>
                <c:pt idx="138">
                  <c:v>0.26364922206506403</c:v>
                </c:pt>
                <c:pt idx="139">
                  <c:v>0.26845827439886899</c:v>
                </c:pt>
                <c:pt idx="140">
                  <c:v>0.27326732673267301</c:v>
                </c:pt>
                <c:pt idx="141">
                  <c:v>0.27807637906647797</c:v>
                </c:pt>
                <c:pt idx="142">
                  <c:v>0.28288543140028299</c:v>
                </c:pt>
                <c:pt idx="143">
                  <c:v>0.28769448373408801</c:v>
                </c:pt>
                <c:pt idx="144">
                  <c:v>0.29250353606789298</c:v>
                </c:pt>
                <c:pt idx="145">
                  <c:v>0.297312588401697</c:v>
                </c:pt>
                <c:pt idx="146">
                  <c:v>0.30212164073550202</c:v>
                </c:pt>
                <c:pt idx="147">
                  <c:v>0.30693069306930698</c:v>
                </c:pt>
                <c:pt idx="148">
                  <c:v>0.311739745403112</c:v>
                </c:pt>
                <c:pt idx="149">
                  <c:v>0.31654879773691702</c:v>
                </c:pt>
                <c:pt idx="150">
                  <c:v>0.32135785007072099</c:v>
                </c:pt>
                <c:pt idx="151">
                  <c:v>0.326166902404526</c:v>
                </c:pt>
                <c:pt idx="152">
                  <c:v>0.33097595473833102</c:v>
                </c:pt>
                <c:pt idx="153">
                  <c:v>0.33578500707213599</c:v>
                </c:pt>
                <c:pt idx="154">
                  <c:v>0.34059405940594101</c:v>
                </c:pt>
                <c:pt idx="155">
                  <c:v>0.34540311173974603</c:v>
                </c:pt>
                <c:pt idx="156">
                  <c:v>0.35021216407355099</c:v>
                </c:pt>
                <c:pt idx="157">
                  <c:v>0.35502121640735501</c:v>
                </c:pt>
                <c:pt idx="158">
                  <c:v>0.35983026874115998</c:v>
                </c:pt>
                <c:pt idx="159">
                  <c:v>0.36463932107496499</c:v>
                </c:pt>
                <c:pt idx="160">
                  <c:v>0.36944837340877001</c:v>
                </c:pt>
                <c:pt idx="161">
                  <c:v>0.37425742574257498</c:v>
                </c:pt>
                <c:pt idx="162">
                  <c:v>0.379066478076379</c:v>
                </c:pt>
                <c:pt idx="163">
                  <c:v>0.38387553041018402</c:v>
                </c:pt>
                <c:pt idx="164">
                  <c:v>0.38868458274398898</c:v>
                </c:pt>
                <c:pt idx="165">
                  <c:v>0.393493635077794</c:v>
                </c:pt>
                <c:pt idx="166">
                  <c:v>0.39830268741159902</c:v>
                </c:pt>
                <c:pt idx="167">
                  <c:v>0.40311173974540299</c:v>
                </c:pt>
                <c:pt idx="168">
                  <c:v>0.40792079207920801</c:v>
                </c:pt>
                <c:pt idx="169">
                  <c:v>0.41272984441301303</c:v>
                </c:pt>
                <c:pt idx="170">
                  <c:v>0.41753889674681799</c:v>
                </c:pt>
                <c:pt idx="171">
                  <c:v>0.42234794908062201</c:v>
                </c:pt>
                <c:pt idx="172">
                  <c:v>0.42715700141442697</c:v>
                </c:pt>
                <c:pt idx="173">
                  <c:v>0.43196605374823199</c:v>
                </c:pt>
                <c:pt idx="174">
                  <c:v>0.43677510608203701</c:v>
                </c:pt>
                <c:pt idx="175">
                  <c:v>0.44158415841584198</c:v>
                </c:pt>
                <c:pt idx="176">
                  <c:v>0.446393210749646</c:v>
                </c:pt>
                <c:pt idx="177">
                  <c:v>0.45120226308345102</c:v>
                </c:pt>
                <c:pt idx="178">
                  <c:v>0.45601131541725598</c:v>
                </c:pt>
                <c:pt idx="179">
                  <c:v>0.460820367751061</c:v>
                </c:pt>
                <c:pt idx="180">
                  <c:v>0.46562942008486602</c:v>
                </c:pt>
                <c:pt idx="181">
                  <c:v>0.47043847241866998</c:v>
                </c:pt>
                <c:pt idx="182">
                  <c:v>0.475247524752475</c:v>
                </c:pt>
                <c:pt idx="183">
                  <c:v>0.48005657708628002</c:v>
                </c:pt>
                <c:pt idx="184">
                  <c:v>0.48486562942008499</c:v>
                </c:pt>
                <c:pt idx="185">
                  <c:v>0.48967468175389001</c:v>
                </c:pt>
                <c:pt idx="186">
                  <c:v>0.49448373408769403</c:v>
                </c:pt>
                <c:pt idx="187">
                  <c:v>0.49929278642149999</c:v>
                </c:pt>
                <c:pt idx="188">
                  <c:v>0.50410183875530401</c:v>
                </c:pt>
                <c:pt idx="189">
                  <c:v>0.50891089108910903</c:v>
                </c:pt>
                <c:pt idx="190">
                  <c:v>0.51371994342291405</c:v>
                </c:pt>
                <c:pt idx="191">
                  <c:v>0.51852899575671896</c:v>
                </c:pt>
                <c:pt idx="192">
                  <c:v>0.52333804809052398</c:v>
                </c:pt>
                <c:pt idx="193">
                  <c:v>0.528147100424328</c:v>
                </c:pt>
                <c:pt idx="194">
                  <c:v>0.53295615275813302</c:v>
                </c:pt>
                <c:pt idx="195">
                  <c:v>0.53776520509193804</c:v>
                </c:pt>
                <c:pt idx="196">
                  <c:v>0.54257425742574295</c:v>
                </c:pt>
                <c:pt idx="197">
                  <c:v>0.54738330975954796</c:v>
                </c:pt>
                <c:pt idx="198">
                  <c:v>0.55219236209335198</c:v>
                </c:pt>
                <c:pt idx="199">
                  <c:v>0.557001414427157</c:v>
                </c:pt>
                <c:pt idx="200">
                  <c:v>0.56181046676096202</c:v>
                </c:pt>
                <c:pt idx="201">
                  <c:v>0.56661951909476704</c:v>
                </c:pt>
                <c:pt idx="202">
                  <c:v>0.57142857142857095</c:v>
                </c:pt>
                <c:pt idx="203">
                  <c:v>0.57623762376237597</c:v>
                </c:pt>
                <c:pt idx="204">
                  <c:v>0.58104667609618099</c:v>
                </c:pt>
                <c:pt idx="205">
                  <c:v>0.58585572842998601</c:v>
                </c:pt>
                <c:pt idx="206">
                  <c:v>0.59066478076379103</c:v>
                </c:pt>
                <c:pt idx="207">
                  <c:v>0.59547383309759505</c:v>
                </c:pt>
                <c:pt idx="208">
                  <c:v>0.60028288543139996</c:v>
                </c:pt>
                <c:pt idx="209">
                  <c:v>0.60509193776520498</c:v>
                </c:pt>
                <c:pt idx="210">
                  <c:v>0.60990099009901</c:v>
                </c:pt>
                <c:pt idx="211">
                  <c:v>0.61471004243281502</c:v>
                </c:pt>
                <c:pt idx="212">
                  <c:v>0.61951909476662004</c:v>
                </c:pt>
                <c:pt idx="213">
                  <c:v>0.62432814710042395</c:v>
                </c:pt>
                <c:pt idx="214">
                  <c:v>0.62913719943422897</c:v>
                </c:pt>
                <c:pt idx="215">
                  <c:v>0.63394625176803399</c:v>
                </c:pt>
                <c:pt idx="216">
                  <c:v>0.63875530410183901</c:v>
                </c:pt>
                <c:pt idx="217">
                  <c:v>0.64356435643564402</c:v>
                </c:pt>
                <c:pt idx="218">
                  <c:v>0.64837340876944904</c:v>
                </c:pt>
                <c:pt idx="219">
                  <c:v>0.65318246110325295</c:v>
                </c:pt>
                <c:pt idx="220">
                  <c:v>0.65799151343705797</c:v>
                </c:pt>
                <c:pt idx="221">
                  <c:v>0.66280056577086299</c:v>
                </c:pt>
                <c:pt idx="222">
                  <c:v>0.66760961810466801</c:v>
                </c:pt>
                <c:pt idx="223">
                  <c:v>0.67241867043847303</c:v>
                </c:pt>
                <c:pt idx="224">
                  <c:v>0.67722772277227705</c:v>
                </c:pt>
                <c:pt idx="225">
                  <c:v>0.68203677510608196</c:v>
                </c:pt>
                <c:pt idx="226">
                  <c:v>0.68684582743988698</c:v>
                </c:pt>
                <c:pt idx="227">
                  <c:v>0.691654879773692</c:v>
                </c:pt>
                <c:pt idx="228">
                  <c:v>0.69646393210749702</c:v>
                </c:pt>
                <c:pt idx="229">
                  <c:v>0.70127298444130104</c:v>
                </c:pt>
                <c:pt idx="230">
                  <c:v>0.70608203677510595</c:v>
                </c:pt>
                <c:pt idx="231">
                  <c:v>0.71089108910891097</c:v>
                </c:pt>
                <c:pt idx="232">
                  <c:v>0.71570014144271599</c:v>
                </c:pt>
                <c:pt idx="233">
                  <c:v>0.72050919377652101</c:v>
                </c:pt>
                <c:pt idx="234">
                  <c:v>0.72531824611032503</c:v>
                </c:pt>
                <c:pt idx="235">
                  <c:v>0.73012729844413005</c:v>
                </c:pt>
                <c:pt idx="236">
                  <c:v>0.73493635077793495</c:v>
                </c:pt>
                <c:pt idx="237">
                  <c:v>0.73974540311173997</c:v>
                </c:pt>
                <c:pt idx="238">
                  <c:v>0.74455445544554399</c:v>
                </c:pt>
                <c:pt idx="239">
                  <c:v>0.74936350777935001</c:v>
                </c:pt>
                <c:pt idx="240">
                  <c:v>0.75417256011315403</c:v>
                </c:pt>
                <c:pt idx="241">
                  <c:v>0.75898161244695905</c:v>
                </c:pt>
                <c:pt idx="242">
                  <c:v>0.76379066478076396</c:v>
                </c:pt>
                <c:pt idx="243">
                  <c:v>0.76859971711456898</c:v>
                </c:pt>
                <c:pt idx="244">
                  <c:v>0.773408769448374</c:v>
                </c:pt>
                <c:pt idx="245">
                  <c:v>0.77821782178217902</c:v>
                </c:pt>
                <c:pt idx="246">
                  <c:v>0.78302687411598304</c:v>
                </c:pt>
                <c:pt idx="247">
                  <c:v>0.78783592644978795</c:v>
                </c:pt>
                <c:pt idx="248">
                  <c:v>0.79264497878359297</c:v>
                </c:pt>
                <c:pt idx="249">
                  <c:v>0.79745403111739799</c:v>
                </c:pt>
                <c:pt idx="250">
                  <c:v>0.80226308345120201</c:v>
                </c:pt>
                <c:pt idx="251">
                  <c:v>0.80707213578500703</c:v>
                </c:pt>
                <c:pt idx="252">
                  <c:v>0.81188118811881205</c:v>
                </c:pt>
                <c:pt idx="253">
                  <c:v>0.81669024045261696</c:v>
                </c:pt>
                <c:pt idx="254">
                  <c:v>0.82149929278642198</c:v>
                </c:pt>
                <c:pt idx="255">
                  <c:v>0.826308345120226</c:v>
                </c:pt>
                <c:pt idx="256">
                  <c:v>0.83111739745403101</c:v>
                </c:pt>
                <c:pt idx="257">
                  <c:v>0.83592644978783603</c:v>
                </c:pt>
                <c:pt idx="258">
                  <c:v>0.84073550212164105</c:v>
                </c:pt>
                <c:pt idx="259">
                  <c:v>0.84554455445544596</c:v>
                </c:pt>
                <c:pt idx="260">
                  <c:v>0.85035360678924998</c:v>
                </c:pt>
                <c:pt idx="261">
                  <c:v>0.855162659123056</c:v>
                </c:pt>
                <c:pt idx="262">
                  <c:v>0.85997171145686002</c:v>
                </c:pt>
                <c:pt idx="263">
                  <c:v>0.86478076379066504</c:v>
                </c:pt>
                <c:pt idx="264">
                  <c:v>0.86958981612446995</c:v>
                </c:pt>
                <c:pt idx="265">
                  <c:v>0.87439886845827397</c:v>
                </c:pt>
                <c:pt idx="266">
                  <c:v>0.87920792079207999</c:v>
                </c:pt>
                <c:pt idx="267">
                  <c:v>0.88401697312588401</c:v>
                </c:pt>
                <c:pt idx="268">
                  <c:v>0.88882602545968903</c:v>
                </c:pt>
                <c:pt idx="269">
                  <c:v>0.89363507779349405</c:v>
                </c:pt>
                <c:pt idx="270">
                  <c:v>0.89844413012729896</c:v>
                </c:pt>
                <c:pt idx="271">
                  <c:v>0.90325318246110398</c:v>
                </c:pt>
                <c:pt idx="272">
                  <c:v>0.908062234794908</c:v>
                </c:pt>
                <c:pt idx="273">
                  <c:v>0.91287128712871302</c:v>
                </c:pt>
                <c:pt idx="274">
                  <c:v>0.91768033946251804</c:v>
                </c:pt>
                <c:pt idx="275">
                  <c:v>0.92248939179632305</c:v>
                </c:pt>
                <c:pt idx="276">
                  <c:v>0.92729844413012796</c:v>
                </c:pt>
                <c:pt idx="277">
                  <c:v>0.93210749646393198</c:v>
                </c:pt>
                <c:pt idx="278">
                  <c:v>0.936916548797737</c:v>
                </c:pt>
                <c:pt idx="279">
                  <c:v>0.94172560113154202</c:v>
                </c:pt>
                <c:pt idx="280">
                  <c:v>0.94653465346534704</c:v>
                </c:pt>
                <c:pt idx="281">
                  <c:v>0.95134370579915095</c:v>
                </c:pt>
                <c:pt idx="282">
                  <c:v>0.95615275813295597</c:v>
                </c:pt>
                <c:pt idx="283">
                  <c:v>0.96096181046676099</c:v>
                </c:pt>
                <c:pt idx="284">
                  <c:v>0.96577086280056601</c:v>
                </c:pt>
                <c:pt idx="285">
                  <c:v>0.97057991513437103</c:v>
                </c:pt>
                <c:pt idx="286">
                  <c:v>0.97538896746817505</c:v>
                </c:pt>
                <c:pt idx="287">
                  <c:v>0.98019801980197996</c:v>
                </c:pt>
                <c:pt idx="288">
                  <c:v>0.98500707213578598</c:v>
                </c:pt>
                <c:pt idx="289">
                  <c:v>0.98981612446959</c:v>
                </c:pt>
                <c:pt idx="290">
                  <c:v>0.99462517680339502</c:v>
                </c:pt>
                <c:pt idx="291">
                  <c:v>0.99943422913720004</c:v>
                </c:pt>
                <c:pt idx="292">
                  <c:v>1.0042432814710001</c:v>
                </c:pt>
                <c:pt idx="293">
                  <c:v>1.0090523338048101</c:v>
                </c:pt>
                <c:pt idx="294">
                  <c:v>1.0138613861386101</c:v>
                </c:pt>
                <c:pt idx="295">
                  <c:v>1.0186704384724199</c:v>
                </c:pt>
                <c:pt idx="296">
                  <c:v>1.0234794908062199</c:v>
                </c:pt>
                <c:pt idx="297">
                  <c:v>1.0282885431400299</c:v>
                </c:pt>
                <c:pt idx="298">
                  <c:v>1.03309759547383</c:v>
                </c:pt>
                <c:pt idx="299">
                  <c:v>1.03790664780764</c:v>
                </c:pt>
                <c:pt idx="300">
                  <c:v>1.04271570014144</c:v>
                </c:pt>
                <c:pt idx="301">
                  <c:v>1.04752475247525</c:v>
                </c:pt>
                <c:pt idx="302">
                  <c:v>1.05233380480905</c:v>
                </c:pt>
                <c:pt idx="303">
                  <c:v>1.05714285714286</c:v>
                </c:pt>
                <c:pt idx="304">
                  <c:v>1.0619519094766601</c:v>
                </c:pt>
                <c:pt idx="305">
                  <c:v>1.0667609618104701</c:v>
                </c:pt>
                <c:pt idx="306">
                  <c:v>1.0715700141442701</c:v>
                </c:pt>
                <c:pt idx="307">
                  <c:v>1.0763790664780799</c:v>
                </c:pt>
                <c:pt idx="308">
                  <c:v>1.0811881188118799</c:v>
                </c:pt>
                <c:pt idx="309">
                  <c:v>1.0859971711456899</c:v>
                </c:pt>
                <c:pt idx="310">
                  <c:v>1.09080622347949</c:v>
                </c:pt>
                <c:pt idx="311">
                  <c:v>1.0956152758133</c:v>
                </c:pt>
                <c:pt idx="312">
                  <c:v>1.1004243281471</c:v>
                </c:pt>
                <c:pt idx="313">
                  <c:v>1.10523338048091</c:v>
                </c:pt>
                <c:pt idx="314">
                  <c:v>1.11004243281471</c:v>
                </c:pt>
                <c:pt idx="315">
                  <c:v>1.1148514851485201</c:v>
                </c:pt>
                <c:pt idx="316">
                  <c:v>1.1196605374823201</c:v>
                </c:pt>
                <c:pt idx="317">
                  <c:v>1.1244695898161201</c:v>
                </c:pt>
                <c:pt idx="318">
                  <c:v>1.1292786421499299</c:v>
                </c:pt>
                <c:pt idx="319">
                  <c:v>1.1340876944837299</c:v>
                </c:pt>
                <c:pt idx="320">
                  <c:v>1.1388967468175399</c:v>
                </c:pt>
                <c:pt idx="321">
                  <c:v>1.14370579915134</c:v>
                </c:pt>
                <c:pt idx="322">
                  <c:v>1.14851485148515</c:v>
                </c:pt>
                <c:pt idx="323">
                  <c:v>1.15332390381895</c:v>
                </c:pt>
                <c:pt idx="324">
                  <c:v>1.15813295615276</c:v>
                </c:pt>
                <c:pt idx="325">
                  <c:v>1.16294200848656</c:v>
                </c:pt>
                <c:pt idx="326">
                  <c:v>1.1677510608203701</c:v>
                </c:pt>
                <c:pt idx="327">
                  <c:v>1.1725601131541701</c:v>
                </c:pt>
                <c:pt idx="328">
                  <c:v>1.1773691654879801</c:v>
                </c:pt>
                <c:pt idx="329">
                  <c:v>1.1821782178217799</c:v>
                </c:pt>
                <c:pt idx="330">
                  <c:v>1.1869872701555899</c:v>
                </c:pt>
                <c:pt idx="331">
                  <c:v>1.1917963224893899</c:v>
                </c:pt>
                <c:pt idx="332">
                  <c:v>1.1966053748232</c:v>
                </c:pt>
                <c:pt idx="333">
                  <c:v>1.201414427157</c:v>
                </c:pt>
                <c:pt idx="334">
                  <c:v>1.20622347949081</c:v>
                </c:pt>
                <c:pt idx="335">
                  <c:v>1.21103253182461</c:v>
                </c:pt>
                <c:pt idx="336">
                  <c:v>1.21584158415842</c:v>
                </c:pt>
                <c:pt idx="337">
                  <c:v>1.2206506364922201</c:v>
                </c:pt>
                <c:pt idx="338">
                  <c:v>1.2254596888260301</c:v>
                </c:pt>
                <c:pt idx="339">
                  <c:v>1.2302687411598301</c:v>
                </c:pt>
                <c:pt idx="340">
                  <c:v>1.2350777934936401</c:v>
                </c:pt>
                <c:pt idx="341">
                  <c:v>1.2398868458274399</c:v>
                </c:pt>
                <c:pt idx="342">
                  <c:v>1.2446958981612399</c:v>
                </c:pt>
                <c:pt idx="343">
                  <c:v>1.2495049504950499</c:v>
                </c:pt>
                <c:pt idx="344">
                  <c:v>1.25431400282885</c:v>
                </c:pt>
                <c:pt idx="345">
                  <c:v>1.25912305516266</c:v>
                </c:pt>
                <c:pt idx="346">
                  <c:v>1.26393210749646</c:v>
                </c:pt>
                <c:pt idx="347">
                  <c:v>1.26874115983027</c:v>
                </c:pt>
                <c:pt idx="348">
                  <c:v>1.2735502121640701</c:v>
                </c:pt>
                <c:pt idx="349">
                  <c:v>1.2783592644978801</c:v>
                </c:pt>
                <c:pt idx="350">
                  <c:v>1.2831683168316801</c:v>
                </c:pt>
                <c:pt idx="351">
                  <c:v>1.2879773691654901</c:v>
                </c:pt>
                <c:pt idx="352">
                  <c:v>1.2927864214992899</c:v>
                </c:pt>
                <c:pt idx="353">
                  <c:v>1.2975954738330999</c:v>
                </c:pt>
                <c:pt idx="354">
                  <c:v>1.2975954738330999</c:v>
                </c:pt>
                <c:pt idx="355">
                  <c:v>1.2927864214992899</c:v>
                </c:pt>
                <c:pt idx="356">
                  <c:v>1.2879773691654901</c:v>
                </c:pt>
                <c:pt idx="357">
                  <c:v>1.2831683168316801</c:v>
                </c:pt>
                <c:pt idx="358">
                  <c:v>1.2783592644978801</c:v>
                </c:pt>
                <c:pt idx="359">
                  <c:v>1.2735502121640701</c:v>
                </c:pt>
                <c:pt idx="360">
                  <c:v>1.26874115983027</c:v>
                </c:pt>
                <c:pt idx="361">
                  <c:v>1.26393210749646</c:v>
                </c:pt>
                <c:pt idx="362">
                  <c:v>1.25912305516266</c:v>
                </c:pt>
                <c:pt idx="363">
                  <c:v>1.25431400282885</c:v>
                </c:pt>
                <c:pt idx="364">
                  <c:v>1.2495049504950499</c:v>
                </c:pt>
                <c:pt idx="365">
                  <c:v>1.2446958981612399</c:v>
                </c:pt>
                <c:pt idx="366">
                  <c:v>1.2398868458274399</c:v>
                </c:pt>
                <c:pt idx="367">
                  <c:v>1.2350777934936401</c:v>
                </c:pt>
                <c:pt idx="368">
                  <c:v>1.2302687411598301</c:v>
                </c:pt>
                <c:pt idx="369">
                  <c:v>1.2254596888260301</c:v>
                </c:pt>
                <c:pt idx="370">
                  <c:v>1.2206506364922201</c:v>
                </c:pt>
                <c:pt idx="371">
                  <c:v>1.21584158415842</c:v>
                </c:pt>
                <c:pt idx="372">
                  <c:v>1.21103253182461</c:v>
                </c:pt>
                <c:pt idx="373">
                  <c:v>1.20622347949081</c:v>
                </c:pt>
                <c:pt idx="374">
                  <c:v>1.201414427157</c:v>
                </c:pt>
                <c:pt idx="375">
                  <c:v>1.1966053748232</c:v>
                </c:pt>
                <c:pt idx="376">
                  <c:v>1.1917963224893899</c:v>
                </c:pt>
                <c:pt idx="377">
                  <c:v>1.1869872701555899</c:v>
                </c:pt>
                <c:pt idx="378">
                  <c:v>1.1821782178217799</c:v>
                </c:pt>
                <c:pt idx="379">
                  <c:v>1.1773691654879801</c:v>
                </c:pt>
                <c:pt idx="380">
                  <c:v>1.1725601131541701</c:v>
                </c:pt>
                <c:pt idx="381">
                  <c:v>1.1677510608203701</c:v>
                </c:pt>
                <c:pt idx="382">
                  <c:v>1.16294200848656</c:v>
                </c:pt>
                <c:pt idx="383">
                  <c:v>1.15813295615276</c:v>
                </c:pt>
                <c:pt idx="384">
                  <c:v>1.15332390381895</c:v>
                </c:pt>
                <c:pt idx="385">
                  <c:v>1.14851485148515</c:v>
                </c:pt>
                <c:pt idx="386">
                  <c:v>1.14370579915134</c:v>
                </c:pt>
                <c:pt idx="387">
                  <c:v>1.1388967468175399</c:v>
                </c:pt>
                <c:pt idx="388">
                  <c:v>1.1340876944837299</c:v>
                </c:pt>
                <c:pt idx="389">
                  <c:v>1.1292786421499299</c:v>
                </c:pt>
                <c:pt idx="390">
                  <c:v>1.1244695898161201</c:v>
                </c:pt>
                <c:pt idx="391">
                  <c:v>1.1196605374823201</c:v>
                </c:pt>
                <c:pt idx="392">
                  <c:v>1.1148514851485201</c:v>
                </c:pt>
                <c:pt idx="393">
                  <c:v>1.11004243281471</c:v>
                </c:pt>
                <c:pt idx="394">
                  <c:v>1.10523338048091</c:v>
                </c:pt>
                <c:pt idx="395">
                  <c:v>1.1004243281471</c:v>
                </c:pt>
                <c:pt idx="396">
                  <c:v>1.0956152758133</c:v>
                </c:pt>
                <c:pt idx="397">
                  <c:v>1.09080622347949</c:v>
                </c:pt>
                <c:pt idx="398">
                  <c:v>1.0859971711456899</c:v>
                </c:pt>
                <c:pt idx="399">
                  <c:v>1.0811881188118799</c:v>
                </c:pt>
                <c:pt idx="400">
                  <c:v>1.0763790664780799</c:v>
                </c:pt>
                <c:pt idx="401">
                  <c:v>1.0715700141442701</c:v>
                </c:pt>
                <c:pt idx="402">
                  <c:v>1.0667609618104701</c:v>
                </c:pt>
                <c:pt idx="403">
                  <c:v>1.0619519094766601</c:v>
                </c:pt>
                <c:pt idx="404">
                  <c:v>1.05714285714286</c:v>
                </c:pt>
                <c:pt idx="405">
                  <c:v>1.05233380480905</c:v>
                </c:pt>
                <c:pt idx="406">
                  <c:v>1.04752475247525</c:v>
                </c:pt>
                <c:pt idx="407">
                  <c:v>1.04271570014144</c:v>
                </c:pt>
                <c:pt idx="408">
                  <c:v>1.03790664780764</c:v>
                </c:pt>
                <c:pt idx="409">
                  <c:v>1.03309759547383</c:v>
                </c:pt>
                <c:pt idx="410">
                  <c:v>1.0282885431400299</c:v>
                </c:pt>
                <c:pt idx="411">
                  <c:v>1.0234794908062199</c:v>
                </c:pt>
                <c:pt idx="412">
                  <c:v>1.0186704384724199</c:v>
                </c:pt>
                <c:pt idx="413">
                  <c:v>1.0138613861386101</c:v>
                </c:pt>
                <c:pt idx="414">
                  <c:v>1.0090523338048101</c:v>
                </c:pt>
                <c:pt idx="415">
                  <c:v>1.0042432814710001</c:v>
                </c:pt>
                <c:pt idx="416">
                  <c:v>0.99943422913719904</c:v>
                </c:pt>
                <c:pt idx="417">
                  <c:v>0.99462517680339402</c:v>
                </c:pt>
                <c:pt idx="418">
                  <c:v>0.98981612446959</c:v>
                </c:pt>
                <c:pt idx="419">
                  <c:v>0.98500707213578498</c:v>
                </c:pt>
                <c:pt idx="420">
                  <c:v>0.98019801980197996</c:v>
                </c:pt>
                <c:pt idx="421">
                  <c:v>0.97538896746817505</c:v>
                </c:pt>
                <c:pt idx="422">
                  <c:v>0.97057991513437103</c:v>
                </c:pt>
                <c:pt idx="423">
                  <c:v>0.96577086280056601</c:v>
                </c:pt>
                <c:pt idx="424">
                  <c:v>0.96096181046676099</c:v>
                </c:pt>
                <c:pt idx="425">
                  <c:v>0.95615275813295597</c:v>
                </c:pt>
                <c:pt idx="426">
                  <c:v>0.95134370579915095</c:v>
                </c:pt>
                <c:pt idx="427">
                  <c:v>0.94653465346534704</c:v>
                </c:pt>
                <c:pt idx="428">
                  <c:v>0.94172560113154202</c:v>
                </c:pt>
                <c:pt idx="429">
                  <c:v>0.936916548797737</c:v>
                </c:pt>
                <c:pt idx="430">
                  <c:v>0.93210749646393198</c:v>
                </c:pt>
                <c:pt idx="431">
                  <c:v>0.92729844413012696</c:v>
                </c:pt>
                <c:pt idx="432">
                  <c:v>0.92248939179632305</c:v>
                </c:pt>
                <c:pt idx="433">
                  <c:v>0.91768033946251804</c:v>
                </c:pt>
                <c:pt idx="434">
                  <c:v>0.91287128712871302</c:v>
                </c:pt>
                <c:pt idx="435">
                  <c:v>0.908062234794908</c:v>
                </c:pt>
                <c:pt idx="436">
                  <c:v>0.90325318246110298</c:v>
                </c:pt>
                <c:pt idx="437">
                  <c:v>0.89844413012729796</c:v>
                </c:pt>
                <c:pt idx="438">
                  <c:v>0.89363507779349405</c:v>
                </c:pt>
                <c:pt idx="439">
                  <c:v>0.88882602545968903</c:v>
                </c:pt>
                <c:pt idx="440">
                  <c:v>0.88401697312588401</c:v>
                </c:pt>
                <c:pt idx="441">
                  <c:v>0.87920792079207899</c:v>
                </c:pt>
                <c:pt idx="442">
                  <c:v>0.87439886845827397</c:v>
                </c:pt>
                <c:pt idx="443">
                  <c:v>0.86958981612446895</c:v>
                </c:pt>
                <c:pt idx="444">
                  <c:v>0.86478076379066504</c:v>
                </c:pt>
                <c:pt idx="445">
                  <c:v>0.85997171145686002</c:v>
                </c:pt>
                <c:pt idx="446">
                  <c:v>0.855162659123056</c:v>
                </c:pt>
                <c:pt idx="447">
                  <c:v>0.85035360678924998</c:v>
                </c:pt>
                <c:pt idx="448">
                  <c:v>0.84554455445544496</c:v>
                </c:pt>
                <c:pt idx="449">
                  <c:v>0.84073550212164105</c:v>
                </c:pt>
                <c:pt idx="450">
                  <c:v>0.83592644978783603</c:v>
                </c:pt>
                <c:pt idx="451">
                  <c:v>0.83111739745403101</c:v>
                </c:pt>
                <c:pt idx="452">
                  <c:v>0.826308345120226</c:v>
                </c:pt>
                <c:pt idx="453">
                  <c:v>0.82149929278642198</c:v>
                </c:pt>
                <c:pt idx="454">
                  <c:v>0.81669024045261596</c:v>
                </c:pt>
                <c:pt idx="455">
                  <c:v>0.81188118811881205</c:v>
                </c:pt>
                <c:pt idx="456">
                  <c:v>0.80707213578500703</c:v>
                </c:pt>
                <c:pt idx="457">
                  <c:v>0.80226308345120201</c:v>
                </c:pt>
                <c:pt idx="458">
                  <c:v>0.79745403111739799</c:v>
                </c:pt>
                <c:pt idx="459">
                  <c:v>0.79264497878359197</c:v>
                </c:pt>
                <c:pt idx="460">
                  <c:v>0.78783592644978795</c:v>
                </c:pt>
                <c:pt idx="461">
                  <c:v>0.78302687411598304</c:v>
                </c:pt>
                <c:pt idx="462">
                  <c:v>0.77821782178217802</c:v>
                </c:pt>
                <c:pt idx="463">
                  <c:v>0.773408769448374</c:v>
                </c:pt>
                <c:pt idx="464">
                  <c:v>0.76859971711456798</c:v>
                </c:pt>
                <c:pt idx="465">
                  <c:v>0.76379066478076396</c:v>
                </c:pt>
                <c:pt idx="466">
                  <c:v>0.75898161244695905</c:v>
                </c:pt>
                <c:pt idx="467">
                  <c:v>0.75417256011315403</c:v>
                </c:pt>
                <c:pt idx="468">
                  <c:v>0.74936350777935001</c:v>
                </c:pt>
                <c:pt idx="469">
                  <c:v>0.74455445544554399</c:v>
                </c:pt>
                <c:pt idx="470">
                  <c:v>0.73974540311173997</c:v>
                </c:pt>
                <c:pt idx="471">
                  <c:v>0.73493635077793495</c:v>
                </c:pt>
                <c:pt idx="472">
                  <c:v>0.73012729844413005</c:v>
                </c:pt>
                <c:pt idx="473">
                  <c:v>0.72531824611032503</c:v>
                </c:pt>
                <c:pt idx="474">
                  <c:v>0.72050919377652001</c:v>
                </c:pt>
                <c:pt idx="475">
                  <c:v>0.71570014144271599</c:v>
                </c:pt>
                <c:pt idx="476">
                  <c:v>0.71089108910891097</c:v>
                </c:pt>
                <c:pt idx="477">
                  <c:v>0.70608203677510595</c:v>
                </c:pt>
                <c:pt idx="478">
                  <c:v>0.70127298444130104</c:v>
                </c:pt>
                <c:pt idx="479">
                  <c:v>0.69646393210749602</c:v>
                </c:pt>
                <c:pt idx="480">
                  <c:v>0.691654879773691</c:v>
                </c:pt>
                <c:pt idx="481">
                  <c:v>0.68684582743988698</c:v>
                </c:pt>
                <c:pt idx="482">
                  <c:v>0.68203677510608196</c:v>
                </c:pt>
                <c:pt idx="483">
                  <c:v>0.67722772277227705</c:v>
                </c:pt>
                <c:pt idx="484">
                  <c:v>0.67241867043847203</c:v>
                </c:pt>
                <c:pt idx="485">
                  <c:v>0.66760961810466701</c:v>
                </c:pt>
                <c:pt idx="486">
                  <c:v>0.66280056577086299</c:v>
                </c:pt>
                <c:pt idx="487">
                  <c:v>0.65799151343705797</c:v>
                </c:pt>
                <c:pt idx="488">
                  <c:v>0.65318246110325295</c:v>
                </c:pt>
                <c:pt idx="489">
                  <c:v>0.64837340876944805</c:v>
                </c:pt>
                <c:pt idx="490">
                  <c:v>0.64356435643564303</c:v>
                </c:pt>
                <c:pt idx="491">
                  <c:v>0.63875530410183901</c:v>
                </c:pt>
                <c:pt idx="492">
                  <c:v>0.63394625176803399</c:v>
                </c:pt>
                <c:pt idx="493">
                  <c:v>0.62913719943422897</c:v>
                </c:pt>
                <c:pt idx="494">
                  <c:v>0.62432814710042395</c:v>
                </c:pt>
                <c:pt idx="495">
                  <c:v>0.61951909476662004</c:v>
                </c:pt>
                <c:pt idx="496">
                  <c:v>0.61471004243281502</c:v>
                </c:pt>
                <c:pt idx="497">
                  <c:v>0.60990099009901</c:v>
                </c:pt>
                <c:pt idx="498">
                  <c:v>0.60509193776520498</c:v>
                </c:pt>
                <c:pt idx="499">
                  <c:v>0.60028288543139996</c:v>
                </c:pt>
                <c:pt idx="500">
                  <c:v>0.59547383309759605</c:v>
                </c:pt>
                <c:pt idx="501">
                  <c:v>0.59066478076379103</c:v>
                </c:pt>
                <c:pt idx="502">
                  <c:v>0.58585572842998601</c:v>
                </c:pt>
                <c:pt idx="503">
                  <c:v>0.58104667609618099</c:v>
                </c:pt>
                <c:pt idx="504">
                  <c:v>0.57623762376237597</c:v>
                </c:pt>
                <c:pt idx="505">
                  <c:v>0.57142857142857195</c:v>
                </c:pt>
                <c:pt idx="506">
                  <c:v>0.56661951909476704</c:v>
                </c:pt>
                <c:pt idx="507">
                  <c:v>0.56181046676096202</c:v>
                </c:pt>
                <c:pt idx="508">
                  <c:v>0.557001414427157</c:v>
                </c:pt>
                <c:pt idx="509">
                  <c:v>0.55219236209335198</c:v>
                </c:pt>
                <c:pt idx="510">
                  <c:v>0.54738330975954796</c:v>
                </c:pt>
                <c:pt idx="511">
                  <c:v>0.54257425742574295</c:v>
                </c:pt>
                <c:pt idx="512">
                  <c:v>0.53776520509193804</c:v>
                </c:pt>
                <c:pt idx="513">
                  <c:v>0.53295615275813302</c:v>
                </c:pt>
                <c:pt idx="514">
                  <c:v>0.528147100424328</c:v>
                </c:pt>
                <c:pt idx="515">
                  <c:v>0.52333804809052398</c:v>
                </c:pt>
                <c:pt idx="516">
                  <c:v>0.51852899575671796</c:v>
                </c:pt>
                <c:pt idx="517">
                  <c:v>0.51371994342291405</c:v>
                </c:pt>
                <c:pt idx="518">
                  <c:v>0.50891089108910803</c:v>
                </c:pt>
                <c:pt idx="519">
                  <c:v>0.50410183875530401</c:v>
                </c:pt>
                <c:pt idx="520">
                  <c:v>0.49929278642149899</c:v>
                </c:pt>
                <c:pt idx="521">
                  <c:v>0.49448373408769403</c:v>
                </c:pt>
                <c:pt idx="522">
                  <c:v>0.48967468175388901</c:v>
                </c:pt>
                <c:pt idx="523">
                  <c:v>0.48486562942008399</c:v>
                </c:pt>
                <c:pt idx="524">
                  <c:v>0.48005657708628002</c:v>
                </c:pt>
                <c:pt idx="525">
                  <c:v>0.475247524752475</c:v>
                </c:pt>
                <c:pt idx="526">
                  <c:v>0.47043847241866998</c:v>
                </c:pt>
                <c:pt idx="527">
                  <c:v>0.46562942008486502</c:v>
                </c:pt>
                <c:pt idx="528">
                  <c:v>0.46082036775106</c:v>
                </c:pt>
                <c:pt idx="529">
                  <c:v>0.45601131541725598</c:v>
                </c:pt>
                <c:pt idx="530">
                  <c:v>0.45120226308345102</c:v>
                </c:pt>
                <c:pt idx="531">
                  <c:v>0.446393210749646</c:v>
                </c:pt>
                <c:pt idx="532">
                  <c:v>0.44158415841584098</c:v>
                </c:pt>
                <c:pt idx="533">
                  <c:v>0.43677510608203601</c:v>
                </c:pt>
                <c:pt idx="534">
                  <c:v>0.43196605374823199</c:v>
                </c:pt>
                <c:pt idx="535">
                  <c:v>0.42715700141442697</c:v>
                </c:pt>
                <c:pt idx="536">
                  <c:v>0.42234794908062201</c:v>
                </c:pt>
                <c:pt idx="537">
                  <c:v>0.41753889674681699</c:v>
                </c:pt>
                <c:pt idx="538">
                  <c:v>0.41272984441301303</c:v>
                </c:pt>
                <c:pt idx="539">
                  <c:v>0.40792079207920801</c:v>
                </c:pt>
                <c:pt idx="540">
                  <c:v>0.40311173974540299</c:v>
                </c:pt>
                <c:pt idx="541">
                  <c:v>0.39830268741159802</c:v>
                </c:pt>
                <c:pt idx="542">
                  <c:v>0.393493635077793</c:v>
                </c:pt>
                <c:pt idx="543">
                  <c:v>0.38868458274398898</c:v>
                </c:pt>
                <c:pt idx="544">
                  <c:v>0.38387553041018402</c:v>
                </c:pt>
                <c:pt idx="545">
                  <c:v>0.379066478076379</c:v>
                </c:pt>
                <c:pt idx="546">
                  <c:v>0.37425742574257398</c:v>
                </c:pt>
                <c:pt idx="547">
                  <c:v>0.36944837340876902</c:v>
                </c:pt>
                <c:pt idx="548">
                  <c:v>0.36463932107496499</c:v>
                </c:pt>
                <c:pt idx="549">
                  <c:v>0.35983026874115998</c:v>
                </c:pt>
                <c:pt idx="550">
                  <c:v>0.35502121640735501</c:v>
                </c:pt>
                <c:pt idx="551">
                  <c:v>0.35021216407354999</c:v>
                </c:pt>
                <c:pt idx="552">
                  <c:v>0.34540311173974497</c:v>
                </c:pt>
                <c:pt idx="553">
                  <c:v>0.34059405940594101</c:v>
                </c:pt>
                <c:pt idx="554">
                  <c:v>0.33578500707213599</c:v>
                </c:pt>
                <c:pt idx="555">
                  <c:v>0.33097595473833102</c:v>
                </c:pt>
                <c:pt idx="556">
                  <c:v>0.326166902404526</c:v>
                </c:pt>
                <c:pt idx="557">
                  <c:v>0.32135785007072198</c:v>
                </c:pt>
                <c:pt idx="558">
                  <c:v>0.31654879773691702</c:v>
                </c:pt>
                <c:pt idx="559">
                  <c:v>0.311739745403112</c:v>
                </c:pt>
                <c:pt idx="560">
                  <c:v>0.30693069306930698</c:v>
                </c:pt>
                <c:pt idx="561">
                  <c:v>0.30212164073550202</c:v>
                </c:pt>
                <c:pt idx="562">
                  <c:v>0.297312588401698</c:v>
                </c:pt>
                <c:pt idx="563">
                  <c:v>0.29250353606789298</c:v>
                </c:pt>
                <c:pt idx="564">
                  <c:v>0.28769448373408801</c:v>
                </c:pt>
                <c:pt idx="565">
                  <c:v>0.28288543140028299</c:v>
                </c:pt>
                <c:pt idx="566">
                  <c:v>0.27807637906647797</c:v>
                </c:pt>
                <c:pt idx="567">
                  <c:v>0.27326732673267401</c:v>
                </c:pt>
                <c:pt idx="568">
                  <c:v>0.26845827439886899</c:v>
                </c:pt>
                <c:pt idx="569">
                  <c:v>0.26364922206506303</c:v>
                </c:pt>
                <c:pt idx="570">
                  <c:v>0.25884016973125801</c:v>
                </c:pt>
                <c:pt idx="571">
                  <c:v>0.25403111739745299</c:v>
                </c:pt>
                <c:pt idx="572">
                  <c:v>0.249222065063649</c:v>
                </c:pt>
                <c:pt idx="573">
                  <c:v>0.244413012729844</c:v>
                </c:pt>
                <c:pt idx="574">
                  <c:v>0.23960396039603901</c:v>
                </c:pt>
                <c:pt idx="575">
                  <c:v>0.23479490806223399</c:v>
                </c:pt>
                <c:pt idx="576">
                  <c:v>0.229985855728429</c:v>
                </c:pt>
                <c:pt idx="577">
                  <c:v>0.22517680339462501</c:v>
                </c:pt>
                <c:pt idx="578">
                  <c:v>0.22036775106081999</c:v>
                </c:pt>
                <c:pt idx="579">
                  <c:v>0.215558698727015</c:v>
                </c:pt>
                <c:pt idx="580">
                  <c:v>0.21074964639321001</c:v>
                </c:pt>
                <c:pt idx="581">
                  <c:v>0.20594059405940601</c:v>
                </c:pt>
                <c:pt idx="582">
                  <c:v>0.20113154172560099</c:v>
                </c:pt>
                <c:pt idx="583">
                  <c:v>0.196322489391796</c:v>
                </c:pt>
                <c:pt idx="584">
                  <c:v>0.19151343705799101</c:v>
                </c:pt>
                <c:pt idx="585">
                  <c:v>0.18670438472418599</c:v>
                </c:pt>
                <c:pt idx="586">
                  <c:v>0.181895332390382</c:v>
                </c:pt>
                <c:pt idx="587">
                  <c:v>0.17708628005657701</c:v>
                </c:pt>
                <c:pt idx="588">
                  <c:v>0.17227722772277199</c:v>
                </c:pt>
                <c:pt idx="589">
                  <c:v>0.16746817538896699</c:v>
                </c:pt>
                <c:pt idx="590">
                  <c:v>0.162659123055162</c:v>
                </c:pt>
                <c:pt idx="591">
                  <c:v>0.15785007072135801</c:v>
                </c:pt>
                <c:pt idx="592">
                  <c:v>0.15304101838755299</c:v>
                </c:pt>
                <c:pt idx="593">
                  <c:v>0.148231966053748</c:v>
                </c:pt>
                <c:pt idx="594">
                  <c:v>0.14342291371994301</c:v>
                </c:pt>
                <c:pt idx="595">
                  <c:v>0.13861386138613799</c:v>
                </c:pt>
                <c:pt idx="596">
                  <c:v>0.133804809052334</c:v>
                </c:pt>
                <c:pt idx="597">
                  <c:v>0.128995756718529</c:v>
                </c:pt>
                <c:pt idx="598">
                  <c:v>0.124186704384724</c:v>
                </c:pt>
                <c:pt idx="599">
                  <c:v>0.11937765205091901</c:v>
                </c:pt>
                <c:pt idx="600">
                  <c:v>0.114568599717115</c:v>
                </c:pt>
                <c:pt idx="601">
                  <c:v>0.10975954738330999</c:v>
                </c:pt>
                <c:pt idx="602">
                  <c:v>0.104950495049505</c:v>
                </c:pt>
                <c:pt idx="603">
                  <c:v>0.1001414427157</c:v>
                </c:pt>
                <c:pt idx="604">
                  <c:v>9.5332390381894797E-2</c:v>
                </c:pt>
                <c:pt idx="605">
                  <c:v>9.0523338048090901E-2</c:v>
                </c:pt>
                <c:pt idx="606">
                  <c:v>8.5714285714285798E-2</c:v>
                </c:pt>
                <c:pt idx="607">
                  <c:v>8.0905233380480807E-2</c:v>
                </c:pt>
                <c:pt idx="608">
                  <c:v>7.6096181046675801E-2</c:v>
                </c:pt>
                <c:pt idx="609">
                  <c:v>7.1287128712870698E-2</c:v>
                </c:pt>
                <c:pt idx="610">
                  <c:v>6.6478076379066803E-2</c:v>
                </c:pt>
                <c:pt idx="611">
                  <c:v>6.16690240452617E-2</c:v>
                </c:pt>
                <c:pt idx="612">
                  <c:v>5.6859971711456701E-2</c:v>
                </c:pt>
                <c:pt idx="613">
                  <c:v>5.2050919377651703E-2</c:v>
                </c:pt>
                <c:pt idx="614">
                  <c:v>4.72418670438466E-2</c:v>
                </c:pt>
                <c:pt idx="615">
                  <c:v>4.2432814710042698E-2</c:v>
                </c:pt>
                <c:pt idx="616">
                  <c:v>3.7623762376237602E-2</c:v>
                </c:pt>
                <c:pt idx="617">
                  <c:v>3.2814710042432603E-2</c:v>
                </c:pt>
                <c:pt idx="618">
                  <c:v>2.8005657708627601E-2</c:v>
                </c:pt>
                <c:pt idx="619">
                  <c:v>2.3196605374822502E-2</c:v>
                </c:pt>
                <c:pt idx="620">
                  <c:v>1.8387553041018599E-2</c:v>
                </c:pt>
                <c:pt idx="621">
                  <c:v>1.35785007072135E-2</c:v>
                </c:pt>
                <c:pt idx="622">
                  <c:v>8.7694483734084804E-3</c:v>
                </c:pt>
                <c:pt idx="623">
                  <c:v>3.96039603960346E-3</c:v>
                </c:pt>
                <c:pt idx="624">
                  <c:v>-8.4865629420050005E-4</c:v>
                </c:pt>
                <c:pt idx="625">
                  <c:v>-5.65770862800552E-3</c:v>
                </c:pt>
                <c:pt idx="626">
                  <c:v>-1.04667609618106E-2</c:v>
                </c:pt>
                <c:pt idx="627">
                  <c:v>-1.5275813295615601E-2</c:v>
                </c:pt>
                <c:pt idx="628">
                  <c:v>-2.0084865629420599E-2</c:v>
                </c:pt>
                <c:pt idx="629">
                  <c:v>-2.4893917963224599E-2</c:v>
                </c:pt>
                <c:pt idx="630">
                  <c:v>-2.9702970297029601E-2</c:v>
                </c:pt>
                <c:pt idx="631">
                  <c:v>-3.45120226308347E-2</c:v>
                </c:pt>
                <c:pt idx="632">
                  <c:v>-3.9321074964639699E-2</c:v>
                </c:pt>
                <c:pt idx="633">
                  <c:v>-4.4130127298444698E-2</c:v>
                </c:pt>
                <c:pt idx="634">
                  <c:v>-4.8939179632248697E-2</c:v>
                </c:pt>
                <c:pt idx="635">
                  <c:v>-5.3748231966053703E-2</c:v>
                </c:pt>
                <c:pt idx="636">
                  <c:v>-5.8557284299858701E-2</c:v>
                </c:pt>
                <c:pt idx="637">
                  <c:v>-6.3366336633663797E-2</c:v>
                </c:pt>
                <c:pt idx="638">
                  <c:v>-6.81753889674689E-2</c:v>
                </c:pt>
                <c:pt idx="639">
                  <c:v>-7.2984441301272795E-2</c:v>
                </c:pt>
                <c:pt idx="640">
                  <c:v>-7.7793493635077801E-2</c:v>
                </c:pt>
                <c:pt idx="641">
                  <c:v>-8.2602545968882807E-2</c:v>
                </c:pt>
                <c:pt idx="642">
                  <c:v>-8.7411598302687896E-2</c:v>
                </c:pt>
                <c:pt idx="643">
                  <c:v>-9.2220650636491902E-2</c:v>
                </c:pt>
                <c:pt idx="644">
                  <c:v>-9.7029702970296894E-2</c:v>
                </c:pt>
                <c:pt idx="645">
                  <c:v>-0.101838755304102</c:v>
                </c:pt>
                <c:pt idx="646">
                  <c:v>-0.106647807637907</c:v>
                </c:pt>
                <c:pt idx="647">
                  <c:v>-0.11145685997171199</c:v>
                </c:pt>
                <c:pt idx="648">
                  <c:v>-0.116265912305516</c:v>
                </c:pt>
                <c:pt idx="649">
                  <c:v>-0.12107496463932101</c:v>
                </c:pt>
                <c:pt idx="650">
                  <c:v>-0.12588401697312601</c:v>
                </c:pt>
                <c:pt idx="651">
                  <c:v>-0.130693069306931</c:v>
                </c:pt>
                <c:pt idx="652">
                  <c:v>-0.135502121640736</c:v>
                </c:pt>
                <c:pt idx="653">
                  <c:v>-0.14031117397453999</c:v>
                </c:pt>
                <c:pt idx="654">
                  <c:v>-0.14512022630834501</c:v>
                </c:pt>
                <c:pt idx="655">
                  <c:v>-0.14992927864215</c:v>
                </c:pt>
                <c:pt idx="656">
                  <c:v>-0.15473833097595499</c:v>
                </c:pt>
                <c:pt idx="657">
                  <c:v>-0.15954738330976001</c:v>
                </c:pt>
                <c:pt idx="658">
                  <c:v>-0.164356435643564</c:v>
                </c:pt>
                <c:pt idx="659">
                  <c:v>-0.16916548797736899</c:v>
                </c:pt>
                <c:pt idx="660">
                  <c:v>-0.17397454031117399</c:v>
                </c:pt>
                <c:pt idx="661">
                  <c:v>-0.17878359264497901</c:v>
                </c:pt>
                <c:pt idx="662">
                  <c:v>-0.183592644978784</c:v>
                </c:pt>
                <c:pt idx="663">
                  <c:v>-0.18840169731258799</c:v>
                </c:pt>
                <c:pt idx="664">
                  <c:v>-0.19321074964639301</c:v>
                </c:pt>
                <c:pt idx="665">
                  <c:v>-0.198019801980198</c:v>
                </c:pt>
                <c:pt idx="666">
                  <c:v>-0.20282885431400299</c:v>
                </c:pt>
                <c:pt idx="667">
                  <c:v>-0.20763790664780701</c:v>
                </c:pt>
                <c:pt idx="668">
                  <c:v>-0.21244695898161201</c:v>
                </c:pt>
                <c:pt idx="669">
                  <c:v>-0.217256011315417</c:v>
                </c:pt>
                <c:pt idx="670">
                  <c:v>-0.22206506364922199</c:v>
                </c:pt>
                <c:pt idx="671">
                  <c:v>-0.22687411598302701</c:v>
                </c:pt>
                <c:pt idx="672">
                  <c:v>-0.231683168316831</c:v>
                </c:pt>
                <c:pt idx="673">
                  <c:v>-0.23649222065063599</c:v>
                </c:pt>
                <c:pt idx="674">
                  <c:v>-0.24130127298444101</c:v>
                </c:pt>
                <c:pt idx="675">
                  <c:v>-0.246110325318246</c:v>
                </c:pt>
                <c:pt idx="676">
                  <c:v>-0.25091937765205202</c:v>
                </c:pt>
                <c:pt idx="677">
                  <c:v>-0.25572842998585599</c:v>
                </c:pt>
                <c:pt idx="678">
                  <c:v>-0.26053748231966101</c:v>
                </c:pt>
                <c:pt idx="679">
                  <c:v>-0.26534653465346603</c:v>
                </c:pt>
                <c:pt idx="680">
                  <c:v>-0.27015558698727099</c:v>
                </c:pt>
                <c:pt idx="681">
                  <c:v>-0.27496463932107601</c:v>
                </c:pt>
                <c:pt idx="682">
                  <c:v>-0.27977369165487997</c:v>
                </c:pt>
                <c:pt idx="683">
                  <c:v>-0.28458274398868499</c:v>
                </c:pt>
                <c:pt idx="684">
                  <c:v>-0.28939179632249001</c:v>
                </c:pt>
                <c:pt idx="685">
                  <c:v>-0.29420084865629498</c:v>
                </c:pt>
                <c:pt idx="686">
                  <c:v>-0.2990099009901</c:v>
                </c:pt>
                <c:pt idx="687">
                  <c:v>-0.30381895332390402</c:v>
                </c:pt>
                <c:pt idx="688">
                  <c:v>-0.30862800565770898</c:v>
                </c:pt>
                <c:pt idx="689">
                  <c:v>-0.313437057991514</c:v>
                </c:pt>
                <c:pt idx="690">
                  <c:v>-0.31824611032531902</c:v>
                </c:pt>
                <c:pt idx="691">
                  <c:v>-0.32305516265912299</c:v>
                </c:pt>
                <c:pt idx="692">
                  <c:v>-0.327864214992928</c:v>
                </c:pt>
                <c:pt idx="693">
                  <c:v>-0.33267326732673302</c:v>
                </c:pt>
                <c:pt idx="694">
                  <c:v>-0.33748231966053799</c:v>
                </c:pt>
                <c:pt idx="695">
                  <c:v>-0.34229137199434301</c:v>
                </c:pt>
                <c:pt idx="696">
                  <c:v>-0.34710042432814697</c:v>
                </c:pt>
                <c:pt idx="697">
                  <c:v>-0.35190947666195199</c:v>
                </c:pt>
                <c:pt idx="698">
                  <c:v>-0.35671852899575701</c:v>
                </c:pt>
                <c:pt idx="699">
                  <c:v>-0.36152758132956198</c:v>
                </c:pt>
                <c:pt idx="700">
                  <c:v>-0.366336633663367</c:v>
                </c:pt>
                <c:pt idx="701">
                  <c:v>-0.37114568599717102</c:v>
                </c:pt>
                <c:pt idx="702">
                  <c:v>-0.37595473833097598</c:v>
                </c:pt>
                <c:pt idx="703">
                  <c:v>-0.380763790664781</c:v>
                </c:pt>
                <c:pt idx="704">
                  <c:v>-0.38557284299858602</c:v>
                </c:pt>
                <c:pt idx="705">
                  <c:v>-0.39038189533239098</c:v>
                </c:pt>
                <c:pt idx="706">
                  <c:v>-0.395190947666195</c:v>
                </c:pt>
                <c:pt idx="707">
                  <c:v>-0.4</c:v>
                </c:pt>
              </c:numCache>
            </c:numRef>
          </c:xVal>
          <c:yVal>
            <c:numRef>
              <c:f>Comparison!$D$8:$D$720</c:f>
              <c:numCache>
                <c:formatCode>General</c:formatCode>
                <c:ptCount val="713"/>
                <c:pt idx="0">
                  <c:v>-3.2938250716870501</c:v>
                </c:pt>
                <c:pt idx="1">
                  <c:v>-3.2937133615172698</c:v>
                </c:pt>
                <c:pt idx="2">
                  <c:v>-3.2935987865311498</c:v>
                </c:pt>
                <c:pt idx="3">
                  <c:v>-3.2934814068069498</c:v>
                </c:pt>
                <c:pt idx="4">
                  <c:v>-3.2933613299613902</c:v>
                </c:pt>
                <c:pt idx="5">
                  <c:v>-3.2932387230916702</c:v>
                </c:pt>
                <c:pt idx="6">
                  <c:v>-3.29311382472561</c:v>
                </c:pt>
                <c:pt idx="7">
                  <c:v>-3.29298693360795</c:v>
                </c:pt>
                <c:pt idx="8">
                  <c:v>-3.29285835694363</c:v>
                </c:pt>
                <c:pt idx="9">
                  <c:v>-3.2927283586471998</c:v>
                </c:pt>
                <c:pt idx="10">
                  <c:v>-3.2925971539399699</c:v>
                </c:pt>
                <c:pt idx="11">
                  <c:v>-3.2924649329159599</c:v>
                </c:pt>
                <c:pt idx="12">
                  <c:v>-3.2923318609400698</c:v>
                </c:pt>
                <c:pt idx="13">
                  <c:v>-3.2921980558780199</c:v>
                </c:pt>
                <c:pt idx="14">
                  <c:v>-3.29206358270747</c:v>
                </c:pt>
                <c:pt idx="15">
                  <c:v>-3.2919284597171901</c:v>
                </c:pt>
                <c:pt idx="16">
                  <c:v>-3.2917926531225699</c:v>
                </c:pt>
                <c:pt idx="17">
                  <c:v>-3.2916560832688901</c:v>
                </c:pt>
                <c:pt idx="18">
                  <c:v>-3.2915186540081498</c:v>
                </c:pt>
                <c:pt idx="19">
                  <c:v>-3.2913802762853202</c:v>
                </c:pt>
                <c:pt idx="20">
                  <c:v>-3.29124087434875</c:v>
                </c:pt>
                <c:pt idx="21">
                  <c:v>-3.2911003861705002</c:v>
                </c:pt>
                <c:pt idx="22">
                  <c:v>-3.2909587638698898</c:v>
                </c:pt>
                <c:pt idx="23">
                  <c:v>-3.2908159683473399</c:v>
                </c:pt>
                <c:pt idx="24">
                  <c:v>-3.2906719523360501</c:v>
                </c:pt>
                <c:pt idx="25">
                  <c:v>-3.29052664345725</c:v>
                </c:pt>
                <c:pt idx="26">
                  <c:v>-3.2903799330719901</c:v>
                </c:pt>
                <c:pt idx="27">
                  <c:v>-3.2902316651369601</c:v>
                </c:pt>
                <c:pt idx="28">
                  <c:v>-3.2900816424431301</c:v>
                </c:pt>
                <c:pt idx="29">
                  <c:v>-3.2899296502377502</c:v>
                </c:pt>
                <c:pt idx="30">
                  <c:v>-3.2897754624731101</c:v>
                </c:pt>
                <c:pt idx="31">
                  <c:v>-3.28961883068289</c:v>
                </c:pt>
                <c:pt idx="32">
                  <c:v>-3.2894594728650599</c:v>
                </c:pt>
                <c:pt idx="33">
                  <c:v>-3.2892970623723898</c:v>
                </c:pt>
                <c:pt idx="34">
                  <c:v>-3.2891312341897398</c:v>
                </c:pt>
                <c:pt idx="35">
                  <c:v>-3.2889616143920999</c:v>
                </c:pt>
                <c:pt idx="36">
                  <c:v>-3.2887878496130298</c:v>
                </c:pt>
                <c:pt idx="37">
                  <c:v>-3.2886096249388501</c:v>
                </c:pt>
                <c:pt idx="38">
                  <c:v>-3.2884266528511898</c:v>
                </c:pt>
                <c:pt idx="39">
                  <c:v>-3.2882386332187998</c:v>
                </c:pt>
                <c:pt idx="40">
                  <c:v>-3.28804523068239</c:v>
                </c:pt>
                <c:pt idx="41">
                  <c:v>-3.2878460868118</c:v>
                </c:pt>
                <c:pt idx="42">
                  <c:v>-3.2876408496582101</c:v>
                </c:pt>
                <c:pt idx="43">
                  <c:v>-3.2874292091165001</c:v>
                </c:pt>
                <c:pt idx="44">
                  <c:v>-3.2872109207204301</c:v>
                </c:pt>
                <c:pt idx="45">
                  <c:v>-3.28698580049296</c:v>
                </c:pt>
                <c:pt idx="46">
                  <c:v>-3.28675368505961</c:v>
                </c:pt>
                <c:pt idx="47">
                  <c:v>-3.28651438019679</c:v>
                </c:pt>
                <c:pt idx="48">
                  <c:v>-3.2862676383657701</c:v>
                </c:pt>
                <c:pt idx="49">
                  <c:v>-3.2860131768183098</c:v>
                </c:pt>
                <c:pt idx="50">
                  <c:v>-3.2857507131035302</c:v>
                </c:pt>
                <c:pt idx="51">
                  <c:v>-3.2854799948054398</c:v>
                </c:pt>
                <c:pt idx="52">
                  <c:v>-3.2852008293046202</c:v>
                </c:pt>
                <c:pt idx="53">
                  <c:v>-3.2849131135649201</c:v>
                </c:pt>
                <c:pt idx="54">
                  <c:v>-3.2846168291886899</c:v>
                </c:pt>
                <c:pt idx="55">
                  <c:v>-3.2843119969478201</c:v>
                </c:pt>
                <c:pt idx="56">
                  <c:v>-3.2839986429265702</c:v>
                </c:pt>
                <c:pt idx="57">
                  <c:v>-3.2836768052401299</c:v>
                </c:pt>
                <c:pt idx="58">
                  <c:v>-3.28334655236482</c:v>
                </c:pt>
                <c:pt idx="59">
                  <c:v>-3.28300798411545</c:v>
                </c:pt>
                <c:pt idx="60">
                  <c:v>-3.2826612152696102</c:v>
                </c:pt>
                <c:pt idx="61">
                  <c:v>-3.2823063650101401</c:v>
                </c:pt>
                <c:pt idx="62">
                  <c:v>-3.2819435637709198</c:v>
                </c:pt>
                <c:pt idx="63">
                  <c:v>-3.2815729485216001</c:v>
                </c:pt>
                <c:pt idx="64">
                  <c:v>-3.2811946349049999</c:v>
                </c:pt>
                <c:pt idx="65">
                  <c:v>-3.2808086893983699</c:v>
                </c:pt>
                <c:pt idx="66">
                  <c:v>-3.2804151072908598</c:v>
                </c:pt>
                <c:pt idx="67">
                  <c:v>-3.28001380806288</c:v>
                </c:pt>
                <c:pt idx="68">
                  <c:v>-3.2796046655457798</c:v>
                </c:pt>
                <c:pt idx="69">
                  <c:v>-3.2791875438978799</c:v>
                </c:pt>
                <c:pt idx="70">
                  <c:v>-3.2787623162258099</c:v>
                </c:pt>
                <c:pt idx="71">
                  <c:v>-3.2783288832301198</c:v>
                </c:pt>
                <c:pt idx="72">
                  <c:v>-3.27788718608255</c:v>
                </c:pt>
                <c:pt idx="73">
                  <c:v>-3.2774371903639499</c:v>
                </c:pt>
                <c:pt idx="74">
                  <c:v>-3.2769788526488499</c:v>
                </c:pt>
                <c:pt idx="75">
                  <c:v>-3.2765120987007399</c:v>
                </c:pt>
                <c:pt idx="76">
                  <c:v>-3.2760368190714502</c:v>
                </c:pt>
                <c:pt idx="77">
                  <c:v>-3.2755528763117101</c:v>
                </c:pt>
                <c:pt idx="78">
                  <c:v>-3.2750601353790598</c:v>
                </c:pt>
                <c:pt idx="79">
                  <c:v>-3.27455851145056</c:v>
                </c:pt>
                <c:pt idx="80">
                  <c:v>-3.2740479830051599</c:v>
                </c:pt>
                <c:pt idx="81">
                  <c:v>-3.2735285527972899</c:v>
                </c:pt>
                <c:pt idx="82">
                  <c:v>-3.2730002146503598</c:v>
                </c:pt>
                <c:pt idx="83">
                  <c:v>-3.2724629666200098</c:v>
                </c:pt>
                <c:pt idx="84">
                  <c:v>-3.2719168415629598</c:v>
                </c:pt>
                <c:pt idx="85">
                  <c:v>-3.2713619145614699</c:v>
                </c:pt>
                <c:pt idx="86">
                  <c:v>-3.27079829878905</c:v>
                </c:pt>
                <c:pt idx="87">
                  <c:v>-3.2702261587813601</c:v>
                </c:pt>
                <c:pt idx="88">
                  <c:v>-3.2696457237333698</c:v>
                </c:pt>
                <c:pt idx="89">
                  <c:v>-3.2690572776510298</c:v>
                </c:pt>
                <c:pt idx="90">
                  <c:v>-3.2684611437351498</c:v>
                </c:pt>
                <c:pt idx="91">
                  <c:v>-3.26785767458236</c:v>
                </c:pt>
                <c:pt idx="92">
                  <c:v>-3.2672472424094998</c:v>
                </c:pt>
                <c:pt idx="93">
                  <c:v>-3.2666302408857901</c:v>
                </c:pt>
                <c:pt idx="94">
                  <c:v>-3.2660070985718899</c:v>
                </c:pt>
                <c:pt idx="95">
                  <c:v>-3.2653782807931999</c:v>
                </c:pt>
                <c:pt idx="96">
                  <c:v>-3.2647442625674099</c:v>
                </c:pt>
                <c:pt idx="97">
                  <c:v>-3.2641054783780898</c:v>
                </c:pt>
                <c:pt idx="98">
                  <c:v>-3.26346229513533</c:v>
                </c:pt>
                <c:pt idx="99">
                  <c:v>-3.2628150430795002</c:v>
                </c:pt>
                <c:pt idx="100">
                  <c:v>-3.2621640582840299</c:v>
                </c:pt>
                <c:pt idx="101">
                  <c:v>-3.2615096788278901</c:v>
                </c:pt>
                <c:pt idx="102">
                  <c:v>-3.26085222360078</c:v>
                </c:pt>
                <c:pt idx="103">
                  <c:v>-3.2601919942900999</c:v>
                </c:pt>
                <c:pt idx="104">
                  <c:v>-3.25952927737724</c:v>
                </c:pt>
                <c:pt idx="105">
                  <c:v>-3.2588643345566699</c:v>
                </c:pt>
                <c:pt idx="106">
                  <c:v>-3.2581973989554598</c:v>
                </c:pt>
                <c:pt idx="107">
                  <c:v>-3.2575286771523801</c:v>
                </c:pt>
                <c:pt idx="108">
                  <c:v>-3.2568583512032299</c:v>
                </c:pt>
                <c:pt idx="109">
                  <c:v>-3.25618658646433</c:v>
                </c:pt>
                <c:pt idx="110">
                  <c:v>-3.2555135510066799</c:v>
                </c:pt>
                <c:pt idx="111">
                  <c:v>-3.2548394292416098</c:v>
                </c:pt>
                <c:pt idx="112">
                  <c:v>-3.2541644123789202</c:v>
                </c:pt>
                <c:pt idx="113">
                  <c:v>-3.2534886888882601</c:v>
                </c:pt>
                <c:pt idx="114">
                  <c:v>-3.25281245234184</c:v>
                </c:pt>
                <c:pt idx="115">
                  <c:v>-3.25213589767348</c:v>
                </c:pt>
                <c:pt idx="116">
                  <c:v>-3.2514591942679898</c:v>
                </c:pt>
                <c:pt idx="117">
                  <c:v>-3.2507824648442298</c:v>
                </c:pt>
                <c:pt idx="118">
                  <c:v>-3.2501057817174099</c:v>
                </c:pt>
                <c:pt idx="119">
                  <c:v>-3.2494291746470298</c:v>
                </c:pt>
                <c:pt idx="120">
                  <c:v>-3.2487526560634499</c:v>
                </c:pt>
                <c:pt idx="121">
                  <c:v>-3.2480762578797999</c:v>
                </c:pt>
                <c:pt idx="122">
                  <c:v>-3.2474000509251901</c:v>
                </c:pt>
                <c:pt idx="123">
                  <c:v>-3.24672412962031</c:v>
                </c:pt>
                <c:pt idx="124">
                  <c:v>-3.2460485908596799</c:v>
                </c:pt>
                <c:pt idx="125">
                  <c:v>-3.2453735476500198</c:v>
                </c:pt>
                <c:pt idx="126">
                  <c:v>-3.2446991485403198</c:v>
                </c:pt>
                <c:pt idx="127">
                  <c:v>-3.2440255622932299</c:v>
                </c:pt>
                <c:pt idx="128">
                  <c:v>-3.2433529625545701</c:v>
                </c:pt>
                <c:pt idx="129">
                  <c:v>-3.2426815241059099</c:v>
                </c:pt>
                <c:pt idx="130">
                  <c:v>-3.24201140173576</c:v>
                </c:pt>
                <c:pt idx="131">
                  <c:v>-3.2413427206928702</c:v>
                </c:pt>
                <c:pt idx="132">
                  <c:v>-3.2406756018926099</c:v>
                </c:pt>
                <c:pt idx="133">
                  <c:v>-3.2400101813262498</c:v>
                </c:pt>
                <c:pt idx="134">
                  <c:v>-3.23934660050113</c:v>
                </c:pt>
                <c:pt idx="135">
                  <c:v>-3.2386850026685901</c:v>
                </c:pt>
                <c:pt idx="136">
                  <c:v>-3.23802555801048</c:v>
                </c:pt>
                <c:pt idx="137">
                  <c:v>-3.2373684830267799</c:v>
                </c:pt>
                <c:pt idx="138">
                  <c:v>-3.23671403674527</c:v>
                </c:pt>
                <c:pt idx="139">
                  <c:v>-3.2360625169238602</c:v>
                </c:pt>
                <c:pt idx="140">
                  <c:v>-3.2354142620377999</c:v>
                </c:pt>
                <c:pt idx="141">
                  <c:v>-3.2347696416722398</c:v>
                </c:pt>
                <c:pt idx="142">
                  <c:v>-3.23412902373338</c:v>
                </c:pt>
                <c:pt idx="143">
                  <c:v>-3.23349274744155</c:v>
                </c:pt>
                <c:pt idx="144">
                  <c:v>-3.2328611310691402</c:v>
                </c:pt>
                <c:pt idx="145">
                  <c:v>-3.2322344854582399</c:v>
                </c:pt>
                <c:pt idx="146">
                  <c:v>-3.2316130985599498</c:v>
                </c:pt>
                <c:pt idx="147">
                  <c:v>-3.2309972083729299</c:v>
                </c:pt>
                <c:pt idx="148">
                  <c:v>-3.2303869990374099</c:v>
                </c:pt>
                <c:pt idx="149">
                  <c:v>-3.2297826142911199</c:v>
                </c:pt>
                <c:pt idx="150">
                  <c:v>-3.2291841651152202</c:v>
                </c:pt>
                <c:pt idx="151">
                  <c:v>-3.22859172577683</c:v>
                </c:pt>
                <c:pt idx="152">
                  <c:v>-3.2280053240608702</c:v>
                </c:pt>
                <c:pt idx="153">
                  <c:v>-3.2274249430692201</c:v>
                </c:pt>
                <c:pt idx="154">
                  <c:v>-3.22685053458749</c:v>
                </c:pt>
                <c:pt idx="155">
                  <c:v>-3.22628203243343</c:v>
                </c:pt>
                <c:pt idx="156">
                  <c:v>-3.22571936578727</c:v>
                </c:pt>
                <c:pt idx="157">
                  <c:v>-3.2251624551255702</c:v>
                </c:pt>
                <c:pt idx="158">
                  <c:v>-3.2246111907588801</c:v>
                </c:pt>
                <c:pt idx="159">
                  <c:v>-3.22406542873046</c:v>
                </c:pt>
                <c:pt idx="160">
                  <c:v>-3.2235249982836098</c:v>
                </c:pt>
                <c:pt idx="161">
                  <c:v>-3.2229896919337602</c:v>
                </c:pt>
                <c:pt idx="162">
                  <c:v>-3.2224592613173</c:v>
                </c:pt>
                <c:pt idx="163">
                  <c:v>-3.2219334535748199</c:v>
                </c:pt>
                <c:pt idx="164">
                  <c:v>-3.2214120593051998</c:v>
                </c:pt>
                <c:pt idx="165">
                  <c:v>-3.22089492574856</c:v>
                </c:pt>
                <c:pt idx="166">
                  <c:v>-3.2203819409914902</c:v>
                </c:pt>
                <c:pt idx="167">
                  <c:v>-3.2198730123664498</c:v>
                </c:pt>
                <c:pt idx="168">
                  <c:v>-3.21936805063137</c:v>
                </c:pt>
                <c:pt idx="169">
                  <c:v>-3.2188669657226598</c:v>
                </c:pt>
                <c:pt idx="170">
                  <c:v>-3.2183696682888998</c:v>
                </c:pt>
                <c:pt idx="171">
                  <c:v>-3.2178760712129</c:v>
                </c:pt>
                <c:pt idx="172">
                  <c:v>-3.2173860969150101</c:v>
                </c:pt>
                <c:pt idx="173">
                  <c:v>-3.2168996904379901</c:v>
                </c:pt>
                <c:pt idx="174">
                  <c:v>-3.2164168151424199</c:v>
                </c:pt>
                <c:pt idx="175">
                  <c:v>-3.2159374252197899</c:v>
                </c:pt>
                <c:pt idx="176">
                  <c:v>-3.21546144398775</c:v>
                </c:pt>
                <c:pt idx="177">
                  <c:v>-3.21498876534617</c:v>
                </c:pt>
                <c:pt idx="178">
                  <c:v>-3.21451927260149</c:v>
                </c:pt>
                <c:pt idx="179">
                  <c:v>-3.2140528514881099</c:v>
                </c:pt>
                <c:pt idx="180">
                  <c:v>-3.21358938000883</c:v>
                </c:pt>
                <c:pt idx="181">
                  <c:v>-3.2131287066801901</c:v>
                </c:pt>
                <c:pt idx="182">
                  <c:v>-3.2126706287690001</c:v>
                </c:pt>
                <c:pt idx="183">
                  <c:v>-3.2122148821060499</c:v>
                </c:pt>
                <c:pt idx="184">
                  <c:v>-3.2117611598562701</c:v>
                </c:pt>
                <c:pt idx="185">
                  <c:v>-3.2113091544532799</c:v>
                </c:pt>
                <c:pt idx="186">
                  <c:v>-3.2108585937348901</c:v>
                </c:pt>
                <c:pt idx="187">
                  <c:v>-3.21040924231633</c:v>
                </c:pt>
                <c:pt idx="188">
                  <c:v>-3.2099608739947798</c:v>
                </c:pt>
                <c:pt idx="189">
                  <c:v>-3.2095132441502399</c:v>
                </c:pt>
                <c:pt idx="190">
                  <c:v>-3.2090660795219899</c:v>
                </c:pt>
                <c:pt idx="191">
                  <c:v>-3.2086191027398399</c:v>
                </c:pt>
                <c:pt idx="192">
                  <c:v>-3.2081720684397101</c:v>
                </c:pt>
                <c:pt idx="193">
                  <c:v>-3.2077247588287099</c:v>
                </c:pt>
                <c:pt idx="194">
                  <c:v>-3.20727696187175</c:v>
                </c:pt>
                <c:pt idx="195">
                  <c:v>-3.2068284784432701</c:v>
                </c:pt>
                <c:pt idx="196">
                  <c:v>-3.2063791352732198</c:v>
                </c:pt>
                <c:pt idx="197">
                  <c:v>-3.2059287747237701</c:v>
                </c:pt>
                <c:pt idx="198">
                  <c:v>-3.20547724456851</c:v>
                </c:pt>
                <c:pt idx="199">
                  <c:v>-3.2050244109462298</c:v>
                </c:pt>
                <c:pt idx="200">
                  <c:v>-3.2045701713181298</c:v>
                </c:pt>
                <c:pt idx="201">
                  <c:v>-3.20411444425757</c:v>
                </c:pt>
                <c:pt idx="202">
                  <c:v>-3.2036571534512999</c:v>
                </c:pt>
                <c:pt idx="203">
                  <c:v>-3.2031982232908001</c:v>
                </c:pt>
                <c:pt idx="204">
                  <c:v>-3.2027375802612501</c:v>
                </c:pt>
                <c:pt idx="205">
                  <c:v>-3.2022751543354402</c:v>
                </c:pt>
                <c:pt idx="206">
                  <c:v>-3.2018108861658101</c:v>
                </c:pt>
                <c:pt idx="207">
                  <c:v>-3.2013447458674298</c:v>
                </c:pt>
                <c:pt idx="208">
                  <c:v>-3.2008767460138201</c:v>
                </c:pt>
                <c:pt idx="209">
                  <c:v>-3.2004069314669601</c:v>
                </c:pt>
                <c:pt idx="210">
                  <c:v>-3.1999353634200398</c:v>
                </c:pt>
                <c:pt idx="211">
                  <c:v>-3.1994621150314502</c:v>
                </c:pt>
                <c:pt idx="212">
                  <c:v>-3.19898727285684</c:v>
                </c:pt>
                <c:pt idx="213">
                  <c:v>-3.1985109382863102</c:v>
                </c:pt>
                <c:pt idx="214">
                  <c:v>-3.19803322319357</c:v>
                </c:pt>
                <c:pt idx="215">
                  <c:v>-3.1975542397967902</c:v>
                </c:pt>
                <c:pt idx="216">
                  <c:v>-3.1970741079020799</c:v>
                </c:pt>
                <c:pt idx="217">
                  <c:v>-3.1965929795294898</c:v>
                </c:pt>
                <c:pt idx="218">
                  <c:v>-3.1961110403709401</c:v>
                </c:pt>
                <c:pt idx="219">
                  <c:v>-3.19562848228701</c:v>
                </c:pt>
                <c:pt idx="220">
                  <c:v>-3.1951454873917902</c:v>
                </c:pt>
                <c:pt idx="221">
                  <c:v>-3.1946622411038899</c:v>
                </c:pt>
                <c:pt idx="222">
                  <c:v>-3.1941789451987499</c:v>
                </c:pt>
                <c:pt idx="223">
                  <c:v>-3.1936958018974999</c:v>
                </c:pt>
                <c:pt idx="224">
                  <c:v>-3.1932129805774099</c:v>
                </c:pt>
                <c:pt idx="225">
                  <c:v>-3.19273060186047</c:v>
                </c:pt>
                <c:pt idx="226">
                  <c:v>-3.1922487564581199</c:v>
                </c:pt>
                <c:pt idx="227">
                  <c:v>-3.1917675413932098</c:v>
                </c:pt>
                <c:pt idx="228">
                  <c:v>-3.1912870788418002</c:v>
                </c:pt>
                <c:pt idx="229">
                  <c:v>-3.1908075060087802</c:v>
                </c:pt>
                <c:pt idx="230">
                  <c:v>-3.1903289707940901</c:v>
                </c:pt>
                <c:pt idx="231">
                  <c:v>-3.1898516564203199</c:v>
                </c:pt>
                <c:pt idx="232">
                  <c:v>-3.18937579447153</c:v>
                </c:pt>
                <c:pt idx="233">
                  <c:v>-3.1889016431711701</c:v>
                </c:pt>
                <c:pt idx="234">
                  <c:v>-3.1884294598627401</c:v>
                </c:pt>
                <c:pt idx="235">
                  <c:v>-3.1879594792780499</c:v>
                </c:pt>
                <c:pt idx="236">
                  <c:v>-3.1874919033852902</c:v>
                </c:pt>
                <c:pt idx="237">
                  <c:v>-3.18702691440178</c:v>
                </c:pt>
                <c:pt idx="238">
                  <c:v>-3.18656468779947</c:v>
                </c:pt>
                <c:pt idx="239">
                  <c:v>-3.18610538213118</c:v>
                </c:pt>
                <c:pt idx="240">
                  <c:v>-3.18564912884856</c:v>
                </c:pt>
                <c:pt idx="241">
                  <c:v>-3.1851960452825301</c:v>
                </c:pt>
                <c:pt idx="242">
                  <c:v>-3.1847462534072699</c:v>
                </c:pt>
                <c:pt idx="243">
                  <c:v>-3.18429988700903</c:v>
                </c:pt>
                <c:pt idx="244">
                  <c:v>-3.1838570930519401</c:v>
                </c:pt>
                <c:pt idx="245">
                  <c:v>-3.1834180330334698</c:v>
                </c:pt>
                <c:pt idx="246">
                  <c:v>-3.1829828785361598</c:v>
                </c:pt>
                <c:pt idx="247">
                  <c:v>-3.1825517951823099</c:v>
                </c:pt>
                <c:pt idx="248">
                  <c:v>-3.1821249207839699</c:v>
                </c:pt>
                <c:pt idx="249">
                  <c:v>-3.1817023376877702</c:v>
                </c:pt>
                <c:pt idx="250">
                  <c:v>-3.1812840451070601</c:v>
                </c:pt>
                <c:pt idx="251">
                  <c:v>-3.1808699661981801</c:v>
                </c:pt>
                <c:pt idx="252">
                  <c:v>-3.1804599956737198</c:v>
                </c:pt>
                <c:pt idx="253">
                  <c:v>-3.1800540416101901</c:v>
                </c:pt>
                <c:pt idx="254">
                  <c:v>-3.1796520382789502</c:v>
                </c:pt>
                <c:pt idx="255">
                  <c:v>-3.1792539415864298</c:v>
                </c:pt>
                <c:pt idx="256">
                  <c:v>-3.1788597129165899</c:v>
                </c:pt>
                <c:pt idx="257">
                  <c:v>-3.1784693029615001</c:v>
                </c:pt>
                <c:pt idx="258">
                  <c:v>-3.17808264712593</c:v>
                </c:pt>
                <c:pt idx="259">
                  <c:v>-3.1776996609202799</c:v>
                </c:pt>
                <c:pt idx="260">
                  <c:v>-3.1773202295493701</c:v>
                </c:pt>
                <c:pt idx="261">
                  <c:v>-3.17694421486864</c:v>
                </c:pt>
                <c:pt idx="262">
                  <c:v>-3.17657147970806</c:v>
                </c:pt>
                <c:pt idx="263">
                  <c:v>-3.1762018948072601</c:v>
                </c:pt>
                <c:pt idx="264">
                  <c:v>-3.1758353283620102</c:v>
                </c:pt>
                <c:pt idx="265">
                  <c:v>-3.1754716355612298</c:v>
                </c:pt>
                <c:pt idx="266">
                  <c:v>-3.1751106365291801</c:v>
                </c:pt>
                <c:pt idx="267">
                  <c:v>-3.17475210005172</c:v>
                </c:pt>
                <c:pt idx="268">
                  <c:v>-3.1743957794301698</c:v>
                </c:pt>
                <c:pt idx="269">
                  <c:v>-3.17404146570615</c:v>
                </c:pt>
                <c:pt idx="270">
                  <c:v>-3.17368898874411</c:v>
                </c:pt>
                <c:pt idx="271">
                  <c:v>-3.1733381835505901</c:v>
                </c:pt>
                <c:pt idx="272">
                  <c:v>-3.17298886238081</c:v>
                </c:pt>
                <c:pt idx="273">
                  <c:v>-3.17264081001154</c:v>
                </c:pt>
                <c:pt idx="274">
                  <c:v>-3.1722938195593899</c:v>
                </c:pt>
                <c:pt idx="275">
                  <c:v>-3.1719477398809701</c:v>
                </c:pt>
                <c:pt idx="276">
                  <c:v>-3.1716024824197699</c:v>
                </c:pt>
                <c:pt idx="277">
                  <c:v>-3.1712579932932399</c:v>
                </c:pt>
                <c:pt idx="278">
                  <c:v>-3.17091423116999</c:v>
                </c:pt>
                <c:pt idx="279">
                  <c:v>-3.1705711567305301</c:v>
                </c:pt>
                <c:pt idx="280">
                  <c:v>-3.17022871633276</c:v>
                </c:pt>
                <c:pt idx="281">
                  <c:v>-3.1698868314683701</c:v>
                </c:pt>
                <c:pt idx="282">
                  <c:v>-3.1695454113886599</c:v>
                </c:pt>
                <c:pt idx="283">
                  <c:v>-3.1692043715215599</c:v>
                </c:pt>
                <c:pt idx="284">
                  <c:v>-3.16886363450867</c:v>
                </c:pt>
                <c:pt idx="285">
                  <c:v>-3.1685231196555201</c:v>
                </c:pt>
                <c:pt idx="286">
                  <c:v>-3.16818274396649</c:v>
                </c:pt>
                <c:pt idx="287">
                  <c:v>-3.167842428972</c:v>
                </c:pt>
                <c:pt idx="288">
                  <c:v>-3.1675021017623699</c:v>
                </c:pt>
                <c:pt idx="289">
                  <c:v>-3.1671617134000498</c:v>
                </c:pt>
                <c:pt idx="290">
                  <c:v>-3.1668212631246799</c:v>
                </c:pt>
                <c:pt idx="291">
                  <c:v>-3.1664807878011998</c:v>
                </c:pt>
                <c:pt idx="292">
                  <c:v>-3.16614032819672</c:v>
                </c:pt>
                <c:pt idx="293">
                  <c:v>-3.1657999068431399</c:v>
                </c:pt>
                <c:pt idx="294">
                  <c:v>-3.16545952907118</c:v>
                </c:pt>
                <c:pt idx="295">
                  <c:v>-3.1651192014227498</c:v>
                </c:pt>
                <c:pt idx="296">
                  <c:v>-3.16477893847757</c:v>
                </c:pt>
                <c:pt idx="297">
                  <c:v>-3.1644387407154002</c:v>
                </c:pt>
                <c:pt idx="298">
                  <c:v>-3.1640985781709001</c:v>
                </c:pt>
                <c:pt idx="299">
                  <c:v>-3.1637583972597998</c:v>
                </c:pt>
                <c:pt idx="300">
                  <c:v>-3.1634181333976898</c:v>
                </c:pt>
                <c:pt idx="301">
                  <c:v>-3.1630777294119099</c:v>
                </c:pt>
                <c:pt idx="302">
                  <c:v>-3.1627371539535098</c:v>
                </c:pt>
                <c:pt idx="303">
                  <c:v>-3.1623964083240299</c:v>
                </c:pt>
                <c:pt idx="304">
                  <c:v>-3.1620555217170199</c:v>
                </c:pt>
                <c:pt idx="305">
                  <c:v>-3.1617145290814901</c:v>
                </c:pt>
                <c:pt idx="306">
                  <c:v>-3.1613734374001301</c:v>
                </c:pt>
                <c:pt idx="307">
                  <c:v>-3.16103220934641</c:v>
                </c:pt>
                <c:pt idx="308">
                  <c:v>-3.1606907816990701</c:v>
                </c:pt>
                <c:pt idx="309">
                  <c:v>-3.1603490953428399</c:v>
                </c:pt>
                <c:pt idx="310">
                  <c:v>-3.1600070963054101</c:v>
                </c:pt>
                <c:pt idx="311">
                  <c:v>-3.1596647136239402</c:v>
                </c:pt>
                <c:pt idx="312">
                  <c:v>-3.15932186038384</c:v>
                </c:pt>
                <c:pt idx="313">
                  <c:v>-3.1589784637229599</c:v>
                </c:pt>
                <c:pt idx="314">
                  <c:v>-3.15863448904439</c:v>
                </c:pt>
                <c:pt idx="315">
                  <c:v>-3.1582899410594001</c:v>
                </c:pt>
                <c:pt idx="316">
                  <c:v>-3.1579448416607798</c:v>
                </c:pt>
                <c:pt idx="317">
                  <c:v>-3.1575991962122201</c:v>
                </c:pt>
                <c:pt idx="318">
                  <c:v>-3.1572529772178002</c:v>
                </c:pt>
                <c:pt idx="319">
                  <c:v>-3.1569061427504099</c:v>
                </c:pt>
                <c:pt idx="320">
                  <c:v>-3.1565586664674798</c:v>
                </c:pt>
                <c:pt idx="321">
                  <c:v>-3.1562105328715599</c:v>
                </c:pt>
                <c:pt idx="322">
                  <c:v>-3.1558616978158098</c:v>
                </c:pt>
                <c:pt idx="323">
                  <c:v>-3.1555120779756498</c:v>
                </c:pt>
                <c:pt idx="324">
                  <c:v>-3.1551615924582901</c:v>
                </c:pt>
                <c:pt idx="325">
                  <c:v>-3.1548102044145399</c:v>
                </c:pt>
                <c:pt idx="326">
                  <c:v>-3.1544579278962201</c:v>
                </c:pt>
                <c:pt idx="327">
                  <c:v>-3.1541048057519299</c:v>
                </c:pt>
                <c:pt idx="328">
                  <c:v>-3.1537508759398598</c:v>
                </c:pt>
                <c:pt idx="329">
                  <c:v>-3.15339614942885</c:v>
                </c:pt>
                <c:pt idx="330">
                  <c:v>-3.1530406112732701</c:v>
                </c:pt>
                <c:pt idx="331">
                  <c:v>-3.1526842390689298</c:v>
                </c:pt>
                <c:pt idx="332">
                  <c:v>-3.1523270156186101</c:v>
                </c:pt>
                <c:pt idx="333">
                  <c:v>-3.1519689184287398</c:v>
                </c:pt>
                <c:pt idx="334">
                  <c:v>-3.1516099092087102</c:v>
                </c:pt>
                <c:pt idx="335">
                  <c:v>-3.1512499465441302</c:v>
                </c:pt>
                <c:pt idx="336">
                  <c:v>-3.1508890043658502</c:v>
                </c:pt>
                <c:pt idx="337">
                  <c:v>-3.1505270788360402</c:v>
                </c:pt>
                <c:pt idx="338">
                  <c:v>-3.1501641836515799</c:v>
                </c:pt>
                <c:pt idx="339">
                  <c:v>-3.1498003395576002</c:v>
                </c:pt>
                <c:pt idx="340">
                  <c:v>-3.1494355754495702</c:v>
                </c:pt>
                <c:pt idx="341">
                  <c:v>-3.149069941064</c:v>
                </c:pt>
                <c:pt idx="342">
                  <c:v>-3.148703513879</c:v>
                </c:pt>
                <c:pt idx="343">
                  <c:v>-3.1483364002246899</c:v>
                </c:pt>
                <c:pt idx="344">
                  <c:v>-3.1479687421887399</c:v>
                </c:pt>
                <c:pt idx="345">
                  <c:v>-3.1476007303167899</c:v>
                </c:pt>
                <c:pt idx="346">
                  <c:v>-3.14723259893597</c:v>
                </c:pt>
                <c:pt idx="347">
                  <c:v>-3.1468645983079999</c:v>
                </c:pt>
                <c:pt idx="348">
                  <c:v>-3.1464969725755001</c:v>
                </c:pt>
                <c:pt idx="349">
                  <c:v>-3.1461299550864799</c:v>
                </c:pt>
                <c:pt idx="350">
                  <c:v>-3.1457637637175999</c:v>
                </c:pt>
                <c:pt idx="351">
                  <c:v>-3.1453985788172001</c:v>
                </c:pt>
                <c:pt idx="352">
                  <c:v>-3.14503451535295</c:v>
                </c:pt>
                <c:pt idx="353">
                  <c:v>-3.1446716240207899</c:v>
                </c:pt>
                <c:pt idx="354">
                  <c:v>-3.1443099213147798</c:v>
                </c:pt>
                <c:pt idx="355">
                  <c:v>-3.1439494138005899</c:v>
                </c:pt>
                <c:pt idx="356">
                  <c:v>-3.1435901107996602</c:v>
                </c:pt>
                <c:pt idx="357">
                  <c:v>-3.1432320428627101</c:v>
                </c:pt>
                <c:pt idx="358">
                  <c:v>-3.1428752744465398</c:v>
                </c:pt>
                <c:pt idx="359">
                  <c:v>-3.1425198934157699</c:v>
                </c:pt>
                <c:pt idx="360">
                  <c:v>-3.1421659889548899</c:v>
                </c:pt>
                <c:pt idx="361">
                  <c:v>-3.1418136294761099</c:v>
                </c:pt>
                <c:pt idx="362">
                  <c:v>-3.1414628463155099</c:v>
                </c:pt>
                <c:pt idx="363">
                  <c:v>-3.1411136290103898</c:v>
                </c:pt>
                <c:pt idx="364">
                  <c:v>-3.1407659321574402</c:v>
                </c:pt>
                <c:pt idx="365">
                  <c:v>-3.1404196938519702</c:v>
                </c:pt>
                <c:pt idx="366">
                  <c:v>-3.1400748541225298</c:v>
                </c:pt>
                <c:pt idx="367">
                  <c:v>-3.1397313617754099</c:v>
                </c:pt>
                <c:pt idx="368">
                  <c:v>-3.13938917544204</c:v>
                </c:pt>
                <c:pt idx="369">
                  <c:v>-3.1390482646222599</c:v>
                </c:pt>
                <c:pt idx="370">
                  <c:v>-3.1387086107236399</c:v>
                </c:pt>
                <c:pt idx="371">
                  <c:v>-3.1383702080968998</c:v>
                </c:pt>
                <c:pt idx="372">
                  <c:v>-3.1380330650674901</c:v>
                </c:pt>
                <c:pt idx="373">
                  <c:v>-3.1376972049633198</c:v>
                </c:pt>
                <c:pt idx="374">
                  <c:v>-3.1373626671386998</c:v>
                </c:pt>
                <c:pt idx="375">
                  <c:v>-3.13702950799432</c:v>
                </c:pt>
                <c:pt idx="376">
                  <c:v>-3.13669780199315</c:v>
                </c:pt>
                <c:pt idx="377">
                  <c:v>-3.1363676368794202</c:v>
                </c:pt>
                <c:pt idx="378">
                  <c:v>-3.13603910310013</c:v>
                </c:pt>
                <c:pt idx="379">
                  <c:v>-3.1357123006005798</c:v>
                </c:pt>
                <c:pt idx="380">
                  <c:v>-3.1353873572005</c:v>
                </c:pt>
                <c:pt idx="381">
                  <c:v>-3.1350644122079001</c:v>
                </c:pt>
                <c:pt idx="382">
                  <c:v>-3.1347435768558101</c:v>
                </c:pt>
                <c:pt idx="383">
                  <c:v>-3.1344249352829801</c:v>
                </c:pt>
                <c:pt idx="384">
                  <c:v>-3.1341085802651798</c:v>
                </c:pt>
                <c:pt idx="385">
                  <c:v>-3.1337946141828401</c:v>
                </c:pt>
                <c:pt idx="386">
                  <c:v>-3.1334831210174601</c:v>
                </c:pt>
                <c:pt idx="387">
                  <c:v>-3.1331741730979301</c:v>
                </c:pt>
                <c:pt idx="388">
                  <c:v>-3.13286786101061</c:v>
                </c:pt>
                <c:pt idx="389">
                  <c:v>-3.13256430033038</c:v>
                </c:pt>
                <c:pt idx="390">
                  <c:v>-3.13226362096511</c:v>
                </c:pt>
                <c:pt idx="391">
                  <c:v>-3.1319659738701802</c:v>
                </c:pt>
                <c:pt idx="392">
                  <c:v>-3.1316715493400702</c:v>
                </c:pt>
                <c:pt idx="393">
                  <c:v>-3.1313805663262801</c:v>
                </c:pt>
                <c:pt idx="394">
                  <c:v>-3.13109325015993</c:v>
                </c:pt>
                <c:pt idx="395">
                  <c:v>-3.1308098334350598</c:v>
                </c:pt>
                <c:pt idx="396">
                  <c:v>-3.1305305510881598</c:v>
                </c:pt>
                <c:pt idx="397">
                  <c:v>-3.1302556180871099</c:v>
                </c:pt>
                <c:pt idx="398">
                  <c:v>-3.1299852186934598</c:v>
                </c:pt>
                <c:pt idx="399">
                  <c:v>-3.1297195015042498</c:v>
                </c:pt>
                <c:pt idx="400">
                  <c:v>-3.1294585744802301</c:v>
                </c:pt>
                <c:pt idx="401">
                  <c:v>-3.12920251154552</c:v>
                </c:pt>
                <c:pt idx="402">
                  <c:v>-3.12895135917283</c:v>
                </c:pt>
                <c:pt idx="403">
                  <c:v>-3.1287051429538901</c:v>
                </c:pt>
                <c:pt idx="404">
                  <c:v>-3.1284638741550599</c:v>
                </c:pt>
                <c:pt idx="405">
                  <c:v>-3.1282275446722601</c:v>
                </c:pt>
                <c:pt idx="406">
                  <c:v>-3.1279961277637298</c:v>
                </c:pt>
                <c:pt idx="407">
                  <c:v>-3.1277695787678401</c:v>
                </c:pt>
                <c:pt idx="408">
                  <c:v>-3.1275478068417701</c:v>
                </c:pt>
                <c:pt idx="409">
                  <c:v>-3.1273306466855399</c:v>
                </c:pt>
                <c:pt idx="410">
                  <c:v>-3.12711787080142</c:v>
                </c:pt>
                <c:pt idx="411">
                  <c:v>-3.12690923070376</c:v>
                </c:pt>
                <c:pt idx="412">
                  <c:v>-3.1267044981155001</c:v>
                </c:pt>
                <c:pt idx="413">
                  <c:v>-3.1265034887735101</c:v>
                </c:pt>
                <c:pt idx="414">
                  <c:v>-3.1263060688435602</c:v>
                </c:pt>
                <c:pt idx="415">
                  <c:v>-3.1261121439452699</c:v>
                </c:pt>
                <c:pt idx="416">
                  <c:v>-3.1259216192019799</c:v>
                </c:pt>
                <c:pt idx="417">
                  <c:v>-3.12573435927998</c:v>
                </c:pt>
                <c:pt idx="418">
                  <c:v>-3.1255501947601698</c:v>
                </c:pt>
                <c:pt idx="419">
                  <c:v>-3.1253689458784399</c:v>
                </c:pt>
                <c:pt idx="420">
                  <c:v>-3.1251904172924299</c:v>
                </c:pt>
                <c:pt idx="421">
                  <c:v>-3.1250143870465901</c:v>
                </c:pt>
                <c:pt idx="422">
                  <c:v>-3.1248406187004698</c:v>
                </c:pt>
                <c:pt idx="423">
                  <c:v>-3.1246688676564598</c:v>
                </c:pt>
                <c:pt idx="424">
                  <c:v>-3.1244988527238098</c:v>
                </c:pt>
                <c:pt idx="425">
                  <c:v>-3.12433023346922</c:v>
                </c:pt>
                <c:pt idx="426">
                  <c:v>-3.12416263390514</c:v>
                </c:pt>
                <c:pt idx="427">
                  <c:v>-3.1239956835523301</c:v>
                </c:pt>
                <c:pt idx="428">
                  <c:v>-3.12382905270651</c:v>
                </c:pt>
                <c:pt idx="429">
                  <c:v>-3.12366248191011</c:v>
                </c:pt>
                <c:pt idx="430">
                  <c:v>-3.1234957824587402</c:v>
                </c:pt>
                <c:pt idx="431">
                  <c:v>-3.12332880794319</c:v>
                </c:pt>
                <c:pt idx="432">
                  <c:v>-3.12316143737735</c:v>
                </c:pt>
                <c:pt idx="433">
                  <c:v>-3.1229935814984202</c:v>
                </c:pt>
                <c:pt idx="434">
                  <c:v>-3.1228251832753502</c:v>
                </c:pt>
                <c:pt idx="435">
                  <c:v>-3.1226562126258401</c:v>
                </c:pt>
                <c:pt idx="436">
                  <c:v>-3.1224866727207501</c:v>
                </c:pt>
                <c:pt idx="437">
                  <c:v>-3.1223166062900498</c:v>
                </c:pt>
                <c:pt idx="438">
                  <c:v>-3.1221461077233998</c:v>
                </c:pt>
                <c:pt idx="439">
                  <c:v>-3.1219753467578699</c:v>
                </c:pt>
                <c:pt idx="440">
                  <c:v>-3.1218045632026601</c:v>
                </c:pt>
                <c:pt idx="441">
                  <c:v>-3.1216340211146201</c:v>
                </c:pt>
                <c:pt idx="442">
                  <c:v>-3.1214639745594899</c:v>
                </c:pt>
                <c:pt idx="443">
                  <c:v>-3.1212946681294902</c:v>
                </c:pt>
                <c:pt idx="444">
                  <c:v>-3.1211263316664901</c:v>
                </c:pt>
                <c:pt idx="445">
                  <c:v>-3.1209591460188899</c:v>
                </c:pt>
                <c:pt idx="446">
                  <c:v>-3.1207932087955101</c:v>
                </c:pt>
                <c:pt idx="447">
                  <c:v>-3.1206285348731901</c:v>
                </c:pt>
                <c:pt idx="448">
                  <c:v>-3.1204650858649701</c:v>
                </c:pt>
                <c:pt idx="449">
                  <c:v>-3.1203027995845201</c:v>
                </c:pt>
                <c:pt idx="450">
                  <c:v>-3.1201416137139599</c:v>
                </c:pt>
                <c:pt idx="451">
                  <c:v>-3.1199814778825701</c:v>
                </c:pt>
                <c:pt idx="452">
                  <c:v>-3.1198223425706901</c:v>
                </c:pt>
                <c:pt idx="453">
                  <c:v>-3.1196641364248001</c:v>
                </c:pt>
                <c:pt idx="454">
                  <c:v>-3.11950674936242</c:v>
                </c:pt>
                <c:pt idx="455">
                  <c:v>-3.1193500446384199</c:v>
                </c:pt>
                <c:pt idx="456">
                  <c:v>-3.1191938998731401</c:v>
                </c:pt>
                <c:pt idx="457">
                  <c:v>-3.1190382249070598</c:v>
                </c:pt>
                <c:pt idx="458">
                  <c:v>-3.1188829391037598</c:v>
                </c:pt>
                <c:pt idx="459">
                  <c:v>-3.1187279428586701</c:v>
                </c:pt>
                <c:pt idx="460">
                  <c:v>-3.1185730948994301</c:v>
                </c:pt>
                <c:pt idx="461">
                  <c:v>-3.11841820696405</c:v>
                </c:pt>
                <c:pt idx="462">
                  <c:v>-3.1182630790284902</c:v>
                </c:pt>
                <c:pt idx="463">
                  <c:v>-3.1181075403273399</c:v>
                </c:pt>
                <c:pt idx="464">
                  <c:v>-3.1179514382394702</c:v>
                </c:pt>
                <c:pt idx="465">
                  <c:v>-3.1177945982107902</c:v>
                </c:pt>
                <c:pt idx="466">
                  <c:v>-3.1176368126429299</c:v>
                </c:pt>
                <c:pt idx="467">
                  <c:v>-3.1174778529555698</c:v>
                </c:pt>
                <c:pt idx="468">
                  <c:v>-3.1173174758588602</c:v>
                </c:pt>
                <c:pt idx="469">
                  <c:v>-3.11715542383654</c:v>
                </c:pt>
                <c:pt idx="470">
                  <c:v>-3.1169914256334401</c:v>
                </c:pt>
                <c:pt idx="471">
                  <c:v>-3.1168252025409098</c:v>
                </c:pt>
                <c:pt idx="472">
                  <c:v>-3.1166564920666602</c:v>
                </c:pt>
                <c:pt idx="473">
                  <c:v>-3.1164850774042501</c:v>
                </c:pt>
                <c:pt idx="474">
                  <c:v>-3.1163107879457801</c:v>
                </c:pt>
                <c:pt idx="475">
                  <c:v>-3.1161334708385899</c:v>
                </c:pt>
                <c:pt idx="476">
                  <c:v>-3.11595297413623</c:v>
                </c:pt>
                <c:pt idx="477">
                  <c:v>-3.1157691589229799</c:v>
                </c:pt>
                <c:pt idx="478">
                  <c:v>-3.1155819172407302</c:v>
                </c:pt>
                <c:pt idx="479">
                  <c:v>-3.1153911784402899</c:v>
                </c:pt>
                <c:pt idx="480">
                  <c:v>-3.1151969039573002</c:v>
                </c:pt>
                <c:pt idx="481">
                  <c:v>-3.1149990763059301</c:v>
                </c:pt>
                <c:pt idx="482">
                  <c:v>-3.11479769387604</c:v>
                </c:pt>
                <c:pt idx="483">
                  <c:v>-3.11459275994841</c:v>
                </c:pt>
                <c:pt idx="484">
                  <c:v>-3.1143842543420899</c:v>
                </c:pt>
                <c:pt idx="485">
                  <c:v>-3.1141721166582901</c:v>
                </c:pt>
                <c:pt idx="486">
                  <c:v>-3.1139562642923302</c:v>
                </c:pt>
                <c:pt idx="487">
                  <c:v>-3.11373662783503</c:v>
                </c:pt>
                <c:pt idx="488">
                  <c:v>-3.1135131748998002</c:v>
                </c:pt>
                <c:pt idx="489">
                  <c:v>-3.1132859165825901</c:v>
                </c:pt>
                <c:pt idx="490">
                  <c:v>-3.1130549081405099</c:v>
                </c:pt>
                <c:pt idx="491">
                  <c:v>-3.1128202438891202</c:v>
                </c:pt>
                <c:pt idx="492">
                  <c:v>-3.1125820405253601</c:v>
                </c:pt>
                <c:pt idx="493">
                  <c:v>-3.1123404204615501</c:v>
                </c:pt>
                <c:pt idx="494">
                  <c:v>-3.1120955067558098</c:v>
                </c:pt>
                <c:pt idx="495">
                  <c:v>-3.1118474238457199</c:v>
                </c:pt>
                <c:pt idx="496">
                  <c:v>-3.1115962982919201</c:v>
                </c:pt>
                <c:pt idx="497">
                  <c:v>-3.1113422537385702</c:v>
                </c:pt>
                <c:pt idx="498">
                  <c:v>-3.1110853885044998</c:v>
                </c:pt>
                <c:pt idx="499">
                  <c:v>-3.1108257415975298</c:v>
                </c:pt>
                <c:pt idx="500">
                  <c:v>-3.11056327611601</c:v>
                </c:pt>
                <c:pt idx="501">
                  <c:v>-3.1102978974160602</c:v>
                </c:pt>
                <c:pt idx="502">
                  <c:v>-3.11002949445863</c:v>
                </c:pt>
                <c:pt idx="503">
                  <c:v>-3.1097579811656701</c:v>
                </c:pt>
                <c:pt idx="504">
                  <c:v>-3.10948332040671</c:v>
                </c:pt>
                <c:pt idx="505">
                  <c:v>-3.1092055364092701</c:v>
                </c:pt>
                <c:pt idx="506">
                  <c:v>-3.10892472717868</c:v>
                </c:pt>
                <c:pt idx="507">
                  <c:v>-3.1086410595487299</c:v>
                </c:pt>
                <c:pt idx="508">
                  <c:v>-3.1083547410700598</c:v>
                </c:pt>
                <c:pt idx="509">
                  <c:v>-3.10806599770005</c:v>
                </c:pt>
                <c:pt idx="510">
                  <c:v>-3.1077750688791501</c:v>
                </c:pt>
                <c:pt idx="511">
                  <c:v>-3.10748220261467</c:v>
                </c:pt>
                <c:pt idx="512">
                  <c:v>-3.1071876331925901</c:v>
                </c:pt>
                <c:pt idx="513">
                  <c:v>-3.1068915588953199</c:v>
                </c:pt>
                <c:pt idx="514">
                  <c:v>-3.1065941602745899</c:v>
                </c:pt>
                <c:pt idx="515">
                  <c:v>-3.1062956416002101</c:v>
                </c:pt>
                <c:pt idx="516">
                  <c:v>-3.10599623755594</c:v>
                </c:pt>
                <c:pt idx="517">
                  <c:v>-3.1056961851814799</c:v>
                </c:pt>
                <c:pt idx="518">
                  <c:v>-3.1053957131957599</c:v>
                </c:pt>
                <c:pt idx="519">
                  <c:v>-3.1050950660793002</c:v>
                </c:pt>
                <c:pt idx="520">
                  <c:v>-3.1047945107792199</c:v>
                </c:pt>
                <c:pt idx="521">
                  <c:v>-3.1044942970720202</c:v>
                </c:pt>
                <c:pt idx="522">
                  <c:v>-3.1041946237190001</c:v>
                </c:pt>
                <c:pt idx="523">
                  <c:v>-3.1038956509634201</c:v>
                </c:pt>
                <c:pt idx="524">
                  <c:v>-3.1035975419902901</c:v>
                </c:pt>
                <c:pt idx="525">
                  <c:v>-3.1033004985911998</c:v>
                </c:pt>
                <c:pt idx="526">
                  <c:v>-3.1030047562765399</c:v>
                </c:pt>
                <c:pt idx="527">
                  <c:v>-3.1027105388346001</c:v>
                </c:pt>
                <c:pt idx="528">
                  <c:v>-3.1024180128866501</c:v>
                </c:pt>
                <c:pt idx="529">
                  <c:v>-3.1021272598161</c:v>
                </c:pt>
                <c:pt idx="530">
                  <c:v>-3.1018382708639001</c:v>
                </c:pt>
                <c:pt idx="531">
                  <c:v>-3.10155098276873</c:v>
                </c:pt>
                <c:pt idx="532">
                  <c:v>-3.10126533078033</c:v>
                </c:pt>
                <c:pt idx="533">
                  <c:v>-3.1009812784963402</c:v>
                </c:pt>
                <c:pt idx="534">
                  <c:v>-3.1006988245227798</c:v>
                </c:pt>
                <c:pt idx="535">
                  <c:v>-3.1004179975438899</c:v>
                </c:pt>
                <c:pt idx="536">
                  <c:v>-3.1001388340085501</c:v>
                </c:pt>
                <c:pt idx="537">
                  <c:v>-3.0998613500189598</c:v>
                </c:pt>
                <c:pt idx="538">
                  <c:v>-3.09958554217843</c:v>
                </c:pt>
                <c:pt idx="539">
                  <c:v>-3.0993114231912098</c:v>
                </c:pt>
                <c:pt idx="540">
                  <c:v>-3.0990390632500202</c:v>
                </c:pt>
                <c:pt idx="541">
                  <c:v>-3.0987686024541499</c:v>
                </c:pt>
                <c:pt idx="542">
                  <c:v>-3.0985002168794198</c:v>
                </c:pt>
                <c:pt idx="543">
                  <c:v>-3.0982340672637099</c:v>
                </c:pt>
                <c:pt idx="544">
                  <c:v>-3.09797027085764</c:v>
                </c:pt>
                <c:pt idx="545">
                  <c:v>-3.09770889643988</c:v>
                </c:pt>
                <c:pt idx="546">
                  <c:v>-3.0974499709110601</c:v>
                </c:pt>
                <c:pt idx="547">
                  <c:v>-3.0971934974660802</c:v>
                </c:pt>
                <c:pt idx="548">
                  <c:v>-3.0969394737590501</c:v>
                </c:pt>
                <c:pt idx="549">
                  <c:v>-3.0966879100607101</c:v>
                </c:pt>
                <c:pt idx="550">
                  <c:v>-3.09643886478701</c:v>
                </c:pt>
                <c:pt idx="551">
                  <c:v>-3.0961924742272502</c:v>
                </c:pt>
                <c:pt idx="552">
                  <c:v>-3.0959489417145498</c:v>
                </c:pt>
                <c:pt idx="553">
                  <c:v>-3.0957084978239999</c:v>
                </c:pt>
                <c:pt idx="554">
                  <c:v>-3.0954713663548499</c:v>
                </c:pt>
                <c:pt idx="555">
                  <c:v>-3.0952377592676101</c:v>
                </c:pt>
                <c:pt idx="556">
                  <c:v>-3.0950078831967698</c:v>
                </c:pt>
                <c:pt idx="557">
                  <c:v>-3.0947819343671101</c:v>
                </c:pt>
                <c:pt idx="558">
                  <c:v>-3.0945600992915798</c:v>
                </c:pt>
                <c:pt idx="559">
                  <c:v>-3.0943425670429501</c:v>
                </c:pt>
                <c:pt idx="560">
                  <c:v>-3.09412954151292</c:v>
                </c:pt>
                <c:pt idx="561">
                  <c:v>-3.0939212536581802</c:v>
                </c:pt>
                <c:pt idx="562">
                  <c:v>-3.0937179563541899</c:v>
                </c:pt>
                <c:pt idx="563">
                  <c:v>-3.09351989606319</c:v>
                </c:pt>
                <c:pt idx="564">
                  <c:v>-3.0933272902798898</c:v>
                </c:pt>
                <c:pt idx="565">
                  <c:v>-3.0931403223398402</c:v>
                </c:pt>
                <c:pt idx="566">
                  <c:v>-3.09295915358978</c:v>
                </c:pt>
                <c:pt idx="567">
                  <c:v>-3.0927839587123098</c:v>
                </c:pt>
                <c:pt idx="568">
                  <c:v>-3.0926149494472202</c:v>
                </c:pt>
                <c:pt idx="569">
                  <c:v>-3.0924523519518798</c:v>
                </c:pt>
                <c:pt idx="570">
                  <c:v>-3.0922963725571702</c:v>
                </c:pt>
                <c:pt idx="571">
                  <c:v>-3.0921471866752701</c:v>
                </c:pt>
                <c:pt idx="572">
                  <c:v>-3.0920049392731501</c:v>
                </c:pt>
                <c:pt idx="573">
                  <c:v>-3.0918697453254498</c:v>
                </c:pt>
                <c:pt idx="574">
                  <c:v>-3.0917416902462702</c:v>
                </c:pt>
                <c:pt idx="575">
                  <c:v>-3.0916208302997399</c:v>
                </c:pt>
                <c:pt idx="576">
                  <c:v>-3.0915071929887601</c:v>
                </c:pt>
                <c:pt idx="577">
                  <c:v>-3.0914007832149002</c:v>
                </c:pt>
                <c:pt idx="578">
                  <c:v>-3.0913016067949299</c:v>
                </c:pt>
                <c:pt idx="579">
                  <c:v>-3.09120970554098</c:v>
                </c:pt>
                <c:pt idx="580">
                  <c:v>-3.0911251807330999</c:v>
                </c:pt>
                <c:pt idx="581">
                  <c:v>-3.0910481933981901</c:v>
                </c:pt>
                <c:pt idx="582">
                  <c:v>-3.0909789413951501</c:v>
                </c:pt>
                <c:pt idx="583">
                  <c:v>-3.09091762489129</c:v>
                </c:pt>
                <c:pt idx="584">
                  <c:v>-3.0908644234009901</c:v>
                </c:pt>
                <c:pt idx="585">
                  <c:v>-3.0908194901788599</c:v>
                </c:pt>
                <c:pt idx="586">
                  <c:v>-3.0907829523810002</c:v>
                </c:pt>
                <c:pt idx="587">
                  <c:v>-3.0907549112013801</c:v>
                </c:pt>
                <c:pt idx="588">
                  <c:v>-3.0907354419825599</c:v>
                </c:pt>
                <c:pt idx="589">
                  <c:v>-3.0907245943007902</c:v>
                </c:pt>
                <c:pt idx="590">
                  <c:v>-3.0907223920250599</c:v>
                </c:pt>
                <c:pt idx="591">
                  <c:v>-3.0907288391428498</c:v>
                </c:pt>
                <c:pt idx="592">
                  <c:v>-3.09074393714533</c:v>
                </c:pt>
                <c:pt idx="593">
                  <c:v>-3.0907677023862998</c:v>
                </c:pt>
                <c:pt idx="594">
                  <c:v>-3.0908001718292102</c:v>
                </c:pt>
                <c:pt idx="595">
                  <c:v>-3.0908413971819702</c:v>
                </c:pt>
                <c:pt idx="596">
                  <c:v>-3.0908914332127102</c:v>
                </c:pt>
                <c:pt idx="597">
                  <c:v>-3.0909503376243599</c:v>
                </c:pt>
                <c:pt idx="598">
                  <c:v>-3.09101817669556</c:v>
                </c:pt>
                <c:pt idx="599">
                  <c:v>-3.0910950135158601</c:v>
                </c:pt>
                <c:pt idx="600">
                  <c:v>-3.0911808904011702</c:v>
                </c:pt>
                <c:pt idx="601">
                  <c:v>-3.0912758228673902</c:v>
                </c:pt>
                <c:pt idx="602">
                  <c:v>-3.0913797993696601</c:v>
                </c:pt>
                <c:pt idx="603">
                  <c:v>-3.0914927752211399</c:v>
                </c:pt>
                <c:pt idx="604">
                  <c:v>-3.0916146548988102</c:v>
                </c:pt>
                <c:pt idx="605">
                  <c:v>-3.0917452801147798</c:v>
                </c:pt>
                <c:pt idx="606">
                  <c:v>-3.0918844468249098</c:v>
                </c:pt>
                <c:pt idx="607">
                  <c:v>-3.0920319395894502</c:v>
                </c:pt>
                <c:pt idx="608">
                  <c:v>-3.09218755432207</c:v>
                </c:pt>
                <c:pt idx="609">
                  <c:v>-3.0923511094278902</c:v>
                </c:pt>
                <c:pt idx="610">
                  <c:v>-3.0925224569168499</c:v>
                </c:pt>
                <c:pt idx="611">
                  <c:v>-3.0927014761143101</c:v>
                </c:pt>
                <c:pt idx="612">
                  <c:v>-3.09288804417666</c:v>
                </c:pt>
                <c:pt idx="613">
                  <c:v>-3.0930820181692602</c:v>
                </c:pt>
                <c:pt idx="614">
                  <c:v>-3.0932832460857198</c:v>
                </c:pt>
                <c:pt idx="615">
                  <c:v>-3.0934915778446701</c:v>
                </c:pt>
                <c:pt idx="616">
                  <c:v>-3.0937068530932099</c:v>
                </c:pt>
                <c:pt idx="617">
                  <c:v>-3.0939288831958001</c:v>
                </c:pt>
                <c:pt idx="618">
                  <c:v>-3.09415745058083</c:v>
                </c:pt>
                <c:pt idx="619">
                  <c:v>-3.0943923254450798</c:v>
                </c:pt>
                <c:pt idx="620">
                  <c:v>-3.0946332824384499</c:v>
                </c:pt>
                <c:pt idx="621">
                  <c:v>-3.09488011153661</c:v>
                </c:pt>
                <c:pt idx="622">
                  <c:v>-3.0951326346880701</c:v>
                </c:pt>
                <c:pt idx="623">
                  <c:v>-3.0953907224432902</c:v>
                </c:pt>
                <c:pt idx="624">
                  <c:v>-3.09565429318795</c:v>
                </c:pt>
                <c:pt idx="625">
                  <c:v>-3.0959232949807398</c:v>
                </c:pt>
                <c:pt idx="626">
                  <c:v>-3.09619769316717</c:v>
                </c:pt>
                <c:pt idx="627">
                  <c:v>-3.0964774753555799</c:v>
                </c:pt>
                <c:pt idx="628">
                  <c:v>-3.09676265058369</c:v>
                </c:pt>
                <c:pt idx="629">
                  <c:v>-3.09705324267608</c:v>
                </c:pt>
                <c:pt idx="630">
                  <c:v>-3.0973492951708299</c:v>
                </c:pt>
                <c:pt idx="631">
                  <c:v>-3.0976508646441001</c:v>
                </c:pt>
                <c:pt idx="632">
                  <c:v>-3.0979579850538101</c:v>
                </c:pt>
                <c:pt idx="633">
                  <c:v>-3.0982706204809398</c:v>
                </c:pt>
                <c:pt idx="634">
                  <c:v>-3.0985886410254899</c:v>
                </c:pt>
                <c:pt idx="635">
                  <c:v>-3.09891185661419</c:v>
                </c:pt>
                <c:pt idx="636">
                  <c:v>-3.0992400739633599</c:v>
                </c:pt>
                <c:pt idx="637">
                  <c:v>-3.0995731187689199</c:v>
                </c:pt>
                <c:pt idx="638">
                  <c:v>-3.0999108405026798</c:v>
                </c:pt>
                <c:pt idx="639">
                  <c:v>-3.10025312298675</c:v>
                </c:pt>
                <c:pt idx="640">
                  <c:v>-3.1005998833679902</c:v>
                </c:pt>
                <c:pt idx="641">
                  <c:v>-3.1009510479072699</c:v>
                </c:pt>
                <c:pt idx="642">
                  <c:v>-3.1013065161693198</c:v>
                </c:pt>
                <c:pt idx="643">
                  <c:v>-3.1016661367849898</c:v>
                </c:pt>
                <c:pt idx="644">
                  <c:v>-3.1020297005791</c:v>
                </c:pt>
                <c:pt idx="645">
                  <c:v>-3.1023969452713098</c:v>
                </c:pt>
                <c:pt idx="646">
                  <c:v>-3.10276757754374</c:v>
                </c:pt>
                <c:pt idx="647">
                  <c:v>-3.1031412950974202</c:v>
                </c:pt>
                <c:pt idx="648">
                  <c:v>-3.1035177681485702</c:v>
                </c:pt>
                <c:pt idx="649">
                  <c:v>-3.1038965977441699</c:v>
                </c:pt>
                <c:pt idx="650">
                  <c:v>-3.1042773088263398</c:v>
                </c:pt>
                <c:pt idx="651">
                  <c:v>-3.1046593838395302</c:v>
                </c:pt>
                <c:pt idx="652">
                  <c:v>-3.1050423021250202</c:v>
                </c:pt>
                <c:pt idx="653">
                  <c:v>-3.1054255619325701</c:v>
                </c:pt>
                <c:pt idx="654">
                  <c:v>-3.1058086850511502</c:v>
                </c:pt>
                <c:pt idx="655">
                  <c:v>-3.1061912156456</c:v>
                </c:pt>
                <c:pt idx="656">
                  <c:v>-3.1065727190937502</c:v>
                </c:pt>
                <c:pt idx="657">
                  <c:v>-3.1069527750324499</c:v>
                </c:pt>
                <c:pt idx="658">
                  <c:v>-3.1073309530281801</c:v>
                </c:pt>
                <c:pt idx="659">
                  <c:v>-3.1077067824591902</c:v>
                </c:pt>
                <c:pt idx="660">
                  <c:v>-3.1080797455748201</c:v>
                </c:pt>
                <c:pt idx="661">
                  <c:v>-3.1084492821476801</c:v>
                </c:pt>
                <c:pt idx="662">
                  <c:v>-3.1088147825489401</c:v>
                </c:pt>
                <c:pt idx="663">
                  <c:v>-3.1091755982125902</c:v>
                </c:pt>
                <c:pt idx="664">
                  <c:v>-3.1095310868691302</c:v>
                </c:pt>
                <c:pt idx="665">
                  <c:v>-3.1098806462077202</c:v>
                </c:pt>
                <c:pt idx="666">
                  <c:v>-3.1102237070046401</c:v>
                </c:pt>
                <c:pt idx="667">
                  <c:v>-3.1105597146839301</c:v>
                </c:pt>
                <c:pt idx="668">
                  <c:v>-3.1108881224834901</c:v>
                </c:pt>
                <c:pt idx="669">
                  <c:v>-3.11120839622826</c:v>
                </c:pt>
                <c:pt idx="670">
                  <c:v>-3.111520036505</c:v>
                </c:pt>
                <c:pt idx="671">
                  <c:v>-3.11182260665452</c:v>
                </c:pt>
                <c:pt idx="672">
                  <c:v>-3.1121157376187401</c:v>
                </c:pt>
                <c:pt idx="673">
                  <c:v>-3.1123991096437198</c:v>
                </c:pt>
                <c:pt idx="674">
                  <c:v>-3.1126724282185698</c:v>
                </c:pt>
                <c:pt idx="675">
                  <c:v>-3.1129354116295498</c:v>
                </c:pt>
                <c:pt idx="676">
                  <c:v>-3.1131877959232099</c:v>
                </c:pt>
                <c:pt idx="677">
                  <c:v>-3.11342933990099</c:v>
                </c:pt>
                <c:pt idx="678">
                  <c:v>-3.11365983014583</c:v>
                </c:pt>
                <c:pt idx="679">
                  <c:v>-3.11387909187463</c:v>
                </c:pt>
                <c:pt idx="680">
                  <c:v>-3.11408699403133</c:v>
                </c:pt>
                <c:pt idx="681">
                  <c:v>-3.1142834486211801</c:v>
                </c:pt>
                <c:pt idx="682">
                  <c:v>-3.11446841007943</c:v>
                </c:pt>
                <c:pt idx="683">
                  <c:v>-3.1146418746747502</c:v>
                </c:pt>
                <c:pt idx="684">
                  <c:v>-3.1148038857403799</c:v>
                </c:pt>
                <c:pt idx="685">
                  <c:v>-3.1149545447328402</c:v>
                </c:pt>
                <c:pt idx="686">
                  <c:v>-3.1150940049469198</c:v>
                </c:pt>
                <c:pt idx="687">
                  <c:v>-3.1152224478865298</c:v>
                </c:pt>
                <c:pt idx="688">
                  <c:v>-3.1153400770480002</c:v>
                </c:pt>
                <c:pt idx="689">
                  <c:v>-3.1154471291153598</c:v>
                </c:pt>
                <c:pt idx="690">
                  <c:v>-3.1155438851884001</c:v>
                </c:pt>
                <c:pt idx="691">
                  <c:v>-3.1156306820428501</c:v>
                </c:pt>
                <c:pt idx="692">
                  <c:v>-3.1157079060431001</c:v>
                </c:pt>
                <c:pt idx="693">
                  <c:v>-3.11577596970668</c:v>
                </c:pt>
                <c:pt idx="694">
                  <c:v>-3.11583530567622</c:v>
                </c:pt>
                <c:pt idx="695">
                  <c:v>-3.1158863723049501</c:v>
                </c:pt>
                <c:pt idx="696">
                  <c:v>-3.1159296476829299</c:v>
                </c:pt>
                <c:pt idx="697">
                  <c:v>-3.1159656352740601</c:v>
                </c:pt>
                <c:pt idx="698">
                  <c:v>-3.11599488695528</c:v>
                </c:pt>
                <c:pt idx="699">
                  <c:v>-3.1160180086992701</c:v>
                </c:pt>
                <c:pt idx="700">
                  <c:v>-3.1160356488989902</c:v>
                </c:pt>
                <c:pt idx="701">
                  <c:v>-3.1160484925036398</c:v>
                </c:pt>
                <c:pt idx="702">
                  <c:v>-3.11605726096403</c:v>
                </c:pt>
                <c:pt idx="703">
                  <c:v>-3.1160627063996702</c:v>
                </c:pt>
                <c:pt idx="704">
                  <c:v>-3.11606559998528</c:v>
                </c:pt>
                <c:pt idx="705">
                  <c:v>-3.1160667377259101</c:v>
                </c:pt>
                <c:pt idx="706">
                  <c:v>-3.1160669694112002</c:v>
                </c:pt>
                <c:pt idx="707">
                  <c:v>-3.082275390625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7F-41AA-86A5-9BDD9DE4C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440232"/>
        <c:axId val="569440624"/>
      </c:scatterChart>
      <c:valAx>
        <c:axId val="56944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Voltage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40624"/>
        <c:crosses val="autoZero"/>
        <c:crossBetween val="midCat"/>
      </c:valAx>
      <c:valAx>
        <c:axId val="5694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40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Comparison!$D$7</c:f>
              <c:strCache>
                <c:ptCount val="1"/>
                <c:pt idx="0">
                  <c:v>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Comparison!$A$8:$A$720</c:f>
              <c:numCache>
                <c:formatCode>General</c:formatCode>
                <c:ptCount val="7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</c:numCache>
            </c:numRef>
          </c:xVal>
          <c:yVal>
            <c:numRef>
              <c:f>Comparison!$D$8:$D$720</c:f>
              <c:numCache>
                <c:formatCode>General</c:formatCode>
                <c:ptCount val="713"/>
                <c:pt idx="0">
                  <c:v>-3.2938250716870501</c:v>
                </c:pt>
                <c:pt idx="1">
                  <c:v>-3.2937133615172698</c:v>
                </c:pt>
                <c:pt idx="2">
                  <c:v>-3.2935987865311498</c:v>
                </c:pt>
                <c:pt idx="3">
                  <c:v>-3.2934814068069498</c:v>
                </c:pt>
                <c:pt idx="4">
                  <c:v>-3.2933613299613902</c:v>
                </c:pt>
                <c:pt idx="5">
                  <c:v>-3.2932387230916702</c:v>
                </c:pt>
                <c:pt idx="6">
                  <c:v>-3.29311382472561</c:v>
                </c:pt>
                <c:pt idx="7">
                  <c:v>-3.29298693360795</c:v>
                </c:pt>
                <c:pt idx="8">
                  <c:v>-3.29285835694363</c:v>
                </c:pt>
                <c:pt idx="9">
                  <c:v>-3.2927283586471998</c:v>
                </c:pt>
                <c:pt idx="10">
                  <c:v>-3.2925971539399699</c:v>
                </c:pt>
                <c:pt idx="11">
                  <c:v>-3.2924649329159599</c:v>
                </c:pt>
                <c:pt idx="12">
                  <c:v>-3.2923318609400698</c:v>
                </c:pt>
                <c:pt idx="13">
                  <c:v>-3.2921980558780199</c:v>
                </c:pt>
                <c:pt idx="14">
                  <c:v>-3.29206358270747</c:v>
                </c:pt>
                <c:pt idx="15">
                  <c:v>-3.2919284597171901</c:v>
                </c:pt>
                <c:pt idx="16">
                  <c:v>-3.2917926531225699</c:v>
                </c:pt>
                <c:pt idx="17">
                  <c:v>-3.2916560832688901</c:v>
                </c:pt>
                <c:pt idx="18">
                  <c:v>-3.2915186540081498</c:v>
                </c:pt>
                <c:pt idx="19">
                  <c:v>-3.2913802762853202</c:v>
                </c:pt>
                <c:pt idx="20">
                  <c:v>-3.29124087434875</c:v>
                </c:pt>
                <c:pt idx="21">
                  <c:v>-3.2911003861705002</c:v>
                </c:pt>
                <c:pt idx="22">
                  <c:v>-3.2909587638698898</c:v>
                </c:pt>
                <c:pt idx="23">
                  <c:v>-3.2908159683473399</c:v>
                </c:pt>
                <c:pt idx="24">
                  <c:v>-3.2906719523360501</c:v>
                </c:pt>
                <c:pt idx="25">
                  <c:v>-3.29052664345725</c:v>
                </c:pt>
                <c:pt idx="26">
                  <c:v>-3.2903799330719901</c:v>
                </c:pt>
                <c:pt idx="27">
                  <c:v>-3.2902316651369601</c:v>
                </c:pt>
                <c:pt idx="28">
                  <c:v>-3.2900816424431301</c:v>
                </c:pt>
                <c:pt idx="29">
                  <c:v>-3.2899296502377502</c:v>
                </c:pt>
                <c:pt idx="30">
                  <c:v>-3.2897754624731101</c:v>
                </c:pt>
                <c:pt idx="31">
                  <c:v>-3.28961883068289</c:v>
                </c:pt>
                <c:pt idx="32">
                  <c:v>-3.2894594728650599</c:v>
                </c:pt>
                <c:pt idx="33">
                  <c:v>-3.2892970623723898</c:v>
                </c:pt>
                <c:pt idx="34">
                  <c:v>-3.2891312341897398</c:v>
                </c:pt>
                <c:pt idx="35">
                  <c:v>-3.2889616143920999</c:v>
                </c:pt>
                <c:pt idx="36">
                  <c:v>-3.2887878496130298</c:v>
                </c:pt>
                <c:pt idx="37">
                  <c:v>-3.2886096249388501</c:v>
                </c:pt>
                <c:pt idx="38">
                  <c:v>-3.2884266528511898</c:v>
                </c:pt>
                <c:pt idx="39">
                  <c:v>-3.2882386332187998</c:v>
                </c:pt>
                <c:pt idx="40">
                  <c:v>-3.28804523068239</c:v>
                </c:pt>
                <c:pt idx="41">
                  <c:v>-3.2878460868118</c:v>
                </c:pt>
                <c:pt idx="42">
                  <c:v>-3.2876408496582101</c:v>
                </c:pt>
                <c:pt idx="43">
                  <c:v>-3.2874292091165001</c:v>
                </c:pt>
                <c:pt idx="44">
                  <c:v>-3.2872109207204301</c:v>
                </c:pt>
                <c:pt idx="45">
                  <c:v>-3.28698580049296</c:v>
                </c:pt>
                <c:pt idx="46">
                  <c:v>-3.28675368505961</c:v>
                </c:pt>
                <c:pt idx="47">
                  <c:v>-3.28651438019679</c:v>
                </c:pt>
                <c:pt idx="48">
                  <c:v>-3.2862676383657701</c:v>
                </c:pt>
                <c:pt idx="49">
                  <c:v>-3.2860131768183098</c:v>
                </c:pt>
                <c:pt idx="50">
                  <c:v>-3.2857507131035302</c:v>
                </c:pt>
                <c:pt idx="51">
                  <c:v>-3.2854799948054398</c:v>
                </c:pt>
                <c:pt idx="52">
                  <c:v>-3.2852008293046202</c:v>
                </c:pt>
                <c:pt idx="53">
                  <c:v>-3.2849131135649201</c:v>
                </c:pt>
                <c:pt idx="54">
                  <c:v>-3.2846168291886899</c:v>
                </c:pt>
                <c:pt idx="55">
                  <c:v>-3.2843119969478201</c:v>
                </c:pt>
                <c:pt idx="56">
                  <c:v>-3.2839986429265702</c:v>
                </c:pt>
                <c:pt idx="57">
                  <c:v>-3.2836768052401299</c:v>
                </c:pt>
                <c:pt idx="58">
                  <c:v>-3.28334655236482</c:v>
                </c:pt>
                <c:pt idx="59">
                  <c:v>-3.28300798411545</c:v>
                </c:pt>
                <c:pt idx="60">
                  <c:v>-3.2826612152696102</c:v>
                </c:pt>
                <c:pt idx="61">
                  <c:v>-3.2823063650101401</c:v>
                </c:pt>
                <c:pt idx="62">
                  <c:v>-3.2819435637709198</c:v>
                </c:pt>
                <c:pt idx="63">
                  <c:v>-3.2815729485216001</c:v>
                </c:pt>
                <c:pt idx="64">
                  <c:v>-3.2811946349049999</c:v>
                </c:pt>
                <c:pt idx="65">
                  <c:v>-3.2808086893983699</c:v>
                </c:pt>
                <c:pt idx="66">
                  <c:v>-3.2804151072908598</c:v>
                </c:pt>
                <c:pt idx="67">
                  <c:v>-3.28001380806288</c:v>
                </c:pt>
                <c:pt idx="68">
                  <c:v>-3.2796046655457798</c:v>
                </c:pt>
                <c:pt idx="69">
                  <c:v>-3.2791875438978799</c:v>
                </c:pt>
                <c:pt idx="70">
                  <c:v>-3.2787623162258099</c:v>
                </c:pt>
                <c:pt idx="71">
                  <c:v>-3.2783288832301198</c:v>
                </c:pt>
                <c:pt idx="72">
                  <c:v>-3.27788718608255</c:v>
                </c:pt>
                <c:pt idx="73">
                  <c:v>-3.2774371903639499</c:v>
                </c:pt>
                <c:pt idx="74">
                  <c:v>-3.2769788526488499</c:v>
                </c:pt>
                <c:pt idx="75">
                  <c:v>-3.2765120987007399</c:v>
                </c:pt>
                <c:pt idx="76">
                  <c:v>-3.2760368190714502</c:v>
                </c:pt>
                <c:pt idx="77">
                  <c:v>-3.2755528763117101</c:v>
                </c:pt>
                <c:pt idx="78">
                  <c:v>-3.2750601353790598</c:v>
                </c:pt>
                <c:pt idx="79">
                  <c:v>-3.27455851145056</c:v>
                </c:pt>
                <c:pt idx="80">
                  <c:v>-3.2740479830051599</c:v>
                </c:pt>
                <c:pt idx="81">
                  <c:v>-3.2735285527972899</c:v>
                </c:pt>
                <c:pt idx="82">
                  <c:v>-3.2730002146503598</c:v>
                </c:pt>
                <c:pt idx="83">
                  <c:v>-3.2724629666200098</c:v>
                </c:pt>
                <c:pt idx="84">
                  <c:v>-3.2719168415629598</c:v>
                </c:pt>
                <c:pt idx="85">
                  <c:v>-3.2713619145614699</c:v>
                </c:pt>
                <c:pt idx="86">
                  <c:v>-3.27079829878905</c:v>
                </c:pt>
                <c:pt idx="87">
                  <c:v>-3.2702261587813601</c:v>
                </c:pt>
                <c:pt idx="88">
                  <c:v>-3.2696457237333698</c:v>
                </c:pt>
                <c:pt idx="89">
                  <c:v>-3.2690572776510298</c:v>
                </c:pt>
                <c:pt idx="90">
                  <c:v>-3.2684611437351498</c:v>
                </c:pt>
                <c:pt idx="91">
                  <c:v>-3.26785767458236</c:v>
                </c:pt>
                <c:pt idx="92">
                  <c:v>-3.2672472424094998</c:v>
                </c:pt>
                <c:pt idx="93">
                  <c:v>-3.2666302408857901</c:v>
                </c:pt>
                <c:pt idx="94">
                  <c:v>-3.2660070985718899</c:v>
                </c:pt>
                <c:pt idx="95">
                  <c:v>-3.2653782807931999</c:v>
                </c:pt>
                <c:pt idx="96">
                  <c:v>-3.2647442625674099</c:v>
                </c:pt>
                <c:pt idx="97">
                  <c:v>-3.2641054783780898</c:v>
                </c:pt>
                <c:pt idx="98">
                  <c:v>-3.26346229513533</c:v>
                </c:pt>
                <c:pt idx="99">
                  <c:v>-3.2628150430795002</c:v>
                </c:pt>
                <c:pt idx="100">
                  <c:v>-3.2621640582840299</c:v>
                </c:pt>
                <c:pt idx="101">
                  <c:v>-3.2615096788278901</c:v>
                </c:pt>
                <c:pt idx="102">
                  <c:v>-3.26085222360078</c:v>
                </c:pt>
                <c:pt idx="103">
                  <c:v>-3.2601919942900999</c:v>
                </c:pt>
                <c:pt idx="104">
                  <c:v>-3.25952927737724</c:v>
                </c:pt>
                <c:pt idx="105">
                  <c:v>-3.2588643345566699</c:v>
                </c:pt>
                <c:pt idx="106">
                  <c:v>-3.2581973989554598</c:v>
                </c:pt>
                <c:pt idx="107">
                  <c:v>-3.2575286771523801</c:v>
                </c:pt>
                <c:pt idx="108">
                  <c:v>-3.2568583512032299</c:v>
                </c:pt>
                <c:pt idx="109">
                  <c:v>-3.25618658646433</c:v>
                </c:pt>
                <c:pt idx="110">
                  <c:v>-3.2555135510066799</c:v>
                </c:pt>
                <c:pt idx="111">
                  <c:v>-3.2548394292416098</c:v>
                </c:pt>
                <c:pt idx="112">
                  <c:v>-3.2541644123789202</c:v>
                </c:pt>
                <c:pt idx="113">
                  <c:v>-3.2534886888882601</c:v>
                </c:pt>
                <c:pt idx="114">
                  <c:v>-3.25281245234184</c:v>
                </c:pt>
                <c:pt idx="115">
                  <c:v>-3.25213589767348</c:v>
                </c:pt>
                <c:pt idx="116">
                  <c:v>-3.2514591942679898</c:v>
                </c:pt>
                <c:pt idx="117">
                  <c:v>-3.2507824648442298</c:v>
                </c:pt>
                <c:pt idx="118">
                  <c:v>-3.2501057817174099</c:v>
                </c:pt>
                <c:pt idx="119">
                  <c:v>-3.2494291746470298</c:v>
                </c:pt>
                <c:pt idx="120">
                  <c:v>-3.2487526560634499</c:v>
                </c:pt>
                <c:pt idx="121">
                  <c:v>-3.2480762578797999</c:v>
                </c:pt>
                <c:pt idx="122">
                  <c:v>-3.2474000509251901</c:v>
                </c:pt>
                <c:pt idx="123">
                  <c:v>-3.24672412962031</c:v>
                </c:pt>
                <c:pt idx="124">
                  <c:v>-3.2460485908596799</c:v>
                </c:pt>
                <c:pt idx="125">
                  <c:v>-3.2453735476500198</c:v>
                </c:pt>
                <c:pt idx="126">
                  <c:v>-3.2446991485403198</c:v>
                </c:pt>
                <c:pt idx="127">
                  <c:v>-3.2440255622932299</c:v>
                </c:pt>
                <c:pt idx="128">
                  <c:v>-3.2433529625545701</c:v>
                </c:pt>
                <c:pt idx="129">
                  <c:v>-3.2426815241059099</c:v>
                </c:pt>
                <c:pt idx="130">
                  <c:v>-3.24201140173576</c:v>
                </c:pt>
                <c:pt idx="131">
                  <c:v>-3.2413427206928702</c:v>
                </c:pt>
                <c:pt idx="132">
                  <c:v>-3.2406756018926099</c:v>
                </c:pt>
                <c:pt idx="133">
                  <c:v>-3.2400101813262498</c:v>
                </c:pt>
                <c:pt idx="134">
                  <c:v>-3.23934660050113</c:v>
                </c:pt>
                <c:pt idx="135">
                  <c:v>-3.2386850026685901</c:v>
                </c:pt>
                <c:pt idx="136">
                  <c:v>-3.23802555801048</c:v>
                </c:pt>
                <c:pt idx="137">
                  <c:v>-3.2373684830267799</c:v>
                </c:pt>
                <c:pt idx="138">
                  <c:v>-3.23671403674527</c:v>
                </c:pt>
                <c:pt idx="139">
                  <c:v>-3.2360625169238602</c:v>
                </c:pt>
                <c:pt idx="140">
                  <c:v>-3.2354142620377999</c:v>
                </c:pt>
                <c:pt idx="141">
                  <c:v>-3.2347696416722398</c:v>
                </c:pt>
                <c:pt idx="142">
                  <c:v>-3.23412902373338</c:v>
                </c:pt>
                <c:pt idx="143">
                  <c:v>-3.23349274744155</c:v>
                </c:pt>
                <c:pt idx="144">
                  <c:v>-3.2328611310691402</c:v>
                </c:pt>
                <c:pt idx="145">
                  <c:v>-3.2322344854582399</c:v>
                </c:pt>
                <c:pt idx="146">
                  <c:v>-3.2316130985599498</c:v>
                </c:pt>
                <c:pt idx="147">
                  <c:v>-3.2309972083729299</c:v>
                </c:pt>
                <c:pt idx="148">
                  <c:v>-3.2303869990374099</c:v>
                </c:pt>
                <c:pt idx="149">
                  <c:v>-3.2297826142911199</c:v>
                </c:pt>
                <c:pt idx="150">
                  <c:v>-3.2291841651152202</c:v>
                </c:pt>
                <c:pt idx="151">
                  <c:v>-3.22859172577683</c:v>
                </c:pt>
                <c:pt idx="152">
                  <c:v>-3.2280053240608702</c:v>
                </c:pt>
                <c:pt idx="153">
                  <c:v>-3.2274249430692201</c:v>
                </c:pt>
                <c:pt idx="154">
                  <c:v>-3.22685053458749</c:v>
                </c:pt>
                <c:pt idx="155">
                  <c:v>-3.22628203243343</c:v>
                </c:pt>
                <c:pt idx="156">
                  <c:v>-3.22571936578727</c:v>
                </c:pt>
                <c:pt idx="157">
                  <c:v>-3.2251624551255702</c:v>
                </c:pt>
                <c:pt idx="158">
                  <c:v>-3.2246111907588801</c:v>
                </c:pt>
                <c:pt idx="159">
                  <c:v>-3.22406542873046</c:v>
                </c:pt>
                <c:pt idx="160">
                  <c:v>-3.2235249982836098</c:v>
                </c:pt>
                <c:pt idx="161">
                  <c:v>-3.2229896919337602</c:v>
                </c:pt>
                <c:pt idx="162">
                  <c:v>-3.2224592613173</c:v>
                </c:pt>
                <c:pt idx="163">
                  <c:v>-3.2219334535748199</c:v>
                </c:pt>
                <c:pt idx="164">
                  <c:v>-3.2214120593051998</c:v>
                </c:pt>
                <c:pt idx="165">
                  <c:v>-3.22089492574856</c:v>
                </c:pt>
                <c:pt idx="166">
                  <c:v>-3.2203819409914902</c:v>
                </c:pt>
                <c:pt idx="167">
                  <c:v>-3.2198730123664498</c:v>
                </c:pt>
                <c:pt idx="168">
                  <c:v>-3.21936805063137</c:v>
                </c:pt>
                <c:pt idx="169">
                  <c:v>-3.2188669657226598</c:v>
                </c:pt>
                <c:pt idx="170">
                  <c:v>-3.2183696682888998</c:v>
                </c:pt>
                <c:pt idx="171">
                  <c:v>-3.2178760712129</c:v>
                </c:pt>
                <c:pt idx="172">
                  <c:v>-3.2173860969150101</c:v>
                </c:pt>
                <c:pt idx="173">
                  <c:v>-3.2168996904379901</c:v>
                </c:pt>
                <c:pt idx="174">
                  <c:v>-3.2164168151424199</c:v>
                </c:pt>
                <c:pt idx="175">
                  <c:v>-3.2159374252197899</c:v>
                </c:pt>
                <c:pt idx="176">
                  <c:v>-3.21546144398775</c:v>
                </c:pt>
                <c:pt idx="177">
                  <c:v>-3.21498876534617</c:v>
                </c:pt>
                <c:pt idx="178">
                  <c:v>-3.21451927260149</c:v>
                </c:pt>
                <c:pt idx="179">
                  <c:v>-3.2140528514881099</c:v>
                </c:pt>
                <c:pt idx="180">
                  <c:v>-3.21358938000883</c:v>
                </c:pt>
                <c:pt idx="181">
                  <c:v>-3.2131287066801901</c:v>
                </c:pt>
                <c:pt idx="182">
                  <c:v>-3.2126706287690001</c:v>
                </c:pt>
                <c:pt idx="183">
                  <c:v>-3.2122148821060499</c:v>
                </c:pt>
                <c:pt idx="184">
                  <c:v>-3.2117611598562701</c:v>
                </c:pt>
                <c:pt idx="185">
                  <c:v>-3.2113091544532799</c:v>
                </c:pt>
                <c:pt idx="186">
                  <c:v>-3.2108585937348901</c:v>
                </c:pt>
                <c:pt idx="187">
                  <c:v>-3.21040924231633</c:v>
                </c:pt>
                <c:pt idx="188">
                  <c:v>-3.2099608739947798</c:v>
                </c:pt>
                <c:pt idx="189">
                  <c:v>-3.2095132441502399</c:v>
                </c:pt>
                <c:pt idx="190">
                  <c:v>-3.2090660795219899</c:v>
                </c:pt>
                <c:pt idx="191">
                  <c:v>-3.2086191027398399</c:v>
                </c:pt>
                <c:pt idx="192">
                  <c:v>-3.2081720684397101</c:v>
                </c:pt>
                <c:pt idx="193">
                  <c:v>-3.2077247588287099</c:v>
                </c:pt>
                <c:pt idx="194">
                  <c:v>-3.20727696187175</c:v>
                </c:pt>
                <c:pt idx="195">
                  <c:v>-3.2068284784432701</c:v>
                </c:pt>
                <c:pt idx="196">
                  <c:v>-3.2063791352732198</c:v>
                </c:pt>
                <c:pt idx="197">
                  <c:v>-3.2059287747237701</c:v>
                </c:pt>
                <c:pt idx="198">
                  <c:v>-3.20547724456851</c:v>
                </c:pt>
                <c:pt idx="199">
                  <c:v>-3.2050244109462298</c:v>
                </c:pt>
                <c:pt idx="200">
                  <c:v>-3.2045701713181298</c:v>
                </c:pt>
                <c:pt idx="201">
                  <c:v>-3.20411444425757</c:v>
                </c:pt>
                <c:pt idx="202">
                  <c:v>-3.2036571534512999</c:v>
                </c:pt>
                <c:pt idx="203">
                  <c:v>-3.2031982232908001</c:v>
                </c:pt>
                <c:pt idx="204">
                  <c:v>-3.2027375802612501</c:v>
                </c:pt>
                <c:pt idx="205">
                  <c:v>-3.2022751543354402</c:v>
                </c:pt>
                <c:pt idx="206">
                  <c:v>-3.2018108861658101</c:v>
                </c:pt>
                <c:pt idx="207">
                  <c:v>-3.2013447458674298</c:v>
                </c:pt>
                <c:pt idx="208">
                  <c:v>-3.2008767460138201</c:v>
                </c:pt>
                <c:pt idx="209">
                  <c:v>-3.2004069314669601</c:v>
                </c:pt>
                <c:pt idx="210">
                  <c:v>-3.1999353634200398</c:v>
                </c:pt>
                <c:pt idx="211">
                  <c:v>-3.1994621150314502</c:v>
                </c:pt>
                <c:pt idx="212">
                  <c:v>-3.19898727285684</c:v>
                </c:pt>
                <c:pt idx="213">
                  <c:v>-3.1985109382863102</c:v>
                </c:pt>
                <c:pt idx="214">
                  <c:v>-3.19803322319357</c:v>
                </c:pt>
                <c:pt idx="215">
                  <c:v>-3.1975542397967902</c:v>
                </c:pt>
                <c:pt idx="216">
                  <c:v>-3.1970741079020799</c:v>
                </c:pt>
                <c:pt idx="217">
                  <c:v>-3.1965929795294898</c:v>
                </c:pt>
                <c:pt idx="218">
                  <c:v>-3.1961110403709401</c:v>
                </c:pt>
                <c:pt idx="219">
                  <c:v>-3.19562848228701</c:v>
                </c:pt>
                <c:pt idx="220">
                  <c:v>-3.1951454873917902</c:v>
                </c:pt>
                <c:pt idx="221">
                  <c:v>-3.1946622411038899</c:v>
                </c:pt>
                <c:pt idx="222">
                  <c:v>-3.1941789451987499</c:v>
                </c:pt>
                <c:pt idx="223">
                  <c:v>-3.1936958018974999</c:v>
                </c:pt>
                <c:pt idx="224">
                  <c:v>-3.1932129805774099</c:v>
                </c:pt>
                <c:pt idx="225">
                  <c:v>-3.19273060186047</c:v>
                </c:pt>
                <c:pt idx="226">
                  <c:v>-3.1922487564581199</c:v>
                </c:pt>
                <c:pt idx="227">
                  <c:v>-3.1917675413932098</c:v>
                </c:pt>
                <c:pt idx="228">
                  <c:v>-3.1912870788418002</c:v>
                </c:pt>
                <c:pt idx="229">
                  <c:v>-3.1908075060087802</c:v>
                </c:pt>
                <c:pt idx="230">
                  <c:v>-3.1903289707940901</c:v>
                </c:pt>
                <c:pt idx="231">
                  <c:v>-3.1898516564203199</c:v>
                </c:pt>
                <c:pt idx="232">
                  <c:v>-3.18937579447153</c:v>
                </c:pt>
                <c:pt idx="233">
                  <c:v>-3.1889016431711701</c:v>
                </c:pt>
                <c:pt idx="234">
                  <c:v>-3.1884294598627401</c:v>
                </c:pt>
                <c:pt idx="235">
                  <c:v>-3.1879594792780499</c:v>
                </c:pt>
                <c:pt idx="236">
                  <c:v>-3.1874919033852902</c:v>
                </c:pt>
                <c:pt idx="237">
                  <c:v>-3.18702691440178</c:v>
                </c:pt>
                <c:pt idx="238">
                  <c:v>-3.18656468779947</c:v>
                </c:pt>
                <c:pt idx="239">
                  <c:v>-3.18610538213118</c:v>
                </c:pt>
                <c:pt idx="240">
                  <c:v>-3.18564912884856</c:v>
                </c:pt>
                <c:pt idx="241">
                  <c:v>-3.1851960452825301</c:v>
                </c:pt>
                <c:pt idx="242">
                  <c:v>-3.1847462534072699</c:v>
                </c:pt>
                <c:pt idx="243">
                  <c:v>-3.18429988700903</c:v>
                </c:pt>
                <c:pt idx="244">
                  <c:v>-3.1838570930519401</c:v>
                </c:pt>
                <c:pt idx="245">
                  <c:v>-3.1834180330334698</c:v>
                </c:pt>
                <c:pt idx="246">
                  <c:v>-3.1829828785361598</c:v>
                </c:pt>
                <c:pt idx="247">
                  <c:v>-3.1825517951823099</c:v>
                </c:pt>
                <c:pt idx="248">
                  <c:v>-3.1821249207839699</c:v>
                </c:pt>
                <c:pt idx="249">
                  <c:v>-3.1817023376877702</c:v>
                </c:pt>
                <c:pt idx="250">
                  <c:v>-3.1812840451070601</c:v>
                </c:pt>
                <c:pt idx="251">
                  <c:v>-3.1808699661981801</c:v>
                </c:pt>
                <c:pt idx="252">
                  <c:v>-3.1804599956737198</c:v>
                </c:pt>
                <c:pt idx="253">
                  <c:v>-3.1800540416101901</c:v>
                </c:pt>
                <c:pt idx="254">
                  <c:v>-3.1796520382789502</c:v>
                </c:pt>
                <c:pt idx="255">
                  <c:v>-3.1792539415864298</c:v>
                </c:pt>
                <c:pt idx="256">
                  <c:v>-3.1788597129165899</c:v>
                </c:pt>
                <c:pt idx="257">
                  <c:v>-3.1784693029615001</c:v>
                </c:pt>
                <c:pt idx="258">
                  <c:v>-3.17808264712593</c:v>
                </c:pt>
                <c:pt idx="259">
                  <c:v>-3.1776996609202799</c:v>
                </c:pt>
                <c:pt idx="260">
                  <c:v>-3.1773202295493701</c:v>
                </c:pt>
                <c:pt idx="261">
                  <c:v>-3.17694421486864</c:v>
                </c:pt>
                <c:pt idx="262">
                  <c:v>-3.17657147970806</c:v>
                </c:pt>
                <c:pt idx="263">
                  <c:v>-3.1762018948072601</c:v>
                </c:pt>
                <c:pt idx="264">
                  <c:v>-3.1758353283620102</c:v>
                </c:pt>
                <c:pt idx="265">
                  <c:v>-3.1754716355612298</c:v>
                </c:pt>
                <c:pt idx="266">
                  <c:v>-3.1751106365291801</c:v>
                </c:pt>
                <c:pt idx="267">
                  <c:v>-3.17475210005172</c:v>
                </c:pt>
                <c:pt idx="268">
                  <c:v>-3.1743957794301698</c:v>
                </c:pt>
                <c:pt idx="269">
                  <c:v>-3.17404146570615</c:v>
                </c:pt>
                <c:pt idx="270">
                  <c:v>-3.17368898874411</c:v>
                </c:pt>
                <c:pt idx="271">
                  <c:v>-3.1733381835505901</c:v>
                </c:pt>
                <c:pt idx="272">
                  <c:v>-3.17298886238081</c:v>
                </c:pt>
                <c:pt idx="273">
                  <c:v>-3.17264081001154</c:v>
                </c:pt>
                <c:pt idx="274">
                  <c:v>-3.1722938195593899</c:v>
                </c:pt>
                <c:pt idx="275">
                  <c:v>-3.1719477398809701</c:v>
                </c:pt>
                <c:pt idx="276">
                  <c:v>-3.1716024824197699</c:v>
                </c:pt>
                <c:pt idx="277">
                  <c:v>-3.1712579932932399</c:v>
                </c:pt>
                <c:pt idx="278">
                  <c:v>-3.17091423116999</c:v>
                </c:pt>
                <c:pt idx="279">
                  <c:v>-3.1705711567305301</c:v>
                </c:pt>
                <c:pt idx="280">
                  <c:v>-3.17022871633276</c:v>
                </c:pt>
                <c:pt idx="281">
                  <c:v>-3.1698868314683701</c:v>
                </c:pt>
                <c:pt idx="282">
                  <c:v>-3.1695454113886599</c:v>
                </c:pt>
                <c:pt idx="283">
                  <c:v>-3.1692043715215599</c:v>
                </c:pt>
                <c:pt idx="284">
                  <c:v>-3.16886363450867</c:v>
                </c:pt>
                <c:pt idx="285">
                  <c:v>-3.1685231196555201</c:v>
                </c:pt>
                <c:pt idx="286">
                  <c:v>-3.16818274396649</c:v>
                </c:pt>
                <c:pt idx="287">
                  <c:v>-3.167842428972</c:v>
                </c:pt>
                <c:pt idx="288">
                  <c:v>-3.1675021017623699</c:v>
                </c:pt>
                <c:pt idx="289">
                  <c:v>-3.1671617134000498</c:v>
                </c:pt>
                <c:pt idx="290">
                  <c:v>-3.1668212631246799</c:v>
                </c:pt>
                <c:pt idx="291">
                  <c:v>-3.1664807878011998</c:v>
                </c:pt>
                <c:pt idx="292">
                  <c:v>-3.16614032819672</c:v>
                </c:pt>
                <c:pt idx="293">
                  <c:v>-3.1657999068431399</c:v>
                </c:pt>
                <c:pt idx="294">
                  <c:v>-3.16545952907118</c:v>
                </c:pt>
                <c:pt idx="295">
                  <c:v>-3.1651192014227498</c:v>
                </c:pt>
                <c:pt idx="296">
                  <c:v>-3.16477893847757</c:v>
                </c:pt>
                <c:pt idx="297">
                  <c:v>-3.1644387407154002</c:v>
                </c:pt>
                <c:pt idx="298">
                  <c:v>-3.1640985781709001</c:v>
                </c:pt>
                <c:pt idx="299">
                  <c:v>-3.1637583972597998</c:v>
                </c:pt>
                <c:pt idx="300">
                  <c:v>-3.1634181333976898</c:v>
                </c:pt>
                <c:pt idx="301">
                  <c:v>-3.1630777294119099</c:v>
                </c:pt>
                <c:pt idx="302">
                  <c:v>-3.1627371539535098</c:v>
                </c:pt>
                <c:pt idx="303">
                  <c:v>-3.1623964083240299</c:v>
                </c:pt>
                <c:pt idx="304">
                  <c:v>-3.1620555217170199</c:v>
                </c:pt>
                <c:pt idx="305">
                  <c:v>-3.1617145290814901</c:v>
                </c:pt>
                <c:pt idx="306">
                  <c:v>-3.1613734374001301</c:v>
                </c:pt>
                <c:pt idx="307">
                  <c:v>-3.16103220934641</c:v>
                </c:pt>
                <c:pt idx="308">
                  <c:v>-3.1606907816990701</c:v>
                </c:pt>
                <c:pt idx="309">
                  <c:v>-3.1603490953428399</c:v>
                </c:pt>
                <c:pt idx="310">
                  <c:v>-3.1600070963054101</c:v>
                </c:pt>
                <c:pt idx="311">
                  <c:v>-3.1596647136239402</c:v>
                </c:pt>
                <c:pt idx="312">
                  <c:v>-3.15932186038384</c:v>
                </c:pt>
                <c:pt idx="313">
                  <c:v>-3.1589784637229599</c:v>
                </c:pt>
                <c:pt idx="314">
                  <c:v>-3.15863448904439</c:v>
                </c:pt>
                <c:pt idx="315">
                  <c:v>-3.1582899410594001</c:v>
                </c:pt>
                <c:pt idx="316">
                  <c:v>-3.1579448416607798</c:v>
                </c:pt>
                <c:pt idx="317">
                  <c:v>-3.1575991962122201</c:v>
                </c:pt>
                <c:pt idx="318">
                  <c:v>-3.1572529772178002</c:v>
                </c:pt>
                <c:pt idx="319">
                  <c:v>-3.1569061427504099</c:v>
                </c:pt>
                <c:pt idx="320">
                  <c:v>-3.1565586664674798</c:v>
                </c:pt>
                <c:pt idx="321">
                  <c:v>-3.1562105328715599</c:v>
                </c:pt>
                <c:pt idx="322">
                  <c:v>-3.1558616978158098</c:v>
                </c:pt>
                <c:pt idx="323">
                  <c:v>-3.1555120779756498</c:v>
                </c:pt>
                <c:pt idx="324">
                  <c:v>-3.1551615924582901</c:v>
                </c:pt>
                <c:pt idx="325">
                  <c:v>-3.1548102044145399</c:v>
                </c:pt>
                <c:pt idx="326">
                  <c:v>-3.1544579278962201</c:v>
                </c:pt>
                <c:pt idx="327">
                  <c:v>-3.1541048057519299</c:v>
                </c:pt>
                <c:pt idx="328">
                  <c:v>-3.1537508759398598</c:v>
                </c:pt>
                <c:pt idx="329">
                  <c:v>-3.15339614942885</c:v>
                </c:pt>
                <c:pt idx="330">
                  <c:v>-3.1530406112732701</c:v>
                </c:pt>
                <c:pt idx="331">
                  <c:v>-3.1526842390689298</c:v>
                </c:pt>
                <c:pt idx="332">
                  <c:v>-3.1523270156186101</c:v>
                </c:pt>
                <c:pt idx="333">
                  <c:v>-3.1519689184287398</c:v>
                </c:pt>
                <c:pt idx="334">
                  <c:v>-3.1516099092087102</c:v>
                </c:pt>
                <c:pt idx="335">
                  <c:v>-3.1512499465441302</c:v>
                </c:pt>
                <c:pt idx="336">
                  <c:v>-3.1508890043658502</c:v>
                </c:pt>
                <c:pt idx="337">
                  <c:v>-3.1505270788360402</c:v>
                </c:pt>
                <c:pt idx="338">
                  <c:v>-3.1501641836515799</c:v>
                </c:pt>
                <c:pt idx="339">
                  <c:v>-3.1498003395576002</c:v>
                </c:pt>
                <c:pt idx="340">
                  <c:v>-3.1494355754495702</c:v>
                </c:pt>
                <c:pt idx="341">
                  <c:v>-3.149069941064</c:v>
                </c:pt>
                <c:pt idx="342">
                  <c:v>-3.148703513879</c:v>
                </c:pt>
                <c:pt idx="343">
                  <c:v>-3.1483364002246899</c:v>
                </c:pt>
                <c:pt idx="344">
                  <c:v>-3.1479687421887399</c:v>
                </c:pt>
                <c:pt idx="345">
                  <c:v>-3.1476007303167899</c:v>
                </c:pt>
                <c:pt idx="346">
                  <c:v>-3.14723259893597</c:v>
                </c:pt>
                <c:pt idx="347">
                  <c:v>-3.1468645983079999</c:v>
                </c:pt>
                <c:pt idx="348">
                  <c:v>-3.1464969725755001</c:v>
                </c:pt>
                <c:pt idx="349">
                  <c:v>-3.1461299550864799</c:v>
                </c:pt>
                <c:pt idx="350">
                  <c:v>-3.1457637637175999</c:v>
                </c:pt>
                <c:pt idx="351">
                  <c:v>-3.1453985788172001</c:v>
                </c:pt>
                <c:pt idx="352">
                  <c:v>-3.14503451535295</c:v>
                </c:pt>
                <c:pt idx="353">
                  <c:v>-3.1446716240207899</c:v>
                </c:pt>
                <c:pt idx="354">
                  <c:v>-3.1443099213147798</c:v>
                </c:pt>
                <c:pt idx="355">
                  <c:v>-3.1439494138005899</c:v>
                </c:pt>
                <c:pt idx="356">
                  <c:v>-3.1435901107996602</c:v>
                </c:pt>
                <c:pt idx="357">
                  <c:v>-3.1432320428627101</c:v>
                </c:pt>
                <c:pt idx="358">
                  <c:v>-3.1428752744465398</c:v>
                </c:pt>
                <c:pt idx="359">
                  <c:v>-3.1425198934157699</c:v>
                </c:pt>
                <c:pt idx="360">
                  <c:v>-3.1421659889548899</c:v>
                </c:pt>
                <c:pt idx="361">
                  <c:v>-3.1418136294761099</c:v>
                </c:pt>
                <c:pt idx="362">
                  <c:v>-3.1414628463155099</c:v>
                </c:pt>
                <c:pt idx="363">
                  <c:v>-3.1411136290103898</c:v>
                </c:pt>
                <c:pt idx="364">
                  <c:v>-3.1407659321574402</c:v>
                </c:pt>
                <c:pt idx="365">
                  <c:v>-3.1404196938519702</c:v>
                </c:pt>
                <c:pt idx="366">
                  <c:v>-3.1400748541225298</c:v>
                </c:pt>
                <c:pt idx="367">
                  <c:v>-3.1397313617754099</c:v>
                </c:pt>
                <c:pt idx="368">
                  <c:v>-3.13938917544204</c:v>
                </c:pt>
                <c:pt idx="369">
                  <c:v>-3.1390482646222599</c:v>
                </c:pt>
                <c:pt idx="370">
                  <c:v>-3.1387086107236399</c:v>
                </c:pt>
                <c:pt idx="371">
                  <c:v>-3.1383702080968998</c:v>
                </c:pt>
                <c:pt idx="372">
                  <c:v>-3.1380330650674901</c:v>
                </c:pt>
                <c:pt idx="373">
                  <c:v>-3.1376972049633198</c:v>
                </c:pt>
                <c:pt idx="374">
                  <c:v>-3.1373626671386998</c:v>
                </c:pt>
                <c:pt idx="375">
                  <c:v>-3.13702950799432</c:v>
                </c:pt>
                <c:pt idx="376">
                  <c:v>-3.13669780199315</c:v>
                </c:pt>
                <c:pt idx="377">
                  <c:v>-3.1363676368794202</c:v>
                </c:pt>
                <c:pt idx="378">
                  <c:v>-3.13603910310013</c:v>
                </c:pt>
                <c:pt idx="379">
                  <c:v>-3.1357123006005798</c:v>
                </c:pt>
                <c:pt idx="380">
                  <c:v>-3.1353873572005</c:v>
                </c:pt>
                <c:pt idx="381">
                  <c:v>-3.1350644122079001</c:v>
                </c:pt>
                <c:pt idx="382">
                  <c:v>-3.1347435768558101</c:v>
                </c:pt>
                <c:pt idx="383">
                  <c:v>-3.1344249352829801</c:v>
                </c:pt>
                <c:pt idx="384">
                  <c:v>-3.1341085802651798</c:v>
                </c:pt>
                <c:pt idx="385">
                  <c:v>-3.1337946141828401</c:v>
                </c:pt>
                <c:pt idx="386">
                  <c:v>-3.1334831210174601</c:v>
                </c:pt>
                <c:pt idx="387">
                  <c:v>-3.1331741730979301</c:v>
                </c:pt>
                <c:pt idx="388">
                  <c:v>-3.13286786101061</c:v>
                </c:pt>
                <c:pt idx="389">
                  <c:v>-3.13256430033038</c:v>
                </c:pt>
                <c:pt idx="390">
                  <c:v>-3.13226362096511</c:v>
                </c:pt>
                <c:pt idx="391">
                  <c:v>-3.1319659738701802</c:v>
                </c:pt>
                <c:pt idx="392">
                  <c:v>-3.1316715493400702</c:v>
                </c:pt>
                <c:pt idx="393">
                  <c:v>-3.1313805663262801</c:v>
                </c:pt>
                <c:pt idx="394">
                  <c:v>-3.13109325015993</c:v>
                </c:pt>
                <c:pt idx="395">
                  <c:v>-3.1308098334350598</c:v>
                </c:pt>
                <c:pt idx="396">
                  <c:v>-3.1305305510881598</c:v>
                </c:pt>
                <c:pt idx="397">
                  <c:v>-3.1302556180871099</c:v>
                </c:pt>
                <c:pt idx="398">
                  <c:v>-3.1299852186934598</c:v>
                </c:pt>
                <c:pt idx="399">
                  <c:v>-3.1297195015042498</c:v>
                </c:pt>
                <c:pt idx="400">
                  <c:v>-3.1294585744802301</c:v>
                </c:pt>
                <c:pt idx="401">
                  <c:v>-3.12920251154552</c:v>
                </c:pt>
                <c:pt idx="402">
                  <c:v>-3.12895135917283</c:v>
                </c:pt>
                <c:pt idx="403">
                  <c:v>-3.1287051429538901</c:v>
                </c:pt>
                <c:pt idx="404">
                  <c:v>-3.1284638741550599</c:v>
                </c:pt>
                <c:pt idx="405">
                  <c:v>-3.1282275446722601</c:v>
                </c:pt>
                <c:pt idx="406">
                  <c:v>-3.1279961277637298</c:v>
                </c:pt>
                <c:pt idx="407">
                  <c:v>-3.1277695787678401</c:v>
                </c:pt>
                <c:pt idx="408">
                  <c:v>-3.1275478068417701</c:v>
                </c:pt>
                <c:pt idx="409">
                  <c:v>-3.1273306466855399</c:v>
                </c:pt>
                <c:pt idx="410">
                  <c:v>-3.12711787080142</c:v>
                </c:pt>
                <c:pt idx="411">
                  <c:v>-3.12690923070376</c:v>
                </c:pt>
                <c:pt idx="412">
                  <c:v>-3.1267044981155001</c:v>
                </c:pt>
                <c:pt idx="413">
                  <c:v>-3.1265034887735101</c:v>
                </c:pt>
                <c:pt idx="414">
                  <c:v>-3.1263060688435602</c:v>
                </c:pt>
                <c:pt idx="415">
                  <c:v>-3.1261121439452699</c:v>
                </c:pt>
                <c:pt idx="416">
                  <c:v>-3.1259216192019799</c:v>
                </c:pt>
                <c:pt idx="417">
                  <c:v>-3.12573435927998</c:v>
                </c:pt>
                <c:pt idx="418">
                  <c:v>-3.1255501947601698</c:v>
                </c:pt>
                <c:pt idx="419">
                  <c:v>-3.1253689458784399</c:v>
                </c:pt>
                <c:pt idx="420">
                  <c:v>-3.1251904172924299</c:v>
                </c:pt>
                <c:pt idx="421">
                  <c:v>-3.1250143870465901</c:v>
                </c:pt>
                <c:pt idx="422">
                  <c:v>-3.1248406187004698</c:v>
                </c:pt>
                <c:pt idx="423">
                  <c:v>-3.1246688676564598</c:v>
                </c:pt>
                <c:pt idx="424">
                  <c:v>-3.1244988527238098</c:v>
                </c:pt>
                <c:pt idx="425">
                  <c:v>-3.12433023346922</c:v>
                </c:pt>
                <c:pt idx="426">
                  <c:v>-3.12416263390514</c:v>
                </c:pt>
                <c:pt idx="427">
                  <c:v>-3.1239956835523301</c:v>
                </c:pt>
                <c:pt idx="428">
                  <c:v>-3.12382905270651</c:v>
                </c:pt>
                <c:pt idx="429">
                  <c:v>-3.12366248191011</c:v>
                </c:pt>
                <c:pt idx="430">
                  <c:v>-3.1234957824587402</c:v>
                </c:pt>
                <c:pt idx="431">
                  <c:v>-3.12332880794319</c:v>
                </c:pt>
                <c:pt idx="432">
                  <c:v>-3.12316143737735</c:v>
                </c:pt>
                <c:pt idx="433">
                  <c:v>-3.1229935814984202</c:v>
                </c:pt>
                <c:pt idx="434">
                  <c:v>-3.1228251832753502</c:v>
                </c:pt>
                <c:pt idx="435">
                  <c:v>-3.1226562126258401</c:v>
                </c:pt>
                <c:pt idx="436">
                  <c:v>-3.1224866727207501</c:v>
                </c:pt>
                <c:pt idx="437">
                  <c:v>-3.1223166062900498</c:v>
                </c:pt>
                <c:pt idx="438">
                  <c:v>-3.1221461077233998</c:v>
                </c:pt>
                <c:pt idx="439">
                  <c:v>-3.1219753467578699</c:v>
                </c:pt>
                <c:pt idx="440">
                  <c:v>-3.1218045632026601</c:v>
                </c:pt>
                <c:pt idx="441">
                  <c:v>-3.1216340211146201</c:v>
                </c:pt>
                <c:pt idx="442">
                  <c:v>-3.1214639745594899</c:v>
                </c:pt>
                <c:pt idx="443">
                  <c:v>-3.1212946681294902</c:v>
                </c:pt>
                <c:pt idx="444">
                  <c:v>-3.1211263316664901</c:v>
                </c:pt>
                <c:pt idx="445">
                  <c:v>-3.1209591460188899</c:v>
                </c:pt>
                <c:pt idx="446">
                  <c:v>-3.1207932087955101</c:v>
                </c:pt>
                <c:pt idx="447">
                  <c:v>-3.1206285348731901</c:v>
                </c:pt>
                <c:pt idx="448">
                  <c:v>-3.1204650858649701</c:v>
                </c:pt>
                <c:pt idx="449">
                  <c:v>-3.1203027995845201</c:v>
                </c:pt>
                <c:pt idx="450">
                  <c:v>-3.1201416137139599</c:v>
                </c:pt>
                <c:pt idx="451">
                  <c:v>-3.1199814778825701</c:v>
                </c:pt>
                <c:pt idx="452">
                  <c:v>-3.1198223425706901</c:v>
                </c:pt>
                <c:pt idx="453">
                  <c:v>-3.1196641364248001</c:v>
                </c:pt>
                <c:pt idx="454">
                  <c:v>-3.11950674936242</c:v>
                </c:pt>
                <c:pt idx="455">
                  <c:v>-3.1193500446384199</c:v>
                </c:pt>
                <c:pt idx="456">
                  <c:v>-3.1191938998731401</c:v>
                </c:pt>
                <c:pt idx="457">
                  <c:v>-3.1190382249070598</c:v>
                </c:pt>
                <c:pt idx="458">
                  <c:v>-3.1188829391037598</c:v>
                </c:pt>
                <c:pt idx="459">
                  <c:v>-3.1187279428586701</c:v>
                </c:pt>
                <c:pt idx="460">
                  <c:v>-3.1185730948994301</c:v>
                </c:pt>
                <c:pt idx="461">
                  <c:v>-3.11841820696405</c:v>
                </c:pt>
                <c:pt idx="462">
                  <c:v>-3.1182630790284902</c:v>
                </c:pt>
                <c:pt idx="463">
                  <c:v>-3.1181075403273399</c:v>
                </c:pt>
                <c:pt idx="464">
                  <c:v>-3.1179514382394702</c:v>
                </c:pt>
                <c:pt idx="465">
                  <c:v>-3.1177945982107902</c:v>
                </c:pt>
                <c:pt idx="466">
                  <c:v>-3.1176368126429299</c:v>
                </c:pt>
                <c:pt idx="467">
                  <c:v>-3.1174778529555698</c:v>
                </c:pt>
                <c:pt idx="468">
                  <c:v>-3.1173174758588602</c:v>
                </c:pt>
                <c:pt idx="469">
                  <c:v>-3.11715542383654</c:v>
                </c:pt>
                <c:pt idx="470">
                  <c:v>-3.1169914256334401</c:v>
                </c:pt>
                <c:pt idx="471">
                  <c:v>-3.1168252025409098</c:v>
                </c:pt>
                <c:pt idx="472">
                  <c:v>-3.1166564920666602</c:v>
                </c:pt>
                <c:pt idx="473">
                  <c:v>-3.1164850774042501</c:v>
                </c:pt>
                <c:pt idx="474">
                  <c:v>-3.1163107879457801</c:v>
                </c:pt>
                <c:pt idx="475">
                  <c:v>-3.1161334708385899</c:v>
                </c:pt>
                <c:pt idx="476">
                  <c:v>-3.11595297413623</c:v>
                </c:pt>
                <c:pt idx="477">
                  <c:v>-3.1157691589229799</c:v>
                </c:pt>
                <c:pt idx="478">
                  <c:v>-3.1155819172407302</c:v>
                </c:pt>
                <c:pt idx="479">
                  <c:v>-3.1153911784402899</c:v>
                </c:pt>
                <c:pt idx="480">
                  <c:v>-3.1151969039573002</c:v>
                </c:pt>
                <c:pt idx="481">
                  <c:v>-3.1149990763059301</c:v>
                </c:pt>
                <c:pt idx="482">
                  <c:v>-3.11479769387604</c:v>
                </c:pt>
                <c:pt idx="483">
                  <c:v>-3.11459275994841</c:v>
                </c:pt>
                <c:pt idx="484">
                  <c:v>-3.1143842543420899</c:v>
                </c:pt>
                <c:pt idx="485">
                  <c:v>-3.1141721166582901</c:v>
                </c:pt>
                <c:pt idx="486">
                  <c:v>-3.1139562642923302</c:v>
                </c:pt>
                <c:pt idx="487">
                  <c:v>-3.11373662783503</c:v>
                </c:pt>
                <c:pt idx="488">
                  <c:v>-3.1135131748998002</c:v>
                </c:pt>
                <c:pt idx="489">
                  <c:v>-3.1132859165825901</c:v>
                </c:pt>
                <c:pt idx="490">
                  <c:v>-3.1130549081405099</c:v>
                </c:pt>
                <c:pt idx="491">
                  <c:v>-3.1128202438891202</c:v>
                </c:pt>
                <c:pt idx="492">
                  <c:v>-3.1125820405253601</c:v>
                </c:pt>
                <c:pt idx="493">
                  <c:v>-3.1123404204615501</c:v>
                </c:pt>
                <c:pt idx="494">
                  <c:v>-3.1120955067558098</c:v>
                </c:pt>
                <c:pt idx="495">
                  <c:v>-3.1118474238457199</c:v>
                </c:pt>
                <c:pt idx="496">
                  <c:v>-3.1115962982919201</c:v>
                </c:pt>
                <c:pt idx="497">
                  <c:v>-3.1113422537385702</c:v>
                </c:pt>
                <c:pt idx="498">
                  <c:v>-3.1110853885044998</c:v>
                </c:pt>
                <c:pt idx="499">
                  <c:v>-3.1108257415975298</c:v>
                </c:pt>
                <c:pt idx="500">
                  <c:v>-3.11056327611601</c:v>
                </c:pt>
                <c:pt idx="501">
                  <c:v>-3.1102978974160602</c:v>
                </c:pt>
                <c:pt idx="502">
                  <c:v>-3.11002949445863</c:v>
                </c:pt>
                <c:pt idx="503">
                  <c:v>-3.1097579811656701</c:v>
                </c:pt>
                <c:pt idx="504">
                  <c:v>-3.10948332040671</c:v>
                </c:pt>
                <c:pt idx="505">
                  <c:v>-3.1092055364092701</c:v>
                </c:pt>
                <c:pt idx="506">
                  <c:v>-3.10892472717868</c:v>
                </c:pt>
                <c:pt idx="507">
                  <c:v>-3.1086410595487299</c:v>
                </c:pt>
                <c:pt idx="508">
                  <c:v>-3.1083547410700598</c:v>
                </c:pt>
                <c:pt idx="509">
                  <c:v>-3.10806599770005</c:v>
                </c:pt>
                <c:pt idx="510">
                  <c:v>-3.1077750688791501</c:v>
                </c:pt>
                <c:pt idx="511">
                  <c:v>-3.10748220261467</c:v>
                </c:pt>
                <c:pt idx="512">
                  <c:v>-3.1071876331925901</c:v>
                </c:pt>
                <c:pt idx="513">
                  <c:v>-3.1068915588953199</c:v>
                </c:pt>
                <c:pt idx="514">
                  <c:v>-3.1065941602745899</c:v>
                </c:pt>
                <c:pt idx="515">
                  <c:v>-3.1062956416002101</c:v>
                </c:pt>
                <c:pt idx="516">
                  <c:v>-3.10599623755594</c:v>
                </c:pt>
                <c:pt idx="517">
                  <c:v>-3.1056961851814799</c:v>
                </c:pt>
                <c:pt idx="518">
                  <c:v>-3.1053957131957599</c:v>
                </c:pt>
                <c:pt idx="519">
                  <c:v>-3.1050950660793002</c:v>
                </c:pt>
                <c:pt idx="520">
                  <c:v>-3.1047945107792199</c:v>
                </c:pt>
                <c:pt idx="521">
                  <c:v>-3.1044942970720202</c:v>
                </c:pt>
                <c:pt idx="522">
                  <c:v>-3.1041946237190001</c:v>
                </c:pt>
                <c:pt idx="523">
                  <c:v>-3.1038956509634201</c:v>
                </c:pt>
                <c:pt idx="524">
                  <c:v>-3.1035975419902901</c:v>
                </c:pt>
                <c:pt idx="525">
                  <c:v>-3.1033004985911998</c:v>
                </c:pt>
                <c:pt idx="526">
                  <c:v>-3.1030047562765399</c:v>
                </c:pt>
                <c:pt idx="527">
                  <c:v>-3.1027105388346001</c:v>
                </c:pt>
                <c:pt idx="528">
                  <c:v>-3.1024180128866501</c:v>
                </c:pt>
                <c:pt idx="529">
                  <c:v>-3.1021272598161</c:v>
                </c:pt>
                <c:pt idx="530">
                  <c:v>-3.1018382708639001</c:v>
                </c:pt>
                <c:pt idx="531">
                  <c:v>-3.10155098276873</c:v>
                </c:pt>
                <c:pt idx="532">
                  <c:v>-3.10126533078033</c:v>
                </c:pt>
                <c:pt idx="533">
                  <c:v>-3.1009812784963402</c:v>
                </c:pt>
                <c:pt idx="534">
                  <c:v>-3.1006988245227798</c:v>
                </c:pt>
                <c:pt idx="535">
                  <c:v>-3.1004179975438899</c:v>
                </c:pt>
                <c:pt idx="536">
                  <c:v>-3.1001388340085501</c:v>
                </c:pt>
                <c:pt idx="537">
                  <c:v>-3.0998613500189598</c:v>
                </c:pt>
                <c:pt idx="538">
                  <c:v>-3.09958554217843</c:v>
                </c:pt>
                <c:pt idx="539">
                  <c:v>-3.0993114231912098</c:v>
                </c:pt>
                <c:pt idx="540">
                  <c:v>-3.0990390632500202</c:v>
                </c:pt>
                <c:pt idx="541">
                  <c:v>-3.0987686024541499</c:v>
                </c:pt>
                <c:pt idx="542">
                  <c:v>-3.0985002168794198</c:v>
                </c:pt>
                <c:pt idx="543">
                  <c:v>-3.0982340672637099</c:v>
                </c:pt>
                <c:pt idx="544">
                  <c:v>-3.09797027085764</c:v>
                </c:pt>
                <c:pt idx="545">
                  <c:v>-3.09770889643988</c:v>
                </c:pt>
                <c:pt idx="546">
                  <c:v>-3.0974499709110601</c:v>
                </c:pt>
                <c:pt idx="547">
                  <c:v>-3.0971934974660802</c:v>
                </c:pt>
                <c:pt idx="548">
                  <c:v>-3.0969394737590501</c:v>
                </c:pt>
                <c:pt idx="549">
                  <c:v>-3.0966879100607101</c:v>
                </c:pt>
                <c:pt idx="550">
                  <c:v>-3.09643886478701</c:v>
                </c:pt>
                <c:pt idx="551">
                  <c:v>-3.0961924742272502</c:v>
                </c:pt>
                <c:pt idx="552">
                  <c:v>-3.0959489417145498</c:v>
                </c:pt>
                <c:pt idx="553">
                  <c:v>-3.0957084978239999</c:v>
                </c:pt>
                <c:pt idx="554">
                  <c:v>-3.0954713663548499</c:v>
                </c:pt>
                <c:pt idx="555">
                  <c:v>-3.0952377592676101</c:v>
                </c:pt>
                <c:pt idx="556">
                  <c:v>-3.0950078831967698</c:v>
                </c:pt>
                <c:pt idx="557">
                  <c:v>-3.0947819343671101</c:v>
                </c:pt>
                <c:pt idx="558">
                  <c:v>-3.0945600992915798</c:v>
                </c:pt>
                <c:pt idx="559">
                  <c:v>-3.0943425670429501</c:v>
                </c:pt>
                <c:pt idx="560">
                  <c:v>-3.09412954151292</c:v>
                </c:pt>
                <c:pt idx="561">
                  <c:v>-3.0939212536581802</c:v>
                </c:pt>
                <c:pt idx="562">
                  <c:v>-3.0937179563541899</c:v>
                </c:pt>
                <c:pt idx="563">
                  <c:v>-3.09351989606319</c:v>
                </c:pt>
                <c:pt idx="564">
                  <c:v>-3.0933272902798898</c:v>
                </c:pt>
                <c:pt idx="565">
                  <c:v>-3.0931403223398402</c:v>
                </c:pt>
                <c:pt idx="566">
                  <c:v>-3.09295915358978</c:v>
                </c:pt>
                <c:pt idx="567">
                  <c:v>-3.0927839587123098</c:v>
                </c:pt>
                <c:pt idx="568">
                  <c:v>-3.0926149494472202</c:v>
                </c:pt>
                <c:pt idx="569">
                  <c:v>-3.0924523519518798</c:v>
                </c:pt>
                <c:pt idx="570">
                  <c:v>-3.0922963725571702</c:v>
                </c:pt>
                <c:pt idx="571">
                  <c:v>-3.0921471866752701</c:v>
                </c:pt>
                <c:pt idx="572">
                  <c:v>-3.0920049392731501</c:v>
                </c:pt>
                <c:pt idx="573">
                  <c:v>-3.0918697453254498</c:v>
                </c:pt>
                <c:pt idx="574">
                  <c:v>-3.0917416902462702</c:v>
                </c:pt>
                <c:pt idx="575">
                  <c:v>-3.0916208302997399</c:v>
                </c:pt>
                <c:pt idx="576">
                  <c:v>-3.0915071929887601</c:v>
                </c:pt>
                <c:pt idx="577">
                  <c:v>-3.0914007832149002</c:v>
                </c:pt>
                <c:pt idx="578">
                  <c:v>-3.0913016067949299</c:v>
                </c:pt>
                <c:pt idx="579">
                  <c:v>-3.09120970554098</c:v>
                </c:pt>
                <c:pt idx="580">
                  <c:v>-3.0911251807330999</c:v>
                </c:pt>
                <c:pt idx="581">
                  <c:v>-3.0910481933981901</c:v>
                </c:pt>
                <c:pt idx="582">
                  <c:v>-3.0909789413951501</c:v>
                </c:pt>
                <c:pt idx="583">
                  <c:v>-3.09091762489129</c:v>
                </c:pt>
                <c:pt idx="584">
                  <c:v>-3.0908644234009901</c:v>
                </c:pt>
                <c:pt idx="585">
                  <c:v>-3.0908194901788599</c:v>
                </c:pt>
                <c:pt idx="586">
                  <c:v>-3.0907829523810002</c:v>
                </c:pt>
                <c:pt idx="587">
                  <c:v>-3.0907549112013801</c:v>
                </c:pt>
                <c:pt idx="588">
                  <c:v>-3.0907354419825599</c:v>
                </c:pt>
                <c:pt idx="589">
                  <c:v>-3.0907245943007902</c:v>
                </c:pt>
                <c:pt idx="590">
                  <c:v>-3.0907223920250599</c:v>
                </c:pt>
                <c:pt idx="591">
                  <c:v>-3.0907288391428498</c:v>
                </c:pt>
                <c:pt idx="592">
                  <c:v>-3.09074393714533</c:v>
                </c:pt>
                <c:pt idx="593">
                  <c:v>-3.0907677023862998</c:v>
                </c:pt>
                <c:pt idx="594">
                  <c:v>-3.0908001718292102</c:v>
                </c:pt>
                <c:pt idx="595">
                  <c:v>-3.0908413971819702</c:v>
                </c:pt>
                <c:pt idx="596">
                  <c:v>-3.0908914332127102</c:v>
                </c:pt>
                <c:pt idx="597">
                  <c:v>-3.0909503376243599</c:v>
                </c:pt>
                <c:pt idx="598">
                  <c:v>-3.09101817669556</c:v>
                </c:pt>
                <c:pt idx="599">
                  <c:v>-3.0910950135158601</c:v>
                </c:pt>
                <c:pt idx="600">
                  <c:v>-3.0911808904011702</c:v>
                </c:pt>
                <c:pt idx="601">
                  <c:v>-3.0912758228673902</c:v>
                </c:pt>
                <c:pt idx="602">
                  <c:v>-3.0913797993696601</c:v>
                </c:pt>
                <c:pt idx="603">
                  <c:v>-3.0914927752211399</c:v>
                </c:pt>
                <c:pt idx="604">
                  <c:v>-3.0916146548988102</c:v>
                </c:pt>
                <c:pt idx="605">
                  <c:v>-3.0917452801147798</c:v>
                </c:pt>
                <c:pt idx="606">
                  <c:v>-3.0918844468249098</c:v>
                </c:pt>
                <c:pt idx="607">
                  <c:v>-3.0920319395894502</c:v>
                </c:pt>
                <c:pt idx="608">
                  <c:v>-3.09218755432207</c:v>
                </c:pt>
                <c:pt idx="609">
                  <c:v>-3.0923511094278902</c:v>
                </c:pt>
                <c:pt idx="610">
                  <c:v>-3.0925224569168499</c:v>
                </c:pt>
                <c:pt idx="611">
                  <c:v>-3.0927014761143101</c:v>
                </c:pt>
                <c:pt idx="612">
                  <c:v>-3.09288804417666</c:v>
                </c:pt>
                <c:pt idx="613">
                  <c:v>-3.0930820181692602</c:v>
                </c:pt>
                <c:pt idx="614">
                  <c:v>-3.0932832460857198</c:v>
                </c:pt>
                <c:pt idx="615">
                  <c:v>-3.0934915778446701</c:v>
                </c:pt>
                <c:pt idx="616">
                  <c:v>-3.0937068530932099</c:v>
                </c:pt>
                <c:pt idx="617">
                  <c:v>-3.0939288831958001</c:v>
                </c:pt>
                <c:pt idx="618">
                  <c:v>-3.09415745058083</c:v>
                </c:pt>
                <c:pt idx="619">
                  <c:v>-3.0943923254450798</c:v>
                </c:pt>
                <c:pt idx="620">
                  <c:v>-3.0946332824384499</c:v>
                </c:pt>
                <c:pt idx="621">
                  <c:v>-3.09488011153661</c:v>
                </c:pt>
                <c:pt idx="622">
                  <c:v>-3.0951326346880701</c:v>
                </c:pt>
                <c:pt idx="623">
                  <c:v>-3.0953907224432902</c:v>
                </c:pt>
                <c:pt idx="624">
                  <c:v>-3.09565429318795</c:v>
                </c:pt>
                <c:pt idx="625">
                  <c:v>-3.0959232949807398</c:v>
                </c:pt>
                <c:pt idx="626">
                  <c:v>-3.09619769316717</c:v>
                </c:pt>
                <c:pt idx="627">
                  <c:v>-3.0964774753555799</c:v>
                </c:pt>
                <c:pt idx="628">
                  <c:v>-3.09676265058369</c:v>
                </c:pt>
                <c:pt idx="629">
                  <c:v>-3.09705324267608</c:v>
                </c:pt>
                <c:pt idx="630">
                  <c:v>-3.0973492951708299</c:v>
                </c:pt>
                <c:pt idx="631">
                  <c:v>-3.0976508646441001</c:v>
                </c:pt>
                <c:pt idx="632">
                  <c:v>-3.0979579850538101</c:v>
                </c:pt>
                <c:pt idx="633">
                  <c:v>-3.0982706204809398</c:v>
                </c:pt>
                <c:pt idx="634">
                  <c:v>-3.0985886410254899</c:v>
                </c:pt>
                <c:pt idx="635">
                  <c:v>-3.09891185661419</c:v>
                </c:pt>
                <c:pt idx="636">
                  <c:v>-3.0992400739633599</c:v>
                </c:pt>
                <c:pt idx="637">
                  <c:v>-3.0995731187689199</c:v>
                </c:pt>
                <c:pt idx="638">
                  <c:v>-3.0999108405026798</c:v>
                </c:pt>
                <c:pt idx="639">
                  <c:v>-3.10025312298675</c:v>
                </c:pt>
                <c:pt idx="640">
                  <c:v>-3.1005998833679902</c:v>
                </c:pt>
                <c:pt idx="641">
                  <c:v>-3.1009510479072699</c:v>
                </c:pt>
                <c:pt idx="642">
                  <c:v>-3.1013065161693198</c:v>
                </c:pt>
                <c:pt idx="643">
                  <c:v>-3.1016661367849898</c:v>
                </c:pt>
                <c:pt idx="644">
                  <c:v>-3.1020297005791</c:v>
                </c:pt>
                <c:pt idx="645">
                  <c:v>-3.1023969452713098</c:v>
                </c:pt>
                <c:pt idx="646">
                  <c:v>-3.10276757754374</c:v>
                </c:pt>
                <c:pt idx="647">
                  <c:v>-3.1031412950974202</c:v>
                </c:pt>
                <c:pt idx="648">
                  <c:v>-3.1035177681485702</c:v>
                </c:pt>
                <c:pt idx="649">
                  <c:v>-3.1038965977441699</c:v>
                </c:pt>
                <c:pt idx="650">
                  <c:v>-3.1042773088263398</c:v>
                </c:pt>
                <c:pt idx="651">
                  <c:v>-3.1046593838395302</c:v>
                </c:pt>
                <c:pt idx="652">
                  <c:v>-3.1050423021250202</c:v>
                </c:pt>
                <c:pt idx="653">
                  <c:v>-3.1054255619325701</c:v>
                </c:pt>
                <c:pt idx="654">
                  <c:v>-3.1058086850511502</c:v>
                </c:pt>
                <c:pt idx="655">
                  <c:v>-3.1061912156456</c:v>
                </c:pt>
                <c:pt idx="656">
                  <c:v>-3.1065727190937502</c:v>
                </c:pt>
                <c:pt idx="657">
                  <c:v>-3.1069527750324499</c:v>
                </c:pt>
                <c:pt idx="658">
                  <c:v>-3.1073309530281801</c:v>
                </c:pt>
                <c:pt idx="659">
                  <c:v>-3.1077067824591902</c:v>
                </c:pt>
                <c:pt idx="660">
                  <c:v>-3.1080797455748201</c:v>
                </c:pt>
                <c:pt idx="661">
                  <c:v>-3.1084492821476801</c:v>
                </c:pt>
                <c:pt idx="662">
                  <c:v>-3.1088147825489401</c:v>
                </c:pt>
                <c:pt idx="663">
                  <c:v>-3.1091755982125902</c:v>
                </c:pt>
                <c:pt idx="664">
                  <c:v>-3.1095310868691302</c:v>
                </c:pt>
                <c:pt idx="665">
                  <c:v>-3.1098806462077202</c:v>
                </c:pt>
                <c:pt idx="666">
                  <c:v>-3.1102237070046401</c:v>
                </c:pt>
                <c:pt idx="667">
                  <c:v>-3.1105597146839301</c:v>
                </c:pt>
                <c:pt idx="668">
                  <c:v>-3.1108881224834901</c:v>
                </c:pt>
                <c:pt idx="669">
                  <c:v>-3.11120839622826</c:v>
                </c:pt>
                <c:pt idx="670">
                  <c:v>-3.111520036505</c:v>
                </c:pt>
                <c:pt idx="671">
                  <c:v>-3.11182260665452</c:v>
                </c:pt>
                <c:pt idx="672">
                  <c:v>-3.1121157376187401</c:v>
                </c:pt>
                <c:pt idx="673">
                  <c:v>-3.1123991096437198</c:v>
                </c:pt>
                <c:pt idx="674">
                  <c:v>-3.1126724282185698</c:v>
                </c:pt>
                <c:pt idx="675">
                  <c:v>-3.1129354116295498</c:v>
                </c:pt>
                <c:pt idx="676">
                  <c:v>-3.1131877959232099</c:v>
                </c:pt>
                <c:pt idx="677">
                  <c:v>-3.11342933990099</c:v>
                </c:pt>
                <c:pt idx="678">
                  <c:v>-3.11365983014583</c:v>
                </c:pt>
                <c:pt idx="679">
                  <c:v>-3.11387909187463</c:v>
                </c:pt>
                <c:pt idx="680">
                  <c:v>-3.11408699403133</c:v>
                </c:pt>
                <c:pt idx="681">
                  <c:v>-3.1142834486211801</c:v>
                </c:pt>
                <c:pt idx="682">
                  <c:v>-3.11446841007943</c:v>
                </c:pt>
                <c:pt idx="683">
                  <c:v>-3.1146418746747502</c:v>
                </c:pt>
                <c:pt idx="684">
                  <c:v>-3.1148038857403799</c:v>
                </c:pt>
                <c:pt idx="685">
                  <c:v>-3.1149545447328402</c:v>
                </c:pt>
                <c:pt idx="686">
                  <c:v>-3.1150940049469198</c:v>
                </c:pt>
                <c:pt idx="687">
                  <c:v>-3.1152224478865298</c:v>
                </c:pt>
                <c:pt idx="688">
                  <c:v>-3.1153400770480002</c:v>
                </c:pt>
                <c:pt idx="689">
                  <c:v>-3.1154471291153598</c:v>
                </c:pt>
                <c:pt idx="690">
                  <c:v>-3.1155438851884001</c:v>
                </c:pt>
                <c:pt idx="691">
                  <c:v>-3.1156306820428501</c:v>
                </c:pt>
                <c:pt idx="692">
                  <c:v>-3.1157079060431001</c:v>
                </c:pt>
                <c:pt idx="693">
                  <c:v>-3.11577596970668</c:v>
                </c:pt>
                <c:pt idx="694">
                  <c:v>-3.11583530567622</c:v>
                </c:pt>
                <c:pt idx="695">
                  <c:v>-3.1158863723049501</c:v>
                </c:pt>
                <c:pt idx="696">
                  <c:v>-3.1159296476829299</c:v>
                </c:pt>
                <c:pt idx="697">
                  <c:v>-3.1159656352740601</c:v>
                </c:pt>
                <c:pt idx="698">
                  <c:v>-3.11599488695528</c:v>
                </c:pt>
                <c:pt idx="699">
                  <c:v>-3.1160180086992701</c:v>
                </c:pt>
                <c:pt idx="700">
                  <c:v>-3.1160356488989902</c:v>
                </c:pt>
                <c:pt idx="701">
                  <c:v>-3.1160484925036398</c:v>
                </c:pt>
                <c:pt idx="702">
                  <c:v>-3.11605726096403</c:v>
                </c:pt>
                <c:pt idx="703">
                  <c:v>-3.1160627063996702</c:v>
                </c:pt>
                <c:pt idx="704">
                  <c:v>-3.11606559998528</c:v>
                </c:pt>
                <c:pt idx="705">
                  <c:v>-3.1160667377259101</c:v>
                </c:pt>
                <c:pt idx="706">
                  <c:v>-3.1160669694112002</c:v>
                </c:pt>
                <c:pt idx="707">
                  <c:v>-3.082275390625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64-4145-AB43-31A8D87C3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441408"/>
        <c:axId val="569441800"/>
      </c:scatterChart>
      <c:valAx>
        <c:axId val="56944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41800"/>
        <c:crosses val="autoZero"/>
        <c:crossBetween val="midCat"/>
      </c:valAx>
      <c:valAx>
        <c:axId val="56944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4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Comparison!$J$7</c:f>
              <c:strCache>
                <c:ptCount val="1"/>
                <c:pt idx="0">
                  <c:v>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Comparison!$I$8:$I$715</c:f>
              <c:numCache>
                <c:formatCode>0.00E+00</c:formatCode>
                <c:ptCount val="708"/>
                <c:pt idx="0">
                  <c:v>-0.4</c:v>
                </c:pt>
                <c:pt idx="1">
                  <c:v>-0.39519090000000001</c:v>
                </c:pt>
                <c:pt idx="2">
                  <c:v>-0.3903819</c:v>
                </c:pt>
                <c:pt idx="3">
                  <c:v>-0.38557279999999999</c:v>
                </c:pt>
                <c:pt idx="4">
                  <c:v>-0.38076379999999999</c:v>
                </c:pt>
                <c:pt idx="5">
                  <c:v>-0.37595469999999998</c:v>
                </c:pt>
                <c:pt idx="6">
                  <c:v>-0.37114570000000002</c:v>
                </c:pt>
                <c:pt idx="7">
                  <c:v>-0.36633660000000001</c:v>
                </c:pt>
                <c:pt idx="8">
                  <c:v>-0.3615276</c:v>
                </c:pt>
                <c:pt idx="9">
                  <c:v>-0.35671849999999999</c:v>
                </c:pt>
                <c:pt idx="10">
                  <c:v>-0.35190949999999999</c:v>
                </c:pt>
                <c:pt idx="11">
                  <c:v>-0.34710039999999998</c:v>
                </c:pt>
                <c:pt idx="12">
                  <c:v>-0.34229140000000002</c:v>
                </c:pt>
                <c:pt idx="13">
                  <c:v>-0.33748230000000001</c:v>
                </c:pt>
                <c:pt idx="14">
                  <c:v>-0.33267330000000001</c:v>
                </c:pt>
                <c:pt idx="15">
                  <c:v>-0.32786419999999999</c:v>
                </c:pt>
                <c:pt idx="16">
                  <c:v>-0.32305519999999999</c:v>
                </c:pt>
                <c:pt idx="17">
                  <c:v>-0.31824609999999998</c:v>
                </c:pt>
                <c:pt idx="18">
                  <c:v>-0.31343710000000002</c:v>
                </c:pt>
                <c:pt idx="19">
                  <c:v>-0.30862800000000001</c:v>
                </c:pt>
                <c:pt idx="20">
                  <c:v>-0.30381900000000001</c:v>
                </c:pt>
                <c:pt idx="21">
                  <c:v>-0.2990099</c:v>
                </c:pt>
                <c:pt idx="22">
                  <c:v>-0.29420079999999998</c:v>
                </c:pt>
                <c:pt idx="23">
                  <c:v>-0.28939179999999998</c:v>
                </c:pt>
                <c:pt idx="24">
                  <c:v>-0.28458270000000002</c:v>
                </c:pt>
                <c:pt idx="25">
                  <c:v>-0.27977370000000001</c:v>
                </c:pt>
                <c:pt idx="26">
                  <c:v>-0.2749646</c:v>
                </c:pt>
                <c:pt idx="27">
                  <c:v>-0.2701556</c:v>
                </c:pt>
                <c:pt idx="28">
                  <c:v>-0.26534649999999999</c:v>
                </c:pt>
                <c:pt idx="29">
                  <c:v>-0.26053749999999998</c:v>
                </c:pt>
                <c:pt idx="30">
                  <c:v>-0.25572840000000002</c:v>
                </c:pt>
                <c:pt idx="31">
                  <c:v>-0.25091940000000001</c:v>
                </c:pt>
                <c:pt idx="32">
                  <c:v>-0.2461103</c:v>
                </c:pt>
                <c:pt idx="33">
                  <c:v>-0.2413013</c:v>
                </c:pt>
                <c:pt idx="34">
                  <c:v>-0.23649220000000001</c:v>
                </c:pt>
                <c:pt idx="35">
                  <c:v>-0.23168320000000001</c:v>
                </c:pt>
                <c:pt idx="36">
                  <c:v>-0.2268741</c:v>
                </c:pt>
                <c:pt idx="37">
                  <c:v>-0.22206509999999999</c:v>
                </c:pt>
                <c:pt idx="38">
                  <c:v>-0.217256</c:v>
                </c:pt>
                <c:pt idx="39">
                  <c:v>-0.212447</c:v>
                </c:pt>
                <c:pt idx="40">
                  <c:v>-0.20763789999999999</c:v>
                </c:pt>
                <c:pt idx="41">
                  <c:v>-0.20282890000000001</c:v>
                </c:pt>
                <c:pt idx="42">
                  <c:v>-0.1980198</c:v>
                </c:pt>
                <c:pt idx="43">
                  <c:v>-0.19321070000000001</c:v>
                </c:pt>
                <c:pt idx="44">
                  <c:v>-0.18840170000000001</c:v>
                </c:pt>
                <c:pt idx="45">
                  <c:v>-0.18359259999999999</c:v>
                </c:pt>
                <c:pt idx="46">
                  <c:v>-0.17878359999999999</c:v>
                </c:pt>
                <c:pt idx="47">
                  <c:v>-0.1739745</c:v>
                </c:pt>
                <c:pt idx="48">
                  <c:v>-0.1691655</c:v>
                </c:pt>
                <c:pt idx="49">
                  <c:v>-0.16435640000000001</c:v>
                </c:pt>
                <c:pt idx="50">
                  <c:v>-0.15954740000000001</c:v>
                </c:pt>
                <c:pt idx="51">
                  <c:v>-0.1547383</c:v>
                </c:pt>
                <c:pt idx="52">
                  <c:v>-0.14992929999999999</c:v>
                </c:pt>
                <c:pt idx="53">
                  <c:v>-0.1451202</c:v>
                </c:pt>
                <c:pt idx="54">
                  <c:v>-0.1403112</c:v>
                </c:pt>
                <c:pt idx="55">
                  <c:v>-0.13550209999999999</c:v>
                </c:pt>
                <c:pt idx="56">
                  <c:v>-0.13069310000000001</c:v>
                </c:pt>
                <c:pt idx="57">
                  <c:v>-0.125884</c:v>
                </c:pt>
                <c:pt idx="58">
                  <c:v>-0.121075</c:v>
                </c:pt>
                <c:pt idx="59">
                  <c:v>-0.11626590000000001</c:v>
                </c:pt>
                <c:pt idx="60">
                  <c:v>-0.1114569</c:v>
                </c:pt>
                <c:pt idx="61">
                  <c:v>-0.1066478</c:v>
                </c:pt>
                <c:pt idx="62">
                  <c:v>-0.10183879999999999</c:v>
                </c:pt>
                <c:pt idx="63">
                  <c:v>-9.7029699999999997E-2</c:v>
                </c:pt>
                <c:pt idx="64">
                  <c:v>-9.2220650000000001E-2</c:v>
                </c:pt>
                <c:pt idx="65">
                  <c:v>-8.7411600000000006E-2</c:v>
                </c:pt>
                <c:pt idx="66">
                  <c:v>-8.2602549999999997E-2</c:v>
                </c:pt>
                <c:pt idx="67">
                  <c:v>-7.7793490000000007E-2</c:v>
                </c:pt>
                <c:pt idx="68">
                  <c:v>-7.2984439999999998E-2</c:v>
                </c:pt>
                <c:pt idx="69">
                  <c:v>-6.8175390000000002E-2</c:v>
                </c:pt>
                <c:pt idx="70">
                  <c:v>-6.3366339999999993E-2</c:v>
                </c:pt>
                <c:pt idx="71">
                  <c:v>-5.8557280000000003E-2</c:v>
                </c:pt>
                <c:pt idx="72">
                  <c:v>-5.3748230000000001E-2</c:v>
                </c:pt>
                <c:pt idx="73">
                  <c:v>-4.8939179999999999E-2</c:v>
                </c:pt>
                <c:pt idx="74">
                  <c:v>-4.4130129999999997E-2</c:v>
                </c:pt>
                <c:pt idx="75">
                  <c:v>-3.932107E-2</c:v>
                </c:pt>
                <c:pt idx="76">
                  <c:v>-3.4512019999999997E-2</c:v>
                </c:pt>
                <c:pt idx="77">
                  <c:v>-2.9702969999999999E-2</c:v>
                </c:pt>
                <c:pt idx="78">
                  <c:v>-2.489392E-2</c:v>
                </c:pt>
                <c:pt idx="79">
                  <c:v>-2.0084870000000001E-2</c:v>
                </c:pt>
                <c:pt idx="80">
                  <c:v>-1.5275810000000001E-2</c:v>
                </c:pt>
                <c:pt idx="81">
                  <c:v>-1.046676E-2</c:v>
                </c:pt>
                <c:pt idx="82">
                  <c:v>-5.6577090000000003E-3</c:v>
                </c:pt>
                <c:pt idx="83">
                  <c:v>-8.4865630000000004E-4</c:v>
                </c:pt>
                <c:pt idx="84">
                  <c:v>3.9603959999999997E-3</c:v>
                </c:pt>
                <c:pt idx="85">
                  <c:v>8.7694479999999991E-3</c:v>
                </c:pt>
                <c:pt idx="86">
                  <c:v>1.35785E-2</c:v>
                </c:pt>
                <c:pt idx="87">
                  <c:v>1.8387549999999999E-2</c:v>
                </c:pt>
                <c:pt idx="88">
                  <c:v>2.3196609999999999E-2</c:v>
                </c:pt>
                <c:pt idx="89">
                  <c:v>2.8005660000000002E-2</c:v>
                </c:pt>
                <c:pt idx="90">
                  <c:v>3.2814709999999997E-2</c:v>
                </c:pt>
                <c:pt idx="91">
                  <c:v>3.7623759999999999E-2</c:v>
                </c:pt>
                <c:pt idx="92">
                  <c:v>4.2432810000000001E-2</c:v>
                </c:pt>
                <c:pt idx="93">
                  <c:v>4.7241869999999998E-2</c:v>
                </c:pt>
                <c:pt idx="94">
                  <c:v>5.2050920000000001E-2</c:v>
                </c:pt>
                <c:pt idx="95">
                  <c:v>5.6859970000000003E-2</c:v>
                </c:pt>
                <c:pt idx="96">
                  <c:v>6.1669019999999998E-2</c:v>
                </c:pt>
                <c:pt idx="97">
                  <c:v>6.6478079999999995E-2</c:v>
                </c:pt>
                <c:pt idx="98">
                  <c:v>7.1287130000000004E-2</c:v>
                </c:pt>
                <c:pt idx="99">
                  <c:v>7.6096179999999999E-2</c:v>
                </c:pt>
                <c:pt idx="100">
                  <c:v>8.0905229999999995E-2</c:v>
                </c:pt>
                <c:pt idx="101">
                  <c:v>8.5714289999999999E-2</c:v>
                </c:pt>
                <c:pt idx="102">
                  <c:v>9.0523339999999994E-2</c:v>
                </c:pt>
                <c:pt idx="103">
                  <c:v>9.5332390000000003E-2</c:v>
                </c:pt>
                <c:pt idx="104">
                  <c:v>0.10014140000000001</c:v>
                </c:pt>
                <c:pt idx="105">
                  <c:v>0.1049505</c:v>
                </c:pt>
                <c:pt idx="106">
                  <c:v>0.1097595</c:v>
                </c:pt>
                <c:pt idx="107">
                  <c:v>0.11456860000000001</c:v>
                </c:pt>
                <c:pt idx="108">
                  <c:v>0.1193777</c:v>
                </c:pt>
                <c:pt idx="109">
                  <c:v>0.1241867</c:v>
                </c:pt>
                <c:pt idx="110">
                  <c:v>0.12899579999999999</c:v>
                </c:pt>
                <c:pt idx="111">
                  <c:v>0.1338048</c:v>
                </c:pt>
                <c:pt idx="112">
                  <c:v>0.13861390000000001</c:v>
                </c:pt>
                <c:pt idx="113">
                  <c:v>0.14342289999999999</c:v>
                </c:pt>
                <c:pt idx="114">
                  <c:v>0.148232</c:v>
                </c:pt>
                <c:pt idx="115">
                  <c:v>0.15304100000000001</c:v>
                </c:pt>
                <c:pt idx="116">
                  <c:v>0.15785009999999999</c:v>
                </c:pt>
                <c:pt idx="117">
                  <c:v>0.1626591</c:v>
                </c:pt>
                <c:pt idx="118">
                  <c:v>0.16746820000000001</c:v>
                </c:pt>
                <c:pt idx="119">
                  <c:v>0.17227719999999999</c:v>
                </c:pt>
                <c:pt idx="120">
                  <c:v>0.1770863</c:v>
                </c:pt>
                <c:pt idx="121">
                  <c:v>0.18189530000000001</c:v>
                </c:pt>
                <c:pt idx="122">
                  <c:v>0.18670439999999999</c:v>
                </c:pt>
                <c:pt idx="123">
                  <c:v>0.1915134</c:v>
                </c:pt>
                <c:pt idx="124">
                  <c:v>0.19632250000000001</c:v>
                </c:pt>
                <c:pt idx="125">
                  <c:v>0.20113149999999999</c:v>
                </c:pt>
                <c:pt idx="126">
                  <c:v>0.2059406</c:v>
                </c:pt>
                <c:pt idx="127">
                  <c:v>0.21074960000000001</c:v>
                </c:pt>
                <c:pt idx="128">
                  <c:v>0.21555869999999999</c:v>
                </c:pt>
                <c:pt idx="129">
                  <c:v>0.2203678</c:v>
                </c:pt>
                <c:pt idx="130">
                  <c:v>0.22517680000000001</c:v>
                </c:pt>
                <c:pt idx="131">
                  <c:v>0.22998589999999999</c:v>
                </c:pt>
                <c:pt idx="132">
                  <c:v>0.2347949</c:v>
                </c:pt>
                <c:pt idx="133">
                  <c:v>0.23960400000000001</c:v>
                </c:pt>
                <c:pt idx="134">
                  <c:v>0.24441299999999999</c:v>
                </c:pt>
                <c:pt idx="135">
                  <c:v>0.2492221</c:v>
                </c:pt>
                <c:pt idx="136">
                  <c:v>0.25403110000000001</c:v>
                </c:pt>
                <c:pt idx="137">
                  <c:v>0.25884020000000002</c:v>
                </c:pt>
                <c:pt idx="138">
                  <c:v>0.26364919999999997</c:v>
                </c:pt>
                <c:pt idx="139">
                  <c:v>0.26845829999999998</c:v>
                </c:pt>
                <c:pt idx="140">
                  <c:v>0.27326729999999999</c:v>
                </c:pt>
                <c:pt idx="141">
                  <c:v>0.2780764</c:v>
                </c:pt>
                <c:pt idx="142">
                  <c:v>0.28288540000000001</c:v>
                </c:pt>
                <c:pt idx="143">
                  <c:v>0.28769450000000002</c:v>
                </c:pt>
                <c:pt idx="144">
                  <c:v>0.29250350000000003</c:v>
                </c:pt>
                <c:pt idx="145">
                  <c:v>0.29731259999999998</c:v>
                </c:pt>
                <c:pt idx="146">
                  <c:v>0.30212159999999999</c:v>
                </c:pt>
                <c:pt idx="147">
                  <c:v>0.3069307</c:v>
                </c:pt>
                <c:pt idx="148">
                  <c:v>0.31173970000000001</c:v>
                </c:pt>
                <c:pt idx="149">
                  <c:v>0.31654880000000002</c:v>
                </c:pt>
                <c:pt idx="150">
                  <c:v>0.32135789999999997</c:v>
                </c:pt>
                <c:pt idx="151">
                  <c:v>0.32616689999999998</c:v>
                </c:pt>
                <c:pt idx="152">
                  <c:v>0.33097599999999999</c:v>
                </c:pt>
                <c:pt idx="153">
                  <c:v>0.335785</c:v>
                </c:pt>
                <c:pt idx="154">
                  <c:v>0.34059410000000001</c:v>
                </c:pt>
                <c:pt idx="155">
                  <c:v>0.34540310000000002</c:v>
                </c:pt>
                <c:pt idx="156">
                  <c:v>0.35021219999999997</c:v>
                </c:pt>
                <c:pt idx="157">
                  <c:v>0.35502119999999998</c:v>
                </c:pt>
                <c:pt idx="158">
                  <c:v>0.35983029999999999</c:v>
                </c:pt>
                <c:pt idx="159">
                  <c:v>0.3646393</c:v>
                </c:pt>
                <c:pt idx="160">
                  <c:v>0.36944840000000001</c:v>
                </c:pt>
                <c:pt idx="161">
                  <c:v>0.37425740000000002</c:v>
                </c:pt>
                <c:pt idx="162">
                  <c:v>0.37906649999999997</c:v>
                </c:pt>
                <c:pt idx="163">
                  <c:v>0.38387549999999998</c:v>
                </c:pt>
                <c:pt idx="164">
                  <c:v>0.38868459999999999</c:v>
                </c:pt>
                <c:pt idx="165">
                  <c:v>0.3934936</c:v>
                </c:pt>
                <c:pt idx="166">
                  <c:v>0.39830270000000001</c:v>
                </c:pt>
                <c:pt idx="167">
                  <c:v>0.40311170000000002</c:v>
                </c:pt>
                <c:pt idx="168">
                  <c:v>0.40792079999999997</c:v>
                </c:pt>
                <c:pt idx="169">
                  <c:v>0.41272979999999998</c:v>
                </c:pt>
                <c:pt idx="170">
                  <c:v>0.41753889999999999</c:v>
                </c:pt>
                <c:pt idx="171">
                  <c:v>0.4223479</c:v>
                </c:pt>
                <c:pt idx="172">
                  <c:v>0.42715700000000001</c:v>
                </c:pt>
                <c:pt idx="173">
                  <c:v>0.43196610000000002</c:v>
                </c:pt>
                <c:pt idx="174">
                  <c:v>0.43677510000000003</c:v>
                </c:pt>
                <c:pt idx="175">
                  <c:v>0.44158419999999998</c:v>
                </c:pt>
                <c:pt idx="176">
                  <c:v>0.44639319999999999</c:v>
                </c:pt>
                <c:pt idx="177">
                  <c:v>0.4512023</c:v>
                </c:pt>
                <c:pt idx="178">
                  <c:v>0.45601130000000001</c:v>
                </c:pt>
                <c:pt idx="179">
                  <c:v>0.46082040000000002</c:v>
                </c:pt>
                <c:pt idx="180">
                  <c:v>0.46562940000000003</c:v>
                </c:pt>
                <c:pt idx="181">
                  <c:v>0.47043849999999998</c:v>
                </c:pt>
                <c:pt idx="182">
                  <c:v>0.47524749999999999</c:v>
                </c:pt>
                <c:pt idx="183">
                  <c:v>0.4800566</c:v>
                </c:pt>
                <c:pt idx="184">
                  <c:v>0.48486560000000001</c:v>
                </c:pt>
                <c:pt idx="185">
                  <c:v>0.48967470000000002</c:v>
                </c:pt>
                <c:pt idx="186">
                  <c:v>0.49448370000000003</c:v>
                </c:pt>
                <c:pt idx="187">
                  <c:v>0.49929279999999998</c:v>
                </c:pt>
                <c:pt idx="188">
                  <c:v>0.50410180000000004</c:v>
                </c:pt>
                <c:pt idx="189">
                  <c:v>0.50891090000000005</c:v>
                </c:pt>
                <c:pt idx="190">
                  <c:v>0.51371990000000001</c:v>
                </c:pt>
                <c:pt idx="191">
                  <c:v>0.51852900000000002</c:v>
                </c:pt>
                <c:pt idx="192">
                  <c:v>0.52333799999999997</c:v>
                </c:pt>
                <c:pt idx="193">
                  <c:v>0.52814709999999998</c:v>
                </c:pt>
                <c:pt idx="194">
                  <c:v>0.53295619999999999</c:v>
                </c:pt>
                <c:pt idx="195">
                  <c:v>0.53776520000000005</c:v>
                </c:pt>
                <c:pt idx="196">
                  <c:v>0.54257429999999995</c:v>
                </c:pt>
                <c:pt idx="197">
                  <c:v>0.54738330000000002</c:v>
                </c:pt>
                <c:pt idx="198">
                  <c:v>0.55219240000000003</c:v>
                </c:pt>
                <c:pt idx="199">
                  <c:v>0.55700139999999998</c:v>
                </c:pt>
                <c:pt idx="200">
                  <c:v>0.56181049999999999</c:v>
                </c:pt>
                <c:pt idx="201">
                  <c:v>0.56661950000000005</c:v>
                </c:pt>
                <c:pt idx="202">
                  <c:v>0.57142859999999995</c:v>
                </c:pt>
                <c:pt idx="203">
                  <c:v>0.57623760000000002</c:v>
                </c:pt>
                <c:pt idx="204">
                  <c:v>0.58104670000000003</c:v>
                </c:pt>
                <c:pt idx="205">
                  <c:v>0.58585569999999998</c:v>
                </c:pt>
                <c:pt idx="206">
                  <c:v>0.59066479999999999</c:v>
                </c:pt>
                <c:pt idx="207">
                  <c:v>0.59547380000000005</c:v>
                </c:pt>
                <c:pt idx="208">
                  <c:v>0.60028289999999995</c:v>
                </c:pt>
                <c:pt idx="209">
                  <c:v>0.60509190000000002</c:v>
                </c:pt>
                <c:pt idx="210">
                  <c:v>0.60990100000000003</c:v>
                </c:pt>
                <c:pt idx="211">
                  <c:v>0.61470999999999998</c:v>
                </c:pt>
                <c:pt idx="212">
                  <c:v>0.61951909999999999</c:v>
                </c:pt>
                <c:pt idx="213">
                  <c:v>0.62432810000000005</c:v>
                </c:pt>
                <c:pt idx="214">
                  <c:v>0.62913719999999995</c:v>
                </c:pt>
                <c:pt idx="215">
                  <c:v>0.63394629999999996</c:v>
                </c:pt>
                <c:pt idx="216">
                  <c:v>0.63875530000000003</c:v>
                </c:pt>
                <c:pt idx="217">
                  <c:v>0.64356440000000004</c:v>
                </c:pt>
                <c:pt idx="218">
                  <c:v>0.64837339999999999</c:v>
                </c:pt>
                <c:pt idx="219">
                  <c:v>0.6531825</c:v>
                </c:pt>
                <c:pt idx="220">
                  <c:v>0.65799149999999995</c:v>
                </c:pt>
                <c:pt idx="221">
                  <c:v>0.66280059999999996</c:v>
                </c:pt>
                <c:pt idx="222">
                  <c:v>0.66760960000000003</c:v>
                </c:pt>
                <c:pt idx="223">
                  <c:v>0.67241870000000004</c:v>
                </c:pt>
                <c:pt idx="224">
                  <c:v>0.67722769999999999</c:v>
                </c:pt>
                <c:pt idx="225">
                  <c:v>0.6820368</c:v>
                </c:pt>
                <c:pt idx="226">
                  <c:v>0.68684579999999995</c:v>
                </c:pt>
                <c:pt idx="227">
                  <c:v>0.69165489999999996</c:v>
                </c:pt>
                <c:pt idx="228">
                  <c:v>0.69646390000000002</c:v>
                </c:pt>
                <c:pt idx="229">
                  <c:v>0.70127300000000004</c:v>
                </c:pt>
                <c:pt idx="230">
                  <c:v>0.70608199999999999</c:v>
                </c:pt>
                <c:pt idx="231">
                  <c:v>0.7108911</c:v>
                </c:pt>
                <c:pt idx="232">
                  <c:v>0.71570009999999995</c:v>
                </c:pt>
                <c:pt idx="233">
                  <c:v>0.72050919999999996</c:v>
                </c:pt>
                <c:pt idx="234">
                  <c:v>0.72531820000000002</c:v>
                </c:pt>
                <c:pt idx="235">
                  <c:v>0.73012730000000003</c:v>
                </c:pt>
                <c:pt idx="236">
                  <c:v>0.73493640000000005</c:v>
                </c:pt>
                <c:pt idx="237">
                  <c:v>0.7397454</c:v>
                </c:pt>
                <c:pt idx="238">
                  <c:v>0.74455450000000001</c:v>
                </c:pt>
                <c:pt idx="239">
                  <c:v>0.74936349999999996</c:v>
                </c:pt>
                <c:pt idx="240">
                  <c:v>0.75417259999999997</c:v>
                </c:pt>
                <c:pt idx="241">
                  <c:v>0.75898160000000003</c:v>
                </c:pt>
                <c:pt idx="242">
                  <c:v>0.76379070000000004</c:v>
                </c:pt>
                <c:pt idx="243">
                  <c:v>0.7685997</c:v>
                </c:pt>
                <c:pt idx="244">
                  <c:v>0.77340880000000001</c:v>
                </c:pt>
                <c:pt idx="245">
                  <c:v>0.77821779999999996</c:v>
                </c:pt>
                <c:pt idx="246">
                  <c:v>0.78302689999999997</c:v>
                </c:pt>
                <c:pt idx="247">
                  <c:v>0.78783590000000003</c:v>
                </c:pt>
                <c:pt idx="248">
                  <c:v>0.79264500000000004</c:v>
                </c:pt>
                <c:pt idx="249">
                  <c:v>0.797454</c:v>
                </c:pt>
                <c:pt idx="250">
                  <c:v>0.80226310000000001</c:v>
                </c:pt>
                <c:pt idx="251">
                  <c:v>0.80707209999999996</c:v>
                </c:pt>
                <c:pt idx="252">
                  <c:v>0.81188119999999997</c:v>
                </c:pt>
                <c:pt idx="253">
                  <c:v>0.81669020000000003</c:v>
                </c:pt>
                <c:pt idx="254">
                  <c:v>0.82149930000000004</c:v>
                </c:pt>
                <c:pt idx="255">
                  <c:v>0.8263083</c:v>
                </c:pt>
                <c:pt idx="256">
                  <c:v>0.83111740000000001</c:v>
                </c:pt>
                <c:pt idx="257">
                  <c:v>0.83592639999999996</c:v>
                </c:pt>
                <c:pt idx="258">
                  <c:v>0.84073549999999997</c:v>
                </c:pt>
                <c:pt idx="259">
                  <c:v>0.84554459999999998</c:v>
                </c:pt>
                <c:pt idx="260">
                  <c:v>0.85035360000000004</c:v>
                </c:pt>
                <c:pt idx="261">
                  <c:v>0.85516270000000005</c:v>
                </c:pt>
                <c:pt idx="262">
                  <c:v>0.85997170000000001</c:v>
                </c:pt>
                <c:pt idx="263">
                  <c:v>0.86478080000000002</c:v>
                </c:pt>
                <c:pt idx="264">
                  <c:v>0.86958979999999997</c:v>
                </c:pt>
                <c:pt idx="265">
                  <c:v>0.87439889999999998</c:v>
                </c:pt>
                <c:pt idx="266">
                  <c:v>0.87920790000000004</c:v>
                </c:pt>
                <c:pt idx="267">
                  <c:v>0.88401700000000005</c:v>
                </c:pt>
                <c:pt idx="268">
                  <c:v>0.888826</c:v>
                </c:pt>
                <c:pt idx="269">
                  <c:v>0.89363510000000002</c:v>
                </c:pt>
                <c:pt idx="270">
                  <c:v>0.89844409999999997</c:v>
                </c:pt>
                <c:pt idx="271">
                  <c:v>0.90325319999999998</c:v>
                </c:pt>
                <c:pt idx="272">
                  <c:v>0.90806220000000004</c:v>
                </c:pt>
                <c:pt idx="273">
                  <c:v>0.91287130000000005</c:v>
                </c:pt>
                <c:pt idx="274">
                  <c:v>0.9176803</c:v>
                </c:pt>
                <c:pt idx="275">
                  <c:v>0.92248940000000001</c:v>
                </c:pt>
                <c:pt idx="276">
                  <c:v>0.92729839999999997</c:v>
                </c:pt>
                <c:pt idx="277">
                  <c:v>0.93210749999999998</c:v>
                </c:pt>
                <c:pt idx="278">
                  <c:v>0.93691650000000004</c:v>
                </c:pt>
                <c:pt idx="279">
                  <c:v>0.94172560000000005</c:v>
                </c:pt>
                <c:pt idx="280">
                  <c:v>0.94653469999999995</c:v>
                </c:pt>
                <c:pt idx="281">
                  <c:v>0.95134370000000001</c:v>
                </c:pt>
                <c:pt idx="282">
                  <c:v>0.95615280000000002</c:v>
                </c:pt>
                <c:pt idx="283">
                  <c:v>0.96096179999999998</c:v>
                </c:pt>
                <c:pt idx="284">
                  <c:v>0.96577089999999999</c:v>
                </c:pt>
                <c:pt idx="285">
                  <c:v>0.97057990000000005</c:v>
                </c:pt>
                <c:pt idx="286">
                  <c:v>0.97538899999999995</c:v>
                </c:pt>
                <c:pt idx="287">
                  <c:v>0.98019800000000001</c:v>
                </c:pt>
                <c:pt idx="288">
                  <c:v>0.98500710000000002</c:v>
                </c:pt>
                <c:pt idx="289">
                  <c:v>0.98981609999999998</c:v>
                </c:pt>
                <c:pt idx="290">
                  <c:v>0.99462519999999999</c:v>
                </c:pt>
                <c:pt idx="291">
                  <c:v>0.99943420000000005</c:v>
                </c:pt>
                <c:pt idx="292">
                  <c:v>1.004243</c:v>
                </c:pt>
                <c:pt idx="293">
                  <c:v>1.0090520000000001</c:v>
                </c:pt>
                <c:pt idx="294">
                  <c:v>1.0138609999999999</c:v>
                </c:pt>
                <c:pt idx="295">
                  <c:v>1.01867</c:v>
                </c:pt>
                <c:pt idx="296">
                  <c:v>1.023479</c:v>
                </c:pt>
                <c:pt idx="297">
                  <c:v>1.028289</c:v>
                </c:pt>
                <c:pt idx="298">
                  <c:v>1.0330980000000001</c:v>
                </c:pt>
                <c:pt idx="299">
                  <c:v>1.0379069999999999</c:v>
                </c:pt>
                <c:pt idx="300">
                  <c:v>1.042716</c:v>
                </c:pt>
                <c:pt idx="301">
                  <c:v>1.047525</c:v>
                </c:pt>
                <c:pt idx="302">
                  <c:v>1.0523340000000001</c:v>
                </c:pt>
                <c:pt idx="303">
                  <c:v>1.0571429999999999</c:v>
                </c:pt>
                <c:pt idx="304">
                  <c:v>1.061952</c:v>
                </c:pt>
                <c:pt idx="305">
                  <c:v>1.0667610000000001</c:v>
                </c:pt>
                <c:pt idx="306">
                  <c:v>1.0715699999999999</c:v>
                </c:pt>
                <c:pt idx="307">
                  <c:v>1.076379</c:v>
                </c:pt>
                <c:pt idx="308">
                  <c:v>1.081188</c:v>
                </c:pt>
                <c:pt idx="309">
                  <c:v>1.0859970000000001</c:v>
                </c:pt>
                <c:pt idx="310">
                  <c:v>1.0908059999999999</c:v>
                </c:pt>
                <c:pt idx="311">
                  <c:v>1.095615</c:v>
                </c:pt>
                <c:pt idx="312">
                  <c:v>1.1004240000000001</c:v>
                </c:pt>
                <c:pt idx="313">
                  <c:v>1.1052329999999999</c:v>
                </c:pt>
                <c:pt idx="314">
                  <c:v>1.110042</c:v>
                </c:pt>
                <c:pt idx="315">
                  <c:v>1.114851</c:v>
                </c:pt>
                <c:pt idx="316">
                  <c:v>1.119661</c:v>
                </c:pt>
                <c:pt idx="317">
                  <c:v>1.1244700000000001</c:v>
                </c:pt>
                <c:pt idx="318">
                  <c:v>1.1292789999999999</c:v>
                </c:pt>
                <c:pt idx="319">
                  <c:v>1.134088</c:v>
                </c:pt>
                <c:pt idx="320">
                  <c:v>1.138897</c:v>
                </c:pt>
                <c:pt idx="321">
                  <c:v>1.1437059999999999</c:v>
                </c:pt>
                <c:pt idx="322">
                  <c:v>1.148515</c:v>
                </c:pt>
                <c:pt idx="323">
                  <c:v>1.153324</c:v>
                </c:pt>
                <c:pt idx="324">
                  <c:v>1.1581330000000001</c:v>
                </c:pt>
                <c:pt idx="325">
                  <c:v>1.1629419999999999</c:v>
                </c:pt>
                <c:pt idx="326">
                  <c:v>1.167751</c:v>
                </c:pt>
                <c:pt idx="327">
                  <c:v>1.17256</c:v>
                </c:pt>
                <c:pt idx="328">
                  <c:v>1.1773690000000001</c:v>
                </c:pt>
                <c:pt idx="329">
                  <c:v>1.182178</c:v>
                </c:pt>
                <c:pt idx="330">
                  <c:v>1.186987</c:v>
                </c:pt>
                <c:pt idx="331">
                  <c:v>1.1917960000000001</c:v>
                </c:pt>
                <c:pt idx="332">
                  <c:v>1.1966049999999999</c:v>
                </c:pt>
                <c:pt idx="333">
                  <c:v>1.201414</c:v>
                </c:pt>
                <c:pt idx="334">
                  <c:v>1.206223</c:v>
                </c:pt>
                <c:pt idx="335">
                  <c:v>1.211033</c:v>
                </c:pt>
                <c:pt idx="336">
                  <c:v>1.2158420000000001</c:v>
                </c:pt>
                <c:pt idx="337">
                  <c:v>1.2206509999999999</c:v>
                </c:pt>
                <c:pt idx="338">
                  <c:v>1.22546</c:v>
                </c:pt>
                <c:pt idx="339">
                  <c:v>1.2302690000000001</c:v>
                </c:pt>
                <c:pt idx="340">
                  <c:v>1.2350779999999999</c:v>
                </c:pt>
                <c:pt idx="341">
                  <c:v>1.239887</c:v>
                </c:pt>
                <c:pt idx="342">
                  <c:v>1.244696</c:v>
                </c:pt>
                <c:pt idx="343">
                  <c:v>1.2495050000000001</c:v>
                </c:pt>
                <c:pt idx="344">
                  <c:v>1.2543139999999999</c:v>
                </c:pt>
                <c:pt idx="345">
                  <c:v>1.259123</c:v>
                </c:pt>
                <c:pt idx="346">
                  <c:v>1.2639320000000001</c:v>
                </c:pt>
                <c:pt idx="347">
                  <c:v>1.2687409999999999</c:v>
                </c:pt>
                <c:pt idx="348">
                  <c:v>1.27355</c:v>
                </c:pt>
                <c:pt idx="349">
                  <c:v>1.278359</c:v>
                </c:pt>
                <c:pt idx="350">
                  <c:v>1.2831680000000001</c:v>
                </c:pt>
                <c:pt idx="351">
                  <c:v>1.2879769999999999</c:v>
                </c:pt>
                <c:pt idx="352">
                  <c:v>1.292786</c:v>
                </c:pt>
                <c:pt idx="353">
                  <c:v>1.2975950000000001</c:v>
                </c:pt>
                <c:pt idx="354">
                  <c:v>1.2975950000000001</c:v>
                </c:pt>
                <c:pt idx="355">
                  <c:v>1.292786</c:v>
                </c:pt>
                <c:pt idx="356">
                  <c:v>1.2879769999999999</c:v>
                </c:pt>
                <c:pt idx="357">
                  <c:v>1.2831680000000001</c:v>
                </c:pt>
                <c:pt idx="358">
                  <c:v>1.278359</c:v>
                </c:pt>
                <c:pt idx="359">
                  <c:v>1.27355</c:v>
                </c:pt>
                <c:pt idx="360">
                  <c:v>1.2687409999999999</c:v>
                </c:pt>
                <c:pt idx="361">
                  <c:v>1.2639320000000001</c:v>
                </c:pt>
                <c:pt idx="362">
                  <c:v>1.259123</c:v>
                </c:pt>
                <c:pt idx="363">
                  <c:v>1.2543139999999999</c:v>
                </c:pt>
                <c:pt idx="364">
                  <c:v>1.2495050000000001</c:v>
                </c:pt>
                <c:pt idx="365">
                  <c:v>1.244696</c:v>
                </c:pt>
                <c:pt idx="366">
                  <c:v>1.239887</c:v>
                </c:pt>
                <c:pt idx="367">
                  <c:v>1.2350779999999999</c:v>
                </c:pt>
                <c:pt idx="368">
                  <c:v>1.2302690000000001</c:v>
                </c:pt>
                <c:pt idx="369">
                  <c:v>1.22546</c:v>
                </c:pt>
                <c:pt idx="370">
                  <c:v>1.2206509999999999</c:v>
                </c:pt>
                <c:pt idx="371">
                  <c:v>1.2158420000000001</c:v>
                </c:pt>
                <c:pt idx="372">
                  <c:v>1.211033</c:v>
                </c:pt>
                <c:pt idx="373">
                  <c:v>1.206223</c:v>
                </c:pt>
                <c:pt idx="374">
                  <c:v>1.201414</c:v>
                </c:pt>
                <c:pt idx="375">
                  <c:v>1.1966049999999999</c:v>
                </c:pt>
                <c:pt idx="376">
                  <c:v>1.1917960000000001</c:v>
                </c:pt>
                <c:pt idx="377">
                  <c:v>1.186987</c:v>
                </c:pt>
                <c:pt idx="378">
                  <c:v>1.182178</c:v>
                </c:pt>
                <c:pt idx="379">
                  <c:v>1.1773690000000001</c:v>
                </c:pt>
                <c:pt idx="380">
                  <c:v>1.17256</c:v>
                </c:pt>
                <c:pt idx="381">
                  <c:v>1.167751</c:v>
                </c:pt>
                <c:pt idx="382">
                  <c:v>1.1629419999999999</c:v>
                </c:pt>
                <c:pt idx="383">
                  <c:v>1.1581330000000001</c:v>
                </c:pt>
                <c:pt idx="384">
                  <c:v>1.153324</c:v>
                </c:pt>
                <c:pt idx="385">
                  <c:v>1.148515</c:v>
                </c:pt>
                <c:pt idx="386">
                  <c:v>1.1437059999999999</c:v>
                </c:pt>
                <c:pt idx="387">
                  <c:v>1.138897</c:v>
                </c:pt>
                <c:pt idx="388">
                  <c:v>1.134088</c:v>
                </c:pt>
                <c:pt idx="389">
                  <c:v>1.1292789999999999</c:v>
                </c:pt>
                <c:pt idx="390">
                  <c:v>1.1244700000000001</c:v>
                </c:pt>
                <c:pt idx="391">
                  <c:v>1.119661</c:v>
                </c:pt>
                <c:pt idx="392">
                  <c:v>1.114851</c:v>
                </c:pt>
                <c:pt idx="393">
                  <c:v>1.110042</c:v>
                </c:pt>
                <c:pt idx="394">
                  <c:v>1.1052329999999999</c:v>
                </c:pt>
                <c:pt idx="395">
                  <c:v>1.1004240000000001</c:v>
                </c:pt>
                <c:pt idx="396">
                  <c:v>1.095615</c:v>
                </c:pt>
                <c:pt idx="397">
                  <c:v>1.0908059999999999</c:v>
                </c:pt>
                <c:pt idx="398">
                  <c:v>1.0859970000000001</c:v>
                </c:pt>
                <c:pt idx="399">
                  <c:v>1.081188</c:v>
                </c:pt>
                <c:pt idx="400">
                  <c:v>1.076379</c:v>
                </c:pt>
                <c:pt idx="401">
                  <c:v>1.0715699999999999</c:v>
                </c:pt>
                <c:pt idx="402">
                  <c:v>1.0667610000000001</c:v>
                </c:pt>
                <c:pt idx="403">
                  <c:v>1.061952</c:v>
                </c:pt>
                <c:pt idx="404">
                  <c:v>1.0571429999999999</c:v>
                </c:pt>
                <c:pt idx="405">
                  <c:v>1.0523340000000001</c:v>
                </c:pt>
                <c:pt idx="406">
                  <c:v>1.047525</c:v>
                </c:pt>
                <c:pt idx="407">
                  <c:v>1.042716</c:v>
                </c:pt>
                <c:pt idx="408">
                  <c:v>1.0379069999999999</c:v>
                </c:pt>
                <c:pt idx="409">
                  <c:v>1.0330980000000001</c:v>
                </c:pt>
                <c:pt idx="410">
                  <c:v>1.028289</c:v>
                </c:pt>
                <c:pt idx="411">
                  <c:v>1.023479</c:v>
                </c:pt>
                <c:pt idx="412">
                  <c:v>1.01867</c:v>
                </c:pt>
                <c:pt idx="413">
                  <c:v>1.0138609999999999</c:v>
                </c:pt>
                <c:pt idx="414">
                  <c:v>1.0090520000000001</c:v>
                </c:pt>
                <c:pt idx="415">
                  <c:v>1.004243</c:v>
                </c:pt>
                <c:pt idx="416">
                  <c:v>0.99943420000000005</c:v>
                </c:pt>
                <c:pt idx="417">
                  <c:v>0.99462519999999999</c:v>
                </c:pt>
                <c:pt idx="418">
                  <c:v>0.98981609999999998</c:v>
                </c:pt>
                <c:pt idx="419">
                  <c:v>0.98500710000000002</c:v>
                </c:pt>
                <c:pt idx="420">
                  <c:v>0.98019800000000001</c:v>
                </c:pt>
                <c:pt idx="421">
                  <c:v>0.97538899999999995</c:v>
                </c:pt>
                <c:pt idx="422">
                  <c:v>0.97057990000000005</c:v>
                </c:pt>
                <c:pt idx="423">
                  <c:v>0.96577089999999999</c:v>
                </c:pt>
                <c:pt idx="424">
                  <c:v>0.96096179999999998</c:v>
                </c:pt>
                <c:pt idx="425">
                  <c:v>0.95615280000000002</c:v>
                </c:pt>
                <c:pt idx="426">
                  <c:v>0.95134370000000001</c:v>
                </c:pt>
                <c:pt idx="427">
                  <c:v>0.94653469999999995</c:v>
                </c:pt>
                <c:pt idx="428">
                  <c:v>0.94172560000000005</c:v>
                </c:pt>
                <c:pt idx="429">
                  <c:v>0.93691650000000004</c:v>
                </c:pt>
                <c:pt idx="430">
                  <c:v>0.93210749999999998</c:v>
                </c:pt>
                <c:pt idx="431">
                  <c:v>0.92729839999999997</c:v>
                </c:pt>
                <c:pt idx="432">
                  <c:v>0.92248940000000001</c:v>
                </c:pt>
                <c:pt idx="433">
                  <c:v>0.9176803</c:v>
                </c:pt>
                <c:pt idx="434">
                  <c:v>0.91287130000000005</c:v>
                </c:pt>
                <c:pt idx="435">
                  <c:v>0.90806220000000004</c:v>
                </c:pt>
                <c:pt idx="436">
                  <c:v>0.90325319999999998</c:v>
                </c:pt>
                <c:pt idx="437">
                  <c:v>0.89844409999999997</c:v>
                </c:pt>
                <c:pt idx="438">
                  <c:v>0.89363510000000002</c:v>
                </c:pt>
                <c:pt idx="439">
                  <c:v>0.888826</c:v>
                </c:pt>
                <c:pt idx="440">
                  <c:v>0.88401700000000005</c:v>
                </c:pt>
                <c:pt idx="441">
                  <c:v>0.87920790000000004</c:v>
                </c:pt>
                <c:pt idx="442">
                  <c:v>0.87439889999999998</c:v>
                </c:pt>
                <c:pt idx="443">
                  <c:v>0.86958979999999997</c:v>
                </c:pt>
                <c:pt idx="444">
                  <c:v>0.86478080000000002</c:v>
                </c:pt>
                <c:pt idx="445">
                  <c:v>0.85997170000000001</c:v>
                </c:pt>
                <c:pt idx="446">
                  <c:v>0.85516270000000005</c:v>
                </c:pt>
                <c:pt idx="447">
                  <c:v>0.85035360000000004</c:v>
                </c:pt>
                <c:pt idx="448">
                  <c:v>0.84554459999999998</c:v>
                </c:pt>
                <c:pt idx="449">
                  <c:v>0.84073549999999997</c:v>
                </c:pt>
                <c:pt idx="450">
                  <c:v>0.83592639999999996</c:v>
                </c:pt>
                <c:pt idx="451">
                  <c:v>0.83111740000000001</c:v>
                </c:pt>
                <c:pt idx="452">
                  <c:v>0.8263083</c:v>
                </c:pt>
                <c:pt idx="453">
                  <c:v>0.82149930000000004</c:v>
                </c:pt>
                <c:pt idx="454">
                  <c:v>0.81669020000000003</c:v>
                </c:pt>
                <c:pt idx="455">
                  <c:v>0.81188119999999997</c:v>
                </c:pt>
                <c:pt idx="456">
                  <c:v>0.80707209999999996</c:v>
                </c:pt>
                <c:pt idx="457">
                  <c:v>0.80226310000000001</c:v>
                </c:pt>
                <c:pt idx="458">
                  <c:v>0.797454</c:v>
                </c:pt>
                <c:pt idx="459">
                  <c:v>0.79264500000000004</c:v>
                </c:pt>
                <c:pt idx="460">
                  <c:v>0.78783590000000003</c:v>
                </c:pt>
                <c:pt idx="461">
                  <c:v>0.78302689999999997</c:v>
                </c:pt>
                <c:pt idx="462">
                  <c:v>0.77821779999999996</c:v>
                </c:pt>
                <c:pt idx="463">
                  <c:v>0.77340880000000001</c:v>
                </c:pt>
                <c:pt idx="464">
                  <c:v>0.7685997</c:v>
                </c:pt>
                <c:pt idx="465">
                  <c:v>0.76379070000000004</c:v>
                </c:pt>
                <c:pt idx="466">
                  <c:v>0.75898160000000003</c:v>
                </c:pt>
                <c:pt idx="467">
                  <c:v>0.75417259999999997</c:v>
                </c:pt>
                <c:pt idx="468">
                  <c:v>0.74936349999999996</c:v>
                </c:pt>
                <c:pt idx="469">
                  <c:v>0.74455450000000001</c:v>
                </c:pt>
                <c:pt idx="470">
                  <c:v>0.7397454</c:v>
                </c:pt>
                <c:pt idx="471">
                  <c:v>0.73493640000000005</c:v>
                </c:pt>
                <c:pt idx="472">
                  <c:v>0.73012730000000003</c:v>
                </c:pt>
                <c:pt idx="473">
                  <c:v>0.72531820000000002</c:v>
                </c:pt>
                <c:pt idx="474">
                  <c:v>0.72050919999999996</c:v>
                </c:pt>
                <c:pt idx="475">
                  <c:v>0.71570009999999995</c:v>
                </c:pt>
                <c:pt idx="476">
                  <c:v>0.7108911</c:v>
                </c:pt>
                <c:pt idx="477">
                  <c:v>0.70608199999999999</c:v>
                </c:pt>
                <c:pt idx="478">
                  <c:v>0.70127300000000004</c:v>
                </c:pt>
                <c:pt idx="479">
                  <c:v>0.69646390000000002</c:v>
                </c:pt>
                <c:pt idx="480">
                  <c:v>0.69165489999999996</c:v>
                </c:pt>
                <c:pt idx="481">
                  <c:v>0.68684579999999995</c:v>
                </c:pt>
                <c:pt idx="482">
                  <c:v>0.6820368</c:v>
                </c:pt>
                <c:pt idx="483">
                  <c:v>0.67722769999999999</c:v>
                </c:pt>
                <c:pt idx="484">
                  <c:v>0.67241870000000004</c:v>
                </c:pt>
                <c:pt idx="485">
                  <c:v>0.66760960000000003</c:v>
                </c:pt>
                <c:pt idx="486">
                  <c:v>0.66280059999999996</c:v>
                </c:pt>
                <c:pt idx="487">
                  <c:v>0.65799149999999995</c:v>
                </c:pt>
                <c:pt idx="488">
                  <c:v>0.6531825</c:v>
                </c:pt>
                <c:pt idx="489">
                  <c:v>0.64837339999999999</c:v>
                </c:pt>
                <c:pt idx="490">
                  <c:v>0.64356440000000004</c:v>
                </c:pt>
                <c:pt idx="491">
                  <c:v>0.63875530000000003</c:v>
                </c:pt>
                <c:pt idx="492">
                  <c:v>0.63394629999999996</c:v>
                </c:pt>
                <c:pt idx="493">
                  <c:v>0.62913719999999995</c:v>
                </c:pt>
                <c:pt idx="494">
                  <c:v>0.62432810000000005</c:v>
                </c:pt>
                <c:pt idx="495">
                  <c:v>0.61951909999999999</c:v>
                </c:pt>
                <c:pt idx="496">
                  <c:v>0.61470999999999998</c:v>
                </c:pt>
                <c:pt idx="497">
                  <c:v>0.60990100000000003</c:v>
                </c:pt>
                <c:pt idx="498">
                  <c:v>0.60509190000000002</c:v>
                </c:pt>
                <c:pt idx="499">
                  <c:v>0.60028289999999995</c:v>
                </c:pt>
                <c:pt idx="500">
                  <c:v>0.59547380000000005</c:v>
                </c:pt>
                <c:pt idx="501">
                  <c:v>0.59066479999999999</c:v>
                </c:pt>
                <c:pt idx="502">
                  <c:v>0.58585569999999998</c:v>
                </c:pt>
                <c:pt idx="503">
                  <c:v>0.58104670000000003</c:v>
                </c:pt>
                <c:pt idx="504">
                  <c:v>0.57623760000000002</c:v>
                </c:pt>
                <c:pt idx="505">
                  <c:v>0.57142859999999995</c:v>
                </c:pt>
                <c:pt idx="506">
                  <c:v>0.56661950000000005</c:v>
                </c:pt>
                <c:pt idx="507">
                  <c:v>0.56181049999999999</c:v>
                </c:pt>
                <c:pt idx="508">
                  <c:v>0.55700139999999998</c:v>
                </c:pt>
                <c:pt idx="509">
                  <c:v>0.55219240000000003</c:v>
                </c:pt>
                <c:pt idx="510">
                  <c:v>0.54738330000000002</c:v>
                </c:pt>
                <c:pt idx="511">
                  <c:v>0.54257429999999995</c:v>
                </c:pt>
                <c:pt idx="512">
                  <c:v>0.53776520000000005</c:v>
                </c:pt>
                <c:pt idx="513">
                  <c:v>0.53295619999999999</c:v>
                </c:pt>
                <c:pt idx="514">
                  <c:v>0.52814709999999998</c:v>
                </c:pt>
                <c:pt idx="515">
                  <c:v>0.52333799999999997</c:v>
                </c:pt>
                <c:pt idx="516">
                  <c:v>0.51852900000000002</c:v>
                </c:pt>
                <c:pt idx="517">
                  <c:v>0.51371990000000001</c:v>
                </c:pt>
                <c:pt idx="518">
                  <c:v>0.50891090000000005</c:v>
                </c:pt>
                <c:pt idx="519">
                  <c:v>0.50410180000000004</c:v>
                </c:pt>
                <c:pt idx="520">
                  <c:v>0.49929279999999998</c:v>
                </c:pt>
                <c:pt idx="521">
                  <c:v>0.49448370000000003</c:v>
                </c:pt>
                <c:pt idx="522">
                  <c:v>0.48967470000000002</c:v>
                </c:pt>
                <c:pt idx="523">
                  <c:v>0.48486560000000001</c:v>
                </c:pt>
                <c:pt idx="524">
                  <c:v>0.4800566</c:v>
                </c:pt>
                <c:pt idx="525">
                  <c:v>0.47524749999999999</c:v>
                </c:pt>
                <c:pt idx="526">
                  <c:v>0.47043849999999998</c:v>
                </c:pt>
                <c:pt idx="527">
                  <c:v>0.46562940000000003</c:v>
                </c:pt>
                <c:pt idx="528">
                  <c:v>0.46082040000000002</c:v>
                </c:pt>
                <c:pt idx="529">
                  <c:v>0.45601130000000001</c:v>
                </c:pt>
                <c:pt idx="530">
                  <c:v>0.4512023</c:v>
                </c:pt>
                <c:pt idx="531">
                  <c:v>0.44639319999999999</c:v>
                </c:pt>
                <c:pt idx="532">
                  <c:v>0.44158419999999998</c:v>
                </c:pt>
                <c:pt idx="533">
                  <c:v>0.43677510000000003</c:v>
                </c:pt>
                <c:pt idx="534">
                  <c:v>0.43196610000000002</c:v>
                </c:pt>
                <c:pt idx="535">
                  <c:v>0.42715700000000001</c:v>
                </c:pt>
                <c:pt idx="536">
                  <c:v>0.4223479</c:v>
                </c:pt>
                <c:pt idx="537">
                  <c:v>0.41753889999999999</c:v>
                </c:pt>
                <c:pt idx="538">
                  <c:v>0.41272979999999998</c:v>
                </c:pt>
                <c:pt idx="539">
                  <c:v>0.40792079999999997</c:v>
                </c:pt>
                <c:pt idx="540">
                  <c:v>0.40311170000000002</c:v>
                </c:pt>
                <c:pt idx="541">
                  <c:v>0.39830270000000001</c:v>
                </c:pt>
                <c:pt idx="542">
                  <c:v>0.3934936</c:v>
                </c:pt>
                <c:pt idx="543">
                  <c:v>0.38868459999999999</c:v>
                </c:pt>
                <c:pt idx="544">
                  <c:v>0.38387549999999998</c:v>
                </c:pt>
                <c:pt idx="545">
                  <c:v>0.37906649999999997</c:v>
                </c:pt>
                <c:pt idx="546">
                  <c:v>0.37425740000000002</c:v>
                </c:pt>
                <c:pt idx="547">
                  <c:v>0.36944840000000001</c:v>
                </c:pt>
                <c:pt idx="548">
                  <c:v>0.3646393</c:v>
                </c:pt>
                <c:pt idx="549">
                  <c:v>0.35983029999999999</c:v>
                </c:pt>
                <c:pt idx="550">
                  <c:v>0.35502119999999998</c:v>
                </c:pt>
                <c:pt idx="551">
                  <c:v>0.35021219999999997</c:v>
                </c:pt>
                <c:pt idx="552">
                  <c:v>0.34540310000000002</c:v>
                </c:pt>
                <c:pt idx="553">
                  <c:v>0.34059410000000001</c:v>
                </c:pt>
                <c:pt idx="554">
                  <c:v>0.335785</c:v>
                </c:pt>
                <c:pt idx="555">
                  <c:v>0.33097599999999999</c:v>
                </c:pt>
                <c:pt idx="556">
                  <c:v>0.32616689999999998</c:v>
                </c:pt>
                <c:pt idx="557">
                  <c:v>0.32135789999999997</c:v>
                </c:pt>
                <c:pt idx="558">
                  <c:v>0.31654880000000002</c:v>
                </c:pt>
                <c:pt idx="559">
                  <c:v>0.31173970000000001</c:v>
                </c:pt>
                <c:pt idx="560">
                  <c:v>0.3069307</c:v>
                </c:pt>
                <c:pt idx="561">
                  <c:v>0.30212159999999999</c:v>
                </c:pt>
                <c:pt idx="562">
                  <c:v>0.29731259999999998</c:v>
                </c:pt>
                <c:pt idx="563">
                  <c:v>0.29250350000000003</c:v>
                </c:pt>
                <c:pt idx="564">
                  <c:v>0.28769450000000002</c:v>
                </c:pt>
                <c:pt idx="565">
                  <c:v>0.28288540000000001</c:v>
                </c:pt>
                <c:pt idx="566">
                  <c:v>0.2780764</c:v>
                </c:pt>
                <c:pt idx="567">
                  <c:v>0.27326729999999999</c:v>
                </c:pt>
                <c:pt idx="568">
                  <c:v>0.26845829999999998</c:v>
                </c:pt>
                <c:pt idx="569">
                  <c:v>0.26364919999999997</c:v>
                </c:pt>
                <c:pt idx="570">
                  <c:v>0.25884020000000002</c:v>
                </c:pt>
                <c:pt idx="571">
                  <c:v>0.25403110000000001</c:v>
                </c:pt>
                <c:pt idx="572">
                  <c:v>0.2492221</c:v>
                </c:pt>
                <c:pt idx="573">
                  <c:v>0.24441299999999999</c:v>
                </c:pt>
                <c:pt idx="574">
                  <c:v>0.23960400000000001</c:v>
                </c:pt>
                <c:pt idx="575">
                  <c:v>0.2347949</c:v>
                </c:pt>
                <c:pt idx="576">
                  <c:v>0.22998589999999999</c:v>
                </c:pt>
                <c:pt idx="577">
                  <c:v>0.22517680000000001</c:v>
                </c:pt>
                <c:pt idx="578">
                  <c:v>0.2203678</c:v>
                </c:pt>
                <c:pt idx="579">
                  <c:v>0.21555869999999999</c:v>
                </c:pt>
                <c:pt idx="580">
                  <c:v>0.21074960000000001</c:v>
                </c:pt>
                <c:pt idx="581">
                  <c:v>0.2059406</c:v>
                </c:pt>
                <c:pt idx="582">
                  <c:v>0.20113149999999999</c:v>
                </c:pt>
                <c:pt idx="583">
                  <c:v>0.19632250000000001</c:v>
                </c:pt>
                <c:pt idx="584">
                  <c:v>0.1915134</c:v>
                </c:pt>
                <c:pt idx="585">
                  <c:v>0.18670439999999999</c:v>
                </c:pt>
                <c:pt idx="586">
                  <c:v>0.18189530000000001</c:v>
                </c:pt>
                <c:pt idx="587">
                  <c:v>0.1770863</c:v>
                </c:pt>
                <c:pt idx="588">
                  <c:v>0.17227719999999999</c:v>
                </c:pt>
                <c:pt idx="589">
                  <c:v>0.16746820000000001</c:v>
                </c:pt>
                <c:pt idx="590">
                  <c:v>0.1626591</c:v>
                </c:pt>
                <c:pt idx="591">
                  <c:v>0.15785009999999999</c:v>
                </c:pt>
                <c:pt idx="592">
                  <c:v>0.15304100000000001</c:v>
                </c:pt>
                <c:pt idx="593">
                  <c:v>0.148232</c:v>
                </c:pt>
                <c:pt idx="594">
                  <c:v>0.14342289999999999</c:v>
                </c:pt>
                <c:pt idx="595">
                  <c:v>0.13861390000000001</c:v>
                </c:pt>
                <c:pt idx="596">
                  <c:v>0.1338048</c:v>
                </c:pt>
                <c:pt idx="597">
                  <c:v>0.12899579999999999</c:v>
                </c:pt>
                <c:pt idx="598">
                  <c:v>0.1241867</c:v>
                </c:pt>
                <c:pt idx="599">
                  <c:v>0.1193777</c:v>
                </c:pt>
                <c:pt idx="600">
                  <c:v>0.11456860000000001</c:v>
                </c:pt>
                <c:pt idx="601">
                  <c:v>0.1097595</c:v>
                </c:pt>
                <c:pt idx="602">
                  <c:v>0.1049505</c:v>
                </c:pt>
                <c:pt idx="603">
                  <c:v>0.10014140000000001</c:v>
                </c:pt>
                <c:pt idx="604">
                  <c:v>9.5332390000000003E-2</c:v>
                </c:pt>
                <c:pt idx="605">
                  <c:v>9.0523339999999994E-2</c:v>
                </c:pt>
                <c:pt idx="606">
                  <c:v>8.5714289999999999E-2</c:v>
                </c:pt>
                <c:pt idx="607">
                  <c:v>8.0905229999999995E-2</c:v>
                </c:pt>
                <c:pt idx="608">
                  <c:v>7.6096179999999999E-2</c:v>
                </c:pt>
                <c:pt idx="609">
                  <c:v>7.1287130000000004E-2</c:v>
                </c:pt>
                <c:pt idx="610">
                  <c:v>6.6478079999999995E-2</c:v>
                </c:pt>
                <c:pt idx="611">
                  <c:v>6.1669019999999998E-2</c:v>
                </c:pt>
                <c:pt idx="612">
                  <c:v>5.6859970000000003E-2</c:v>
                </c:pt>
                <c:pt idx="613">
                  <c:v>5.2050920000000001E-2</c:v>
                </c:pt>
                <c:pt idx="614">
                  <c:v>4.7241869999999998E-2</c:v>
                </c:pt>
                <c:pt idx="615">
                  <c:v>4.2432810000000001E-2</c:v>
                </c:pt>
                <c:pt idx="616">
                  <c:v>3.7623759999999999E-2</c:v>
                </c:pt>
                <c:pt idx="617">
                  <c:v>3.2814709999999997E-2</c:v>
                </c:pt>
                <c:pt idx="618">
                  <c:v>2.8005660000000002E-2</c:v>
                </c:pt>
                <c:pt idx="619">
                  <c:v>2.3196609999999999E-2</c:v>
                </c:pt>
                <c:pt idx="620">
                  <c:v>1.8387549999999999E-2</c:v>
                </c:pt>
                <c:pt idx="621">
                  <c:v>1.35785E-2</c:v>
                </c:pt>
                <c:pt idx="622">
                  <c:v>8.7694479999999991E-3</c:v>
                </c:pt>
                <c:pt idx="623">
                  <c:v>3.9603959999999997E-3</c:v>
                </c:pt>
                <c:pt idx="624">
                  <c:v>-8.4865630000000004E-4</c:v>
                </c:pt>
                <c:pt idx="625">
                  <c:v>-5.6577090000000003E-3</c:v>
                </c:pt>
                <c:pt idx="626">
                  <c:v>-1.046676E-2</c:v>
                </c:pt>
                <c:pt idx="627">
                  <c:v>-1.5275810000000001E-2</c:v>
                </c:pt>
                <c:pt idx="628">
                  <c:v>-2.0084870000000001E-2</c:v>
                </c:pt>
                <c:pt idx="629">
                  <c:v>-2.489392E-2</c:v>
                </c:pt>
                <c:pt idx="630">
                  <c:v>-2.9702969999999999E-2</c:v>
                </c:pt>
                <c:pt idx="631">
                  <c:v>-3.4512019999999997E-2</c:v>
                </c:pt>
                <c:pt idx="632">
                  <c:v>-3.932107E-2</c:v>
                </c:pt>
                <c:pt idx="633">
                  <c:v>-4.4130129999999997E-2</c:v>
                </c:pt>
                <c:pt idx="634">
                  <c:v>-4.8939179999999999E-2</c:v>
                </c:pt>
                <c:pt idx="635">
                  <c:v>-5.3748230000000001E-2</c:v>
                </c:pt>
                <c:pt idx="636">
                  <c:v>-5.8557280000000003E-2</c:v>
                </c:pt>
                <c:pt idx="637">
                  <c:v>-6.3366339999999993E-2</c:v>
                </c:pt>
                <c:pt idx="638">
                  <c:v>-6.8175390000000002E-2</c:v>
                </c:pt>
                <c:pt idx="639">
                  <c:v>-7.2984439999999998E-2</c:v>
                </c:pt>
                <c:pt idx="640">
                  <c:v>-7.7793490000000007E-2</c:v>
                </c:pt>
                <c:pt idx="641">
                  <c:v>-8.2602549999999997E-2</c:v>
                </c:pt>
                <c:pt idx="642">
                  <c:v>-8.7411600000000006E-2</c:v>
                </c:pt>
                <c:pt idx="643">
                  <c:v>-9.2220650000000001E-2</c:v>
                </c:pt>
                <c:pt idx="644">
                  <c:v>-9.7029699999999997E-2</c:v>
                </c:pt>
                <c:pt idx="645">
                  <c:v>-0.10183879999999999</c:v>
                </c:pt>
                <c:pt idx="646">
                  <c:v>-0.1066478</c:v>
                </c:pt>
                <c:pt idx="647">
                  <c:v>-0.1114569</c:v>
                </c:pt>
                <c:pt idx="648">
                  <c:v>-0.11626590000000001</c:v>
                </c:pt>
                <c:pt idx="649">
                  <c:v>-0.121075</c:v>
                </c:pt>
                <c:pt idx="650">
                  <c:v>-0.125884</c:v>
                </c:pt>
                <c:pt idx="651">
                  <c:v>-0.13069310000000001</c:v>
                </c:pt>
                <c:pt idx="652">
                  <c:v>-0.13550209999999999</c:v>
                </c:pt>
                <c:pt idx="653">
                  <c:v>-0.1403112</c:v>
                </c:pt>
                <c:pt idx="654">
                  <c:v>-0.1451202</c:v>
                </c:pt>
                <c:pt idx="655">
                  <c:v>-0.14992929999999999</c:v>
                </c:pt>
                <c:pt idx="656">
                  <c:v>-0.1547383</c:v>
                </c:pt>
                <c:pt idx="657">
                  <c:v>-0.15954740000000001</c:v>
                </c:pt>
                <c:pt idx="658">
                  <c:v>-0.16435640000000001</c:v>
                </c:pt>
                <c:pt idx="659">
                  <c:v>-0.1691655</c:v>
                </c:pt>
                <c:pt idx="660">
                  <c:v>-0.1739745</c:v>
                </c:pt>
                <c:pt idx="661">
                  <c:v>-0.17878359999999999</c:v>
                </c:pt>
                <c:pt idx="662">
                  <c:v>-0.18359259999999999</c:v>
                </c:pt>
                <c:pt idx="663">
                  <c:v>-0.18840170000000001</c:v>
                </c:pt>
                <c:pt idx="664">
                  <c:v>-0.19321070000000001</c:v>
                </c:pt>
                <c:pt idx="665">
                  <c:v>-0.1980198</c:v>
                </c:pt>
                <c:pt idx="666">
                  <c:v>-0.20282890000000001</c:v>
                </c:pt>
                <c:pt idx="667">
                  <c:v>-0.20763789999999999</c:v>
                </c:pt>
                <c:pt idx="668">
                  <c:v>-0.212447</c:v>
                </c:pt>
                <c:pt idx="669">
                  <c:v>-0.217256</c:v>
                </c:pt>
                <c:pt idx="670">
                  <c:v>-0.22206509999999999</c:v>
                </c:pt>
                <c:pt idx="671">
                  <c:v>-0.2268741</c:v>
                </c:pt>
                <c:pt idx="672">
                  <c:v>-0.23168320000000001</c:v>
                </c:pt>
                <c:pt idx="673">
                  <c:v>-0.23649220000000001</c:v>
                </c:pt>
                <c:pt idx="674">
                  <c:v>-0.2413013</c:v>
                </c:pt>
                <c:pt idx="675">
                  <c:v>-0.2461103</c:v>
                </c:pt>
                <c:pt idx="676">
                  <c:v>-0.25091940000000001</c:v>
                </c:pt>
                <c:pt idx="677">
                  <c:v>-0.25572840000000002</c:v>
                </c:pt>
                <c:pt idx="678">
                  <c:v>-0.26053749999999998</c:v>
                </c:pt>
                <c:pt idx="679">
                  <c:v>-0.26534649999999999</c:v>
                </c:pt>
                <c:pt idx="680">
                  <c:v>-0.2701556</c:v>
                </c:pt>
                <c:pt idx="681">
                  <c:v>-0.2749646</c:v>
                </c:pt>
                <c:pt idx="682">
                  <c:v>-0.27977370000000001</c:v>
                </c:pt>
                <c:pt idx="683">
                  <c:v>-0.28458270000000002</c:v>
                </c:pt>
                <c:pt idx="684">
                  <c:v>-0.28939179999999998</c:v>
                </c:pt>
                <c:pt idx="685">
                  <c:v>-0.29420079999999998</c:v>
                </c:pt>
                <c:pt idx="686">
                  <c:v>-0.2990099</c:v>
                </c:pt>
                <c:pt idx="687">
                  <c:v>-0.30381900000000001</c:v>
                </c:pt>
                <c:pt idx="688">
                  <c:v>-0.30862800000000001</c:v>
                </c:pt>
                <c:pt idx="689">
                  <c:v>-0.31343710000000002</c:v>
                </c:pt>
                <c:pt idx="690">
                  <c:v>-0.31824609999999998</c:v>
                </c:pt>
                <c:pt idx="691">
                  <c:v>-0.32305519999999999</c:v>
                </c:pt>
                <c:pt idx="692">
                  <c:v>-0.32786419999999999</c:v>
                </c:pt>
                <c:pt idx="693">
                  <c:v>-0.33267330000000001</c:v>
                </c:pt>
                <c:pt idx="694">
                  <c:v>-0.33748230000000001</c:v>
                </c:pt>
                <c:pt idx="695">
                  <c:v>-0.34229140000000002</c:v>
                </c:pt>
                <c:pt idx="696">
                  <c:v>-0.34710039999999998</c:v>
                </c:pt>
                <c:pt idx="697">
                  <c:v>-0.35190949999999999</c:v>
                </c:pt>
                <c:pt idx="698">
                  <c:v>-0.35671849999999999</c:v>
                </c:pt>
                <c:pt idx="699">
                  <c:v>-0.3615276</c:v>
                </c:pt>
                <c:pt idx="700">
                  <c:v>-0.36633660000000001</c:v>
                </c:pt>
                <c:pt idx="701">
                  <c:v>-0.37114570000000002</c:v>
                </c:pt>
                <c:pt idx="702">
                  <c:v>-0.37595469999999998</c:v>
                </c:pt>
                <c:pt idx="703">
                  <c:v>-0.38076379999999999</c:v>
                </c:pt>
                <c:pt idx="704">
                  <c:v>-0.38557279999999999</c:v>
                </c:pt>
                <c:pt idx="705">
                  <c:v>-0.3903819</c:v>
                </c:pt>
                <c:pt idx="706">
                  <c:v>-0.39519090000000001</c:v>
                </c:pt>
                <c:pt idx="707">
                  <c:v>-0.4</c:v>
                </c:pt>
              </c:numCache>
            </c:numRef>
          </c:xVal>
          <c:yVal>
            <c:numRef>
              <c:f>Comparison!$J$8:$J$715</c:f>
              <c:numCache>
                <c:formatCode>0.00</c:formatCode>
                <c:ptCount val="708"/>
                <c:pt idx="0">
                  <c:v>-3.2958980000000002</c:v>
                </c:pt>
                <c:pt idx="1">
                  <c:v>-3.2958980000000002</c:v>
                </c:pt>
                <c:pt idx="2">
                  <c:v>-3.326416</c:v>
                </c:pt>
                <c:pt idx="3">
                  <c:v>-3.2958980000000002</c:v>
                </c:pt>
                <c:pt idx="4">
                  <c:v>-3.326416</c:v>
                </c:pt>
                <c:pt idx="5">
                  <c:v>-3.326416</c:v>
                </c:pt>
                <c:pt idx="6">
                  <c:v>-3.2958980000000002</c:v>
                </c:pt>
                <c:pt idx="7">
                  <c:v>-3.2653810000000001</c:v>
                </c:pt>
                <c:pt idx="8">
                  <c:v>-3.2653810000000001</c:v>
                </c:pt>
                <c:pt idx="9">
                  <c:v>-3.2958980000000002</c:v>
                </c:pt>
                <c:pt idx="10">
                  <c:v>-3.2958980000000002</c:v>
                </c:pt>
                <c:pt idx="11">
                  <c:v>-3.2653810000000001</c:v>
                </c:pt>
                <c:pt idx="12">
                  <c:v>-3.2653810000000001</c:v>
                </c:pt>
                <c:pt idx="13">
                  <c:v>-3.2958980000000002</c:v>
                </c:pt>
                <c:pt idx="14">
                  <c:v>-3.2653810000000001</c:v>
                </c:pt>
                <c:pt idx="15">
                  <c:v>-3.2653810000000001</c:v>
                </c:pt>
                <c:pt idx="16">
                  <c:v>-3.2958980000000002</c:v>
                </c:pt>
                <c:pt idx="17">
                  <c:v>-3.2958980000000002</c:v>
                </c:pt>
                <c:pt idx="18">
                  <c:v>-3.2958980000000002</c:v>
                </c:pt>
                <c:pt idx="19">
                  <c:v>-3.2958980000000002</c:v>
                </c:pt>
                <c:pt idx="20">
                  <c:v>-3.2958980000000002</c:v>
                </c:pt>
                <c:pt idx="21">
                  <c:v>-3.2958980000000002</c:v>
                </c:pt>
                <c:pt idx="22">
                  <c:v>-3.2958980000000002</c:v>
                </c:pt>
                <c:pt idx="23">
                  <c:v>-3.2653810000000001</c:v>
                </c:pt>
                <c:pt idx="24">
                  <c:v>-3.2958980000000002</c:v>
                </c:pt>
                <c:pt idx="25">
                  <c:v>-3.2653810000000001</c:v>
                </c:pt>
                <c:pt idx="26">
                  <c:v>-3.2653810000000001</c:v>
                </c:pt>
                <c:pt idx="27">
                  <c:v>-3.2958980000000002</c:v>
                </c:pt>
                <c:pt idx="28">
                  <c:v>-3.2958980000000002</c:v>
                </c:pt>
                <c:pt idx="29">
                  <c:v>-3.2653810000000001</c:v>
                </c:pt>
                <c:pt idx="30">
                  <c:v>-3.2958980000000002</c:v>
                </c:pt>
                <c:pt idx="31">
                  <c:v>-3.2653810000000001</c:v>
                </c:pt>
                <c:pt idx="32">
                  <c:v>-3.2653810000000001</c:v>
                </c:pt>
                <c:pt idx="33">
                  <c:v>-3.2958980000000002</c:v>
                </c:pt>
                <c:pt idx="34">
                  <c:v>-3.2958980000000002</c:v>
                </c:pt>
                <c:pt idx="35">
                  <c:v>-3.2958980000000002</c:v>
                </c:pt>
                <c:pt idx="36">
                  <c:v>-3.326416</c:v>
                </c:pt>
                <c:pt idx="37">
                  <c:v>-3.2653810000000001</c:v>
                </c:pt>
                <c:pt idx="38">
                  <c:v>-3.2653810000000001</c:v>
                </c:pt>
                <c:pt idx="39">
                  <c:v>-3.2958980000000002</c:v>
                </c:pt>
                <c:pt idx="40">
                  <c:v>-3.2653810000000001</c:v>
                </c:pt>
                <c:pt idx="41">
                  <c:v>-3.326416</c:v>
                </c:pt>
                <c:pt idx="42">
                  <c:v>-3.2958980000000002</c:v>
                </c:pt>
                <c:pt idx="43">
                  <c:v>-3.326416</c:v>
                </c:pt>
                <c:pt idx="44">
                  <c:v>-3.2958980000000002</c:v>
                </c:pt>
                <c:pt idx="45">
                  <c:v>-3.2653810000000001</c:v>
                </c:pt>
                <c:pt idx="46">
                  <c:v>-3.2653810000000001</c:v>
                </c:pt>
                <c:pt idx="47">
                  <c:v>-3.2653810000000001</c:v>
                </c:pt>
                <c:pt idx="48">
                  <c:v>-3.2958980000000002</c:v>
                </c:pt>
                <c:pt idx="49">
                  <c:v>-3.2958980000000002</c:v>
                </c:pt>
                <c:pt idx="50">
                  <c:v>-3.2958980000000002</c:v>
                </c:pt>
                <c:pt idx="51">
                  <c:v>-3.326416</c:v>
                </c:pt>
                <c:pt idx="52">
                  <c:v>-3.326416</c:v>
                </c:pt>
                <c:pt idx="53">
                  <c:v>-3.2958980000000002</c:v>
                </c:pt>
                <c:pt idx="54">
                  <c:v>-3.2653810000000001</c:v>
                </c:pt>
                <c:pt idx="55">
                  <c:v>-3.2958980000000002</c:v>
                </c:pt>
                <c:pt idx="56">
                  <c:v>-3.2958980000000002</c:v>
                </c:pt>
                <c:pt idx="57">
                  <c:v>-3.2958980000000002</c:v>
                </c:pt>
                <c:pt idx="58">
                  <c:v>-3.2958980000000002</c:v>
                </c:pt>
                <c:pt idx="59">
                  <c:v>-3.2653810000000001</c:v>
                </c:pt>
                <c:pt idx="60">
                  <c:v>-3.2958980000000002</c:v>
                </c:pt>
                <c:pt idx="61">
                  <c:v>-3.2958980000000002</c:v>
                </c:pt>
                <c:pt idx="62">
                  <c:v>-3.2653810000000001</c:v>
                </c:pt>
                <c:pt idx="63">
                  <c:v>-3.2653810000000001</c:v>
                </c:pt>
                <c:pt idx="64">
                  <c:v>-3.2653810000000001</c:v>
                </c:pt>
                <c:pt idx="65">
                  <c:v>-3.2348629999999998</c:v>
                </c:pt>
                <c:pt idx="66">
                  <c:v>-3.2653810000000001</c:v>
                </c:pt>
                <c:pt idx="67">
                  <c:v>-3.2958980000000002</c:v>
                </c:pt>
                <c:pt idx="68">
                  <c:v>-3.2653810000000001</c:v>
                </c:pt>
                <c:pt idx="69">
                  <c:v>-3.2958980000000002</c:v>
                </c:pt>
                <c:pt idx="70">
                  <c:v>-3.2958980000000002</c:v>
                </c:pt>
                <c:pt idx="71">
                  <c:v>-3.2958980000000002</c:v>
                </c:pt>
                <c:pt idx="72">
                  <c:v>-3.2653810000000001</c:v>
                </c:pt>
                <c:pt idx="73">
                  <c:v>-3.2653810000000001</c:v>
                </c:pt>
                <c:pt idx="74">
                  <c:v>-3.2653810000000001</c:v>
                </c:pt>
                <c:pt idx="75">
                  <c:v>-3.2653810000000001</c:v>
                </c:pt>
                <c:pt idx="76">
                  <c:v>-3.2653810000000001</c:v>
                </c:pt>
                <c:pt idx="77">
                  <c:v>-3.2958980000000002</c:v>
                </c:pt>
                <c:pt idx="78">
                  <c:v>-3.326416</c:v>
                </c:pt>
                <c:pt idx="79">
                  <c:v>-3.2653810000000001</c:v>
                </c:pt>
                <c:pt idx="80">
                  <c:v>-3.2653810000000001</c:v>
                </c:pt>
                <c:pt idx="81">
                  <c:v>-3.2653810000000001</c:v>
                </c:pt>
                <c:pt idx="82">
                  <c:v>-3.2958980000000002</c:v>
                </c:pt>
                <c:pt idx="83">
                  <c:v>-3.2958980000000002</c:v>
                </c:pt>
                <c:pt idx="84">
                  <c:v>-3.2653810000000001</c:v>
                </c:pt>
                <c:pt idx="85">
                  <c:v>-3.2958980000000002</c:v>
                </c:pt>
                <c:pt idx="86">
                  <c:v>-3.2958980000000002</c:v>
                </c:pt>
                <c:pt idx="87">
                  <c:v>-3.2958980000000002</c:v>
                </c:pt>
                <c:pt idx="88">
                  <c:v>-3.2653810000000001</c:v>
                </c:pt>
                <c:pt idx="89">
                  <c:v>-3.2958980000000002</c:v>
                </c:pt>
                <c:pt idx="90">
                  <c:v>-3.2653810000000001</c:v>
                </c:pt>
                <c:pt idx="91">
                  <c:v>-3.2653810000000001</c:v>
                </c:pt>
                <c:pt idx="92">
                  <c:v>-3.2958980000000002</c:v>
                </c:pt>
                <c:pt idx="93">
                  <c:v>-3.2653810000000001</c:v>
                </c:pt>
                <c:pt idx="94">
                  <c:v>-3.2958980000000002</c:v>
                </c:pt>
                <c:pt idx="95">
                  <c:v>-3.2348629999999998</c:v>
                </c:pt>
                <c:pt idx="96">
                  <c:v>-3.2348629999999998</c:v>
                </c:pt>
                <c:pt idx="97">
                  <c:v>-3.2348629999999998</c:v>
                </c:pt>
                <c:pt idx="98">
                  <c:v>-3.2958980000000002</c:v>
                </c:pt>
                <c:pt idx="99">
                  <c:v>-3.2653810000000001</c:v>
                </c:pt>
                <c:pt idx="100">
                  <c:v>-3.2348629999999998</c:v>
                </c:pt>
                <c:pt idx="101">
                  <c:v>-3.2653810000000001</c:v>
                </c:pt>
                <c:pt idx="102">
                  <c:v>-3.2653810000000001</c:v>
                </c:pt>
                <c:pt idx="103">
                  <c:v>-3.2348629999999998</c:v>
                </c:pt>
                <c:pt idx="104">
                  <c:v>-3.2653810000000001</c:v>
                </c:pt>
                <c:pt idx="105">
                  <c:v>-3.2348629999999998</c:v>
                </c:pt>
                <c:pt idx="106">
                  <c:v>-3.2653810000000001</c:v>
                </c:pt>
                <c:pt idx="107">
                  <c:v>-3.2348629999999998</c:v>
                </c:pt>
                <c:pt idx="108">
                  <c:v>-3.2653810000000001</c:v>
                </c:pt>
                <c:pt idx="109">
                  <c:v>-3.2653810000000001</c:v>
                </c:pt>
                <c:pt idx="110">
                  <c:v>-3.2653810000000001</c:v>
                </c:pt>
                <c:pt idx="111">
                  <c:v>-3.2348629999999998</c:v>
                </c:pt>
                <c:pt idx="112">
                  <c:v>-3.2653810000000001</c:v>
                </c:pt>
                <c:pt idx="113">
                  <c:v>-3.2653810000000001</c:v>
                </c:pt>
                <c:pt idx="114">
                  <c:v>-3.2348629999999998</c:v>
                </c:pt>
                <c:pt idx="115">
                  <c:v>-3.2348629999999998</c:v>
                </c:pt>
                <c:pt idx="116">
                  <c:v>-3.2348629999999998</c:v>
                </c:pt>
                <c:pt idx="117">
                  <c:v>-3.2348629999999998</c:v>
                </c:pt>
                <c:pt idx="118">
                  <c:v>-3.2348629999999998</c:v>
                </c:pt>
                <c:pt idx="119">
                  <c:v>-3.2653810000000001</c:v>
                </c:pt>
                <c:pt idx="120">
                  <c:v>-3.2653810000000001</c:v>
                </c:pt>
                <c:pt idx="121">
                  <c:v>-3.2653810000000001</c:v>
                </c:pt>
                <c:pt idx="122">
                  <c:v>-3.2348629999999998</c:v>
                </c:pt>
                <c:pt idx="123">
                  <c:v>-3.2348629999999998</c:v>
                </c:pt>
                <c:pt idx="124">
                  <c:v>-3.2958980000000002</c:v>
                </c:pt>
                <c:pt idx="125">
                  <c:v>-3.2348629999999998</c:v>
                </c:pt>
                <c:pt idx="126">
                  <c:v>-3.2348629999999998</c:v>
                </c:pt>
                <c:pt idx="127">
                  <c:v>-3.2653810000000001</c:v>
                </c:pt>
                <c:pt idx="128">
                  <c:v>-3.2348629999999998</c:v>
                </c:pt>
                <c:pt idx="129">
                  <c:v>-3.2043460000000001</c:v>
                </c:pt>
                <c:pt idx="130">
                  <c:v>-3.2653810000000001</c:v>
                </c:pt>
                <c:pt idx="131">
                  <c:v>-3.2348629999999998</c:v>
                </c:pt>
                <c:pt idx="132">
                  <c:v>-3.2653810000000001</c:v>
                </c:pt>
                <c:pt idx="133">
                  <c:v>-3.2043460000000001</c:v>
                </c:pt>
                <c:pt idx="134">
                  <c:v>-3.2653810000000001</c:v>
                </c:pt>
                <c:pt idx="135">
                  <c:v>-3.2653810000000001</c:v>
                </c:pt>
                <c:pt idx="136">
                  <c:v>-3.2348629999999998</c:v>
                </c:pt>
                <c:pt idx="137">
                  <c:v>-3.2653810000000001</c:v>
                </c:pt>
                <c:pt idx="138">
                  <c:v>-3.2348629999999998</c:v>
                </c:pt>
                <c:pt idx="139">
                  <c:v>-3.2653810000000001</c:v>
                </c:pt>
                <c:pt idx="140">
                  <c:v>-3.2348629999999998</c:v>
                </c:pt>
                <c:pt idx="141">
                  <c:v>-3.2043460000000001</c:v>
                </c:pt>
                <c:pt idx="142">
                  <c:v>-3.2348629999999998</c:v>
                </c:pt>
                <c:pt idx="143">
                  <c:v>-3.2348629999999998</c:v>
                </c:pt>
                <c:pt idx="144">
                  <c:v>-3.2348629999999998</c:v>
                </c:pt>
                <c:pt idx="145">
                  <c:v>-3.2043460000000001</c:v>
                </c:pt>
                <c:pt idx="146">
                  <c:v>-3.2043460000000001</c:v>
                </c:pt>
                <c:pt idx="147">
                  <c:v>-3.2348629999999998</c:v>
                </c:pt>
                <c:pt idx="148">
                  <c:v>-3.2043460000000001</c:v>
                </c:pt>
                <c:pt idx="149">
                  <c:v>-3.2348629999999998</c:v>
                </c:pt>
                <c:pt idx="150">
                  <c:v>-3.2043460000000001</c:v>
                </c:pt>
                <c:pt idx="151">
                  <c:v>-3.2043460000000001</c:v>
                </c:pt>
                <c:pt idx="152">
                  <c:v>-3.2348629999999998</c:v>
                </c:pt>
                <c:pt idx="153">
                  <c:v>-3.2043460000000001</c:v>
                </c:pt>
                <c:pt idx="154">
                  <c:v>-3.2348629999999998</c:v>
                </c:pt>
                <c:pt idx="155">
                  <c:v>-3.2348629999999998</c:v>
                </c:pt>
                <c:pt idx="156">
                  <c:v>-3.2043460000000001</c:v>
                </c:pt>
                <c:pt idx="157">
                  <c:v>-3.2043460000000001</c:v>
                </c:pt>
                <c:pt idx="158">
                  <c:v>-3.2348629999999998</c:v>
                </c:pt>
                <c:pt idx="159">
                  <c:v>-3.2043460000000001</c:v>
                </c:pt>
                <c:pt idx="160">
                  <c:v>-3.2043460000000001</c:v>
                </c:pt>
                <c:pt idx="161">
                  <c:v>-3.2043460000000001</c:v>
                </c:pt>
                <c:pt idx="162">
                  <c:v>-3.2653810000000001</c:v>
                </c:pt>
                <c:pt idx="163">
                  <c:v>-3.2348629999999998</c:v>
                </c:pt>
                <c:pt idx="164">
                  <c:v>-3.2348629999999998</c:v>
                </c:pt>
                <c:pt idx="165">
                  <c:v>-3.2348629999999998</c:v>
                </c:pt>
                <c:pt idx="166">
                  <c:v>-3.2043460000000001</c:v>
                </c:pt>
                <c:pt idx="167">
                  <c:v>-3.2348629999999998</c:v>
                </c:pt>
                <c:pt idx="168">
                  <c:v>-3.2043460000000001</c:v>
                </c:pt>
                <c:pt idx="169">
                  <c:v>-3.2348629999999998</c:v>
                </c:pt>
                <c:pt idx="170">
                  <c:v>-3.2043460000000001</c:v>
                </c:pt>
                <c:pt idx="171">
                  <c:v>-3.2348629999999998</c:v>
                </c:pt>
                <c:pt idx="172">
                  <c:v>-3.2348629999999998</c:v>
                </c:pt>
                <c:pt idx="173">
                  <c:v>-3.2043460000000001</c:v>
                </c:pt>
                <c:pt idx="174">
                  <c:v>-3.2043460000000001</c:v>
                </c:pt>
                <c:pt idx="175">
                  <c:v>-3.2043460000000001</c:v>
                </c:pt>
                <c:pt idx="176">
                  <c:v>-3.2043460000000001</c:v>
                </c:pt>
                <c:pt idx="177">
                  <c:v>-3.2348629999999998</c:v>
                </c:pt>
                <c:pt idx="178">
                  <c:v>-3.2043460000000001</c:v>
                </c:pt>
                <c:pt idx="179">
                  <c:v>-3.2043460000000001</c:v>
                </c:pt>
                <c:pt idx="180">
                  <c:v>-3.2043460000000001</c:v>
                </c:pt>
                <c:pt idx="181">
                  <c:v>-3.1738279999999999</c:v>
                </c:pt>
                <c:pt idx="182">
                  <c:v>-3.2043460000000001</c:v>
                </c:pt>
                <c:pt idx="183">
                  <c:v>-3.2043460000000001</c:v>
                </c:pt>
                <c:pt idx="184">
                  <c:v>-3.2348629999999998</c:v>
                </c:pt>
                <c:pt idx="185">
                  <c:v>-3.2348629999999998</c:v>
                </c:pt>
                <c:pt idx="186">
                  <c:v>-3.2043460000000001</c:v>
                </c:pt>
                <c:pt idx="187">
                  <c:v>-3.2043460000000001</c:v>
                </c:pt>
                <c:pt idx="188">
                  <c:v>-3.2043460000000001</c:v>
                </c:pt>
                <c:pt idx="189">
                  <c:v>-3.1738279999999999</c:v>
                </c:pt>
                <c:pt idx="190">
                  <c:v>-3.2653810000000001</c:v>
                </c:pt>
                <c:pt idx="191">
                  <c:v>-3.2043460000000001</c:v>
                </c:pt>
                <c:pt idx="192">
                  <c:v>-3.2043460000000001</c:v>
                </c:pt>
                <c:pt idx="193">
                  <c:v>-3.2043460000000001</c:v>
                </c:pt>
                <c:pt idx="194">
                  <c:v>-3.2348629999999998</c:v>
                </c:pt>
                <c:pt idx="195">
                  <c:v>-3.2043460000000001</c:v>
                </c:pt>
                <c:pt idx="196">
                  <c:v>-3.2043460000000001</c:v>
                </c:pt>
                <c:pt idx="197">
                  <c:v>-3.2043460000000001</c:v>
                </c:pt>
                <c:pt idx="198">
                  <c:v>-3.2348629999999998</c:v>
                </c:pt>
                <c:pt idx="199">
                  <c:v>-3.2043460000000001</c:v>
                </c:pt>
                <c:pt idx="200">
                  <c:v>-3.2043460000000001</c:v>
                </c:pt>
                <c:pt idx="201">
                  <c:v>-3.2043460000000001</c:v>
                </c:pt>
                <c:pt idx="202">
                  <c:v>-3.2043460000000001</c:v>
                </c:pt>
                <c:pt idx="203">
                  <c:v>-3.2043460000000001</c:v>
                </c:pt>
                <c:pt idx="204">
                  <c:v>-3.2043460000000001</c:v>
                </c:pt>
                <c:pt idx="205">
                  <c:v>-3.2043460000000001</c:v>
                </c:pt>
                <c:pt idx="206">
                  <c:v>-3.2348629999999998</c:v>
                </c:pt>
                <c:pt idx="207">
                  <c:v>-3.2043460000000001</c:v>
                </c:pt>
                <c:pt idx="208">
                  <c:v>-3.2043460000000001</c:v>
                </c:pt>
                <c:pt idx="209">
                  <c:v>-3.2043460000000001</c:v>
                </c:pt>
                <c:pt idx="210">
                  <c:v>-3.2043460000000001</c:v>
                </c:pt>
                <c:pt idx="211">
                  <c:v>-3.2043460000000001</c:v>
                </c:pt>
                <c:pt idx="212">
                  <c:v>-3.2043460000000001</c:v>
                </c:pt>
                <c:pt idx="213">
                  <c:v>-3.2043460000000001</c:v>
                </c:pt>
                <c:pt idx="214">
                  <c:v>-3.1738279999999999</c:v>
                </c:pt>
                <c:pt idx="215">
                  <c:v>-3.2348629999999998</c:v>
                </c:pt>
                <c:pt idx="216">
                  <c:v>-3.2043460000000001</c:v>
                </c:pt>
                <c:pt idx="217">
                  <c:v>-3.2043460000000001</c:v>
                </c:pt>
                <c:pt idx="218">
                  <c:v>-3.1738279999999999</c:v>
                </c:pt>
                <c:pt idx="219">
                  <c:v>-3.2043460000000001</c:v>
                </c:pt>
                <c:pt idx="220">
                  <c:v>-3.2043460000000001</c:v>
                </c:pt>
                <c:pt idx="221">
                  <c:v>-3.2043460000000001</c:v>
                </c:pt>
                <c:pt idx="222">
                  <c:v>-3.1738279999999999</c:v>
                </c:pt>
                <c:pt idx="223">
                  <c:v>-3.1738279999999999</c:v>
                </c:pt>
                <c:pt idx="224">
                  <c:v>-3.1738279999999999</c:v>
                </c:pt>
                <c:pt idx="225">
                  <c:v>-3.2043460000000001</c:v>
                </c:pt>
                <c:pt idx="226">
                  <c:v>-3.2043460000000001</c:v>
                </c:pt>
                <c:pt idx="227">
                  <c:v>-3.2043460000000001</c:v>
                </c:pt>
                <c:pt idx="228">
                  <c:v>-3.1738279999999999</c:v>
                </c:pt>
                <c:pt idx="229">
                  <c:v>-3.2043460000000001</c:v>
                </c:pt>
                <c:pt idx="230">
                  <c:v>-3.2348629999999998</c:v>
                </c:pt>
                <c:pt idx="231">
                  <c:v>-3.1738279999999999</c:v>
                </c:pt>
                <c:pt idx="232">
                  <c:v>-3.2043460000000001</c:v>
                </c:pt>
                <c:pt idx="233">
                  <c:v>-3.1738279999999999</c:v>
                </c:pt>
                <c:pt idx="234">
                  <c:v>-3.1738279999999999</c:v>
                </c:pt>
                <c:pt idx="235">
                  <c:v>-3.1738279999999999</c:v>
                </c:pt>
                <c:pt idx="236">
                  <c:v>-3.2043460000000001</c:v>
                </c:pt>
                <c:pt idx="237">
                  <c:v>-3.1738279999999999</c:v>
                </c:pt>
                <c:pt idx="238">
                  <c:v>-3.1738279999999999</c:v>
                </c:pt>
                <c:pt idx="239">
                  <c:v>-3.1738279999999999</c:v>
                </c:pt>
                <c:pt idx="240">
                  <c:v>-3.2043460000000001</c:v>
                </c:pt>
                <c:pt idx="241">
                  <c:v>-3.1738279999999999</c:v>
                </c:pt>
                <c:pt idx="242">
                  <c:v>-3.2043460000000001</c:v>
                </c:pt>
                <c:pt idx="243">
                  <c:v>-3.1738279999999999</c:v>
                </c:pt>
                <c:pt idx="244">
                  <c:v>-3.2043460000000001</c:v>
                </c:pt>
                <c:pt idx="245">
                  <c:v>-3.1738279999999999</c:v>
                </c:pt>
                <c:pt idx="246">
                  <c:v>-3.1738279999999999</c:v>
                </c:pt>
                <c:pt idx="247">
                  <c:v>-3.1738279999999999</c:v>
                </c:pt>
                <c:pt idx="248">
                  <c:v>-3.1433110000000002</c:v>
                </c:pt>
                <c:pt idx="249">
                  <c:v>-3.1433110000000002</c:v>
                </c:pt>
                <c:pt idx="250">
                  <c:v>-3.1738279999999999</c:v>
                </c:pt>
                <c:pt idx="251">
                  <c:v>-3.2043460000000001</c:v>
                </c:pt>
                <c:pt idx="252">
                  <c:v>-3.1738279999999999</c:v>
                </c:pt>
                <c:pt idx="253">
                  <c:v>-3.2043460000000001</c:v>
                </c:pt>
                <c:pt idx="254">
                  <c:v>-3.1738279999999999</c:v>
                </c:pt>
                <c:pt idx="255">
                  <c:v>-3.1738279999999999</c:v>
                </c:pt>
                <c:pt idx="256">
                  <c:v>-3.1738279999999999</c:v>
                </c:pt>
                <c:pt idx="257">
                  <c:v>-3.1738279999999999</c:v>
                </c:pt>
                <c:pt idx="258">
                  <c:v>-3.1738279999999999</c:v>
                </c:pt>
                <c:pt idx="259">
                  <c:v>-3.1433110000000002</c:v>
                </c:pt>
                <c:pt idx="260">
                  <c:v>-3.2043460000000001</c:v>
                </c:pt>
                <c:pt idx="261">
                  <c:v>-3.1738279999999999</c:v>
                </c:pt>
                <c:pt idx="262">
                  <c:v>-3.1738279999999999</c:v>
                </c:pt>
                <c:pt idx="263">
                  <c:v>-3.1738279999999999</c:v>
                </c:pt>
                <c:pt idx="264">
                  <c:v>-3.1738279999999999</c:v>
                </c:pt>
                <c:pt idx="265">
                  <c:v>-3.1433110000000002</c:v>
                </c:pt>
                <c:pt idx="266">
                  <c:v>-3.1433110000000002</c:v>
                </c:pt>
                <c:pt idx="267">
                  <c:v>-3.2348629999999998</c:v>
                </c:pt>
                <c:pt idx="268">
                  <c:v>-3.1738279999999999</c:v>
                </c:pt>
                <c:pt idx="269">
                  <c:v>-3.1738279999999999</c:v>
                </c:pt>
                <c:pt idx="270">
                  <c:v>-3.1738279999999999</c:v>
                </c:pt>
                <c:pt idx="271">
                  <c:v>-3.1433110000000002</c:v>
                </c:pt>
                <c:pt idx="272">
                  <c:v>-3.1738279999999999</c:v>
                </c:pt>
                <c:pt idx="273">
                  <c:v>-3.2043460000000001</c:v>
                </c:pt>
                <c:pt idx="274">
                  <c:v>-3.2043460000000001</c:v>
                </c:pt>
                <c:pt idx="275">
                  <c:v>-3.1738279999999999</c:v>
                </c:pt>
                <c:pt idx="276">
                  <c:v>-3.1738279999999999</c:v>
                </c:pt>
                <c:pt idx="277">
                  <c:v>-3.1738279999999999</c:v>
                </c:pt>
                <c:pt idx="278">
                  <c:v>-3.1738279999999999</c:v>
                </c:pt>
                <c:pt idx="279">
                  <c:v>-3.1433110000000002</c:v>
                </c:pt>
                <c:pt idx="280">
                  <c:v>-3.1738279999999999</c:v>
                </c:pt>
                <c:pt idx="281">
                  <c:v>-3.1738279999999999</c:v>
                </c:pt>
                <c:pt idx="282">
                  <c:v>-3.1738279999999999</c:v>
                </c:pt>
                <c:pt idx="283">
                  <c:v>-3.1738279999999999</c:v>
                </c:pt>
                <c:pt idx="284">
                  <c:v>-3.1433110000000002</c:v>
                </c:pt>
                <c:pt idx="285">
                  <c:v>-3.2043460000000001</c:v>
                </c:pt>
                <c:pt idx="286">
                  <c:v>-3.1433110000000002</c:v>
                </c:pt>
                <c:pt idx="287">
                  <c:v>-3.1738279999999999</c:v>
                </c:pt>
                <c:pt idx="288">
                  <c:v>-3.2043460000000001</c:v>
                </c:pt>
                <c:pt idx="289">
                  <c:v>-3.1738279999999999</c:v>
                </c:pt>
                <c:pt idx="290">
                  <c:v>-3.1738279999999999</c:v>
                </c:pt>
                <c:pt idx="291">
                  <c:v>-3.1433110000000002</c:v>
                </c:pt>
                <c:pt idx="292">
                  <c:v>-3.1738279999999999</c:v>
                </c:pt>
                <c:pt idx="293">
                  <c:v>-3.1433110000000002</c:v>
                </c:pt>
                <c:pt idx="294">
                  <c:v>-3.2043460000000001</c:v>
                </c:pt>
                <c:pt idx="295">
                  <c:v>-3.1433110000000002</c:v>
                </c:pt>
                <c:pt idx="296">
                  <c:v>-3.1433110000000002</c:v>
                </c:pt>
                <c:pt idx="297">
                  <c:v>-3.1738279999999999</c:v>
                </c:pt>
                <c:pt idx="298">
                  <c:v>-3.1433110000000002</c:v>
                </c:pt>
                <c:pt idx="299">
                  <c:v>-3.1738279999999999</c:v>
                </c:pt>
                <c:pt idx="300">
                  <c:v>-3.1738279999999999</c:v>
                </c:pt>
                <c:pt idx="301">
                  <c:v>-3.1738279999999999</c:v>
                </c:pt>
                <c:pt idx="302">
                  <c:v>-3.1738279999999999</c:v>
                </c:pt>
                <c:pt idx="303">
                  <c:v>-3.1738279999999999</c:v>
                </c:pt>
                <c:pt idx="304">
                  <c:v>-3.1433110000000002</c:v>
                </c:pt>
                <c:pt idx="305">
                  <c:v>-3.1433110000000002</c:v>
                </c:pt>
                <c:pt idx="306">
                  <c:v>-3.1433110000000002</c:v>
                </c:pt>
                <c:pt idx="307">
                  <c:v>-3.1738279999999999</c:v>
                </c:pt>
                <c:pt idx="308">
                  <c:v>-3.1738279999999999</c:v>
                </c:pt>
                <c:pt idx="309">
                  <c:v>-3.1433110000000002</c:v>
                </c:pt>
                <c:pt idx="310">
                  <c:v>-3.1433110000000002</c:v>
                </c:pt>
                <c:pt idx="311">
                  <c:v>-3.1738279999999999</c:v>
                </c:pt>
                <c:pt idx="312">
                  <c:v>-3.1738279999999999</c:v>
                </c:pt>
                <c:pt idx="313">
                  <c:v>-3.1738279999999999</c:v>
                </c:pt>
                <c:pt idx="314">
                  <c:v>-3.1738279999999999</c:v>
                </c:pt>
                <c:pt idx="315">
                  <c:v>-3.1433110000000002</c:v>
                </c:pt>
                <c:pt idx="316">
                  <c:v>-3.1433110000000002</c:v>
                </c:pt>
                <c:pt idx="317">
                  <c:v>-3.1433110000000002</c:v>
                </c:pt>
                <c:pt idx="318">
                  <c:v>-3.1738279999999999</c:v>
                </c:pt>
                <c:pt idx="319">
                  <c:v>-3.1738279999999999</c:v>
                </c:pt>
                <c:pt idx="320">
                  <c:v>-3.1433110000000002</c:v>
                </c:pt>
                <c:pt idx="321">
                  <c:v>-3.1127929999999999</c:v>
                </c:pt>
                <c:pt idx="322">
                  <c:v>-3.1738279999999999</c:v>
                </c:pt>
                <c:pt idx="323">
                  <c:v>-3.1738279999999999</c:v>
                </c:pt>
                <c:pt idx="324">
                  <c:v>-3.1738279999999999</c:v>
                </c:pt>
                <c:pt idx="325">
                  <c:v>-3.1738279999999999</c:v>
                </c:pt>
                <c:pt idx="326">
                  <c:v>-3.1433110000000002</c:v>
                </c:pt>
                <c:pt idx="327">
                  <c:v>-3.1433110000000002</c:v>
                </c:pt>
                <c:pt idx="328">
                  <c:v>-3.1433110000000002</c:v>
                </c:pt>
                <c:pt idx="329">
                  <c:v>-3.1433110000000002</c:v>
                </c:pt>
                <c:pt idx="330">
                  <c:v>-3.1738279999999999</c:v>
                </c:pt>
                <c:pt idx="331">
                  <c:v>-3.1433110000000002</c:v>
                </c:pt>
                <c:pt idx="332">
                  <c:v>-3.1433110000000002</c:v>
                </c:pt>
                <c:pt idx="333">
                  <c:v>-3.1433110000000002</c:v>
                </c:pt>
                <c:pt idx="334">
                  <c:v>-3.1738279999999999</c:v>
                </c:pt>
                <c:pt idx="335">
                  <c:v>-3.1433110000000002</c:v>
                </c:pt>
                <c:pt idx="336">
                  <c:v>-3.1738279999999999</c:v>
                </c:pt>
                <c:pt idx="337">
                  <c:v>-3.1433110000000002</c:v>
                </c:pt>
                <c:pt idx="338">
                  <c:v>-3.1433110000000002</c:v>
                </c:pt>
                <c:pt idx="339">
                  <c:v>-3.1738279999999999</c:v>
                </c:pt>
                <c:pt idx="340">
                  <c:v>-3.1433110000000002</c:v>
                </c:pt>
                <c:pt idx="341">
                  <c:v>-3.1738279999999999</c:v>
                </c:pt>
                <c:pt idx="342">
                  <c:v>-3.1433110000000002</c:v>
                </c:pt>
                <c:pt idx="343">
                  <c:v>-3.1738279999999999</c:v>
                </c:pt>
                <c:pt idx="344">
                  <c:v>-3.1738279999999999</c:v>
                </c:pt>
                <c:pt idx="345">
                  <c:v>-3.1433110000000002</c:v>
                </c:pt>
                <c:pt idx="346">
                  <c:v>-3.1433110000000002</c:v>
                </c:pt>
                <c:pt idx="347">
                  <c:v>-3.1433110000000002</c:v>
                </c:pt>
                <c:pt idx="348">
                  <c:v>-3.1433110000000002</c:v>
                </c:pt>
                <c:pt idx="349">
                  <c:v>-3.1433110000000002</c:v>
                </c:pt>
                <c:pt idx="350">
                  <c:v>-3.1127929999999999</c:v>
                </c:pt>
                <c:pt idx="351">
                  <c:v>-3.1127929999999999</c:v>
                </c:pt>
                <c:pt idx="352">
                  <c:v>-3.1433110000000002</c:v>
                </c:pt>
                <c:pt idx="353">
                  <c:v>-3.1433110000000002</c:v>
                </c:pt>
                <c:pt idx="354">
                  <c:v>-3.1433110000000002</c:v>
                </c:pt>
                <c:pt idx="355">
                  <c:v>-3.1433110000000002</c:v>
                </c:pt>
                <c:pt idx="356">
                  <c:v>-3.1738279999999999</c:v>
                </c:pt>
                <c:pt idx="357">
                  <c:v>-3.1433110000000002</c:v>
                </c:pt>
                <c:pt idx="358">
                  <c:v>-3.1433110000000002</c:v>
                </c:pt>
                <c:pt idx="359">
                  <c:v>-3.1433110000000002</c:v>
                </c:pt>
                <c:pt idx="360">
                  <c:v>-3.1127929999999999</c:v>
                </c:pt>
                <c:pt idx="361">
                  <c:v>-3.1433110000000002</c:v>
                </c:pt>
                <c:pt idx="362">
                  <c:v>-3.1127929999999999</c:v>
                </c:pt>
                <c:pt idx="363">
                  <c:v>-3.1433110000000002</c:v>
                </c:pt>
                <c:pt idx="364">
                  <c:v>-3.1433110000000002</c:v>
                </c:pt>
                <c:pt idx="365">
                  <c:v>-3.1433110000000002</c:v>
                </c:pt>
                <c:pt idx="366">
                  <c:v>-3.1433110000000002</c:v>
                </c:pt>
                <c:pt idx="367">
                  <c:v>-3.1433110000000002</c:v>
                </c:pt>
                <c:pt idx="368">
                  <c:v>-3.1433110000000002</c:v>
                </c:pt>
                <c:pt idx="369">
                  <c:v>-3.1433110000000002</c:v>
                </c:pt>
                <c:pt idx="370">
                  <c:v>-3.1433110000000002</c:v>
                </c:pt>
                <c:pt idx="371">
                  <c:v>-3.1433110000000002</c:v>
                </c:pt>
                <c:pt idx="372">
                  <c:v>-3.1433110000000002</c:v>
                </c:pt>
                <c:pt idx="373">
                  <c:v>-3.1433110000000002</c:v>
                </c:pt>
                <c:pt idx="374">
                  <c:v>-3.1433110000000002</c:v>
                </c:pt>
                <c:pt idx="375">
                  <c:v>-3.1433110000000002</c:v>
                </c:pt>
                <c:pt idx="376">
                  <c:v>-3.1433110000000002</c:v>
                </c:pt>
                <c:pt idx="377">
                  <c:v>-3.1127929999999999</c:v>
                </c:pt>
                <c:pt idx="378">
                  <c:v>-3.1738279999999999</c:v>
                </c:pt>
                <c:pt idx="379">
                  <c:v>-3.1433110000000002</c:v>
                </c:pt>
                <c:pt idx="380">
                  <c:v>-3.1127929999999999</c:v>
                </c:pt>
                <c:pt idx="381">
                  <c:v>-3.1127929999999999</c:v>
                </c:pt>
                <c:pt idx="382">
                  <c:v>-3.1433110000000002</c:v>
                </c:pt>
                <c:pt idx="383">
                  <c:v>-3.1738279999999999</c:v>
                </c:pt>
                <c:pt idx="384">
                  <c:v>-3.0822750000000001</c:v>
                </c:pt>
                <c:pt idx="385">
                  <c:v>-3.1433110000000002</c:v>
                </c:pt>
                <c:pt idx="386">
                  <c:v>-3.1433110000000002</c:v>
                </c:pt>
                <c:pt idx="387">
                  <c:v>-3.1433110000000002</c:v>
                </c:pt>
                <c:pt idx="388">
                  <c:v>-3.1433110000000002</c:v>
                </c:pt>
                <c:pt idx="389">
                  <c:v>-3.1127929999999999</c:v>
                </c:pt>
                <c:pt idx="390">
                  <c:v>-3.1738279999999999</c:v>
                </c:pt>
                <c:pt idx="391">
                  <c:v>-3.1433110000000002</c:v>
                </c:pt>
                <c:pt idx="392">
                  <c:v>-3.1127929999999999</c:v>
                </c:pt>
                <c:pt idx="393">
                  <c:v>-3.1433110000000002</c:v>
                </c:pt>
                <c:pt idx="394">
                  <c:v>-3.1433110000000002</c:v>
                </c:pt>
                <c:pt idx="395">
                  <c:v>-3.1127929999999999</c:v>
                </c:pt>
                <c:pt idx="396">
                  <c:v>-3.1127929999999999</c:v>
                </c:pt>
                <c:pt idx="397">
                  <c:v>-3.1433110000000002</c:v>
                </c:pt>
                <c:pt idx="398">
                  <c:v>-3.0822750000000001</c:v>
                </c:pt>
                <c:pt idx="399">
                  <c:v>-3.1433110000000002</c:v>
                </c:pt>
                <c:pt idx="400">
                  <c:v>-3.1127929999999999</c:v>
                </c:pt>
                <c:pt idx="401">
                  <c:v>-3.1127929999999999</c:v>
                </c:pt>
                <c:pt idx="402">
                  <c:v>-3.1433110000000002</c:v>
                </c:pt>
                <c:pt idx="403">
                  <c:v>-3.1127929999999999</c:v>
                </c:pt>
                <c:pt idx="404">
                  <c:v>-3.1127929999999999</c:v>
                </c:pt>
                <c:pt idx="405">
                  <c:v>-3.1433110000000002</c:v>
                </c:pt>
                <c:pt idx="406">
                  <c:v>-3.1127929999999999</c:v>
                </c:pt>
                <c:pt idx="407">
                  <c:v>-3.0822750000000001</c:v>
                </c:pt>
                <c:pt idx="408">
                  <c:v>-3.1127929999999999</c:v>
                </c:pt>
                <c:pt idx="409">
                  <c:v>-3.1127929999999999</c:v>
                </c:pt>
                <c:pt idx="410">
                  <c:v>-3.1433110000000002</c:v>
                </c:pt>
                <c:pt idx="411">
                  <c:v>-3.1433110000000002</c:v>
                </c:pt>
                <c:pt idx="412">
                  <c:v>-3.1433110000000002</c:v>
                </c:pt>
                <c:pt idx="413">
                  <c:v>-3.1433110000000002</c:v>
                </c:pt>
                <c:pt idx="414">
                  <c:v>-3.1433110000000002</c:v>
                </c:pt>
                <c:pt idx="415">
                  <c:v>-3.0822750000000001</c:v>
                </c:pt>
                <c:pt idx="416">
                  <c:v>-3.1127929999999999</c:v>
                </c:pt>
                <c:pt idx="417">
                  <c:v>-3.1433110000000002</c:v>
                </c:pt>
                <c:pt idx="418">
                  <c:v>-3.1127929999999999</c:v>
                </c:pt>
                <c:pt idx="419">
                  <c:v>-3.1127929999999999</c:v>
                </c:pt>
                <c:pt idx="420">
                  <c:v>-3.1127929999999999</c:v>
                </c:pt>
                <c:pt idx="421">
                  <c:v>-3.1433110000000002</c:v>
                </c:pt>
                <c:pt idx="422">
                  <c:v>-3.1127929999999999</c:v>
                </c:pt>
                <c:pt idx="423">
                  <c:v>-3.0822750000000001</c:v>
                </c:pt>
                <c:pt idx="424">
                  <c:v>-3.1127929999999999</c:v>
                </c:pt>
                <c:pt idx="425">
                  <c:v>-3.1433110000000002</c:v>
                </c:pt>
                <c:pt idx="426">
                  <c:v>-3.1127929999999999</c:v>
                </c:pt>
                <c:pt idx="427">
                  <c:v>-3.1738279999999999</c:v>
                </c:pt>
                <c:pt idx="428">
                  <c:v>-3.1433110000000002</c:v>
                </c:pt>
                <c:pt idx="429">
                  <c:v>-3.1433110000000002</c:v>
                </c:pt>
                <c:pt idx="430">
                  <c:v>-3.1127929999999999</c:v>
                </c:pt>
                <c:pt idx="431">
                  <c:v>-3.1433110000000002</c:v>
                </c:pt>
                <c:pt idx="432">
                  <c:v>-3.1433110000000002</c:v>
                </c:pt>
                <c:pt idx="433">
                  <c:v>-3.1127929999999999</c:v>
                </c:pt>
                <c:pt idx="434">
                  <c:v>-3.1433110000000002</c:v>
                </c:pt>
                <c:pt idx="435">
                  <c:v>-3.1433110000000002</c:v>
                </c:pt>
                <c:pt idx="436">
                  <c:v>-3.1127929999999999</c:v>
                </c:pt>
                <c:pt idx="437">
                  <c:v>-3.1738279999999999</c:v>
                </c:pt>
                <c:pt idx="438">
                  <c:v>-3.1433110000000002</c:v>
                </c:pt>
                <c:pt idx="439">
                  <c:v>-3.1433110000000002</c:v>
                </c:pt>
                <c:pt idx="440">
                  <c:v>-3.0822750000000001</c:v>
                </c:pt>
                <c:pt idx="441">
                  <c:v>-3.1433110000000002</c:v>
                </c:pt>
                <c:pt idx="442">
                  <c:v>-3.1127929999999999</c:v>
                </c:pt>
                <c:pt idx="443">
                  <c:v>-3.1127929999999999</c:v>
                </c:pt>
                <c:pt idx="444">
                  <c:v>-3.0822750000000001</c:v>
                </c:pt>
                <c:pt idx="445">
                  <c:v>-3.0822750000000001</c:v>
                </c:pt>
                <c:pt idx="446">
                  <c:v>-3.1127929999999999</c:v>
                </c:pt>
                <c:pt idx="447">
                  <c:v>-3.1127929999999999</c:v>
                </c:pt>
                <c:pt idx="448">
                  <c:v>-3.1127929999999999</c:v>
                </c:pt>
                <c:pt idx="449">
                  <c:v>-3.1433110000000002</c:v>
                </c:pt>
                <c:pt idx="450">
                  <c:v>-3.1127929999999999</c:v>
                </c:pt>
                <c:pt idx="451">
                  <c:v>-3.1127929999999999</c:v>
                </c:pt>
                <c:pt idx="452">
                  <c:v>-3.1127929999999999</c:v>
                </c:pt>
                <c:pt idx="453">
                  <c:v>-3.0822750000000001</c:v>
                </c:pt>
                <c:pt idx="454">
                  <c:v>-3.1433110000000002</c:v>
                </c:pt>
                <c:pt idx="455">
                  <c:v>-3.1433110000000002</c:v>
                </c:pt>
                <c:pt idx="456">
                  <c:v>-3.1127929999999999</c:v>
                </c:pt>
                <c:pt idx="457">
                  <c:v>-3.1127929999999999</c:v>
                </c:pt>
                <c:pt idx="458">
                  <c:v>-3.1127929999999999</c:v>
                </c:pt>
                <c:pt idx="459">
                  <c:v>-3.0822750000000001</c:v>
                </c:pt>
                <c:pt idx="460">
                  <c:v>-3.1127929999999999</c:v>
                </c:pt>
                <c:pt idx="461">
                  <c:v>-3.1433110000000002</c:v>
                </c:pt>
                <c:pt idx="462">
                  <c:v>-3.1433110000000002</c:v>
                </c:pt>
                <c:pt idx="463">
                  <c:v>-3.0822750000000001</c:v>
                </c:pt>
                <c:pt idx="464">
                  <c:v>-3.1127929999999999</c:v>
                </c:pt>
                <c:pt idx="465">
                  <c:v>-3.1127929999999999</c:v>
                </c:pt>
                <c:pt idx="466">
                  <c:v>-3.1127929999999999</c:v>
                </c:pt>
                <c:pt idx="467">
                  <c:v>-3.1127929999999999</c:v>
                </c:pt>
                <c:pt idx="468">
                  <c:v>-3.1127929999999999</c:v>
                </c:pt>
                <c:pt idx="469">
                  <c:v>-3.1127929999999999</c:v>
                </c:pt>
                <c:pt idx="470">
                  <c:v>-3.1127929999999999</c:v>
                </c:pt>
                <c:pt idx="471">
                  <c:v>-3.1433110000000002</c:v>
                </c:pt>
                <c:pt idx="472">
                  <c:v>-3.1433110000000002</c:v>
                </c:pt>
                <c:pt idx="473">
                  <c:v>-3.1127929999999999</c:v>
                </c:pt>
                <c:pt idx="474">
                  <c:v>-3.1127929999999999</c:v>
                </c:pt>
                <c:pt idx="475">
                  <c:v>-3.1127929999999999</c:v>
                </c:pt>
                <c:pt idx="476">
                  <c:v>-3.1433110000000002</c:v>
                </c:pt>
                <c:pt idx="477">
                  <c:v>-3.1127929999999999</c:v>
                </c:pt>
                <c:pt idx="478">
                  <c:v>-3.1433110000000002</c:v>
                </c:pt>
                <c:pt idx="479">
                  <c:v>-3.1127929999999999</c:v>
                </c:pt>
                <c:pt idx="480">
                  <c:v>-3.1127929999999999</c:v>
                </c:pt>
                <c:pt idx="481">
                  <c:v>-3.1433110000000002</c:v>
                </c:pt>
                <c:pt idx="482">
                  <c:v>-3.0822750000000001</c:v>
                </c:pt>
                <c:pt idx="483">
                  <c:v>-3.1127929999999999</c:v>
                </c:pt>
                <c:pt idx="484">
                  <c:v>-3.0822750000000001</c:v>
                </c:pt>
                <c:pt idx="485">
                  <c:v>-3.1433110000000002</c:v>
                </c:pt>
                <c:pt idx="486">
                  <c:v>-3.1127929999999999</c:v>
                </c:pt>
                <c:pt idx="487">
                  <c:v>-3.1433110000000002</c:v>
                </c:pt>
                <c:pt idx="488">
                  <c:v>-3.1127929999999999</c:v>
                </c:pt>
                <c:pt idx="489">
                  <c:v>-3.1433110000000002</c:v>
                </c:pt>
                <c:pt idx="490">
                  <c:v>-3.1127929999999999</c:v>
                </c:pt>
                <c:pt idx="491">
                  <c:v>-3.1127929999999999</c:v>
                </c:pt>
                <c:pt idx="492">
                  <c:v>-3.1127929999999999</c:v>
                </c:pt>
                <c:pt idx="493">
                  <c:v>-3.1127929999999999</c:v>
                </c:pt>
                <c:pt idx="494">
                  <c:v>-3.1127929999999999</c:v>
                </c:pt>
                <c:pt idx="495">
                  <c:v>-3.1127929999999999</c:v>
                </c:pt>
                <c:pt idx="496">
                  <c:v>-3.1127929999999999</c:v>
                </c:pt>
                <c:pt idx="497">
                  <c:v>-3.0822750000000001</c:v>
                </c:pt>
                <c:pt idx="498">
                  <c:v>-3.0822750000000001</c:v>
                </c:pt>
                <c:pt idx="499">
                  <c:v>-3.0822750000000001</c:v>
                </c:pt>
                <c:pt idx="500">
                  <c:v>-3.1127929999999999</c:v>
                </c:pt>
                <c:pt idx="501">
                  <c:v>-3.1127929999999999</c:v>
                </c:pt>
                <c:pt idx="502">
                  <c:v>-3.1433110000000002</c:v>
                </c:pt>
                <c:pt idx="503">
                  <c:v>-3.1127929999999999</c:v>
                </c:pt>
                <c:pt idx="504">
                  <c:v>-3.1433110000000002</c:v>
                </c:pt>
                <c:pt idx="505">
                  <c:v>-3.1433110000000002</c:v>
                </c:pt>
                <c:pt idx="506">
                  <c:v>-3.1127929999999999</c:v>
                </c:pt>
                <c:pt idx="507">
                  <c:v>-3.1127929999999999</c:v>
                </c:pt>
                <c:pt idx="508">
                  <c:v>-3.1127929999999999</c:v>
                </c:pt>
                <c:pt idx="509">
                  <c:v>-3.1127929999999999</c:v>
                </c:pt>
                <c:pt idx="510">
                  <c:v>-3.1127929999999999</c:v>
                </c:pt>
                <c:pt idx="511">
                  <c:v>-3.0822750000000001</c:v>
                </c:pt>
                <c:pt idx="512">
                  <c:v>-3.0822750000000001</c:v>
                </c:pt>
                <c:pt idx="513">
                  <c:v>-3.1433110000000002</c:v>
                </c:pt>
                <c:pt idx="514">
                  <c:v>-3.1127929999999999</c:v>
                </c:pt>
                <c:pt idx="515">
                  <c:v>-3.1127929999999999</c:v>
                </c:pt>
                <c:pt idx="516">
                  <c:v>-3.0822750000000001</c:v>
                </c:pt>
                <c:pt idx="517">
                  <c:v>-3.1127929999999999</c:v>
                </c:pt>
                <c:pt idx="518">
                  <c:v>-3.1433110000000002</c:v>
                </c:pt>
                <c:pt idx="519">
                  <c:v>-3.0822750000000001</c:v>
                </c:pt>
                <c:pt idx="520">
                  <c:v>-3.0822750000000001</c:v>
                </c:pt>
                <c:pt idx="521">
                  <c:v>-3.0822750000000001</c:v>
                </c:pt>
                <c:pt idx="522">
                  <c:v>-3.1127929999999999</c:v>
                </c:pt>
                <c:pt idx="523">
                  <c:v>-3.1127929999999999</c:v>
                </c:pt>
                <c:pt idx="524">
                  <c:v>-3.1433110000000002</c:v>
                </c:pt>
                <c:pt idx="525">
                  <c:v>-3.0822750000000001</c:v>
                </c:pt>
                <c:pt idx="526">
                  <c:v>-3.0822750000000001</c:v>
                </c:pt>
                <c:pt idx="527">
                  <c:v>-3.0822750000000001</c:v>
                </c:pt>
                <c:pt idx="528">
                  <c:v>-3.051758</c:v>
                </c:pt>
                <c:pt idx="529">
                  <c:v>-3.0822750000000001</c:v>
                </c:pt>
                <c:pt idx="530">
                  <c:v>-3.1127929999999999</c:v>
                </c:pt>
                <c:pt idx="531">
                  <c:v>-3.1127929999999999</c:v>
                </c:pt>
                <c:pt idx="532">
                  <c:v>-3.1127929999999999</c:v>
                </c:pt>
                <c:pt idx="533">
                  <c:v>-3.1127929999999999</c:v>
                </c:pt>
                <c:pt idx="534">
                  <c:v>-3.1127929999999999</c:v>
                </c:pt>
                <c:pt idx="535">
                  <c:v>-3.0822750000000001</c:v>
                </c:pt>
                <c:pt idx="536">
                  <c:v>-3.0822750000000001</c:v>
                </c:pt>
                <c:pt idx="537">
                  <c:v>-3.1127929999999999</c:v>
                </c:pt>
                <c:pt idx="538">
                  <c:v>-3.1127929999999999</c:v>
                </c:pt>
                <c:pt idx="539">
                  <c:v>-3.1433110000000002</c:v>
                </c:pt>
                <c:pt idx="540">
                  <c:v>-3.1127929999999999</c:v>
                </c:pt>
                <c:pt idx="541">
                  <c:v>-3.0822750000000001</c:v>
                </c:pt>
                <c:pt idx="542">
                  <c:v>-3.0822750000000001</c:v>
                </c:pt>
                <c:pt idx="543">
                  <c:v>-3.0822750000000001</c:v>
                </c:pt>
                <c:pt idx="544">
                  <c:v>-3.0822750000000001</c:v>
                </c:pt>
                <c:pt idx="545">
                  <c:v>-3.0822750000000001</c:v>
                </c:pt>
                <c:pt idx="546">
                  <c:v>-3.1127929999999999</c:v>
                </c:pt>
                <c:pt idx="547">
                  <c:v>-3.0822750000000001</c:v>
                </c:pt>
                <c:pt idx="548">
                  <c:v>-3.1127929999999999</c:v>
                </c:pt>
                <c:pt idx="549">
                  <c:v>-3.1433110000000002</c:v>
                </c:pt>
                <c:pt idx="550">
                  <c:v>-3.1127929999999999</c:v>
                </c:pt>
                <c:pt idx="551">
                  <c:v>-3.1127929999999999</c:v>
                </c:pt>
                <c:pt idx="552">
                  <c:v>-3.0822750000000001</c:v>
                </c:pt>
                <c:pt idx="553">
                  <c:v>-3.0822750000000001</c:v>
                </c:pt>
                <c:pt idx="554">
                  <c:v>-3.1127929999999999</c:v>
                </c:pt>
                <c:pt idx="555">
                  <c:v>-3.0822750000000001</c:v>
                </c:pt>
                <c:pt idx="556">
                  <c:v>-3.0822750000000001</c:v>
                </c:pt>
                <c:pt idx="557">
                  <c:v>-3.1127929999999999</c:v>
                </c:pt>
                <c:pt idx="558">
                  <c:v>-3.0822750000000001</c:v>
                </c:pt>
                <c:pt idx="559">
                  <c:v>-3.1127929999999999</c:v>
                </c:pt>
                <c:pt idx="560">
                  <c:v>-3.1127929999999999</c:v>
                </c:pt>
                <c:pt idx="561">
                  <c:v>-3.0822750000000001</c:v>
                </c:pt>
                <c:pt idx="562">
                  <c:v>-3.0822750000000001</c:v>
                </c:pt>
                <c:pt idx="563">
                  <c:v>-3.0822750000000001</c:v>
                </c:pt>
                <c:pt idx="564">
                  <c:v>-3.0822750000000001</c:v>
                </c:pt>
                <c:pt idx="565">
                  <c:v>-3.0822750000000001</c:v>
                </c:pt>
                <c:pt idx="566">
                  <c:v>-3.1433110000000002</c:v>
                </c:pt>
                <c:pt idx="567">
                  <c:v>-3.0822750000000001</c:v>
                </c:pt>
                <c:pt idx="568">
                  <c:v>-3.0822750000000001</c:v>
                </c:pt>
                <c:pt idx="569">
                  <c:v>-3.0822750000000001</c:v>
                </c:pt>
                <c:pt idx="570">
                  <c:v>-3.0822750000000001</c:v>
                </c:pt>
                <c:pt idx="571">
                  <c:v>-3.0822750000000001</c:v>
                </c:pt>
                <c:pt idx="572">
                  <c:v>-3.0822750000000001</c:v>
                </c:pt>
                <c:pt idx="573">
                  <c:v>-3.0822750000000001</c:v>
                </c:pt>
                <c:pt idx="574">
                  <c:v>-3.0822750000000001</c:v>
                </c:pt>
                <c:pt idx="575">
                  <c:v>-3.0822750000000001</c:v>
                </c:pt>
                <c:pt idx="576">
                  <c:v>-3.0822750000000001</c:v>
                </c:pt>
                <c:pt idx="577">
                  <c:v>-3.1127929999999999</c:v>
                </c:pt>
                <c:pt idx="578">
                  <c:v>-3.1127929999999999</c:v>
                </c:pt>
                <c:pt idx="579">
                  <c:v>-3.1127929999999999</c:v>
                </c:pt>
                <c:pt idx="580">
                  <c:v>-3.1127929999999999</c:v>
                </c:pt>
                <c:pt idx="581">
                  <c:v>-3.0822750000000001</c:v>
                </c:pt>
                <c:pt idx="582">
                  <c:v>-3.0822750000000001</c:v>
                </c:pt>
                <c:pt idx="583">
                  <c:v>-3.0822750000000001</c:v>
                </c:pt>
                <c:pt idx="584">
                  <c:v>-3.0822750000000001</c:v>
                </c:pt>
                <c:pt idx="585">
                  <c:v>-3.0822750000000001</c:v>
                </c:pt>
                <c:pt idx="586">
                  <c:v>-3.0822750000000001</c:v>
                </c:pt>
                <c:pt idx="587">
                  <c:v>-3.0822750000000001</c:v>
                </c:pt>
                <c:pt idx="588">
                  <c:v>-3.0822750000000001</c:v>
                </c:pt>
                <c:pt idx="589">
                  <c:v>-3.0822750000000001</c:v>
                </c:pt>
                <c:pt idx="590">
                  <c:v>-3.0822750000000001</c:v>
                </c:pt>
                <c:pt idx="591">
                  <c:v>-3.1127929999999999</c:v>
                </c:pt>
                <c:pt idx="592">
                  <c:v>-3.0822750000000001</c:v>
                </c:pt>
                <c:pt idx="593">
                  <c:v>-3.1127929999999999</c:v>
                </c:pt>
                <c:pt idx="594">
                  <c:v>-3.0822750000000001</c:v>
                </c:pt>
                <c:pt idx="595">
                  <c:v>-3.0822750000000001</c:v>
                </c:pt>
                <c:pt idx="596">
                  <c:v>-3.1127929999999999</c:v>
                </c:pt>
                <c:pt idx="597">
                  <c:v>-3.0822750000000001</c:v>
                </c:pt>
                <c:pt idx="598">
                  <c:v>-3.0822750000000001</c:v>
                </c:pt>
                <c:pt idx="599">
                  <c:v>-3.0822750000000001</c:v>
                </c:pt>
                <c:pt idx="600">
                  <c:v>-3.0822750000000001</c:v>
                </c:pt>
                <c:pt idx="601">
                  <c:v>-3.0822750000000001</c:v>
                </c:pt>
                <c:pt idx="602">
                  <c:v>-3.0822750000000001</c:v>
                </c:pt>
                <c:pt idx="603">
                  <c:v>-3.051758</c:v>
                </c:pt>
                <c:pt idx="604">
                  <c:v>-3.0822750000000001</c:v>
                </c:pt>
                <c:pt idx="605">
                  <c:v>-3.0822750000000001</c:v>
                </c:pt>
                <c:pt idx="606">
                  <c:v>-3.1127929999999999</c:v>
                </c:pt>
                <c:pt idx="607">
                  <c:v>-3.0822750000000001</c:v>
                </c:pt>
                <c:pt idx="608">
                  <c:v>-3.1127929999999999</c:v>
                </c:pt>
                <c:pt idx="609">
                  <c:v>-3.1127929999999999</c:v>
                </c:pt>
                <c:pt idx="610">
                  <c:v>-3.0822750000000001</c:v>
                </c:pt>
                <c:pt idx="611">
                  <c:v>-3.0822750000000001</c:v>
                </c:pt>
                <c:pt idx="612">
                  <c:v>-3.0822750000000001</c:v>
                </c:pt>
                <c:pt idx="613">
                  <c:v>-3.1127929999999999</c:v>
                </c:pt>
                <c:pt idx="614">
                  <c:v>-3.0822750000000001</c:v>
                </c:pt>
                <c:pt idx="615">
                  <c:v>-3.0822750000000001</c:v>
                </c:pt>
                <c:pt idx="616">
                  <c:v>-3.0822750000000001</c:v>
                </c:pt>
                <c:pt idx="617">
                  <c:v>-3.0822750000000001</c:v>
                </c:pt>
                <c:pt idx="618">
                  <c:v>-3.1127929999999999</c:v>
                </c:pt>
                <c:pt idx="619">
                  <c:v>-3.0822750000000001</c:v>
                </c:pt>
                <c:pt idx="620">
                  <c:v>-3.1127929999999999</c:v>
                </c:pt>
                <c:pt idx="621">
                  <c:v>-3.1127929999999999</c:v>
                </c:pt>
                <c:pt idx="622">
                  <c:v>-3.1127929999999999</c:v>
                </c:pt>
                <c:pt idx="623">
                  <c:v>-3.1127929999999999</c:v>
                </c:pt>
                <c:pt idx="624">
                  <c:v>-3.0822750000000001</c:v>
                </c:pt>
                <c:pt idx="625">
                  <c:v>-3.1127929999999999</c:v>
                </c:pt>
                <c:pt idx="626">
                  <c:v>-3.1127929999999999</c:v>
                </c:pt>
                <c:pt idx="627">
                  <c:v>-3.0822750000000001</c:v>
                </c:pt>
                <c:pt idx="628">
                  <c:v>-3.1127929999999999</c:v>
                </c:pt>
                <c:pt idx="629">
                  <c:v>-3.1127929999999999</c:v>
                </c:pt>
                <c:pt idx="630">
                  <c:v>-3.0822750000000001</c:v>
                </c:pt>
                <c:pt idx="631">
                  <c:v>-3.0822750000000001</c:v>
                </c:pt>
                <c:pt idx="632">
                  <c:v>-3.051758</c:v>
                </c:pt>
                <c:pt idx="633">
                  <c:v>-3.051758</c:v>
                </c:pt>
                <c:pt idx="634">
                  <c:v>-3.1433110000000002</c:v>
                </c:pt>
                <c:pt idx="635">
                  <c:v>-3.0822750000000001</c:v>
                </c:pt>
                <c:pt idx="636">
                  <c:v>-3.1127929999999999</c:v>
                </c:pt>
                <c:pt idx="637">
                  <c:v>-3.1127929999999999</c:v>
                </c:pt>
                <c:pt idx="638">
                  <c:v>-3.1127929999999999</c:v>
                </c:pt>
                <c:pt idx="639">
                  <c:v>-3.1127929999999999</c:v>
                </c:pt>
                <c:pt idx="640">
                  <c:v>-3.0822750000000001</c:v>
                </c:pt>
                <c:pt idx="641">
                  <c:v>-3.0822750000000001</c:v>
                </c:pt>
                <c:pt idx="642">
                  <c:v>-3.0822750000000001</c:v>
                </c:pt>
                <c:pt idx="643">
                  <c:v>-3.0822750000000001</c:v>
                </c:pt>
                <c:pt idx="644">
                  <c:v>-3.0822750000000001</c:v>
                </c:pt>
                <c:pt idx="645">
                  <c:v>-3.1127929999999999</c:v>
                </c:pt>
                <c:pt idx="646">
                  <c:v>-3.1127929999999999</c:v>
                </c:pt>
                <c:pt idx="647">
                  <c:v>-3.051758</c:v>
                </c:pt>
                <c:pt idx="648">
                  <c:v>-3.0822750000000001</c:v>
                </c:pt>
                <c:pt idx="649">
                  <c:v>-3.0822750000000001</c:v>
                </c:pt>
                <c:pt idx="650">
                  <c:v>-3.1127929999999999</c:v>
                </c:pt>
                <c:pt idx="651">
                  <c:v>-3.1127929999999999</c:v>
                </c:pt>
                <c:pt idx="652">
                  <c:v>-3.1127929999999999</c:v>
                </c:pt>
                <c:pt idx="653">
                  <c:v>-3.1127929999999999</c:v>
                </c:pt>
                <c:pt idx="654">
                  <c:v>-3.1127929999999999</c:v>
                </c:pt>
                <c:pt idx="655">
                  <c:v>-3.1127929999999999</c:v>
                </c:pt>
                <c:pt idx="656">
                  <c:v>-3.1127929999999999</c:v>
                </c:pt>
                <c:pt idx="657">
                  <c:v>-3.0822750000000001</c:v>
                </c:pt>
                <c:pt idx="658">
                  <c:v>-3.0822750000000001</c:v>
                </c:pt>
                <c:pt idx="659">
                  <c:v>-3.1127929999999999</c:v>
                </c:pt>
                <c:pt idx="660">
                  <c:v>-3.0822750000000001</c:v>
                </c:pt>
                <c:pt idx="661">
                  <c:v>-3.0822750000000001</c:v>
                </c:pt>
                <c:pt idx="662">
                  <c:v>-3.1127929999999999</c:v>
                </c:pt>
                <c:pt idx="663">
                  <c:v>-3.1433110000000002</c:v>
                </c:pt>
                <c:pt idx="664">
                  <c:v>-3.1127929999999999</c:v>
                </c:pt>
                <c:pt idx="665">
                  <c:v>-3.1127929999999999</c:v>
                </c:pt>
                <c:pt idx="666">
                  <c:v>-3.1127929999999999</c:v>
                </c:pt>
                <c:pt idx="667">
                  <c:v>-3.1127929999999999</c:v>
                </c:pt>
                <c:pt idx="668">
                  <c:v>-3.1127929999999999</c:v>
                </c:pt>
                <c:pt idx="669">
                  <c:v>-3.1433110000000002</c:v>
                </c:pt>
                <c:pt idx="670">
                  <c:v>-3.1433110000000002</c:v>
                </c:pt>
                <c:pt idx="671">
                  <c:v>-3.1127929999999999</c:v>
                </c:pt>
                <c:pt idx="672">
                  <c:v>-3.1433110000000002</c:v>
                </c:pt>
                <c:pt idx="673">
                  <c:v>-3.0822750000000001</c:v>
                </c:pt>
                <c:pt idx="674">
                  <c:v>-3.1433110000000002</c:v>
                </c:pt>
                <c:pt idx="675">
                  <c:v>-3.1127929999999999</c:v>
                </c:pt>
                <c:pt idx="676">
                  <c:v>-3.1127929999999999</c:v>
                </c:pt>
                <c:pt idx="677">
                  <c:v>-3.1433110000000002</c:v>
                </c:pt>
                <c:pt idx="678">
                  <c:v>-3.1127929999999999</c:v>
                </c:pt>
                <c:pt idx="679">
                  <c:v>-3.1433110000000002</c:v>
                </c:pt>
                <c:pt idx="680">
                  <c:v>-3.1127929999999999</c:v>
                </c:pt>
                <c:pt idx="681">
                  <c:v>-3.1433110000000002</c:v>
                </c:pt>
                <c:pt idx="682">
                  <c:v>-3.1127929999999999</c:v>
                </c:pt>
                <c:pt idx="683">
                  <c:v>-3.1433110000000002</c:v>
                </c:pt>
                <c:pt idx="684">
                  <c:v>-3.1433110000000002</c:v>
                </c:pt>
                <c:pt idx="685">
                  <c:v>-3.1127929999999999</c:v>
                </c:pt>
                <c:pt idx="686">
                  <c:v>-3.1127929999999999</c:v>
                </c:pt>
                <c:pt idx="687">
                  <c:v>-3.1433110000000002</c:v>
                </c:pt>
                <c:pt idx="688">
                  <c:v>-3.1127929999999999</c:v>
                </c:pt>
                <c:pt idx="689">
                  <c:v>-3.1433110000000002</c:v>
                </c:pt>
                <c:pt idx="690">
                  <c:v>-3.1433110000000002</c:v>
                </c:pt>
                <c:pt idx="691">
                  <c:v>-3.1127929999999999</c:v>
                </c:pt>
                <c:pt idx="692">
                  <c:v>-3.1127929999999999</c:v>
                </c:pt>
                <c:pt idx="693">
                  <c:v>-3.1433110000000002</c:v>
                </c:pt>
                <c:pt idx="694">
                  <c:v>-3.1127929999999999</c:v>
                </c:pt>
                <c:pt idx="695">
                  <c:v>-3.1127929999999999</c:v>
                </c:pt>
                <c:pt idx="696">
                  <c:v>-3.1433110000000002</c:v>
                </c:pt>
                <c:pt idx="697">
                  <c:v>-3.1433110000000002</c:v>
                </c:pt>
                <c:pt idx="698">
                  <c:v>-3.1127929999999999</c:v>
                </c:pt>
                <c:pt idx="699">
                  <c:v>-3.1433110000000002</c:v>
                </c:pt>
                <c:pt idx="700">
                  <c:v>-3.1127929999999999</c:v>
                </c:pt>
                <c:pt idx="701">
                  <c:v>-3.1433110000000002</c:v>
                </c:pt>
                <c:pt idx="702">
                  <c:v>-3.1127929999999999</c:v>
                </c:pt>
                <c:pt idx="703">
                  <c:v>-3.1127929999999999</c:v>
                </c:pt>
                <c:pt idx="704">
                  <c:v>-3.1433110000000002</c:v>
                </c:pt>
                <c:pt idx="705">
                  <c:v>-3.1433110000000002</c:v>
                </c:pt>
                <c:pt idx="706">
                  <c:v>-3.1433110000000002</c:v>
                </c:pt>
                <c:pt idx="707">
                  <c:v>-3.0822750000000001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3F-4DB5-9D49-45841E673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78704"/>
        <c:axId val="570479096"/>
      </c:scatterChart>
      <c:valAx>
        <c:axId val="57047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79096"/>
        <c:crosses val="autoZero"/>
        <c:crossBetween val="midCat"/>
      </c:valAx>
      <c:valAx>
        <c:axId val="57047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7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Comparison!$N$7</c:f>
              <c:strCache>
                <c:ptCount val="1"/>
                <c:pt idx="0">
                  <c:v>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Comparison!$I$8:$I$715</c:f>
              <c:numCache>
                <c:formatCode>0.00E+00</c:formatCode>
                <c:ptCount val="708"/>
                <c:pt idx="0">
                  <c:v>-0.4</c:v>
                </c:pt>
                <c:pt idx="1">
                  <c:v>-0.39519090000000001</c:v>
                </c:pt>
                <c:pt idx="2">
                  <c:v>-0.3903819</c:v>
                </c:pt>
                <c:pt idx="3">
                  <c:v>-0.38557279999999999</c:v>
                </c:pt>
                <c:pt idx="4">
                  <c:v>-0.38076379999999999</c:v>
                </c:pt>
                <c:pt idx="5">
                  <c:v>-0.37595469999999998</c:v>
                </c:pt>
                <c:pt idx="6">
                  <c:v>-0.37114570000000002</c:v>
                </c:pt>
                <c:pt idx="7">
                  <c:v>-0.36633660000000001</c:v>
                </c:pt>
                <c:pt idx="8">
                  <c:v>-0.3615276</c:v>
                </c:pt>
                <c:pt idx="9">
                  <c:v>-0.35671849999999999</c:v>
                </c:pt>
                <c:pt idx="10">
                  <c:v>-0.35190949999999999</c:v>
                </c:pt>
                <c:pt idx="11">
                  <c:v>-0.34710039999999998</c:v>
                </c:pt>
                <c:pt idx="12">
                  <c:v>-0.34229140000000002</c:v>
                </c:pt>
                <c:pt idx="13">
                  <c:v>-0.33748230000000001</c:v>
                </c:pt>
                <c:pt idx="14">
                  <c:v>-0.33267330000000001</c:v>
                </c:pt>
                <c:pt idx="15">
                  <c:v>-0.32786419999999999</c:v>
                </c:pt>
                <c:pt idx="16">
                  <c:v>-0.32305519999999999</c:v>
                </c:pt>
                <c:pt idx="17">
                  <c:v>-0.31824609999999998</c:v>
                </c:pt>
                <c:pt idx="18">
                  <c:v>-0.31343710000000002</c:v>
                </c:pt>
                <c:pt idx="19">
                  <c:v>-0.30862800000000001</c:v>
                </c:pt>
                <c:pt idx="20">
                  <c:v>-0.30381900000000001</c:v>
                </c:pt>
                <c:pt idx="21">
                  <c:v>-0.2990099</c:v>
                </c:pt>
                <c:pt idx="22">
                  <c:v>-0.29420079999999998</c:v>
                </c:pt>
                <c:pt idx="23">
                  <c:v>-0.28939179999999998</c:v>
                </c:pt>
                <c:pt idx="24">
                  <c:v>-0.28458270000000002</c:v>
                </c:pt>
                <c:pt idx="25">
                  <c:v>-0.27977370000000001</c:v>
                </c:pt>
                <c:pt idx="26">
                  <c:v>-0.2749646</c:v>
                </c:pt>
                <c:pt idx="27">
                  <c:v>-0.2701556</c:v>
                </c:pt>
                <c:pt idx="28">
                  <c:v>-0.26534649999999999</c:v>
                </c:pt>
                <c:pt idx="29">
                  <c:v>-0.26053749999999998</c:v>
                </c:pt>
                <c:pt idx="30">
                  <c:v>-0.25572840000000002</c:v>
                </c:pt>
                <c:pt idx="31">
                  <c:v>-0.25091940000000001</c:v>
                </c:pt>
                <c:pt idx="32">
                  <c:v>-0.2461103</c:v>
                </c:pt>
                <c:pt idx="33">
                  <c:v>-0.2413013</c:v>
                </c:pt>
                <c:pt idx="34">
                  <c:v>-0.23649220000000001</c:v>
                </c:pt>
                <c:pt idx="35">
                  <c:v>-0.23168320000000001</c:v>
                </c:pt>
                <c:pt idx="36">
                  <c:v>-0.2268741</c:v>
                </c:pt>
                <c:pt idx="37">
                  <c:v>-0.22206509999999999</c:v>
                </c:pt>
                <c:pt idx="38">
                  <c:v>-0.217256</c:v>
                </c:pt>
                <c:pt idx="39">
                  <c:v>-0.212447</c:v>
                </c:pt>
                <c:pt idx="40">
                  <c:v>-0.20763789999999999</c:v>
                </c:pt>
                <c:pt idx="41">
                  <c:v>-0.20282890000000001</c:v>
                </c:pt>
                <c:pt idx="42">
                  <c:v>-0.1980198</c:v>
                </c:pt>
                <c:pt idx="43">
                  <c:v>-0.19321070000000001</c:v>
                </c:pt>
                <c:pt idx="44">
                  <c:v>-0.18840170000000001</c:v>
                </c:pt>
                <c:pt idx="45">
                  <c:v>-0.18359259999999999</c:v>
                </c:pt>
                <c:pt idx="46">
                  <c:v>-0.17878359999999999</c:v>
                </c:pt>
                <c:pt idx="47">
                  <c:v>-0.1739745</c:v>
                </c:pt>
                <c:pt idx="48">
                  <c:v>-0.1691655</c:v>
                </c:pt>
                <c:pt idx="49">
                  <c:v>-0.16435640000000001</c:v>
                </c:pt>
                <c:pt idx="50">
                  <c:v>-0.15954740000000001</c:v>
                </c:pt>
                <c:pt idx="51">
                  <c:v>-0.1547383</c:v>
                </c:pt>
                <c:pt idx="52">
                  <c:v>-0.14992929999999999</c:v>
                </c:pt>
                <c:pt idx="53">
                  <c:v>-0.1451202</c:v>
                </c:pt>
                <c:pt idx="54">
                  <c:v>-0.1403112</c:v>
                </c:pt>
                <c:pt idx="55">
                  <c:v>-0.13550209999999999</c:v>
                </c:pt>
                <c:pt idx="56">
                  <c:v>-0.13069310000000001</c:v>
                </c:pt>
                <c:pt idx="57">
                  <c:v>-0.125884</c:v>
                </c:pt>
                <c:pt idx="58">
                  <c:v>-0.121075</c:v>
                </c:pt>
                <c:pt idx="59">
                  <c:v>-0.11626590000000001</c:v>
                </c:pt>
                <c:pt idx="60">
                  <c:v>-0.1114569</c:v>
                </c:pt>
                <c:pt idx="61">
                  <c:v>-0.1066478</c:v>
                </c:pt>
                <c:pt idx="62">
                  <c:v>-0.10183879999999999</c:v>
                </c:pt>
                <c:pt idx="63">
                  <c:v>-9.7029699999999997E-2</c:v>
                </c:pt>
                <c:pt idx="64">
                  <c:v>-9.2220650000000001E-2</c:v>
                </c:pt>
                <c:pt idx="65">
                  <c:v>-8.7411600000000006E-2</c:v>
                </c:pt>
                <c:pt idx="66">
                  <c:v>-8.2602549999999997E-2</c:v>
                </c:pt>
                <c:pt idx="67">
                  <c:v>-7.7793490000000007E-2</c:v>
                </c:pt>
                <c:pt idx="68">
                  <c:v>-7.2984439999999998E-2</c:v>
                </c:pt>
                <c:pt idx="69">
                  <c:v>-6.8175390000000002E-2</c:v>
                </c:pt>
                <c:pt idx="70">
                  <c:v>-6.3366339999999993E-2</c:v>
                </c:pt>
                <c:pt idx="71">
                  <c:v>-5.8557280000000003E-2</c:v>
                </c:pt>
                <c:pt idx="72">
                  <c:v>-5.3748230000000001E-2</c:v>
                </c:pt>
                <c:pt idx="73">
                  <c:v>-4.8939179999999999E-2</c:v>
                </c:pt>
                <c:pt idx="74">
                  <c:v>-4.4130129999999997E-2</c:v>
                </c:pt>
                <c:pt idx="75">
                  <c:v>-3.932107E-2</c:v>
                </c:pt>
                <c:pt idx="76">
                  <c:v>-3.4512019999999997E-2</c:v>
                </c:pt>
                <c:pt idx="77">
                  <c:v>-2.9702969999999999E-2</c:v>
                </c:pt>
                <c:pt idx="78">
                  <c:v>-2.489392E-2</c:v>
                </c:pt>
                <c:pt idx="79">
                  <c:v>-2.0084870000000001E-2</c:v>
                </c:pt>
                <c:pt idx="80">
                  <c:v>-1.5275810000000001E-2</c:v>
                </c:pt>
                <c:pt idx="81">
                  <c:v>-1.046676E-2</c:v>
                </c:pt>
                <c:pt idx="82">
                  <c:v>-5.6577090000000003E-3</c:v>
                </c:pt>
                <c:pt idx="83">
                  <c:v>-8.4865630000000004E-4</c:v>
                </c:pt>
                <c:pt idx="84">
                  <c:v>3.9603959999999997E-3</c:v>
                </c:pt>
                <c:pt idx="85">
                  <c:v>8.7694479999999991E-3</c:v>
                </c:pt>
                <c:pt idx="86">
                  <c:v>1.35785E-2</c:v>
                </c:pt>
                <c:pt idx="87">
                  <c:v>1.8387549999999999E-2</c:v>
                </c:pt>
                <c:pt idx="88">
                  <c:v>2.3196609999999999E-2</c:v>
                </c:pt>
                <c:pt idx="89">
                  <c:v>2.8005660000000002E-2</c:v>
                </c:pt>
                <c:pt idx="90">
                  <c:v>3.2814709999999997E-2</c:v>
                </c:pt>
                <c:pt idx="91">
                  <c:v>3.7623759999999999E-2</c:v>
                </c:pt>
                <c:pt idx="92">
                  <c:v>4.2432810000000001E-2</c:v>
                </c:pt>
                <c:pt idx="93">
                  <c:v>4.7241869999999998E-2</c:v>
                </c:pt>
                <c:pt idx="94">
                  <c:v>5.2050920000000001E-2</c:v>
                </c:pt>
                <c:pt idx="95">
                  <c:v>5.6859970000000003E-2</c:v>
                </c:pt>
                <c:pt idx="96">
                  <c:v>6.1669019999999998E-2</c:v>
                </c:pt>
                <c:pt idx="97">
                  <c:v>6.6478079999999995E-2</c:v>
                </c:pt>
                <c:pt idx="98">
                  <c:v>7.1287130000000004E-2</c:v>
                </c:pt>
                <c:pt idx="99">
                  <c:v>7.6096179999999999E-2</c:v>
                </c:pt>
                <c:pt idx="100">
                  <c:v>8.0905229999999995E-2</c:v>
                </c:pt>
                <c:pt idx="101">
                  <c:v>8.5714289999999999E-2</c:v>
                </c:pt>
                <c:pt idx="102">
                  <c:v>9.0523339999999994E-2</c:v>
                </c:pt>
                <c:pt idx="103">
                  <c:v>9.5332390000000003E-2</c:v>
                </c:pt>
                <c:pt idx="104">
                  <c:v>0.10014140000000001</c:v>
                </c:pt>
                <c:pt idx="105">
                  <c:v>0.1049505</c:v>
                </c:pt>
                <c:pt idx="106">
                  <c:v>0.1097595</c:v>
                </c:pt>
                <c:pt idx="107">
                  <c:v>0.11456860000000001</c:v>
                </c:pt>
                <c:pt idx="108">
                  <c:v>0.1193777</c:v>
                </c:pt>
                <c:pt idx="109">
                  <c:v>0.1241867</c:v>
                </c:pt>
                <c:pt idx="110">
                  <c:v>0.12899579999999999</c:v>
                </c:pt>
                <c:pt idx="111">
                  <c:v>0.1338048</c:v>
                </c:pt>
                <c:pt idx="112">
                  <c:v>0.13861390000000001</c:v>
                </c:pt>
                <c:pt idx="113">
                  <c:v>0.14342289999999999</c:v>
                </c:pt>
                <c:pt idx="114">
                  <c:v>0.148232</c:v>
                </c:pt>
                <c:pt idx="115">
                  <c:v>0.15304100000000001</c:v>
                </c:pt>
                <c:pt idx="116">
                  <c:v>0.15785009999999999</c:v>
                </c:pt>
                <c:pt idx="117">
                  <c:v>0.1626591</c:v>
                </c:pt>
                <c:pt idx="118">
                  <c:v>0.16746820000000001</c:v>
                </c:pt>
                <c:pt idx="119">
                  <c:v>0.17227719999999999</c:v>
                </c:pt>
                <c:pt idx="120">
                  <c:v>0.1770863</c:v>
                </c:pt>
                <c:pt idx="121">
                  <c:v>0.18189530000000001</c:v>
                </c:pt>
                <c:pt idx="122">
                  <c:v>0.18670439999999999</c:v>
                </c:pt>
                <c:pt idx="123">
                  <c:v>0.1915134</c:v>
                </c:pt>
                <c:pt idx="124">
                  <c:v>0.19632250000000001</c:v>
                </c:pt>
                <c:pt idx="125">
                  <c:v>0.20113149999999999</c:v>
                </c:pt>
                <c:pt idx="126">
                  <c:v>0.2059406</c:v>
                </c:pt>
                <c:pt idx="127">
                  <c:v>0.21074960000000001</c:v>
                </c:pt>
                <c:pt idx="128">
                  <c:v>0.21555869999999999</c:v>
                </c:pt>
                <c:pt idx="129">
                  <c:v>0.2203678</c:v>
                </c:pt>
                <c:pt idx="130">
                  <c:v>0.22517680000000001</c:v>
                </c:pt>
                <c:pt idx="131">
                  <c:v>0.22998589999999999</c:v>
                </c:pt>
                <c:pt idx="132">
                  <c:v>0.2347949</c:v>
                </c:pt>
                <c:pt idx="133">
                  <c:v>0.23960400000000001</c:v>
                </c:pt>
                <c:pt idx="134">
                  <c:v>0.24441299999999999</c:v>
                </c:pt>
                <c:pt idx="135">
                  <c:v>0.2492221</c:v>
                </c:pt>
                <c:pt idx="136">
                  <c:v>0.25403110000000001</c:v>
                </c:pt>
                <c:pt idx="137">
                  <c:v>0.25884020000000002</c:v>
                </c:pt>
                <c:pt idx="138">
                  <c:v>0.26364919999999997</c:v>
                </c:pt>
                <c:pt idx="139">
                  <c:v>0.26845829999999998</c:v>
                </c:pt>
                <c:pt idx="140">
                  <c:v>0.27326729999999999</c:v>
                </c:pt>
                <c:pt idx="141">
                  <c:v>0.2780764</c:v>
                </c:pt>
                <c:pt idx="142">
                  <c:v>0.28288540000000001</c:v>
                </c:pt>
                <c:pt idx="143">
                  <c:v>0.28769450000000002</c:v>
                </c:pt>
                <c:pt idx="144">
                  <c:v>0.29250350000000003</c:v>
                </c:pt>
                <c:pt idx="145">
                  <c:v>0.29731259999999998</c:v>
                </c:pt>
                <c:pt idx="146">
                  <c:v>0.30212159999999999</c:v>
                </c:pt>
                <c:pt idx="147">
                  <c:v>0.3069307</c:v>
                </c:pt>
                <c:pt idx="148">
                  <c:v>0.31173970000000001</c:v>
                </c:pt>
                <c:pt idx="149">
                  <c:v>0.31654880000000002</c:v>
                </c:pt>
                <c:pt idx="150">
                  <c:v>0.32135789999999997</c:v>
                </c:pt>
                <c:pt idx="151">
                  <c:v>0.32616689999999998</c:v>
                </c:pt>
                <c:pt idx="152">
                  <c:v>0.33097599999999999</c:v>
                </c:pt>
                <c:pt idx="153">
                  <c:v>0.335785</c:v>
                </c:pt>
                <c:pt idx="154">
                  <c:v>0.34059410000000001</c:v>
                </c:pt>
                <c:pt idx="155">
                  <c:v>0.34540310000000002</c:v>
                </c:pt>
                <c:pt idx="156">
                  <c:v>0.35021219999999997</c:v>
                </c:pt>
                <c:pt idx="157">
                  <c:v>0.35502119999999998</c:v>
                </c:pt>
                <c:pt idx="158">
                  <c:v>0.35983029999999999</c:v>
                </c:pt>
                <c:pt idx="159">
                  <c:v>0.3646393</c:v>
                </c:pt>
                <c:pt idx="160">
                  <c:v>0.36944840000000001</c:v>
                </c:pt>
                <c:pt idx="161">
                  <c:v>0.37425740000000002</c:v>
                </c:pt>
                <c:pt idx="162">
                  <c:v>0.37906649999999997</c:v>
                </c:pt>
                <c:pt idx="163">
                  <c:v>0.38387549999999998</c:v>
                </c:pt>
                <c:pt idx="164">
                  <c:v>0.38868459999999999</c:v>
                </c:pt>
                <c:pt idx="165">
                  <c:v>0.3934936</c:v>
                </c:pt>
                <c:pt idx="166">
                  <c:v>0.39830270000000001</c:v>
                </c:pt>
                <c:pt idx="167">
                  <c:v>0.40311170000000002</c:v>
                </c:pt>
                <c:pt idx="168">
                  <c:v>0.40792079999999997</c:v>
                </c:pt>
                <c:pt idx="169">
                  <c:v>0.41272979999999998</c:v>
                </c:pt>
                <c:pt idx="170">
                  <c:v>0.41753889999999999</c:v>
                </c:pt>
                <c:pt idx="171">
                  <c:v>0.4223479</c:v>
                </c:pt>
                <c:pt idx="172">
                  <c:v>0.42715700000000001</c:v>
                </c:pt>
                <c:pt idx="173">
                  <c:v>0.43196610000000002</c:v>
                </c:pt>
                <c:pt idx="174">
                  <c:v>0.43677510000000003</c:v>
                </c:pt>
                <c:pt idx="175">
                  <c:v>0.44158419999999998</c:v>
                </c:pt>
                <c:pt idx="176">
                  <c:v>0.44639319999999999</c:v>
                </c:pt>
                <c:pt idx="177">
                  <c:v>0.4512023</c:v>
                </c:pt>
                <c:pt idx="178">
                  <c:v>0.45601130000000001</c:v>
                </c:pt>
                <c:pt idx="179">
                  <c:v>0.46082040000000002</c:v>
                </c:pt>
                <c:pt idx="180">
                  <c:v>0.46562940000000003</c:v>
                </c:pt>
                <c:pt idx="181">
                  <c:v>0.47043849999999998</c:v>
                </c:pt>
                <c:pt idx="182">
                  <c:v>0.47524749999999999</c:v>
                </c:pt>
                <c:pt idx="183">
                  <c:v>0.4800566</c:v>
                </c:pt>
                <c:pt idx="184">
                  <c:v>0.48486560000000001</c:v>
                </c:pt>
                <c:pt idx="185">
                  <c:v>0.48967470000000002</c:v>
                </c:pt>
                <c:pt idx="186">
                  <c:v>0.49448370000000003</c:v>
                </c:pt>
                <c:pt idx="187">
                  <c:v>0.49929279999999998</c:v>
                </c:pt>
                <c:pt idx="188">
                  <c:v>0.50410180000000004</c:v>
                </c:pt>
                <c:pt idx="189">
                  <c:v>0.50891090000000005</c:v>
                </c:pt>
                <c:pt idx="190">
                  <c:v>0.51371990000000001</c:v>
                </c:pt>
                <c:pt idx="191">
                  <c:v>0.51852900000000002</c:v>
                </c:pt>
                <c:pt idx="192">
                  <c:v>0.52333799999999997</c:v>
                </c:pt>
                <c:pt idx="193">
                  <c:v>0.52814709999999998</c:v>
                </c:pt>
                <c:pt idx="194">
                  <c:v>0.53295619999999999</c:v>
                </c:pt>
                <c:pt idx="195">
                  <c:v>0.53776520000000005</c:v>
                </c:pt>
                <c:pt idx="196">
                  <c:v>0.54257429999999995</c:v>
                </c:pt>
                <c:pt idx="197">
                  <c:v>0.54738330000000002</c:v>
                </c:pt>
                <c:pt idx="198">
                  <c:v>0.55219240000000003</c:v>
                </c:pt>
                <c:pt idx="199">
                  <c:v>0.55700139999999998</c:v>
                </c:pt>
                <c:pt idx="200">
                  <c:v>0.56181049999999999</c:v>
                </c:pt>
                <c:pt idx="201">
                  <c:v>0.56661950000000005</c:v>
                </c:pt>
                <c:pt idx="202">
                  <c:v>0.57142859999999995</c:v>
                </c:pt>
                <c:pt idx="203">
                  <c:v>0.57623760000000002</c:v>
                </c:pt>
                <c:pt idx="204">
                  <c:v>0.58104670000000003</c:v>
                </c:pt>
                <c:pt idx="205">
                  <c:v>0.58585569999999998</c:v>
                </c:pt>
                <c:pt idx="206">
                  <c:v>0.59066479999999999</c:v>
                </c:pt>
                <c:pt idx="207">
                  <c:v>0.59547380000000005</c:v>
                </c:pt>
                <c:pt idx="208">
                  <c:v>0.60028289999999995</c:v>
                </c:pt>
                <c:pt idx="209">
                  <c:v>0.60509190000000002</c:v>
                </c:pt>
                <c:pt idx="210">
                  <c:v>0.60990100000000003</c:v>
                </c:pt>
                <c:pt idx="211">
                  <c:v>0.61470999999999998</c:v>
                </c:pt>
                <c:pt idx="212">
                  <c:v>0.61951909999999999</c:v>
                </c:pt>
                <c:pt idx="213">
                  <c:v>0.62432810000000005</c:v>
                </c:pt>
                <c:pt idx="214">
                  <c:v>0.62913719999999995</c:v>
                </c:pt>
                <c:pt idx="215">
                  <c:v>0.63394629999999996</c:v>
                </c:pt>
                <c:pt idx="216">
                  <c:v>0.63875530000000003</c:v>
                </c:pt>
                <c:pt idx="217">
                  <c:v>0.64356440000000004</c:v>
                </c:pt>
                <c:pt idx="218">
                  <c:v>0.64837339999999999</c:v>
                </c:pt>
                <c:pt idx="219">
                  <c:v>0.6531825</c:v>
                </c:pt>
                <c:pt idx="220">
                  <c:v>0.65799149999999995</c:v>
                </c:pt>
                <c:pt idx="221">
                  <c:v>0.66280059999999996</c:v>
                </c:pt>
                <c:pt idx="222">
                  <c:v>0.66760960000000003</c:v>
                </c:pt>
                <c:pt idx="223">
                  <c:v>0.67241870000000004</c:v>
                </c:pt>
                <c:pt idx="224">
                  <c:v>0.67722769999999999</c:v>
                </c:pt>
                <c:pt idx="225">
                  <c:v>0.6820368</c:v>
                </c:pt>
                <c:pt idx="226">
                  <c:v>0.68684579999999995</c:v>
                </c:pt>
                <c:pt idx="227">
                  <c:v>0.69165489999999996</c:v>
                </c:pt>
                <c:pt idx="228">
                  <c:v>0.69646390000000002</c:v>
                </c:pt>
                <c:pt idx="229">
                  <c:v>0.70127300000000004</c:v>
                </c:pt>
                <c:pt idx="230">
                  <c:v>0.70608199999999999</c:v>
                </c:pt>
                <c:pt idx="231">
                  <c:v>0.7108911</c:v>
                </c:pt>
                <c:pt idx="232">
                  <c:v>0.71570009999999995</c:v>
                </c:pt>
                <c:pt idx="233">
                  <c:v>0.72050919999999996</c:v>
                </c:pt>
                <c:pt idx="234">
                  <c:v>0.72531820000000002</c:v>
                </c:pt>
                <c:pt idx="235">
                  <c:v>0.73012730000000003</c:v>
                </c:pt>
                <c:pt idx="236">
                  <c:v>0.73493640000000005</c:v>
                </c:pt>
                <c:pt idx="237">
                  <c:v>0.7397454</c:v>
                </c:pt>
                <c:pt idx="238">
                  <c:v>0.74455450000000001</c:v>
                </c:pt>
                <c:pt idx="239">
                  <c:v>0.74936349999999996</c:v>
                </c:pt>
                <c:pt idx="240">
                  <c:v>0.75417259999999997</c:v>
                </c:pt>
                <c:pt idx="241">
                  <c:v>0.75898160000000003</c:v>
                </c:pt>
                <c:pt idx="242">
                  <c:v>0.76379070000000004</c:v>
                </c:pt>
                <c:pt idx="243">
                  <c:v>0.7685997</c:v>
                </c:pt>
                <c:pt idx="244">
                  <c:v>0.77340880000000001</c:v>
                </c:pt>
                <c:pt idx="245">
                  <c:v>0.77821779999999996</c:v>
                </c:pt>
                <c:pt idx="246">
                  <c:v>0.78302689999999997</c:v>
                </c:pt>
                <c:pt idx="247">
                  <c:v>0.78783590000000003</c:v>
                </c:pt>
                <c:pt idx="248">
                  <c:v>0.79264500000000004</c:v>
                </c:pt>
                <c:pt idx="249">
                  <c:v>0.797454</c:v>
                </c:pt>
                <c:pt idx="250">
                  <c:v>0.80226310000000001</c:v>
                </c:pt>
                <c:pt idx="251">
                  <c:v>0.80707209999999996</c:v>
                </c:pt>
                <c:pt idx="252">
                  <c:v>0.81188119999999997</c:v>
                </c:pt>
                <c:pt idx="253">
                  <c:v>0.81669020000000003</c:v>
                </c:pt>
                <c:pt idx="254">
                  <c:v>0.82149930000000004</c:v>
                </c:pt>
                <c:pt idx="255">
                  <c:v>0.8263083</c:v>
                </c:pt>
                <c:pt idx="256">
                  <c:v>0.83111740000000001</c:v>
                </c:pt>
                <c:pt idx="257">
                  <c:v>0.83592639999999996</c:v>
                </c:pt>
                <c:pt idx="258">
                  <c:v>0.84073549999999997</c:v>
                </c:pt>
                <c:pt idx="259">
                  <c:v>0.84554459999999998</c:v>
                </c:pt>
                <c:pt idx="260">
                  <c:v>0.85035360000000004</c:v>
                </c:pt>
                <c:pt idx="261">
                  <c:v>0.85516270000000005</c:v>
                </c:pt>
                <c:pt idx="262">
                  <c:v>0.85997170000000001</c:v>
                </c:pt>
                <c:pt idx="263">
                  <c:v>0.86478080000000002</c:v>
                </c:pt>
                <c:pt idx="264">
                  <c:v>0.86958979999999997</c:v>
                </c:pt>
                <c:pt idx="265">
                  <c:v>0.87439889999999998</c:v>
                </c:pt>
                <c:pt idx="266">
                  <c:v>0.87920790000000004</c:v>
                </c:pt>
                <c:pt idx="267">
                  <c:v>0.88401700000000005</c:v>
                </c:pt>
                <c:pt idx="268">
                  <c:v>0.888826</c:v>
                </c:pt>
                <c:pt idx="269">
                  <c:v>0.89363510000000002</c:v>
                </c:pt>
                <c:pt idx="270">
                  <c:v>0.89844409999999997</c:v>
                </c:pt>
                <c:pt idx="271">
                  <c:v>0.90325319999999998</c:v>
                </c:pt>
                <c:pt idx="272">
                  <c:v>0.90806220000000004</c:v>
                </c:pt>
                <c:pt idx="273">
                  <c:v>0.91287130000000005</c:v>
                </c:pt>
                <c:pt idx="274">
                  <c:v>0.9176803</c:v>
                </c:pt>
                <c:pt idx="275">
                  <c:v>0.92248940000000001</c:v>
                </c:pt>
                <c:pt idx="276">
                  <c:v>0.92729839999999997</c:v>
                </c:pt>
                <c:pt idx="277">
                  <c:v>0.93210749999999998</c:v>
                </c:pt>
                <c:pt idx="278">
                  <c:v>0.93691650000000004</c:v>
                </c:pt>
                <c:pt idx="279">
                  <c:v>0.94172560000000005</c:v>
                </c:pt>
                <c:pt idx="280">
                  <c:v>0.94653469999999995</c:v>
                </c:pt>
                <c:pt idx="281">
                  <c:v>0.95134370000000001</c:v>
                </c:pt>
                <c:pt idx="282">
                  <c:v>0.95615280000000002</c:v>
                </c:pt>
                <c:pt idx="283">
                  <c:v>0.96096179999999998</c:v>
                </c:pt>
                <c:pt idx="284">
                  <c:v>0.96577089999999999</c:v>
                </c:pt>
                <c:pt idx="285">
                  <c:v>0.97057990000000005</c:v>
                </c:pt>
                <c:pt idx="286">
                  <c:v>0.97538899999999995</c:v>
                </c:pt>
                <c:pt idx="287">
                  <c:v>0.98019800000000001</c:v>
                </c:pt>
                <c:pt idx="288">
                  <c:v>0.98500710000000002</c:v>
                </c:pt>
                <c:pt idx="289">
                  <c:v>0.98981609999999998</c:v>
                </c:pt>
                <c:pt idx="290">
                  <c:v>0.99462519999999999</c:v>
                </c:pt>
                <c:pt idx="291">
                  <c:v>0.99943420000000005</c:v>
                </c:pt>
                <c:pt idx="292">
                  <c:v>1.004243</c:v>
                </c:pt>
                <c:pt idx="293">
                  <c:v>1.0090520000000001</c:v>
                </c:pt>
                <c:pt idx="294">
                  <c:v>1.0138609999999999</c:v>
                </c:pt>
                <c:pt idx="295">
                  <c:v>1.01867</c:v>
                </c:pt>
                <c:pt idx="296">
                  <c:v>1.023479</c:v>
                </c:pt>
                <c:pt idx="297">
                  <c:v>1.028289</c:v>
                </c:pt>
                <c:pt idx="298">
                  <c:v>1.0330980000000001</c:v>
                </c:pt>
                <c:pt idx="299">
                  <c:v>1.0379069999999999</c:v>
                </c:pt>
                <c:pt idx="300">
                  <c:v>1.042716</c:v>
                </c:pt>
                <c:pt idx="301">
                  <c:v>1.047525</c:v>
                </c:pt>
                <c:pt idx="302">
                  <c:v>1.0523340000000001</c:v>
                </c:pt>
                <c:pt idx="303">
                  <c:v>1.0571429999999999</c:v>
                </c:pt>
                <c:pt idx="304">
                  <c:v>1.061952</c:v>
                </c:pt>
                <c:pt idx="305">
                  <c:v>1.0667610000000001</c:v>
                </c:pt>
                <c:pt idx="306">
                  <c:v>1.0715699999999999</c:v>
                </c:pt>
                <c:pt idx="307">
                  <c:v>1.076379</c:v>
                </c:pt>
                <c:pt idx="308">
                  <c:v>1.081188</c:v>
                </c:pt>
                <c:pt idx="309">
                  <c:v>1.0859970000000001</c:v>
                </c:pt>
                <c:pt idx="310">
                  <c:v>1.0908059999999999</c:v>
                </c:pt>
                <c:pt idx="311">
                  <c:v>1.095615</c:v>
                </c:pt>
                <c:pt idx="312">
                  <c:v>1.1004240000000001</c:v>
                </c:pt>
                <c:pt idx="313">
                  <c:v>1.1052329999999999</c:v>
                </c:pt>
                <c:pt idx="314">
                  <c:v>1.110042</c:v>
                </c:pt>
                <c:pt idx="315">
                  <c:v>1.114851</c:v>
                </c:pt>
                <c:pt idx="316">
                  <c:v>1.119661</c:v>
                </c:pt>
                <c:pt idx="317">
                  <c:v>1.1244700000000001</c:v>
                </c:pt>
                <c:pt idx="318">
                  <c:v>1.1292789999999999</c:v>
                </c:pt>
                <c:pt idx="319">
                  <c:v>1.134088</c:v>
                </c:pt>
                <c:pt idx="320">
                  <c:v>1.138897</c:v>
                </c:pt>
                <c:pt idx="321">
                  <c:v>1.1437059999999999</c:v>
                </c:pt>
                <c:pt idx="322">
                  <c:v>1.148515</c:v>
                </c:pt>
                <c:pt idx="323">
                  <c:v>1.153324</c:v>
                </c:pt>
                <c:pt idx="324">
                  <c:v>1.1581330000000001</c:v>
                </c:pt>
                <c:pt idx="325">
                  <c:v>1.1629419999999999</c:v>
                </c:pt>
                <c:pt idx="326">
                  <c:v>1.167751</c:v>
                </c:pt>
                <c:pt idx="327">
                  <c:v>1.17256</c:v>
                </c:pt>
                <c:pt idx="328">
                  <c:v>1.1773690000000001</c:v>
                </c:pt>
                <c:pt idx="329">
                  <c:v>1.182178</c:v>
                </c:pt>
                <c:pt idx="330">
                  <c:v>1.186987</c:v>
                </c:pt>
                <c:pt idx="331">
                  <c:v>1.1917960000000001</c:v>
                </c:pt>
                <c:pt idx="332">
                  <c:v>1.1966049999999999</c:v>
                </c:pt>
                <c:pt idx="333">
                  <c:v>1.201414</c:v>
                </c:pt>
                <c:pt idx="334">
                  <c:v>1.206223</c:v>
                </c:pt>
                <c:pt idx="335">
                  <c:v>1.211033</c:v>
                </c:pt>
                <c:pt idx="336">
                  <c:v>1.2158420000000001</c:v>
                </c:pt>
                <c:pt idx="337">
                  <c:v>1.2206509999999999</c:v>
                </c:pt>
                <c:pt idx="338">
                  <c:v>1.22546</c:v>
                </c:pt>
                <c:pt idx="339">
                  <c:v>1.2302690000000001</c:v>
                </c:pt>
                <c:pt idx="340">
                  <c:v>1.2350779999999999</c:v>
                </c:pt>
                <c:pt idx="341">
                  <c:v>1.239887</c:v>
                </c:pt>
                <c:pt idx="342">
                  <c:v>1.244696</c:v>
                </c:pt>
                <c:pt idx="343">
                  <c:v>1.2495050000000001</c:v>
                </c:pt>
                <c:pt idx="344">
                  <c:v>1.2543139999999999</c:v>
                </c:pt>
                <c:pt idx="345">
                  <c:v>1.259123</c:v>
                </c:pt>
                <c:pt idx="346">
                  <c:v>1.2639320000000001</c:v>
                </c:pt>
                <c:pt idx="347">
                  <c:v>1.2687409999999999</c:v>
                </c:pt>
                <c:pt idx="348">
                  <c:v>1.27355</c:v>
                </c:pt>
                <c:pt idx="349">
                  <c:v>1.278359</c:v>
                </c:pt>
                <c:pt idx="350">
                  <c:v>1.2831680000000001</c:v>
                </c:pt>
                <c:pt idx="351">
                  <c:v>1.2879769999999999</c:v>
                </c:pt>
                <c:pt idx="352">
                  <c:v>1.292786</c:v>
                </c:pt>
                <c:pt idx="353">
                  <c:v>1.2975950000000001</c:v>
                </c:pt>
                <c:pt idx="354">
                  <c:v>1.2975950000000001</c:v>
                </c:pt>
                <c:pt idx="355">
                  <c:v>1.292786</c:v>
                </c:pt>
                <c:pt idx="356">
                  <c:v>1.2879769999999999</c:v>
                </c:pt>
                <c:pt idx="357">
                  <c:v>1.2831680000000001</c:v>
                </c:pt>
                <c:pt idx="358">
                  <c:v>1.278359</c:v>
                </c:pt>
                <c:pt idx="359">
                  <c:v>1.27355</c:v>
                </c:pt>
                <c:pt idx="360">
                  <c:v>1.2687409999999999</c:v>
                </c:pt>
                <c:pt idx="361">
                  <c:v>1.2639320000000001</c:v>
                </c:pt>
                <c:pt idx="362">
                  <c:v>1.259123</c:v>
                </c:pt>
                <c:pt idx="363">
                  <c:v>1.2543139999999999</c:v>
                </c:pt>
                <c:pt idx="364">
                  <c:v>1.2495050000000001</c:v>
                </c:pt>
                <c:pt idx="365">
                  <c:v>1.244696</c:v>
                </c:pt>
                <c:pt idx="366">
                  <c:v>1.239887</c:v>
                </c:pt>
                <c:pt idx="367">
                  <c:v>1.2350779999999999</c:v>
                </c:pt>
                <c:pt idx="368">
                  <c:v>1.2302690000000001</c:v>
                </c:pt>
                <c:pt idx="369">
                  <c:v>1.22546</c:v>
                </c:pt>
                <c:pt idx="370">
                  <c:v>1.2206509999999999</c:v>
                </c:pt>
                <c:pt idx="371">
                  <c:v>1.2158420000000001</c:v>
                </c:pt>
                <c:pt idx="372">
                  <c:v>1.211033</c:v>
                </c:pt>
                <c:pt idx="373">
                  <c:v>1.206223</c:v>
                </c:pt>
                <c:pt idx="374">
                  <c:v>1.201414</c:v>
                </c:pt>
                <c:pt idx="375">
                  <c:v>1.1966049999999999</c:v>
                </c:pt>
                <c:pt idx="376">
                  <c:v>1.1917960000000001</c:v>
                </c:pt>
                <c:pt idx="377">
                  <c:v>1.186987</c:v>
                </c:pt>
                <c:pt idx="378">
                  <c:v>1.182178</c:v>
                </c:pt>
                <c:pt idx="379">
                  <c:v>1.1773690000000001</c:v>
                </c:pt>
                <c:pt idx="380">
                  <c:v>1.17256</c:v>
                </c:pt>
                <c:pt idx="381">
                  <c:v>1.167751</c:v>
                </c:pt>
                <c:pt idx="382">
                  <c:v>1.1629419999999999</c:v>
                </c:pt>
                <c:pt idx="383">
                  <c:v>1.1581330000000001</c:v>
                </c:pt>
                <c:pt idx="384">
                  <c:v>1.153324</c:v>
                </c:pt>
                <c:pt idx="385">
                  <c:v>1.148515</c:v>
                </c:pt>
                <c:pt idx="386">
                  <c:v>1.1437059999999999</c:v>
                </c:pt>
                <c:pt idx="387">
                  <c:v>1.138897</c:v>
                </c:pt>
                <c:pt idx="388">
                  <c:v>1.134088</c:v>
                </c:pt>
                <c:pt idx="389">
                  <c:v>1.1292789999999999</c:v>
                </c:pt>
                <c:pt idx="390">
                  <c:v>1.1244700000000001</c:v>
                </c:pt>
                <c:pt idx="391">
                  <c:v>1.119661</c:v>
                </c:pt>
                <c:pt idx="392">
                  <c:v>1.114851</c:v>
                </c:pt>
                <c:pt idx="393">
                  <c:v>1.110042</c:v>
                </c:pt>
                <c:pt idx="394">
                  <c:v>1.1052329999999999</c:v>
                </c:pt>
                <c:pt idx="395">
                  <c:v>1.1004240000000001</c:v>
                </c:pt>
                <c:pt idx="396">
                  <c:v>1.095615</c:v>
                </c:pt>
                <c:pt idx="397">
                  <c:v>1.0908059999999999</c:v>
                </c:pt>
                <c:pt idx="398">
                  <c:v>1.0859970000000001</c:v>
                </c:pt>
                <c:pt idx="399">
                  <c:v>1.081188</c:v>
                </c:pt>
                <c:pt idx="400">
                  <c:v>1.076379</c:v>
                </c:pt>
                <c:pt idx="401">
                  <c:v>1.0715699999999999</c:v>
                </c:pt>
                <c:pt idx="402">
                  <c:v>1.0667610000000001</c:v>
                </c:pt>
                <c:pt idx="403">
                  <c:v>1.061952</c:v>
                </c:pt>
                <c:pt idx="404">
                  <c:v>1.0571429999999999</c:v>
                </c:pt>
                <c:pt idx="405">
                  <c:v>1.0523340000000001</c:v>
                </c:pt>
                <c:pt idx="406">
                  <c:v>1.047525</c:v>
                </c:pt>
                <c:pt idx="407">
                  <c:v>1.042716</c:v>
                </c:pt>
                <c:pt idx="408">
                  <c:v>1.0379069999999999</c:v>
                </c:pt>
                <c:pt idx="409">
                  <c:v>1.0330980000000001</c:v>
                </c:pt>
                <c:pt idx="410">
                  <c:v>1.028289</c:v>
                </c:pt>
                <c:pt idx="411">
                  <c:v>1.023479</c:v>
                </c:pt>
                <c:pt idx="412">
                  <c:v>1.01867</c:v>
                </c:pt>
                <c:pt idx="413">
                  <c:v>1.0138609999999999</c:v>
                </c:pt>
                <c:pt idx="414">
                  <c:v>1.0090520000000001</c:v>
                </c:pt>
                <c:pt idx="415">
                  <c:v>1.004243</c:v>
                </c:pt>
                <c:pt idx="416">
                  <c:v>0.99943420000000005</c:v>
                </c:pt>
                <c:pt idx="417">
                  <c:v>0.99462519999999999</c:v>
                </c:pt>
                <c:pt idx="418">
                  <c:v>0.98981609999999998</c:v>
                </c:pt>
                <c:pt idx="419">
                  <c:v>0.98500710000000002</c:v>
                </c:pt>
                <c:pt idx="420">
                  <c:v>0.98019800000000001</c:v>
                </c:pt>
                <c:pt idx="421">
                  <c:v>0.97538899999999995</c:v>
                </c:pt>
                <c:pt idx="422">
                  <c:v>0.97057990000000005</c:v>
                </c:pt>
                <c:pt idx="423">
                  <c:v>0.96577089999999999</c:v>
                </c:pt>
                <c:pt idx="424">
                  <c:v>0.96096179999999998</c:v>
                </c:pt>
                <c:pt idx="425">
                  <c:v>0.95615280000000002</c:v>
                </c:pt>
                <c:pt idx="426">
                  <c:v>0.95134370000000001</c:v>
                </c:pt>
                <c:pt idx="427">
                  <c:v>0.94653469999999995</c:v>
                </c:pt>
                <c:pt idx="428">
                  <c:v>0.94172560000000005</c:v>
                </c:pt>
                <c:pt idx="429">
                  <c:v>0.93691650000000004</c:v>
                </c:pt>
                <c:pt idx="430">
                  <c:v>0.93210749999999998</c:v>
                </c:pt>
                <c:pt idx="431">
                  <c:v>0.92729839999999997</c:v>
                </c:pt>
                <c:pt idx="432">
                  <c:v>0.92248940000000001</c:v>
                </c:pt>
                <c:pt idx="433">
                  <c:v>0.9176803</c:v>
                </c:pt>
                <c:pt idx="434">
                  <c:v>0.91287130000000005</c:v>
                </c:pt>
                <c:pt idx="435">
                  <c:v>0.90806220000000004</c:v>
                </c:pt>
                <c:pt idx="436">
                  <c:v>0.90325319999999998</c:v>
                </c:pt>
                <c:pt idx="437">
                  <c:v>0.89844409999999997</c:v>
                </c:pt>
                <c:pt idx="438">
                  <c:v>0.89363510000000002</c:v>
                </c:pt>
                <c:pt idx="439">
                  <c:v>0.888826</c:v>
                </c:pt>
                <c:pt idx="440">
                  <c:v>0.88401700000000005</c:v>
                </c:pt>
                <c:pt idx="441">
                  <c:v>0.87920790000000004</c:v>
                </c:pt>
                <c:pt idx="442">
                  <c:v>0.87439889999999998</c:v>
                </c:pt>
                <c:pt idx="443">
                  <c:v>0.86958979999999997</c:v>
                </c:pt>
                <c:pt idx="444">
                  <c:v>0.86478080000000002</c:v>
                </c:pt>
                <c:pt idx="445">
                  <c:v>0.85997170000000001</c:v>
                </c:pt>
                <c:pt idx="446">
                  <c:v>0.85516270000000005</c:v>
                </c:pt>
                <c:pt idx="447">
                  <c:v>0.85035360000000004</c:v>
                </c:pt>
                <c:pt idx="448">
                  <c:v>0.84554459999999998</c:v>
                </c:pt>
                <c:pt idx="449">
                  <c:v>0.84073549999999997</c:v>
                </c:pt>
                <c:pt idx="450">
                  <c:v>0.83592639999999996</c:v>
                </c:pt>
                <c:pt idx="451">
                  <c:v>0.83111740000000001</c:v>
                </c:pt>
                <c:pt idx="452">
                  <c:v>0.8263083</c:v>
                </c:pt>
                <c:pt idx="453">
                  <c:v>0.82149930000000004</c:v>
                </c:pt>
                <c:pt idx="454">
                  <c:v>0.81669020000000003</c:v>
                </c:pt>
                <c:pt idx="455">
                  <c:v>0.81188119999999997</c:v>
                </c:pt>
                <c:pt idx="456">
                  <c:v>0.80707209999999996</c:v>
                </c:pt>
                <c:pt idx="457">
                  <c:v>0.80226310000000001</c:v>
                </c:pt>
                <c:pt idx="458">
                  <c:v>0.797454</c:v>
                </c:pt>
                <c:pt idx="459">
                  <c:v>0.79264500000000004</c:v>
                </c:pt>
                <c:pt idx="460">
                  <c:v>0.78783590000000003</c:v>
                </c:pt>
                <c:pt idx="461">
                  <c:v>0.78302689999999997</c:v>
                </c:pt>
                <c:pt idx="462">
                  <c:v>0.77821779999999996</c:v>
                </c:pt>
                <c:pt idx="463">
                  <c:v>0.77340880000000001</c:v>
                </c:pt>
                <c:pt idx="464">
                  <c:v>0.7685997</c:v>
                </c:pt>
                <c:pt idx="465">
                  <c:v>0.76379070000000004</c:v>
                </c:pt>
                <c:pt idx="466">
                  <c:v>0.75898160000000003</c:v>
                </c:pt>
                <c:pt idx="467">
                  <c:v>0.75417259999999997</c:v>
                </c:pt>
                <c:pt idx="468">
                  <c:v>0.74936349999999996</c:v>
                </c:pt>
                <c:pt idx="469">
                  <c:v>0.74455450000000001</c:v>
                </c:pt>
                <c:pt idx="470">
                  <c:v>0.7397454</c:v>
                </c:pt>
                <c:pt idx="471">
                  <c:v>0.73493640000000005</c:v>
                </c:pt>
                <c:pt idx="472">
                  <c:v>0.73012730000000003</c:v>
                </c:pt>
                <c:pt idx="473">
                  <c:v>0.72531820000000002</c:v>
                </c:pt>
                <c:pt idx="474">
                  <c:v>0.72050919999999996</c:v>
                </c:pt>
                <c:pt idx="475">
                  <c:v>0.71570009999999995</c:v>
                </c:pt>
                <c:pt idx="476">
                  <c:v>0.7108911</c:v>
                </c:pt>
                <c:pt idx="477">
                  <c:v>0.70608199999999999</c:v>
                </c:pt>
                <c:pt idx="478">
                  <c:v>0.70127300000000004</c:v>
                </c:pt>
                <c:pt idx="479">
                  <c:v>0.69646390000000002</c:v>
                </c:pt>
                <c:pt idx="480">
                  <c:v>0.69165489999999996</c:v>
                </c:pt>
                <c:pt idx="481">
                  <c:v>0.68684579999999995</c:v>
                </c:pt>
                <c:pt idx="482">
                  <c:v>0.6820368</c:v>
                </c:pt>
                <c:pt idx="483">
                  <c:v>0.67722769999999999</c:v>
                </c:pt>
                <c:pt idx="484">
                  <c:v>0.67241870000000004</c:v>
                </c:pt>
                <c:pt idx="485">
                  <c:v>0.66760960000000003</c:v>
                </c:pt>
                <c:pt idx="486">
                  <c:v>0.66280059999999996</c:v>
                </c:pt>
                <c:pt idx="487">
                  <c:v>0.65799149999999995</c:v>
                </c:pt>
                <c:pt idx="488">
                  <c:v>0.6531825</c:v>
                </c:pt>
                <c:pt idx="489">
                  <c:v>0.64837339999999999</c:v>
                </c:pt>
                <c:pt idx="490">
                  <c:v>0.64356440000000004</c:v>
                </c:pt>
                <c:pt idx="491">
                  <c:v>0.63875530000000003</c:v>
                </c:pt>
                <c:pt idx="492">
                  <c:v>0.63394629999999996</c:v>
                </c:pt>
                <c:pt idx="493">
                  <c:v>0.62913719999999995</c:v>
                </c:pt>
                <c:pt idx="494">
                  <c:v>0.62432810000000005</c:v>
                </c:pt>
                <c:pt idx="495">
                  <c:v>0.61951909999999999</c:v>
                </c:pt>
                <c:pt idx="496">
                  <c:v>0.61470999999999998</c:v>
                </c:pt>
                <c:pt idx="497">
                  <c:v>0.60990100000000003</c:v>
                </c:pt>
                <c:pt idx="498">
                  <c:v>0.60509190000000002</c:v>
                </c:pt>
                <c:pt idx="499">
                  <c:v>0.60028289999999995</c:v>
                </c:pt>
                <c:pt idx="500">
                  <c:v>0.59547380000000005</c:v>
                </c:pt>
                <c:pt idx="501">
                  <c:v>0.59066479999999999</c:v>
                </c:pt>
                <c:pt idx="502">
                  <c:v>0.58585569999999998</c:v>
                </c:pt>
                <c:pt idx="503">
                  <c:v>0.58104670000000003</c:v>
                </c:pt>
                <c:pt idx="504">
                  <c:v>0.57623760000000002</c:v>
                </c:pt>
                <c:pt idx="505">
                  <c:v>0.57142859999999995</c:v>
                </c:pt>
                <c:pt idx="506">
                  <c:v>0.56661950000000005</c:v>
                </c:pt>
                <c:pt idx="507">
                  <c:v>0.56181049999999999</c:v>
                </c:pt>
                <c:pt idx="508">
                  <c:v>0.55700139999999998</c:v>
                </c:pt>
                <c:pt idx="509">
                  <c:v>0.55219240000000003</c:v>
                </c:pt>
                <c:pt idx="510">
                  <c:v>0.54738330000000002</c:v>
                </c:pt>
                <c:pt idx="511">
                  <c:v>0.54257429999999995</c:v>
                </c:pt>
                <c:pt idx="512">
                  <c:v>0.53776520000000005</c:v>
                </c:pt>
                <c:pt idx="513">
                  <c:v>0.53295619999999999</c:v>
                </c:pt>
                <c:pt idx="514">
                  <c:v>0.52814709999999998</c:v>
                </c:pt>
                <c:pt idx="515">
                  <c:v>0.52333799999999997</c:v>
                </c:pt>
                <c:pt idx="516">
                  <c:v>0.51852900000000002</c:v>
                </c:pt>
                <c:pt idx="517">
                  <c:v>0.51371990000000001</c:v>
                </c:pt>
                <c:pt idx="518">
                  <c:v>0.50891090000000005</c:v>
                </c:pt>
                <c:pt idx="519">
                  <c:v>0.50410180000000004</c:v>
                </c:pt>
                <c:pt idx="520">
                  <c:v>0.49929279999999998</c:v>
                </c:pt>
                <c:pt idx="521">
                  <c:v>0.49448370000000003</c:v>
                </c:pt>
                <c:pt idx="522">
                  <c:v>0.48967470000000002</c:v>
                </c:pt>
                <c:pt idx="523">
                  <c:v>0.48486560000000001</c:v>
                </c:pt>
                <c:pt idx="524">
                  <c:v>0.4800566</c:v>
                </c:pt>
                <c:pt idx="525">
                  <c:v>0.47524749999999999</c:v>
                </c:pt>
                <c:pt idx="526">
                  <c:v>0.47043849999999998</c:v>
                </c:pt>
                <c:pt idx="527">
                  <c:v>0.46562940000000003</c:v>
                </c:pt>
                <c:pt idx="528">
                  <c:v>0.46082040000000002</c:v>
                </c:pt>
                <c:pt idx="529">
                  <c:v>0.45601130000000001</c:v>
                </c:pt>
                <c:pt idx="530">
                  <c:v>0.4512023</c:v>
                </c:pt>
                <c:pt idx="531">
                  <c:v>0.44639319999999999</c:v>
                </c:pt>
                <c:pt idx="532">
                  <c:v>0.44158419999999998</c:v>
                </c:pt>
                <c:pt idx="533">
                  <c:v>0.43677510000000003</c:v>
                </c:pt>
                <c:pt idx="534">
                  <c:v>0.43196610000000002</c:v>
                </c:pt>
                <c:pt idx="535">
                  <c:v>0.42715700000000001</c:v>
                </c:pt>
                <c:pt idx="536">
                  <c:v>0.4223479</c:v>
                </c:pt>
                <c:pt idx="537">
                  <c:v>0.41753889999999999</c:v>
                </c:pt>
                <c:pt idx="538">
                  <c:v>0.41272979999999998</c:v>
                </c:pt>
                <c:pt idx="539">
                  <c:v>0.40792079999999997</c:v>
                </c:pt>
                <c:pt idx="540">
                  <c:v>0.40311170000000002</c:v>
                </c:pt>
                <c:pt idx="541">
                  <c:v>0.39830270000000001</c:v>
                </c:pt>
                <c:pt idx="542">
                  <c:v>0.3934936</c:v>
                </c:pt>
                <c:pt idx="543">
                  <c:v>0.38868459999999999</c:v>
                </c:pt>
                <c:pt idx="544">
                  <c:v>0.38387549999999998</c:v>
                </c:pt>
                <c:pt idx="545">
                  <c:v>0.37906649999999997</c:v>
                </c:pt>
                <c:pt idx="546">
                  <c:v>0.37425740000000002</c:v>
                </c:pt>
                <c:pt idx="547">
                  <c:v>0.36944840000000001</c:v>
                </c:pt>
                <c:pt idx="548">
                  <c:v>0.3646393</c:v>
                </c:pt>
                <c:pt idx="549">
                  <c:v>0.35983029999999999</c:v>
                </c:pt>
                <c:pt idx="550">
                  <c:v>0.35502119999999998</c:v>
                </c:pt>
                <c:pt idx="551">
                  <c:v>0.35021219999999997</c:v>
                </c:pt>
                <c:pt idx="552">
                  <c:v>0.34540310000000002</c:v>
                </c:pt>
                <c:pt idx="553">
                  <c:v>0.34059410000000001</c:v>
                </c:pt>
                <c:pt idx="554">
                  <c:v>0.335785</c:v>
                </c:pt>
                <c:pt idx="555">
                  <c:v>0.33097599999999999</c:v>
                </c:pt>
                <c:pt idx="556">
                  <c:v>0.32616689999999998</c:v>
                </c:pt>
                <c:pt idx="557">
                  <c:v>0.32135789999999997</c:v>
                </c:pt>
                <c:pt idx="558">
                  <c:v>0.31654880000000002</c:v>
                </c:pt>
                <c:pt idx="559">
                  <c:v>0.31173970000000001</c:v>
                </c:pt>
                <c:pt idx="560">
                  <c:v>0.3069307</c:v>
                </c:pt>
                <c:pt idx="561">
                  <c:v>0.30212159999999999</c:v>
                </c:pt>
                <c:pt idx="562">
                  <c:v>0.29731259999999998</c:v>
                </c:pt>
                <c:pt idx="563">
                  <c:v>0.29250350000000003</c:v>
                </c:pt>
                <c:pt idx="564">
                  <c:v>0.28769450000000002</c:v>
                </c:pt>
                <c:pt idx="565">
                  <c:v>0.28288540000000001</c:v>
                </c:pt>
                <c:pt idx="566">
                  <c:v>0.2780764</c:v>
                </c:pt>
                <c:pt idx="567">
                  <c:v>0.27326729999999999</c:v>
                </c:pt>
                <c:pt idx="568">
                  <c:v>0.26845829999999998</c:v>
                </c:pt>
                <c:pt idx="569">
                  <c:v>0.26364919999999997</c:v>
                </c:pt>
                <c:pt idx="570">
                  <c:v>0.25884020000000002</c:v>
                </c:pt>
                <c:pt idx="571">
                  <c:v>0.25403110000000001</c:v>
                </c:pt>
                <c:pt idx="572">
                  <c:v>0.2492221</c:v>
                </c:pt>
                <c:pt idx="573">
                  <c:v>0.24441299999999999</c:v>
                </c:pt>
                <c:pt idx="574">
                  <c:v>0.23960400000000001</c:v>
                </c:pt>
                <c:pt idx="575">
                  <c:v>0.2347949</c:v>
                </c:pt>
                <c:pt idx="576">
                  <c:v>0.22998589999999999</c:v>
                </c:pt>
                <c:pt idx="577">
                  <c:v>0.22517680000000001</c:v>
                </c:pt>
                <c:pt idx="578">
                  <c:v>0.2203678</c:v>
                </c:pt>
                <c:pt idx="579">
                  <c:v>0.21555869999999999</c:v>
                </c:pt>
                <c:pt idx="580">
                  <c:v>0.21074960000000001</c:v>
                </c:pt>
                <c:pt idx="581">
                  <c:v>0.2059406</c:v>
                </c:pt>
                <c:pt idx="582">
                  <c:v>0.20113149999999999</c:v>
                </c:pt>
                <c:pt idx="583">
                  <c:v>0.19632250000000001</c:v>
                </c:pt>
                <c:pt idx="584">
                  <c:v>0.1915134</c:v>
                </c:pt>
                <c:pt idx="585">
                  <c:v>0.18670439999999999</c:v>
                </c:pt>
                <c:pt idx="586">
                  <c:v>0.18189530000000001</c:v>
                </c:pt>
                <c:pt idx="587">
                  <c:v>0.1770863</c:v>
                </c:pt>
                <c:pt idx="588">
                  <c:v>0.17227719999999999</c:v>
                </c:pt>
                <c:pt idx="589">
                  <c:v>0.16746820000000001</c:v>
                </c:pt>
                <c:pt idx="590">
                  <c:v>0.1626591</c:v>
                </c:pt>
                <c:pt idx="591">
                  <c:v>0.15785009999999999</c:v>
                </c:pt>
                <c:pt idx="592">
                  <c:v>0.15304100000000001</c:v>
                </c:pt>
                <c:pt idx="593">
                  <c:v>0.148232</c:v>
                </c:pt>
                <c:pt idx="594">
                  <c:v>0.14342289999999999</c:v>
                </c:pt>
                <c:pt idx="595">
                  <c:v>0.13861390000000001</c:v>
                </c:pt>
                <c:pt idx="596">
                  <c:v>0.1338048</c:v>
                </c:pt>
                <c:pt idx="597">
                  <c:v>0.12899579999999999</c:v>
                </c:pt>
                <c:pt idx="598">
                  <c:v>0.1241867</c:v>
                </c:pt>
                <c:pt idx="599">
                  <c:v>0.1193777</c:v>
                </c:pt>
                <c:pt idx="600">
                  <c:v>0.11456860000000001</c:v>
                </c:pt>
                <c:pt idx="601">
                  <c:v>0.1097595</c:v>
                </c:pt>
                <c:pt idx="602">
                  <c:v>0.1049505</c:v>
                </c:pt>
                <c:pt idx="603">
                  <c:v>0.10014140000000001</c:v>
                </c:pt>
                <c:pt idx="604">
                  <c:v>9.5332390000000003E-2</c:v>
                </c:pt>
                <c:pt idx="605">
                  <c:v>9.0523339999999994E-2</c:v>
                </c:pt>
                <c:pt idx="606">
                  <c:v>8.5714289999999999E-2</c:v>
                </c:pt>
                <c:pt idx="607">
                  <c:v>8.0905229999999995E-2</c:v>
                </c:pt>
                <c:pt idx="608">
                  <c:v>7.6096179999999999E-2</c:v>
                </c:pt>
                <c:pt idx="609">
                  <c:v>7.1287130000000004E-2</c:v>
                </c:pt>
                <c:pt idx="610">
                  <c:v>6.6478079999999995E-2</c:v>
                </c:pt>
                <c:pt idx="611">
                  <c:v>6.1669019999999998E-2</c:v>
                </c:pt>
                <c:pt idx="612">
                  <c:v>5.6859970000000003E-2</c:v>
                </c:pt>
                <c:pt idx="613">
                  <c:v>5.2050920000000001E-2</c:v>
                </c:pt>
                <c:pt idx="614">
                  <c:v>4.7241869999999998E-2</c:v>
                </c:pt>
                <c:pt idx="615">
                  <c:v>4.2432810000000001E-2</c:v>
                </c:pt>
                <c:pt idx="616">
                  <c:v>3.7623759999999999E-2</c:v>
                </c:pt>
                <c:pt idx="617">
                  <c:v>3.2814709999999997E-2</c:v>
                </c:pt>
                <c:pt idx="618">
                  <c:v>2.8005660000000002E-2</c:v>
                </c:pt>
                <c:pt idx="619">
                  <c:v>2.3196609999999999E-2</c:v>
                </c:pt>
                <c:pt idx="620">
                  <c:v>1.8387549999999999E-2</c:v>
                </c:pt>
                <c:pt idx="621">
                  <c:v>1.35785E-2</c:v>
                </c:pt>
                <c:pt idx="622">
                  <c:v>8.7694479999999991E-3</c:v>
                </c:pt>
                <c:pt idx="623">
                  <c:v>3.9603959999999997E-3</c:v>
                </c:pt>
                <c:pt idx="624">
                  <c:v>-8.4865630000000004E-4</c:v>
                </c:pt>
                <c:pt idx="625">
                  <c:v>-5.6577090000000003E-3</c:v>
                </c:pt>
                <c:pt idx="626">
                  <c:v>-1.046676E-2</c:v>
                </c:pt>
                <c:pt idx="627">
                  <c:v>-1.5275810000000001E-2</c:v>
                </c:pt>
                <c:pt idx="628">
                  <c:v>-2.0084870000000001E-2</c:v>
                </c:pt>
                <c:pt idx="629">
                  <c:v>-2.489392E-2</c:v>
                </c:pt>
                <c:pt idx="630">
                  <c:v>-2.9702969999999999E-2</c:v>
                </c:pt>
                <c:pt idx="631">
                  <c:v>-3.4512019999999997E-2</c:v>
                </c:pt>
                <c:pt idx="632">
                  <c:v>-3.932107E-2</c:v>
                </c:pt>
                <c:pt idx="633">
                  <c:v>-4.4130129999999997E-2</c:v>
                </c:pt>
                <c:pt idx="634">
                  <c:v>-4.8939179999999999E-2</c:v>
                </c:pt>
                <c:pt idx="635">
                  <c:v>-5.3748230000000001E-2</c:v>
                </c:pt>
                <c:pt idx="636">
                  <c:v>-5.8557280000000003E-2</c:v>
                </c:pt>
                <c:pt idx="637">
                  <c:v>-6.3366339999999993E-2</c:v>
                </c:pt>
                <c:pt idx="638">
                  <c:v>-6.8175390000000002E-2</c:v>
                </c:pt>
                <c:pt idx="639">
                  <c:v>-7.2984439999999998E-2</c:v>
                </c:pt>
                <c:pt idx="640">
                  <c:v>-7.7793490000000007E-2</c:v>
                </c:pt>
                <c:pt idx="641">
                  <c:v>-8.2602549999999997E-2</c:v>
                </c:pt>
                <c:pt idx="642">
                  <c:v>-8.7411600000000006E-2</c:v>
                </c:pt>
                <c:pt idx="643">
                  <c:v>-9.2220650000000001E-2</c:v>
                </c:pt>
                <c:pt idx="644">
                  <c:v>-9.7029699999999997E-2</c:v>
                </c:pt>
                <c:pt idx="645">
                  <c:v>-0.10183879999999999</c:v>
                </c:pt>
                <c:pt idx="646">
                  <c:v>-0.1066478</c:v>
                </c:pt>
                <c:pt idx="647">
                  <c:v>-0.1114569</c:v>
                </c:pt>
                <c:pt idx="648">
                  <c:v>-0.11626590000000001</c:v>
                </c:pt>
                <c:pt idx="649">
                  <c:v>-0.121075</c:v>
                </c:pt>
                <c:pt idx="650">
                  <c:v>-0.125884</c:v>
                </c:pt>
                <c:pt idx="651">
                  <c:v>-0.13069310000000001</c:v>
                </c:pt>
                <c:pt idx="652">
                  <c:v>-0.13550209999999999</c:v>
                </c:pt>
                <c:pt idx="653">
                  <c:v>-0.1403112</c:v>
                </c:pt>
                <c:pt idx="654">
                  <c:v>-0.1451202</c:v>
                </c:pt>
                <c:pt idx="655">
                  <c:v>-0.14992929999999999</c:v>
                </c:pt>
                <c:pt idx="656">
                  <c:v>-0.1547383</c:v>
                </c:pt>
                <c:pt idx="657">
                  <c:v>-0.15954740000000001</c:v>
                </c:pt>
                <c:pt idx="658">
                  <c:v>-0.16435640000000001</c:v>
                </c:pt>
                <c:pt idx="659">
                  <c:v>-0.1691655</c:v>
                </c:pt>
                <c:pt idx="660">
                  <c:v>-0.1739745</c:v>
                </c:pt>
                <c:pt idx="661">
                  <c:v>-0.17878359999999999</c:v>
                </c:pt>
                <c:pt idx="662">
                  <c:v>-0.18359259999999999</c:v>
                </c:pt>
                <c:pt idx="663">
                  <c:v>-0.18840170000000001</c:v>
                </c:pt>
                <c:pt idx="664">
                  <c:v>-0.19321070000000001</c:v>
                </c:pt>
                <c:pt idx="665">
                  <c:v>-0.1980198</c:v>
                </c:pt>
                <c:pt idx="666">
                  <c:v>-0.20282890000000001</c:v>
                </c:pt>
                <c:pt idx="667">
                  <c:v>-0.20763789999999999</c:v>
                </c:pt>
                <c:pt idx="668">
                  <c:v>-0.212447</c:v>
                </c:pt>
                <c:pt idx="669">
                  <c:v>-0.217256</c:v>
                </c:pt>
                <c:pt idx="670">
                  <c:v>-0.22206509999999999</c:v>
                </c:pt>
                <c:pt idx="671">
                  <c:v>-0.2268741</c:v>
                </c:pt>
                <c:pt idx="672">
                  <c:v>-0.23168320000000001</c:v>
                </c:pt>
                <c:pt idx="673">
                  <c:v>-0.23649220000000001</c:v>
                </c:pt>
                <c:pt idx="674">
                  <c:v>-0.2413013</c:v>
                </c:pt>
                <c:pt idx="675">
                  <c:v>-0.2461103</c:v>
                </c:pt>
                <c:pt idx="676">
                  <c:v>-0.25091940000000001</c:v>
                </c:pt>
                <c:pt idx="677">
                  <c:v>-0.25572840000000002</c:v>
                </c:pt>
                <c:pt idx="678">
                  <c:v>-0.26053749999999998</c:v>
                </c:pt>
                <c:pt idx="679">
                  <c:v>-0.26534649999999999</c:v>
                </c:pt>
                <c:pt idx="680">
                  <c:v>-0.2701556</c:v>
                </c:pt>
                <c:pt idx="681">
                  <c:v>-0.2749646</c:v>
                </c:pt>
                <c:pt idx="682">
                  <c:v>-0.27977370000000001</c:v>
                </c:pt>
                <c:pt idx="683">
                  <c:v>-0.28458270000000002</c:v>
                </c:pt>
                <c:pt idx="684">
                  <c:v>-0.28939179999999998</c:v>
                </c:pt>
                <c:pt idx="685">
                  <c:v>-0.29420079999999998</c:v>
                </c:pt>
                <c:pt idx="686">
                  <c:v>-0.2990099</c:v>
                </c:pt>
                <c:pt idx="687">
                  <c:v>-0.30381900000000001</c:v>
                </c:pt>
                <c:pt idx="688">
                  <c:v>-0.30862800000000001</c:v>
                </c:pt>
                <c:pt idx="689">
                  <c:v>-0.31343710000000002</c:v>
                </c:pt>
                <c:pt idx="690">
                  <c:v>-0.31824609999999998</c:v>
                </c:pt>
                <c:pt idx="691">
                  <c:v>-0.32305519999999999</c:v>
                </c:pt>
                <c:pt idx="692">
                  <c:v>-0.32786419999999999</c:v>
                </c:pt>
                <c:pt idx="693">
                  <c:v>-0.33267330000000001</c:v>
                </c:pt>
                <c:pt idx="694">
                  <c:v>-0.33748230000000001</c:v>
                </c:pt>
                <c:pt idx="695">
                  <c:v>-0.34229140000000002</c:v>
                </c:pt>
                <c:pt idx="696">
                  <c:v>-0.34710039999999998</c:v>
                </c:pt>
                <c:pt idx="697">
                  <c:v>-0.35190949999999999</c:v>
                </c:pt>
                <c:pt idx="698">
                  <c:v>-0.35671849999999999</c:v>
                </c:pt>
                <c:pt idx="699">
                  <c:v>-0.3615276</c:v>
                </c:pt>
                <c:pt idx="700">
                  <c:v>-0.36633660000000001</c:v>
                </c:pt>
                <c:pt idx="701">
                  <c:v>-0.37114570000000002</c:v>
                </c:pt>
                <c:pt idx="702">
                  <c:v>-0.37595469999999998</c:v>
                </c:pt>
                <c:pt idx="703">
                  <c:v>-0.38076379999999999</c:v>
                </c:pt>
                <c:pt idx="704">
                  <c:v>-0.38557279999999999</c:v>
                </c:pt>
                <c:pt idx="705">
                  <c:v>-0.3903819</c:v>
                </c:pt>
                <c:pt idx="706">
                  <c:v>-0.39519090000000001</c:v>
                </c:pt>
                <c:pt idx="707">
                  <c:v>-0.4</c:v>
                </c:pt>
              </c:numCache>
            </c:numRef>
          </c:xVal>
          <c:yVal>
            <c:numRef>
              <c:f>Comparison!$N$8:$N$715</c:f>
              <c:numCache>
                <c:formatCode>General</c:formatCode>
                <c:ptCount val="708"/>
                <c:pt idx="0">
                  <c:v>-3.294</c:v>
                </c:pt>
                <c:pt idx="1">
                  <c:v>-3.294</c:v>
                </c:pt>
                <c:pt idx="2">
                  <c:v>-3.3245</c:v>
                </c:pt>
                <c:pt idx="3">
                  <c:v>-3.294</c:v>
                </c:pt>
                <c:pt idx="4">
                  <c:v>-3.3245</c:v>
                </c:pt>
                <c:pt idx="5">
                  <c:v>-3.3245</c:v>
                </c:pt>
                <c:pt idx="6">
                  <c:v>-3.294</c:v>
                </c:pt>
                <c:pt idx="7">
                  <c:v>-3.2635000000000001</c:v>
                </c:pt>
                <c:pt idx="8">
                  <c:v>-3.2635000000000001</c:v>
                </c:pt>
                <c:pt idx="9">
                  <c:v>-3.294</c:v>
                </c:pt>
                <c:pt idx="10">
                  <c:v>-3.294</c:v>
                </c:pt>
                <c:pt idx="11">
                  <c:v>-3.2635000000000001</c:v>
                </c:pt>
                <c:pt idx="12">
                  <c:v>-3.2635000000000001</c:v>
                </c:pt>
                <c:pt idx="13">
                  <c:v>-3.294</c:v>
                </c:pt>
                <c:pt idx="14">
                  <c:v>-3.2635000000000001</c:v>
                </c:pt>
                <c:pt idx="15">
                  <c:v>-3.2635000000000001</c:v>
                </c:pt>
                <c:pt idx="16">
                  <c:v>-3.294</c:v>
                </c:pt>
                <c:pt idx="17">
                  <c:v>-3.294</c:v>
                </c:pt>
                <c:pt idx="18">
                  <c:v>-3.294</c:v>
                </c:pt>
                <c:pt idx="19">
                  <c:v>-3.294</c:v>
                </c:pt>
                <c:pt idx="20">
                  <c:v>-3.294</c:v>
                </c:pt>
                <c:pt idx="21">
                  <c:v>-3.294</c:v>
                </c:pt>
                <c:pt idx="22">
                  <c:v>-3.294</c:v>
                </c:pt>
                <c:pt idx="23">
                  <c:v>-3.2635000000000001</c:v>
                </c:pt>
                <c:pt idx="24">
                  <c:v>-3.294</c:v>
                </c:pt>
                <c:pt idx="25">
                  <c:v>-3.2635000000000001</c:v>
                </c:pt>
                <c:pt idx="26">
                  <c:v>-3.2635000000000001</c:v>
                </c:pt>
                <c:pt idx="27">
                  <c:v>-3.294</c:v>
                </c:pt>
                <c:pt idx="28">
                  <c:v>-3.294</c:v>
                </c:pt>
                <c:pt idx="29">
                  <c:v>-3.2635000000000001</c:v>
                </c:pt>
                <c:pt idx="30">
                  <c:v>-3.294</c:v>
                </c:pt>
                <c:pt idx="31">
                  <c:v>-3.2635000000000001</c:v>
                </c:pt>
                <c:pt idx="32">
                  <c:v>-3.2635000000000001</c:v>
                </c:pt>
                <c:pt idx="33">
                  <c:v>-3.294</c:v>
                </c:pt>
                <c:pt idx="34">
                  <c:v>-3.294</c:v>
                </c:pt>
                <c:pt idx="35">
                  <c:v>-3.294</c:v>
                </c:pt>
                <c:pt idx="36">
                  <c:v>-3.3245</c:v>
                </c:pt>
                <c:pt idx="37">
                  <c:v>-3.2635000000000001</c:v>
                </c:pt>
                <c:pt idx="38">
                  <c:v>-3.2635000000000001</c:v>
                </c:pt>
                <c:pt idx="39">
                  <c:v>-3.294</c:v>
                </c:pt>
                <c:pt idx="40">
                  <c:v>-3.2635000000000001</c:v>
                </c:pt>
                <c:pt idx="41">
                  <c:v>-3.3245</c:v>
                </c:pt>
                <c:pt idx="42">
                  <c:v>-3.294</c:v>
                </c:pt>
                <c:pt idx="43">
                  <c:v>-3.3245</c:v>
                </c:pt>
                <c:pt idx="44">
                  <c:v>-3.294</c:v>
                </c:pt>
                <c:pt idx="45">
                  <c:v>-3.2635000000000001</c:v>
                </c:pt>
                <c:pt idx="46">
                  <c:v>-3.2635000000000001</c:v>
                </c:pt>
                <c:pt idx="47">
                  <c:v>-3.2635000000000001</c:v>
                </c:pt>
                <c:pt idx="48">
                  <c:v>-3.294</c:v>
                </c:pt>
                <c:pt idx="49">
                  <c:v>-3.294</c:v>
                </c:pt>
                <c:pt idx="50">
                  <c:v>-3.294</c:v>
                </c:pt>
                <c:pt idx="51">
                  <c:v>-3.3245</c:v>
                </c:pt>
                <c:pt idx="52">
                  <c:v>-3.3245</c:v>
                </c:pt>
                <c:pt idx="53">
                  <c:v>-3.294</c:v>
                </c:pt>
                <c:pt idx="54">
                  <c:v>-3.2635000000000001</c:v>
                </c:pt>
                <c:pt idx="55">
                  <c:v>-3.294</c:v>
                </c:pt>
                <c:pt idx="56">
                  <c:v>-3.294</c:v>
                </c:pt>
                <c:pt idx="57">
                  <c:v>-3.294</c:v>
                </c:pt>
                <c:pt idx="58">
                  <c:v>-3.294</c:v>
                </c:pt>
                <c:pt idx="59">
                  <c:v>-3.2635000000000001</c:v>
                </c:pt>
                <c:pt idx="60">
                  <c:v>-3.294</c:v>
                </c:pt>
                <c:pt idx="61">
                  <c:v>-3.294</c:v>
                </c:pt>
                <c:pt idx="62">
                  <c:v>-3.2635000000000001</c:v>
                </c:pt>
                <c:pt idx="63">
                  <c:v>-3.2635000000000001</c:v>
                </c:pt>
                <c:pt idx="64">
                  <c:v>-3.2635000000000001</c:v>
                </c:pt>
                <c:pt idx="65">
                  <c:v>-3.2330000000000001</c:v>
                </c:pt>
                <c:pt idx="66">
                  <c:v>-3.2635000000000001</c:v>
                </c:pt>
                <c:pt idx="67">
                  <c:v>-3.294</c:v>
                </c:pt>
                <c:pt idx="68">
                  <c:v>-3.2635000000000001</c:v>
                </c:pt>
                <c:pt idx="69">
                  <c:v>-3.294</c:v>
                </c:pt>
                <c:pt idx="70">
                  <c:v>-3.294</c:v>
                </c:pt>
                <c:pt idx="71">
                  <c:v>-3.294</c:v>
                </c:pt>
                <c:pt idx="72">
                  <c:v>-3.2635000000000001</c:v>
                </c:pt>
                <c:pt idx="73">
                  <c:v>-3.2635000000000001</c:v>
                </c:pt>
                <c:pt idx="74">
                  <c:v>-3.2635000000000001</c:v>
                </c:pt>
                <c:pt idx="75">
                  <c:v>-3.2635000000000001</c:v>
                </c:pt>
                <c:pt idx="76">
                  <c:v>-3.2635000000000001</c:v>
                </c:pt>
                <c:pt idx="77">
                  <c:v>-3.294</c:v>
                </c:pt>
                <c:pt idx="78">
                  <c:v>-3.3245</c:v>
                </c:pt>
                <c:pt idx="79">
                  <c:v>-3.2635000000000001</c:v>
                </c:pt>
                <c:pt idx="80">
                  <c:v>-3.2635000000000001</c:v>
                </c:pt>
                <c:pt idx="81">
                  <c:v>-3.2635000000000001</c:v>
                </c:pt>
                <c:pt idx="82">
                  <c:v>-3.294</c:v>
                </c:pt>
                <c:pt idx="83">
                  <c:v>-3.294</c:v>
                </c:pt>
                <c:pt idx="84">
                  <c:v>-3.2635000000000001</c:v>
                </c:pt>
                <c:pt idx="85">
                  <c:v>-3.294</c:v>
                </c:pt>
                <c:pt idx="86">
                  <c:v>-3.294</c:v>
                </c:pt>
                <c:pt idx="87">
                  <c:v>-3.294</c:v>
                </c:pt>
                <c:pt idx="88">
                  <c:v>-3.2635000000000001</c:v>
                </c:pt>
                <c:pt idx="89">
                  <c:v>-3.294</c:v>
                </c:pt>
                <c:pt idx="90">
                  <c:v>-3.2635000000000001</c:v>
                </c:pt>
                <c:pt idx="91">
                  <c:v>-3.2635000000000001</c:v>
                </c:pt>
                <c:pt idx="92">
                  <c:v>-3.294</c:v>
                </c:pt>
                <c:pt idx="93">
                  <c:v>-3.2635000000000001</c:v>
                </c:pt>
                <c:pt idx="94">
                  <c:v>-3.294</c:v>
                </c:pt>
                <c:pt idx="95">
                  <c:v>-3.2330000000000001</c:v>
                </c:pt>
                <c:pt idx="96">
                  <c:v>-3.2330000000000001</c:v>
                </c:pt>
                <c:pt idx="97">
                  <c:v>-3.2330000000000001</c:v>
                </c:pt>
                <c:pt idx="98">
                  <c:v>-3.294</c:v>
                </c:pt>
                <c:pt idx="99">
                  <c:v>-3.2635000000000001</c:v>
                </c:pt>
                <c:pt idx="100">
                  <c:v>-3.2330000000000001</c:v>
                </c:pt>
                <c:pt idx="101">
                  <c:v>-3.2635000000000001</c:v>
                </c:pt>
                <c:pt idx="102">
                  <c:v>-3.2635000000000001</c:v>
                </c:pt>
                <c:pt idx="103">
                  <c:v>-3.2330000000000001</c:v>
                </c:pt>
                <c:pt idx="104">
                  <c:v>-3.2635000000000001</c:v>
                </c:pt>
                <c:pt idx="105">
                  <c:v>-3.2330000000000001</c:v>
                </c:pt>
                <c:pt idx="106">
                  <c:v>-3.2635000000000001</c:v>
                </c:pt>
                <c:pt idx="107">
                  <c:v>-3.2330000000000001</c:v>
                </c:pt>
                <c:pt idx="108">
                  <c:v>-3.2635000000000001</c:v>
                </c:pt>
                <c:pt idx="109">
                  <c:v>-3.2635000000000001</c:v>
                </c:pt>
                <c:pt idx="110">
                  <c:v>-3.2635000000000001</c:v>
                </c:pt>
                <c:pt idx="111">
                  <c:v>-3.2330000000000001</c:v>
                </c:pt>
                <c:pt idx="112">
                  <c:v>-3.2635000000000001</c:v>
                </c:pt>
                <c:pt idx="113">
                  <c:v>-3.2635000000000001</c:v>
                </c:pt>
                <c:pt idx="114">
                  <c:v>-3.2330000000000001</c:v>
                </c:pt>
                <c:pt idx="115">
                  <c:v>-3.2330000000000001</c:v>
                </c:pt>
                <c:pt idx="116">
                  <c:v>-3.2330000000000001</c:v>
                </c:pt>
                <c:pt idx="117">
                  <c:v>-3.2330000000000001</c:v>
                </c:pt>
                <c:pt idx="118">
                  <c:v>-3.2330000000000001</c:v>
                </c:pt>
                <c:pt idx="119">
                  <c:v>-3.2635000000000001</c:v>
                </c:pt>
                <c:pt idx="120">
                  <c:v>-3.2635000000000001</c:v>
                </c:pt>
                <c:pt idx="121">
                  <c:v>-3.2635000000000001</c:v>
                </c:pt>
                <c:pt idx="122">
                  <c:v>-3.2330000000000001</c:v>
                </c:pt>
                <c:pt idx="123">
                  <c:v>-3.2330000000000001</c:v>
                </c:pt>
                <c:pt idx="124">
                  <c:v>-3.294</c:v>
                </c:pt>
                <c:pt idx="125">
                  <c:v>-3.2330000000000001</c:v>
                </c:pt>
                <c:pt idx="126">
                  <c:v>-3.2330000000000001</c:v>
                </c:pt>
                <c:pt idx="127">
                  <c:v>-3.2635000000000001</c:v>
                </c:pt>
                <c:pt idx="128">
                  <c:v>-3.2330000000000001</c:v>
                </c:pt>
                <c:pt idx="129">
                  <c:v>-3.2025000000000001</c:v>
                </c:pt>
                <c:pt idx="130">
                  <c:v>-3.2635000000000001</c:v>
                </c:pt>
                <c:pt idx="131">
                  <c:v>-3.2330000000000001</c:v>
                </c:pt>
                <c:pt idx="132">
                  <c:v>-3.2635000000000001</c:v>
                </c:pt>
                <c:pt idx="133">
                  <c:v>-3.2025000000000001</c:v>
                </c:pt>
                <c:pt idx="134">
                  <c:v>-3.2635000000000001</c:v>
                </c:pt>
                <c:pt idx="135">
                  <c:v>-3.2635000000000001</c:v>
                </c:pt>
                <c:pt idx="136">
                  <c:v>-3.2330000000000001</c:v>
                </c:pt>
                <c:pt idx="137">
                  <c:v>-3.2635000000000001</c:v>
                </c:pt>
                <c:pt idx="138">
                  <c:v>-3.2330000000000001</c:v>
                </c:pt>
                <c:pt idx="139">
                  <c:v>-3.2635000000000001</c:v>
                </c:pt>
                <c:pt idx="140">
                  <c:v>-3.2330000000000001</c:v>
                </c:pt>
                <c:pt idx="141">
                  <c:v>-3.2025000000000001</c:v>
                </c:pt>
                <c:pt idx="142">
                  <c:v>-3.2330000000000001</c:v>
                </c:pt>
                <c:pt idx="143">
                  <c:v>-3.2330000000000001</c:v>
                </c:pt>
                <c:pt idx="144">
                  <c:v>-3.2330000000000001</c:v>
                </c:pt>
                <c:pt idx="145">
                  <c:v>-3.2025000000000001</c:v>
                </c:pt>
                <c:pt idx="146">
                  <c:v>-3.2025000000000001</c:v>
                </c:pt>
                <c:pt idx="147">
                  <c:v>-3.2330000000000001</c:v>
                </c:pt>
                <c:pt idx="148">
                  <c:v>-3.2025000000000001</c:v>
                </c:pt>
                <c:pt idx="149">
                  <c:v>-3.2330000000000001</c:v>
                </c:pt>
                <c:pt idx="150">
                  <c:v>-3.2025000000000001</c:v>
                </c:pt>
                <c:pt idx="151">
                  <c:v>-3.2025000000000001</c:v>
                </c:pt>
                <c:pt idx="152">
                  <c:v>-3.2330000000000001</c:v>
                </c:pt>
                <c:pt idx="153">
                  <c:v>-3.2025000000000001</c:v>
                </c:pt>
                <c:pt idx="154">
                  <c:v>-3.2330000000000001</c:v>
                </c:pt>
                <c:pt idx="155">
                  <c:v>-3.2330000000000001</c:v>
                </c:pt>
                <c:pt idx="156">
                  <c:v>-3.2025000000000001</c:v>
                </c:pt>
                <c:pt idx="157">
                  <c:v>-3.2025000000000001</c:v>
                </c:pt>
                <c:pt idx="158">
                  <c:v>-3.2330000000000001</c:v>
                </c:pt>
                <c:pt idx="159">
                  <c:v>-3.2025000000000001</c:v>
                </c:pt>
                <c:pt idx="160">
                  <c:v>-3.2025000000000001</c:v>
                </c:pt>
                <c:pt idx="161">
                  <c:v>-3.2025000000000001</c:v>
                </c:pt>
                <c:pt idx="162">
                  <c:v>-3.2635000000000001</c:v>
                </c:pt>
                <c:pt idx="163">
                  <c:v>-3.2330000000000001</c:v>
                </c:pt>
                <c:pt idx="164">
                  <c:v>-3.2330000000000001</c:v>
                </c:pt>
                <c:pt idx="165">
                  <c:v>-3.2330000000000001</c:v>
                </c:pt>
                <c:pt idx="166">
                  <c:v>-3.2025000000000001</c:v>
                </c:pt>
                <c:pt idx="167">
                  <c:v>-3.2330000000000001</c:v>
                </c:pt>
                <c:pt idx="168">
                  <c:v>-3.2025000000000001</c:v>
                </c:pt>
                <c:pt idx="169">
                  <c:v>-3.2330000000000001</c:v>
                </c:pt>
                <c:pt idx="170">
                  <c:v>-3.2025000000000001</c:v>
                </c:pt>
                <c:pt idx="171">
                  <c:v>-3.2330000000000001</c:v>
                </c:pt>
                <c:pt idx="172">
                  <c:v>-3.2330000000000001</c:v>
                </c:pt>
                <c:pt idx="173">
                  <c:v>-3.2025000000000001</c:v>
                </c:pt>
                <c:pt idx="174">
                  <c:v>-3.2025000000000001</c:v>
                </c:pt>
                <c:pt idx="175">
                  <c:v>-3.2025000000000001</c:v>
                </c:pt>
                <c:pt idx="176">
                  <c:v>-3.2025000000000001</c:v>
                </c:pt>
                <c:pt idx="177">
                  <c:v>-3.2330000000000001</c:v>
                </c:pt>
                <c:pt idx="178">
                  <c:v>-3.2025000000000001</c:v>
                </c:pt>
                <c:pt idx="179">
                  <c:v>-3.2025000000000001</c:v>
                </c:pt>
                <c:pt idx="180">
                  <c:v>-3.2025000000000001</c:v>
                </c:pt>
                <c:pt idx="181">
                  <c:v>-3.1719999999999997</c:v>
                </c:pt>
                <c:pt idx="182">
                  <c:v>-3.2025000000000001</c:v>
                </c:pt>
                <c:pt idx="183">
                  <c:v>-3.2025000000000001</c:v>
                </c:pt>
                <c:pt idx="184">
                  <c:v>-3.2330000000000001</c:v>
                </c:pt>
                <c:pt idx="185">
                  <c:v>-3.2330000000000001</c:v>
                </c:pt>
                <c:pt idx="186">
                  <c:v>-3.2025000000000001</c:v>
                </c:pt>
                <c:pt idx="187">
                  <c:v>-3.2025000000000001</c:v>
                </c:pt>
                <c:pt idx="188">
                  <c:v>-3.2025000000000001</c:v>
                </c:pt>
                <c:pt idx="189">
                  <c:v>-3.1719999999999997</c:v>
                </c:pt>
                <c:pt idx="190">
                  <c:v>-3.2635000000000001</c:v>
                </c:pt>
                <c:pt idx="191">
                  <c:v>-3.2025000000000001</c:v>
                </c:pt>
                <c:pt idx="192">
                  <c:v>-3.2025000000000001</c:v>
                </c:pt>
                <c:pt idx="193">
                  <c:v>-3.2025000000000001</c:v>
                </c:pt>
                <c:pt idx="194">
                  <c:v>-3.2330000000000001</c:v>
                </c:pt>
                <c:pt idx="195">
                  <c:v>-3.2025000000000001</c:v>
                </c:pt>
                <c:pt idx="196">
                  <c:v>-3.2025000000000001</c:v>
                </c:pt>
                <c:pt idx="197">
                  <c:v>-3.2025000000000001</c:v>
                </c:pt>
                <c:pt idx="198">
                  <c:v>-3.2330000000000001</c:v>
                </c:pt>
                <c:pt idx="199">
                  <c:v>-3.2025000000000001</c:v>
                </c:pt>
                <c:pt idx="200">
                  <c:v>-3.2025000000000001</c:v>
                </c:pt>
                <c:pt idx="201">
                  <c:v>-3.2025000000000001</c:v>
                </c:pt>
                <c:pt idx="202">
                  <c:v>-3.2025000000000001</c:v>
                </c:pt>
                <c:pt idx="203">
                  <c:v>-3.2025000000000001</c:v>
                </c:pt>
                <c:pt idx="204">
                  <c:v>-3.2025000000000001</c:v>
                </c:pt>
                <c:pt idx="205">
                  <c:v>-3.2025000000000001</c:v>
                </c:pt>
                <c:pt idx="206">
                  <c:v>-3.2330000000000001</c:v>
                </c:pt>
                <c:pt idx="207">
                  <c:v>-3.2025000000000001</c:v>
                </c:pt>
                <c:pt idx="208">
                  <c:v>-3.2025000000000001</c:v>
                </c:pt>
                <c:pt idx="209">
                  <c:v>-3.2025000000000001</c:v>
                </c:pt>
                <c:pt idx="210">
                  <c:v>-3.2025000000000001</c:v>
                </c:pt>
                <c:pt idx="211">
                  <c:v>-3.2025000000000001</c:v>
                </c:pt>
                <c:pt idx="212">
                  <c:v>-3.2025000000000001</c:v>
                </c:pt>
                <c:pt idx="213">
                  <c:v>-3.2025000000000001</c:v>
                </c:pt>
                <c:pt idx="214">
                  <c:v>-3.1719999999999997</c:v>
                </c:pt>
                <c:pt idx="215">
                  <c:v>-3.2330000000000001</c:v>
                </c:pt>
                <c:pt idx="216">
                  <c:v>-3.2025000000000001</c:v>
                </c:pt>
                <c:pt idx="217">
                  <c:v>-3.2025000000000001</c:v>
                </c:pt>
                <c:pt idx="218">
                  <c:v>-3.1719999999999997</c:v>
                </c:pt>
                <c:pt idx="219">
                  <c:v>-3.2025000000000001</c:v>
                </c:pt>
                <c:pt idx="220">
                  <c:v>-3.2025000000000001</c:v>
                </c:pt>
                <c:pt idx="221">
                  <c:v>-3.2025000000000001</c:v>
                </c:pt>
                <c:pt idx="222">
                  <c:v>-3.1719999999999997</c:v>
                </c:pt>
                <c:pt idx="223">
                  <c:v>-3.1719999999999997</c:v>
                </c:pt>
                <c:pt idx="224">
                  <c:v>-3.1719999999999997</c:v>
                </c:pt>
                <c:pt idx="225">
                  <c:v>-3.2025000000000001</c:v>
                </c:pt>
                <c:pt idx="226">
                  <c:v>-3.2025000000000001</c:v>
                </c:pt>
                <c:pt idx="227">
                  <c:v>-3.2025000000000001</c:v>
                </c:pt>
                <c:pt idx="228">
                  <c:v>-3.1719999999999997</c:v>
                </c:pt>
                <c:pt idx="229">
                  <c:v>-3.2025000000000001</c:v>
                </c:pt>
                <c:pt idx="230">
                  <c:v>-3.2330000000000001</c:v>
                </c:pt>
                <c:pt idx="231">
                  <c:v>-3.1719999999999997</c:v>
                </c:pt>
                <c:pt idx="232">
                  <c:v>-3.2025000000000001</c:v>
                </c:pt>
                <c:pt idx="233">
                  <c:v>-3.1719999999999997</c:v>
                </c:pt>
                <c:pt idx="234">
                  <c:v>-3.1719999999999997</c:v>
                </c:pt>
                <c:pt idx="235">
                  <c:v>-3.1719999999999997</c:v>
                </c:pt>
                <c:pt idx="236">
                  <c:v>-3.2025000000000001</c:v>
                </c:pt>
                <c:pt idx="237">
                  <c:v>-3.1719999999999997</c:v>
                </c:pt>
                <c:pt idx="238">
                  <c:v>-3.1719999999999997</c:v>
                </c:pt>
                <c:pt idx="239">
                  <c:v>-3.1719999999999997</c:v>
                </c:pt>
                <c:pt idx="240">
                  <c:v>-3.2025000000000001</c:v>
                </c:pt>
                <c:pt idx="241">
                  <c:v>-3.1719999999999997</c:v>
                </c:pt>
                <c:pt idx="242">
                  <c:v>-3.2025000000000001</c:v>
                </c:pt>
                <c:pt idx="243">
                  <c:v>-3.1719999999999997</c:v>
                </c:pt>
                <c:pt idx="244">
                  <c:v>-3.2025000000000001</c:v>
                </c:pt>
                <c:pt idx="245">
                  <c:v>-3.1719999999999997</c:v>
                </c:pt>
                <c:pt idx="246">
                  <c:v>-3.1719999999999997</c:v>
                </c:pt>
                <c:pt idx="247">
                  <c:v>-3.1719999999999997</c:v>
                </c:pt>
                <c:pt idx="248">
                  <c:v>-3.1414999999999997</c:v>
                </c:pt>
                <c:pt idx="249">
                  <c:v>-3.1414999999999997</c:v>
                </c:pt>
                <c:pt idx="250">
                  <c:v>-3.1719999999999997</c:v>
                </c:pt>
                <c:pt idx="251">
                  <c:v>-3.2025000000000001</c:v>
                </c:pt>
                <c:pt idx="252">
                  <c:v>-3.1719999999999997</c:v>
                </c:pt>
                <c:pt idx="253">
                  <c:v>-3.2025000000000001</c:v>
                </c:pt>
                <c:pt idx="254">
                  <c:v>-3.1719999999999997</c:v>
                </c:pt>
                <c:pt idx="255">
                  <c:v>-3.1719999999999997</c:v>
                </c:pt>
                <c:pt idx="256">
                  <c:v>-3.1719999999999997</c:v>
                </c:pt>
                <c:pt idx="257">
                  <c:v>-3.1719999999999997</c:v>
                </c:pt>
                <c:pt idx="258">
                  <c:v>-3.1719999999999997</c:v>
                </c:pt>
                <c:pt idx="259">
                  <c:v>-3.1414999999999997</c:v>
                </c:pt>
                <c:pt idx="260">
                  <c:v>-3.2025000000000001</c:v>
                </c:pt>
                <c:pt idx="261">
                  <c:v>-3.1719999999999997</c:v>
                </c:pt>
                <c:pt idx="262">
                  <c:v>-3.1719999999999997</c:v>
                </c:pt>
                <c:pt idx="263">
                  <c:v>-3.1719999999999997</c:v>
                </c:pt>
                <c:pt idx="264">
                  <c:v>-3.1719999999999997</c:v>
                </c:pt>
                <c:pt idx="265">
                  <c:v>-3.1414999999999997</c:v>
                </c:pt>
                <c:pt idx="266">
                  <c:v>-3.1414999999999997</c:v>
                </c:pt>
                <c:pt idx="267">
                  <c:v>-3.2330000000000001</c:v>
                </c:pt>
                <c:pt idx="268">
                  <c:v>-3.1719999999999997</c:v>
                </c:pt>
                <c:pt idx="269">
                  <c:v>-3.1719999999999997</c:v>
                </c:pt>
                <c:pt idx="270">
                  <c:v>-3.1719999999999997</c:v>
                </c:pt>
                <c:pt idx="271">
                  <c:v>-3.1414999999999997</c:v>
                </c:pt>
                <c:pt idx="272">
                  <c:v>-3.1719999999999997</c:v>
                </c:pt>
                <c:pt idx="273">
                  <c:v>-3.2025000000000001</c:v>
                </c:pt>
                <c:pt idx="274">
                  <c:v>-3.2025000000000001</c:v>
                </c:pt>
                <c:pt idx="275">
                  <c:v>-3.1719999999999997</c:v>
                </c:pt>
                <c:pt idx="276">
                  <c:v>-3.1719999999999997</c:v>
                </c:pt>
                <c:pt idx="277">
                  <c:v>-3.1719999999999997</c:v>
                </c:pt>
                <c:pt idx="278">
                  <c:v>-3.1719999999999997</c:v>
                </c:pt>
                <c:pt idx="279">
                  <c:v>-3.1414999999999997</c:v>
                </c:pt>
                <c:pt idx="280">
                  <c:v>-3.1719999999999997</c:v>
                </c:pt>
                <c:pt idx="281">
                  <c:v>-3.1719999999999997</c:v>
                </c:pt>
                <c:pt idx="282">
                  <c:v>-3.1719999999999997</c:v>
                </c:pt>
                <c:pt idx="283">
                  <c:v>-3.1719999999999997</c:v>
                </c:pt>
                <c:pt idx="284">
                  <c:v>-3.1414999999999997</c:v>
                </c:pt>
                <c:pt idx="285">
                  <c:v>-3.2025000000000001</c:v>
                </c:pt>
                <c:pt idx="286">
                  <c:v>-3.1414999999999997</c:v>
                </c:pt>
                <c:pt idx="287">
                  <c:v>-3.1719999999999997</c:v>
                </c:pt>
                <c:pt idx="288">
                  <c:v>-3.2025000000000001</c:v>
                </c:pt>
                <c:pt idx="289">
                  <c:v>-3.1719999999999997</c:v>
                </c:pt>
                <c:pt idx="290">
                  <c:v>-3.1719999999999997</c:v>
                </c:pt>
                <c:pt idx="291">
                  <c:v>-3.1414999999999997</c:v>
                </c:pt>
                <c:pt idx="292">
                  <c:v>-3.1719999999999997</c:v>
                </c:pt>
                <c:pt idx="293">
                  <c:v>-3.1414999999999997</c:v>
                </c:pt>
                <c:pt idx="294">
                  <c:v>-3.2025000000000001</c:v>
                </c:pt>
                <c:pt idx="295">
                  <c:v>-3.1414999999999997</c:v>
                </c:pt>
                <c:pt idx="296">
                  <c:v>-3.1414999999999997</c:v>
                </c:pt>
                <c:pt idx="297">
                  <c:v>-3.1719999999999997</c:v>
                </c:pt>
                <c:pt idx="298">
                  <c:v>-3.1414999999999997</c:v>
                </c:pt>
                <c:pt idx="299">
                  <c:v>-3.1719999999999997</c:v>
                </c:pt>
                <c:pt idx="300">
                  <c:v>-3.1719999999999997</c:v>
                </c:pt>
                <c:pt idx="301">
                  <c:v>-3.1719999999999997</c:v>
                </c:pt>
                <c:pt idx="302">
                  <c:v>-3.1719999999999997</c:v>
                </c:pt>
                <c:pt idx="303">
                  <c:v>-3.1719999999999997</c:v>
                </c:pt>
                <c:pt idx="304">
                  <c:v>-3.1414999999999997</c:v>
                </c:pt>
                <c:pt idx="305">
                  <c:v>-3.1414999999999997</c:v>
                </c:pt>
                <c:pt idx="306">
                  <c:v>-3.1414999999999997</c:v>
                </c:pt>
                <c:pt idx="307">
                  <c:v>-3.1719999999999997</c:v>
                </c:pt>
                <c:pt idx="308">
                  <c:v>-3.1719999999999997</c:v>
                </c:pt>
                <c:pt idx="309">
                  <c:v>-3.1414999999999997</c:v>
                </c:pt>
                <c:pt idx="310">
                  <c:v>-3.1414999999999997</c:v>
                </c:pt>
                <c:pt idx="311">
                  <c:v>-3.1719999999999997</c:v>
                </c:pt>
                <c:pt idx="312">
                  <c:v>-3.1719999999999997</c:v>
                </c:pt>
                <c:pt idx="313">
                  <c:v>-3.1719999999999997</c:v>
                </c:pt>
                <c:pt idx="314">
                  <c:v>-3.1719999999999997</c:v>
                </c:pt>
                <c:pt idx="315">
                  <c:v>-3.1414999999999997</c:v>
                </c:pt>
                <c:pt idx="316">
                  <c:v>-3.1414999999999997</c:v>
                </c:pt>
                <c:pt idx="317">
                  <c:v>-3.1414999999999997</c:v>
                </c:pt>
                <c:pt idx="318">
                  <c:v>-3.1719999999999997</c:v>
                </c:pt>
                <c:pt idx="319">
                  <c:v>-3.1719999999999997</c:v>
                </c:pt>
                <c:pt idx="320">
                  <c:v>-3.1414999999999997</c:v>
                </c:pt>
                <c:pt idx="321">
                  <c:v>-3.1109999999999998</c:v>
                </c:pt>
                <c:pt idx="322">
                  <c:v>-3.1719999999999997</c:v>
                </c:pt>
                <c:pt idx="323">
                  <c:v>-3.1719999999999997</c:v>
                </c:pt>
                <c:pt idx="324">
                  <c:v>-3.1719999999999997</c:v>
                </c:pt>
                <c:pt idx="325">
                  <c:v>-3.1719999999999997</c:v>
                </c:pt>
                <c:pt idx="326">
                  <c:v>-3.1414999999999997</c:v>
                </c:pt>
                <c:pt idx="327">
                  <c:v>-3.1414999999999997</c:v>
                </c:pt>
                <c:pt idx="328">
                  <c:v>-3.1414999999999997</c:v>
                </c:pt>
                <c:pt idx="329">
                  <c:v>-3.1414999999999997</c:v>
                </c:pt>
                <c:pt idx="330">
                  <c:v>-3.1719999999999997</c:v>
                </c:pt>
                <c:pt idx="331">
                  <c:v>-3.1414999999999997</c:v>
                </c:pt>
                <c:pt idx="332">
                  <c:v>-3.1414999999999997</c:v>
                </c:pt>
                <c:pt idx="333">
                  <c:v>-3.1414999999999997</c:v>
                </c:pt>
                <c:pt idx="334">
                  <c:v>-3.1719999999999997</c:v>
                </c:pt>
                <c:pt idx="335">
                  <c:v>-3.1414999999999997</c:v>
                </c:pt>
                <c:pt idx="336">
                  <c:v>-3.1719999999999997</c:v>
                </c:pt>
                <c:pt idx="337">
                  <c:v>-3.1414999999999997</c:v>
                </c:pt>
                <c:pt idx="338">
                  <c:v>-3.1414999999999997</c:v>
                </c:pt>
                <c:pt idx="339">
                  <c:v>-3.1719999999999997</c:v>
                </c:pt>
                <c:pt idx="340">
                  <c:v>-3.1414999999999997</c:v>
                </c:pt>
                <c:pt idx="341">
                  <c:v>-3.1719999999999997</c:v>
                </c:pt>
                <c:pt idx="342">
                  <c:v>-3.1414999999999997</c:v>
                </c:pt>
                <c:pt idx="343">
                  <c:v>-3.1719999999999997</c:v>
                </c:pt>
                <c:pt idx="344">
                  <c:v>-3.1719999999999997</c:v>
                </c:pt>
                <c:pt idx="345">
                  <c:v>-3.1414999999999997</c:v>
                </c:pt>
                <c:pt idx="346">
                  <c:v>-3.1414999999999997</c:v>
                </c:pt>
                <c:pt idx="347">
                  <c:v>-3.1414999999999997</c:v>
                </c:pt>
                <c:pt idx="348">
                  <c:v>-3.1414999999999997</c:v>
                </c:pt>
                <c:pt idx="349">
                  <c:v>-3.1414999999999997</c:v>
                </c:pt>
                <c:pt idx="350">
                  <c:v>-3.1109999999999998</c:v>
                </c:pt>
                <c:pt idx="351">
                  <c:v>-3.1109999999999998</c:v>
                </c:pt>
                <c:pt idx="352">
                  <c:v>-3.1414999999999997</c:v>
                </c:pt>
                <c:pt idx="353">
                  <c:v>-3.1414999999999997</c:v>
                </c:pt>
                <c:pt idx="354">
                  <c:v>-3.1414999999999997</c:v>
                </c:pt>
                <c:pt idx="355">
                  <c:v>-3.1414999999999997</c:v>
                </c:pt>
                <c:pt idx="356">
                  <c:v>-3.1719999999999997</c:v>
                </c:pt>
                <c:pt idx="357">
                  <c:v>-3.1414999999999997</c:v>
                </c:pt>
                <c:pt idx="358">
                  <c:v>-3.1414999999999997</c:v>
                </c:pt>
                <c:pt idx="359">
                  <c:v>-3.1414999999999997</c:v>
                </c:pt>
                <c:pt idx="360">
                  <c:v>-3.1109999999999998</c:v>
                </c:pt>
                <c:pt idx="361">
                  <c:v>-3.1414999999999997</c:v>
                </c:pt>
                <c:pt idx="362">
                  <c:v>-3.1109999999999998</c:v>
                </c:pt>
                <c:pt idx="363">
                  <c:v>-3.1414999999999997</c:v>
                </c:pt>
                <c:pt idx="364">
                  <c:v>-3.1414999999999997</c:v>
                </c:pt>
                <c:pt idx="365">
                  <c:v>-3.1414999999999997</c:v>
                </c:pt>
                <c:pt idx="366">
                  <c:v>-3.1414999999999997</c:v>
                </c:pt>
                <c:pt idx="367">
                  <c:v>-3.1414999999999997</c:v>
                </c:pt>
                <c:pt idx="368">
                  <c:v>-3.1414999999999997</c:v>
                </c:pt>
                <c:pt idx="369">
                  <c:v>-3.1414999999999997</c:v>
                </c:pt>
                <c:pt idx="370">
                  <c:v>-3.1414999999999997</c:v>
                </c:pt>
                <c:pt idx="371">
                  <c:v>-3.1414999999999997</c:v>
                </c:pt>
                <c:pt idx="372">
                  <c:v>-3.1414999999999997</c:v>
                </c:pt>
                <c:pt idx="373">
                  <c:v>-3.1414999999999997</c:v>
                </c:pt>
                <c:pt idx="374">
                  <c:v>-3.1414999999999997</c:v>
                </c:pt>
                <c:pt idx="375">
                  <c:v>-3.1414999999999997</c:v>
                </c:pt>
                <c:pt idx="376">
                  <c:v>-3.1414999999999997</c:v>
                </c:pt>
                <c:pt idx="377">
                  <c:v>-3.1109999999999998</c:v>
                </c:pt>
                <c:pt idx="378">
                  <c:v>-3.1719999999999997</c:v>
                </c:pt>
                <c:pt idx="379">
                  <c:v>-3.1414999999999997</c:v>
                </c:pt>
                <c:pt idx="380">
                  <c:v>-3.1109999999999998</c:v>
                </c:pt>
                <c:pt idx="381">
                  <c:v>-3.1109999999999998</c:v>
                </c:pt>
                <c:pt idx="382">
                  <c:v>-3.1414999999999997</c:v>
                </c:pt>
                <c:pt idx="383">
                  <c:v>-3.1719999999999997</c:v>
                </c:pt>
                <c:pt idx="384">
                  <c:v>-3.0804999999999998</c:v>
                </c:pt>
                <c:pt idx="385">
                  <c:v>-3.1414999999999997</c:v>
                </c:pt>
                <c:pt idx="386">
                  <c:v>-3.1414999999999997</c:v>
                </c:pt>
                <c:pt idx="387">
                  <c:v>-3.1414999999999997</c:v>
                </c:pt>
                <c:pt idx="388">
                  <c:v>-3.1414999999999997</c:v>
                </c:pt>
                <c:pt idx="389">
                  <c:v>-3.1109999999999998</c:v>
                </c:pt>
                <c:pt idx="390">
                  <c:v>-3.1719999999999997</c:v>
                </c:pt>
                <c:pt idx="391">
                  <c:v>-3.1414999999999997</c:v>
                </c:pt>
                <c:pt idx="392">
                  <c:v>-3.1109999999999998</c:v>
                </c:pt>
                <c:pt idx="393">
                  <c:v>-3.1414999999999997</c:v>
                </c:pt>
                <c:pt idx="394">
                  <c:v>-3.1414999999999997</c:v>
                </c:pt>
                <c:pt idx="395">
                  <c:v>-3.1109999999999998</c:v>
                </c:pt>
                <c:pt idx="396">
                  <c:v>-3.1109999999999998</c:v>
                </c:pt>
                <c:pt idx="397">
                  <c:v>-3.1414999999999997</c:v>
                </c:pt>
                <c:pt idx="398">
                  <c:v>-3.0804999999999998</c:v>
                </c:pt>
                <c:pt idx="399">
                  <c:v>-3.1414999999999997</c:v>
                </c:pt>
                <c:pt idx="400">
                  <c:v>-3.1109999999999998</c:v>
                </c:pt>
                <c:pt idx="401">
                  <c:v>-3.1109999999999998</c:v>
                </c:pt>
                <c:pt idx="402">
                  <c:v>-3.1414999999999997</c:v>
                </c:pt>
                <c:pt idx="403">
                  <c:v>-3.1109999999999998</c:v>
                </c:pt>
                <c:pt idx="404">
                  <c:v>-3.1109999999999998</c:v>
                </c:pt>
                <c:pt idx="405">
                  <c:v>-3.1414999999999997</c:v>
                </c:pt>
                <c:pt idx="406">
                  <c:v>-3.1109999999999998</c:v>
                </c:pt>
                <c:pt idx="407">
                  <c:v>-3.0804999999999998</c:v>
                </c:pt>
                <c:pt idx="408">
                  <c:v>-3.1109999999999998</c:v>
                </c:pt>
                <c:pt idx="409">
                  <c:v>-3.1109999999999998</c:v>
                </c:pt>
                <c:pt idx="410">
                  <c:v>-3.1414999999999997</c:v>
                </c:pt>
                <c:pt idx="411">
                  <c:v>-3.1414999999999997</c:v>
                </c:pt>
                <c:pt idx="412">
                  <c:v>-3.1414999999999997</c:v>
                </c:pt>
                <c:pt idx="413">
                  <c:v>-3.1414999999999997</c:v>
                </c:pt>
                <c:pt idx="414">
                  <c:v>-3.1414999999999997</c:v>
                </c:pt>
                <c:pt idx="415">
                  <c:v>-3.0804999999999998</c:v>
                </c:pt>
                <c:pt idx="416">
                  <c:v>-3.1109999999999998</c:v>
                </c:pt>
                <c:pt idx="417">
                  <c:v>-3.1414999999999997</c:v>
                </c:pt>
                <c:pt idx="418">
                  <c:v>-3.1109999999999998</c:v>
                </c:pt>
                <c:pt idx="419">
                  <c:v>-3.1109999999999998</c:v>
                </c:pt>
                <c:pt idx="420">
                  <c:v>-3.1109999999999998</c:v>
                </c:pt>
                <c:pt idx="421">
                  <c:v>-3.1414999999999997</c:v>
                </c:pt>
                <c:pt idx="422">
                  <c:v>-3.1109999999999998</c:v>
                </c:pt>
                <c:pt idx="423">
                  <c:v>-3.0804999999999998</c:v>
                </c:pt>
                <c:pt idx="424">
                  <c:v>-3.1109999999999998</c:v>
                </c:pt>
                <c:pt idx="425">
                  <c:v>-3.1414999999999997</c:v>
                </c:pt>
                <c:pt idx="426">
                  <c:v>-3.1109999999999998</c:v>
                </c:pt>
                <c:pt idx="427">
                  <c:v>-3.1719999999999997</c:v>
                </c:pt>
                <c:pt idx="428">
                  <c:v>-3.1414999999999997</c:v>
                </c:pt>
                <c:pt idx="429">
                  <c:v>-3.1414999999999997</c:v>
                </c:pt>
                <c:pt idx="430">
                  <c:v>-3.1109999999999998</c:v>
                </c:pt>
                <c:pt idx="431">
                  <c:v>-3.1414999999999997</c:v>
                </c:pt>
                <c:pt idx="432">
                  <c:v>-3.1414999999999997</c:v>
                </c:pt>
                <c:pt idx="433">
                  <c:v>-3.1109999999999998</c:v>
                </c:pt>
                <c:pt idx="434">
                  <c:v>-3.1414999999999997</c:v>
                </c:pt>
                <c:pt idx="435">
                  <c:v>-3.1414999999999997</c:v>
                </c:pt>
                <c:pt idx="436">
                  <c:v>-3.1109999999999998</c:v>
                </c:pt>
                <c:pt idx="437">
                  <c:v>-3.1719999999999997</c:v>
                </c:pt>
                <c:pt idx="438">
                  <c:v>-3.1414999999999997</c:v>
                </c:pt>
                <c:pt idx="439">
                  <c:v>-3.1414999999999997</c:v>
                </c:pt>
                <c:pt idx="440">
                  <c:v>-3.0804999999999998</c:v>
                </c:pt>
                <c:pt idx="441">
                  <c:v>-3.1414999999999997</c:v>
                </c:pt>
                <c:pt idx="442">
                  <c:v>-3.1109999999999998</c:v>
                </c:pt>
                <c:pt idx="443">
                  <c:v>-3.1109999999999998</c:v>
                </c:pt>
                <c:pt idx="444">
                  <c:v>-3.0804999999999998</c:v>
                </c:pt>
                <c:pt idx="445">
                  <c:v>-3.0804999999999998</c:v>
                </c:pt>
                <c:pt idx="446">
                  <c:v>-3.1109999999999998</c:v>
                </c:pt>
                <c:pt idx="447">
                  <c:v>-3.1109999999999998</c:v>
                </c:pt>
                <c:pt idx="448">
                  <c:v>-3.1109999999999998</c:v>
                </c:pt>
                <c:pt idx="449">
                  <c:v>-3.1414999999999997</c:v>
                </c:pt>
                <c:pt idx="450">
                  <c:v>-3.1109999999999998</c:v>
                </c:pt>
                <c:pt idx="451">
                  <c:v>-3.1109999999999998</c:v>
                </c:pt>
                <c:pt idx="452">
                  <c:v>-3.1109999999999998</c:v>
                </c:pt>
                <c:pt idx="453">
                  <c:v>-3.0804999999999998</c:v>
                </c:pt>
                <c:pt idx="454">
                  <c:v>-3.1414999999999997</c:v>
                </c:pt>
                <c:pt idx="455">
                  <c:v>-3.1414999999999997</c:v>
                </c:pt>
                <c:pt idx="456">
                  <c:v>-3.1109999999999998</c:v>
                </c:pt>
                <c:pt idx="457">
                  <c:v>-3.1109999999999998</c:v>
                </c:pt>
                <c:pt idx="458">
                  <c:v>-3.1109999999999998</c:v>
                </c:pt>
                <c:pt idx="459">
                  <c:v>-3.0804999999999998</c:v>
                </c:pt>
                <c:pt idx="460">
                  <c:v>-3.1109999999999998</c:v>
                </c:pt>
                <c:pt idx="461">
                  <c:v>-3.1414999999999997</c:v>
                </c:pt>
                <c:pt idx="462">
                  <c:v>-3.1414999999999997</c:v>
                </c:pt>
                <c:pt idx="463">
                  <c:v>-3.0804999999999998</c:v>
                </c:pt>
                <c:pt idx="464">
                  <c:v>-3.1109999999999998</c:v>
                </c:pt>
                <c:pt idx="465">
                  <c:v>-3.1109999999999998</c:v>
                </c:pt>
                <c:pt idx="466">
                  <c:v>-3.1109999999999998</c:v>
                </c:pt>
                <c:pt idx="467">
                  <c:v>-3.1109999999999998</c:v>
                </c:pt>
                <c:pt idx="468">
                  <c:v>-3.1109999999999998</c:v>
                </c:pt>
                <c:pt idx="469">
                  <c:v>-3.1109999999999998</c:v>
                </c:pt>
                <c:pt idx="470">
                  <c:v>-3.1109999999999998</c:v>
                </c:pt>
                <c:pt idx="471">
                  <c:v>-3.1414999999999997</c:v>
                </c:pt>
                <c:pt idx="472">
                  <c:v>-3.1414999999999997</c:v>
                </c:pt>
                <c:pt idx="473">
                  <c:v>-3.1109999999999998</c:v>
                </c:pt>
                <c:pt idx="474">
                  <c:v>-3.1109999999999998</c:v>
                </c:pt>
                <c:pt idx="475">
                  <c:v>-3.1109999999999998</c:v>
                </c:pt>
                <c:pt idx="476">
                  <c:v>-3.1414999999999997</c:v>
                </c:pt>
                <c:pt idx="477">
                  <c:v>-3.1109999999999998</c:v>
                </c:pt>
                <c:pt idx="478">
                  <c:v>-3.1414999999999997</c:v>
                </c:pt>
                <c:pt idx="479">
                  <c:v>-3.1109999999999998</c:v>
                </c:pt>
                <c:pt idx="480">
                  <c:v>-3.1109999999999998</c:v>
                </c:pt>
                <c:pt idx="481">
                  <c:v>-3.1414999999999997</c:v>
                </c:pt>
                <c:pt idx="482">
                  <c:v>-3.0804999999999998</c:v>
                </c:pt>
                <c:pt idx="483">
                  <c:v>-3.1109999999999998</c:v>
                </c:pt>
                <c:pt idx="484">
                  <c:v>-3.0804999999999998</c:v>
                </c:pt>
                <c:pt idx="485">
                  <c:v>-3.1414999999999997</c:v>
                </c:pt>
                <c:pt idx="486">
                  <c:v>-3.1109999999999998</c:v>
                </c:pt>
                <c:pt idx="487">
                  <c:v>-3.1414999999999997</c:v>
                </c:pt>
                <c:pt idx="488">
                  <c:v>-3.1109999999999998</c:v>
                </c:pt>
                <c:pt idx="489">
                  <c:v>-3.1414999999999997</c:v>
                </c:pt>
                <c:pt idx="490">
                  <c:v>-3.1109999999999998</c:v>
                </c:pt>
                <c:pt idx="491">
                  <c:v>-3.1109999999999998</c:v>
                </c:pt>
                <c:pt idx="492">
                  <c:v>-3.1109999999999998</c:v>
                </c:pt>
                <c:pt idx="493">
                  <c:v>-3.1109999999999998</c:v>
                </c:pt>
                <c:pt idx="494">
                  <c:v>-3.1109999999999998</c:v>
                </c:pt>
                <c:pt idx="495">
                  <c:v>-3.1109999999999998</c:v>
                </c:pt>
                <c:pt idx="496">
                  <c:v>-3.1109999999999998</c:v>
                </c:pt>
                <c:pt idx="497">
                  <c:v>-3.0804999999999998</c:v>
                </c:pt>
                <c:pt idx="498">
                  <c:v>-3.0804999999999998</c:v>
                </c:pt>
                <c:pt idx="499">
                  <c:v>-3.0804999999999998</c:v>
                </c:pt>
                <c:pt idx="500">
                  <c:v>-3.1109999999999998</c:v>
                </c:pt>
                <c:pt idx="501">
                  <c:v>-3.1109999999999998</c:v>
                </c:pt>
                <c:pt idx="502">
                  <c:v>-3.1414999999999997</c:v>
                </c:pt>
                <c:pt idx="503">
                  <c:v>-3.1109999999999998</c:v>
                </c:pt>
                <c:pt idx="504">
                  <c:v>-3.1414999999999997</c:v>
                </c:pt>
                <c:pt idx="505">
                  <c:v>-3.1414999999999997</c:v>
                </c:pt>
                <c:pt idx="506">
                  <c:v>-3.1109999999999998</c:v>
                </c:pt>
                <c:pt idx="507">
                  <c:v>-3.1109999999999998</c:v>
                </c:pt>
                <c:pt idx="508">
                  <c:v>-3.1109999999999998</c:v>
                </c:pt>
                <c:pt idx="509">
                  <c:v>-3.1109999999999998</c:v>
                </c:pt>
                <c:pt idx="510">
                  <c:v>-3.1109999999999998</c:v>
                </c:pt>
                <c:pt idx="511">
                  <c:v>-3.0804999999999998</c:v>
                </c:pt>
                <c:pt idx="512">
                  <c:v>-3.0804999999999998</c:v>
                </c:pt>
                <c:pt idx="513">
                  <c:v>-3.1414999999999997</c:v>
                </c:pt>
                <c:pt idx="514">
                  <c:v>-3.1109999999999998</c:v>
                </c:pt>
                <c:pt idx="515">
                  <c:v>-3.1109999999999998</c:v>
                </c:pt>
                <c:pt idx="516">
                  <c:v>-3.0804999999999998</c:v>
                </c:pt>
                <c:pt idx="517">
                  <c:v>-3.1109999999999998</c:v>
                </c:pt>
                <c:pt idx="518">
                  <c:v>-3.1414999999999997</c:v>
                </c:pt>
                <c:pt idx="519">
                  <c:v>-3.0804999999999998</c:v>
                </c:pt>
                <c:pt idx="520">
                  <c:v>-3.0804999999999998</c:v>
                </c:pt>
                <c:pt idx="521">
                  <c:v>-3.0804999999999998</c:v>
                </c:pt>
                <c:pt idx="522">
                  <c:v>-3.1109999999999998</c:v>
                </c:pt>
                <c:pt idx="523">
                  <c:v>-3.1109999999999998</c:v>
                </c:pt>
                <c:pt idx="524">
                  <c:v>-3.1414999999999997</c:v>
                </c:pt>
                <c:pt idx="525">
                  <c:v>-3.0804999999999998</c:v>
                </c:pt>
                <c:pt idx="526">
                  <c:v>-3.0804999999999998</c:v>
                </c:pt>
                <c:pt idx="527">
                  <c:v>-3.0804999999999998</c:v>
                </c:pt>
                <c:pt idx="528">
                  <c:v>-3.05</c:v>
                </c:pt>
                <c:pt idx="529">
                  <c:v>-3.0804999999999998</c:v>
                </c:pt>
                <c:pt idx="530">
                  <c:v>-3.1109999999999998</c:v>
                </c:pt>
                <c:pt idx="531">
                  <c:v>-3.1109999999999998</c:v>
                </c:pt>
                <c:pt idx="532">
                  <c:v>-3.1109999999999998</c:v>
                </c:pt>
                <c:pt idx="533">
                  <c:v>-3.1109999999999998</c:v>
                </c:pt>
                <c:pt idx="534">
                  <c:v>-3.1109999999999998</c:v>
                </c:pt>
                <c:pt idx="535">
                  <c:v>-3.0804999999999998</c:v>
                </c:pt>
                <c:pt idx="536">
                  <c:v>-3.0804999999999998</c:v>
                </c:pt>
                <c:pt idx="537">
                  <c:v>-3.1109999999999998</c:v>
                </c:pt>
                <c:pt idx="538">
                  <c:v>-3.1109999999999998</c:v>
                </c:pt>
                <c:pt idx="539">
                  <c:v>-3.1414999999999997</c:v>
                </c:pt>
                <c:pt idx="540">
                  <c:v>-3.1109999999999998</c:v>
                </c:pt>
                <c:pt idx="541">
                  <c:v>-3.0804999999999998</c:v>
                </c:pt>
                <c:pt idx="542">
                  <c:v>-3.0804999999999998</c:v>
                </c:pt>
                <c:pt idx="543">
                  <c:v>-3.0804999999999998</c:v>
                </c:pt>
                <c:pt idx="544">
                  <c:v>-3.0804999999999998</c:v>
                </c:pt>
                <c:pt idx="545">
                  <c:v>-3.0804999999999998</c:v>
                </c:pt>
                <c:pt idx="546">
                  <c:v>-3.1109999999999998</c:v>
                </c:pt>
                <c:pt idx="547">
                  <c:v>-3.0804999999999998</c:v>
                </c:pt>
                <c:pt idx="548">
                  <c:v>-3.1109999999999998</c:v>
                </c:pt>
                <c:pt idx="549">
                  <c:v>-3.1414999999999997</c:v>
                </c:pt>
                <c:pt idx="550">
                  <c:v>-3.1109999999999998</c:v>
                </c:pt>
                <c:pt idx="551">
                  <c:v>-3.1109999999999998</c:v>
                </c:pt>
                <c:pt idx="552">
                  <c:v>-3.0804999999999998</c:v>
                </c:pt>
                <c:pt idx="553">
                  <c:v>-3.0804999999999998</c:v>
                </c:pt>
                <c:pt idx="554">
                  <c:v>-3.1109999999999998</c:v>
                </c:pt>
                <c:pt idx="555">
                  <c:v>-3.0804999999999998</c:v>
                </c:pt>
                <c:pt idx="556">
                  <c:v>-3.0804999999999998</c:v>
                </c:pt>
                <c:pt idx="557">
                  <c:v>-3.1109999999999998</c:v>
                </c:pt>
                <c:pt idx="558">
                  <c:v>-3.0804999999999998</c:v>
                </c:pt>
                <c:pt idx="559">
                  <c:v>-3.1109999999999998</c:v>
                </c:pt>
                <c:pt idx="560">
                  <c:v>-3.1109999999999998</c:v>
                </c:pt>
                <c:pt idx="561">
                  <c:v>-3.0804999999999998</c:v>
                </c:pt>
                <c:pt idx="562">
                  <c:v>-3.0804999999999998</c:v>
                </c:pt>
                <c:pt idx="563">
                  <c:v>-3.0804999999999998</c:v>
                </c:pt>
                <c:pt idx="564">
                  <c:v>-3.0804999999999998</c:v>
                </c:pt>
                <c:pt idx="565">
                  <c:v>-3.0804999999999998</c:v>
                </c:pt>
                <c:pt idx="566">
                  <c:v>-3.1414999999999997</c:v>
                </c:pt>
                <c:pt idx="567">
                  <c:v>-3.0804999999999998</c:v>
                </c:pt>
                <c:pt idx="568">
                  <c:v>-3.0804999999999998</c:v>
                </c:pt>
                <c:pt idx="569">
                  <c:v>-3.0804999999999998</c:v>
                </c:pt>
                <c:pt idx="570">
                  <c:v>-3.0804999999999998</c:v>
                </c:pt>
                <c:pt idx="571">
                  <c:v>-3.0804999999999998</c:v>
                </c:pt>
                <c:pt idx="572">
                  <c:v>-3.0804999999999998</c:v>
                </c:pt>
                <c:pt idx="573">
                  <c:v>-3.0804999999999998</c:v>
                </c:pt>
                <c:pt idx="574">
                  <c:v>-3.0804999999999998</c:v>
                </c:pt>
                <c:pt idx="575">
                  <c:v>-3.0804999999999998</c:v>
                </c:pt>
                <c:pt idx="576">
                  <c:v>-3.0804999999999998</c:v>
                </c:pt>
                <c:pt idx="577">
                  <c:v>-3.1109999999999998</c:v>
                </c:pt>
                <c:pt idx="578">
                  <c:v>-3.1109999999999998</c:v>
                </c:pt>
                <c:pt idx="579">
                  <c:v>-3.1109999999999998</c:v>
                </c:pt>
                <c:pt idx="580">
                  <c:v>-3.1109999999999998</c:v>
                </c:pt>
                <c:pt idx="581">
                  <c:v>-3.0804999999999998</c:v>
                </c:pt>
                <c:pt idx="582">
                  <c:v>-3.0804999999999998</c:v>
                </c:pt>
                <c:pt idx="583">
                  <c:v>-3.0804999999999998</c:v>
                </c:pt>
                <c:pt idx="584">
                  <c:v>-3.0804999999999998</c:v>
                </c:pt>
                <c:pt idx="585">
                  <c:v>-3.0804999999999998</c:v>
                </c:pt>
                <c:pt idx="586">
                  <c:v>-3.0804999999999998</c:v>
                </c:pt>
                <c:pt idx="587">
                  <c:v>-3.0804999999999998</c:v>
                </c:pt>
                <c:pt idx="588">
                  <c:v>-3.0804999999999998</c:v>
                </c:pt>
                <c:pt idx="589">
                  <c:v>-3.0804999999999998</c:v>
                </c:pt>
                <c:pt idx="590">
                  <c:v>-3.0804999999999998</c:v>
                </c:pt>
                <c:pt idx="591">
                  <c:v>-3.1109999999999998</c:v>
                </c:pt>
                <c:pt idx="592">
                  <c:v>-3.0804999999999998</c:v>
                </c:pt>
                <c:pt idx="593">
                  <c:v>-3.1109999999999998</c:v>
                </c:pt>
                <c:pt idx="594">
                  <c:v>-3.0804999999999998</c:v>
                </c:pt>
                <c:pt idx="595">
                  <c:v>-3.0804999999999998</c:v>
                </c:pt>
                <c:pt idx="596">
                  <c:v>-3.1109999999999998</c:v>
                </c:pt>
                <c:pt idx="597">
                  <c:v>-3.0804999999999998</c:v>
                </c:pt>
                <c:pt idx="598">
                  <c:v>-3.0804999999999998</c:v>
                </c:pt>
                <c:pt idx="599">
                  <c:v>-3.0804999999999998</c:v>
                </c:pt>
                <c:pt idx="600">
                  <c:v>-3.0804999999999998</c:v>
                </c:pt>
                <c:pt idx="601">
                  <c:v>-3.0804999999999998</c:v>
                </c:pt>
                <c:pt idx="602">
                  <c:v>-3.0804999999999998</c:v>
                </c:pt>
                <c:pt idx="603">
                  <c:v>-3.05</c:v>
                </c:pt>
                <c:pt idx="604">
                  <c:v>-3.0804999999999998</c:v>
                </c:pt>
                <c:pt idx="605">
                  <c:v>-3.0804999999999998</c:v>
                </c:pt>
                <c:pt idx="606">
                  <c:v>-3.1109999999999998</c:v>
                </c:pt>
                <c:pt idx="607">
                  <c:v>-3.0804999999999998</c:v>
                </c:pt>
                <c:pt idx="608">
                  <c:v>-3.1109999999999998</c:v>
                </c:pt>
                <c:pt idx="609">
                  <c:v>-3.1109999999999998</c:v>
                </c:pt>
                <c:pt idx="610">
                  <c:v>-3.0804999999999998</c:v>
                </c:pt>
                <c:pt idx="611">
                  <c:v>-3.0804999999999998</c:v>
                </c:pt>
                <c:pt idx="612">
                  <c:v>-3.0804999999999998</c:v>
                </c:pt>
                <c:pt idx="613">
                  <c:v>-3.1109999999999998</c:v>
                </c:pt>
                <c:pt idx="614">
                  <c:v>-3.0804999999999998</c:v>
                </c:pt>
                <c:pt idx="615">
                  <c:v>-3.0804999999999998</c:v>
                </c:pt>
                <c:pt idx="616">
                  <c:v>-3.0804999999999998</c:v>
                </c:pt>
                <c:pt idx="617">
                  <c:v>-3.0804999999999998</c:v>
                </c:pt>
                <c:pt idx="618">
                  <c:v>-3.1109999999999998</c:v>
                </c:pt>
                <c:pt idx="619">
                  <c:v>-3.0804999999999998</c:v>
                </c:pt>
                <c:pt idx="620">
                  <c:v>-3.1109999999999998</c:v>
                </c:pt>
                <c:pt idx="621">
                  <c:v>-3.1109999999999998</c:v>
                </c:pt>
                <c:pt idx="622">
                  <c:v>-3.1109999999999998</c:v>
                </c:pt>
                <c:pt idx="623">
                  <c:v>-3.1109999999999998</c:v>
                </c:pt>
                <c:pt idx="624">
                  <c:v>-3.0804999999999998</c:v>
                </c:pt>
                <c:pt idx="625">
                  <c:v>-3.1109999999999998</c:v>
                </c:pt>
                <c:pt idx="626">
                  <c:v>-3.1109999999999998</c:v>
                </c:pt>
                <c:pt idx="627">
                  <c:v>-3.0804999999999998</c:v>
                </c:pt>
                <c:pt idx="628">
                  <c:v>-3.1109999999999998</c:v>
                </c:pt>
                <c:pt idx="629">
                  <c:v>-3.1109999999999998</c:v>
                </c:pt>
                <c:pt idx="630">
                  <c:v>-3.0804999999999998</c:v>
                </c:pt>
                <c:pt idx="631">
                  <c:v>-3.0804999999999998</c:v>
                </c:pt>
                <c:pt idx="632">
                  <c:v>-3.05</c:v>
                </c:pt>
                <c:pt idx="633">
                  <c:v>-3.05</c:v>
                </c:pt>
                <c:pt idx="634">
                  <c:v>-3.1414999999999997</c:v>
                </c:pt>
                <c:pt idx="635">
                  <c:v>-3.0804999999999998</c:v>
                </c:pt>
                <c:pt idx="636">
                  <c:v>-3.1109999999999998</c:v>
                </c:pt>
                <c:pt idx="637">
                  <c:v>-3.1109999999999998</c:v>
                </c:pt>
                <c:pt idx="638">
                  <c:v>-3.1109999999999998</c:v>
                </c:pt>
                <c:pt idx="639">
                  <c:v>-3.1109999999999998</c:v>
                </c:pt>
                <c:pt idx="640">
                  <c:v>-3.0804999999999998</c:v>
                </c:pt>
                <c:pt idx="641">
                  <c:v>-3.0804999999999998</c:v>
                </c:pt>
                <c:pt idx="642">
                  <c:v>-3.0804999999999998</c:v>
                </c:pt>
                <c:pt idx="643">
                  <c:v>-3.0804999999999998</c:v>
                </c:pt>
                <c:pt idx="644">
                  <c:v>-3.0804999999999998</c:v>
                </c:pt>
                <c:pt idx="645">
                  <c:v>-3.1109999999999998</c:v>
                </c:pt>
                <c:pt idx="646">
                  <c:v>-3.1109999999999998</c:v>
                </c:pt>
                <c:pt idx="647">
                  <c:v>-3.05</c:v>
                </c:pt>
                <c:pt idx="648">
                  <c:v>-3.0804999999999998</c:v>
                </c:pt>
                <c:pt idx="649">
                  <c:v>-3.0804999999999998</c:v>
                </c:pt>
                <c:pt idx="650">
                  <c:v>-3.1109999999999998</c:v>
                </c:pt>
                <c:pt idx="651">
                  <c:v>-3.1109999999999998</c:v>
                </c:pt>
                <c:pt idx="652">
                  <c:v>-3.1109999999999998</c:v>
                </c:pt>
                <c:pt idx="653">
                  <c:v>-3.1109999999999998</c:v>
                </c:pt>
                <c:pt idx="654">
                  <c:v>-3.1109999999999998</c:v>
                </c:pt>
                <c:pt idx="655">
                  <c:v>-3.1109999999999998</c:v>
                </c:pt>
                <c:pt idx="656">
                  <c:v>-3.1109999999999998</c:v>
                </c:pt>
                <c:pt idx="657">
                  <c:v>-3.0804999999999998</c:v>
                </c:pt>
                <c:pt idx="658">
                  <c:v>-3.0804999999999998</c:v>
                </c:pt>
                <c:pt idx="659">
                  <c:v>-3.1109999999999998</c:v>
                </c:pt>
                <c:pt idx="660">
                  <c:v>-3.0804999999999998</c:v>
                </c:pt>
                <c:pt idx="661">
                  <c:v>-3.0804999999999998</c:v>
                </c:pt>
                <c:pt idx="662">
                  <c:v>-3.1109999999999998</c:v>
                </c:pt>
                <c:pt idx="663">
                  <c:v>-3.1414999999999997</c:v>
                </c:pt>
                <c:pt idx="664">
                  <c:v>-3.1109999999999998</c:v>
                </c:pt>
                <c:pt idx="665">
                  <c:v>-3.1109999999999998</c:v>
                </c:pt>
                <c:pt idx="666">
                  <c:v>-3.1109999999999998</c:v>
                </c:pt>
                <c:pt idx="667">
                  <c:v>-3.1109999999999998</c:v>
                </c:pt>
                <c:pt idx="668">
                  <c:v>-3.1109999999999998</c:v>
                </c:pt>
                <c:pt idx="669">
                  <c:v>-3.1414999999999997</c:v>
                </c:pt>
                <c:pt idx="670">
                  <c:v>-3.1414999999999997</c:v>
                </c:pt>
                <c:pt idx="671">
                  <c:v>-3.1109999999999998</c:v>
                </c:pt>
                <c:pt idx="672">
                  <c:v>-3.1414999999999997</c:v>
                </c:pt>
                <c:pt idx="673">
                  <c:v>-3.0804999999999998</c:v>
                </c:pt>
                <c:pt idx="674">
                  <c:v>-3.1414999999999997</c:v>
                </c:pt>
                <c:pt idx="675">
                  <c:v>-3.1109999999999998</c:v>
                </c:pt>
                <c:pt idx="676">
                  <c:v>-3.1109999999999998</c:v>
                </c:pt>
                <c:pt idx="677">
                  <c:v>-3.1414999999999997</c:v>
                </c:pt>
                <c:pt idx="678">
                  <c:v>-3.1109999999999998</c:v>
                </c:pt>
                <c:pt idx="679">
                  <c:v>-3.1414999999999997</c:v>
                </c:pt>
                <c:pt idx="680">
                  <c:v>-3.1109999999999998</c:v>
                </c:pt>
                <c:pt idx="681">
                  <c:v>-3.1414999999999997</c:v>
                </c:pt>
                <c:pt idx="682">
                  <c:v>-3.1109999999999998</c:v>
                </c:pt>
                <c:pt idx="683">
                  <c:v>-3.1414999999999997</c:v>
                </c:pt>
                <c:pt idx="684">
                  <c:v>-3.1414999999999997</c:v>
                </c:pt>
                <c:pt idx="685">
                  <c:v>-3.1109999999999998</c:v>
                </c:pt>
                <c:pt idx="686">
                  <c:v>-3.1109999999999998</c:v>
                </c:pt>
                <c:pt idx="687">
                  <c:v>-3.1414999999999997</c:v>
                </c:pt>
                <c:pt idx="688">
                  <c:v>-3.1109999999999998</c:v>
                </c:pt>
                <c:pt idx="689">
                  <c:v>-3.1414999999999997</c:v>
                </c:pt>
                <c:pt idx="690">
                  <c:v>-3.1414999999999997</c:v>
                </c:pt>
                <c:pt idx="691">
                  <c:v>-3.1109999999999998</c:v>
                </c:pt>
                <c:pt idx="692">
                  <c:v>-3.1109999999999998</c:v>
                </c:pt>
                <c:pt idx="693">
                  <c:v>-3.1414999999999997</c:v>
                </c:pt>
                <c:pt idx="694">
                  <c:v>-3.1109999999999998</c:v>
                </c:pt>
                <c:pt idx="695">
                  <c:v>-3.1109999999999998</c:v>
                </c:pt>
                <c:pt idx="696">
                  <c:v>-3.1414999999999997</c:v>
                </c:pt>
                <c:pt idx="697">
                  <c:v>-3.1414999999999997</c:v>
                </c:pt>
                <c:pt idx="698">
                  <c:v>-3.1109999999999998</c:v>
                </c:pt>
                <c:pt idx="699">
                  <c:v>-3.1414999999999997</c:v>
                </c:pt>
                <c:pt idx="700">
                  <c:v>-3.1109999999999998</c:v>
                </c:pt>
                <c:pt idx="701">
                  <c:v>-3.1414999999999997</c:v>
                </c:pt>
                <c:pt idx="702">
                  <c:v>-3.1109999999999998</c:v>
                </c:pt>
                <c:pt idx="703">
                  <c:v>-3.1109999999999998</c:v>
                </c:pt>
                <c:pt idx="704">
                  <c:v>-3.1414999999999997</c:v>
                </c:pt>
                <c:pt idx="705">
                  <c:v>-3.1414999999999997</c:v>
                </c:pt>
                <c:pt idx="706">
                  <c:v>-3.1414999999999997</c:v>
                </c:pt>
                <c:pt idx="707">
                  <c:v>-3.0804999999999998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FD-4D44-93D1-803632F0B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79880"/>
        <c:axId val="570480272"/>
      </c:scatterChart>
      <c:valAx>
        <c:axId val="57047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80272"/>
        <c:crosses val="autoZero"/>
        <c:crossBetween val="midCat"/>
      </c:valAx>
      <c:valAx>
        <c:axId val="57048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79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'best summary'!$E$3</c:f>
              <c:strCache>
                <c:ptCount val="1"/>
                <c:pt idx="0">
                  <c:v>nA/V / A/D Gain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14022162020744"/>
                  <c:y val="4.16892911010558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'best summary'!$C$4:$C$12</c:f>
              <c:numCache>
                <c:formatCode>0.00E+00</c:formatCode>
                <c:ptCount val="9"/>
                <c:pt idx="0">
                  <c:v>3.0499999999999999E-2</c:v>
                </c:pt>
                <c:pt idx="1">
                  <c:v>6.0999999999999999E-2</c:v>
                </c:pt>
                <c:pt idx="2">
                  <c:v>0.153</c:v>
                </c:pt>
                <c:pt idx="3">
                  <c:v>1.5299999999999999E-2</c:v>
                </c:pt>
                <c:pt idx="4">
                  <c:v>3.0499999999999999E-2</c:v>
                </c:pt>
                <c:pt idx="5">
                  <c:v>7.6300000000000007E-2</c:v>
                </c:pt>
                <c:pt idx="6">
                  <c:v>3.0500000000000002E-3</c:v>
                </c:pt>
                <c:pt idx="7">
                  <c:v>6.1000000000000004E-3</c:v>
                </c:pt>
                <c:pt idx="8">
                  <c:v>1.5299999999999999E-2</c:v>
                </c:pt>
              </c:numCache>
            </c:numRef>
          </c:xVal>
          <c:yVal>
            <c:numRef>
              <c:f>'best summary'!$E$4:$E$12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EE-4D91-8331-0AB8FECCB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957104"/>
        <c:axId val="566957496"/>
      </c:scatterChart>
      <c:valAx>
        <c:axId val="56695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57496"/>
        <c:crosses val="autoZero"/>
        <c:crossBetween val="midCat"/>
      </c:valAx>
      <c:valAx>
        <c:axId val="56695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5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 #2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'best summary'!$P$3</c:f>
              <c:strCache>
                <c:ptCount val="1"/>
                <c:pt idx="0">
                  <c:v>int32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8.6595646132468732E-3"/>
                  <c:y val="0.26779337066105385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'best summary'!$A$4:$A$13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</c:v>
                </c:pt>
              </c:numCache>
            </c:numRef>
          </c:xVal>
          <c:yVal>
            <c:numRef>
              <c:f>'best summary'!$P$4:$P$13</c:f>
              <c:numCache>
                <c:formatCode>General</c:formatCode>
                <c:ptCount val="10"/>
                <c:pt idx="0">
                  <c:v>4376576</c:v>
                </c:pt>
                <c:pt idx="1">
                  <c:v>4409344</c:v>
                </c:pt>
                <c:pt idx="2">
                  <c:v>4454912</c:v>
                </c:pt>
                <c:pt idx="3">
                  <c:v>4376576</c:v>
                </c:pt>
                <c:pt idx="4">
                  <c:v>4409344</c:v>
                </c:pt>
                <c:pt idx="5">
                  <c:v>4454912</c:v>
                </c:pt>
                <c:pt idx="6">
                  <c:v>4376576</c:v>
                </c:pt>
                <c:pt idx="7">
                  <c:v>4409344</c:v>
                </c:pt>
                <c:pt idx="8">
                  <c:v>4454912</c:v>
                </c:pt>
                <c:pt idx="9">
                  <c:v>4161536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88-417D-9573-A4C4A83D8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958280"/>
        <c:axId val="566958672"/>
      </c:scatterChart>
      <c:valAx>
        <c:axId val="56695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nA/V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58672"/>
        <c:crosses val="autoZero"/>
        <c:crossBetween val="midCat"/>
      </c:valAx>
      <c:valAx>
        <c:axId val="56695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Int32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58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Block #1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'best summary'!$K$3</c:f>
              <c:strCache>
                <c:ptCount val="1"/>
                <c:pt idx="0">
                  <c:v>int32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4.3977252843394578E-2"/>
                  <c:y val="0.21428441236512102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'best summary'!$E$4:$E$13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</c:v>
                </c:pt>
              </c:numCache>
            </c:numRef>
          </c:xVal>
          <c:yVal>
            <c:numRef>
              <c:f>'best summary'!$K$4:$K$13</c:f>
              <c:numCache>
                <c:formatCode>General</c:formatCode>
                <c:ptCount val="10"/>
                <c:pt idx="0">
                  <c:v>4169536</c:v>
                </c:pt>
                <c:pt idx="1">
                  <c:v>4173632</c:v>
                </c:pt>
                <c:pt idx="2">
                  <c:v>4178824</c:v>
                </c:pt>
                <c:pt idx="3">
                  <c:v>4165440</c:v>
                </c:pt>
                <c:pt idx="4">
                  <c:v>4169536</c:v>
                </c:pt>
                <c:pt idx="5">
                  <c:v>4174728</c:v>
                </c:pt>
                <c:pt idx="6">
                  <c:v>4155648</c:v>
                </c:pt>
                <c:pt idx="7">
                  <c:v>4159744</c:v>
                </c:pt>
                <c:pt idx="8">
                  <c:v>4165440</c:v>
                </c:pt>
                <c:pt idx="9">
                  <c:v>4142080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4D-4B0F-AC14-0815FF91E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434744"/>
        <c:axId val="569435136"/>
      </c:scatterChart>
      <c:valAx>
        <c:axId val="569434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nA/V / A/D Gain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35136"/>
        <c:crosses val="autoZero"/>
        <c:crossBetween val="midCat"/>
      </c:valAx>
      <c:valAx>
        <c:axId val="5694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Int32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34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Block #1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46576990376203"/>
                  <c:y val="-6.7299139690871979E-2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'best summary'!$M$4:$M$13</c:f>
              <c:numCache>
                <c:formatCode>General</c:formatCode>
                <c:ptCount val="10"/>
                <c:pt idx="0">
                  <c:v>4.6051701859880918</c:v>
                </c:pt>
                <c:pt idx="1">
                  <c:v>5.2983173665480363</c:v>
                </c:pt>
                <c:pt idx="2">
                  <c:v>6.2146080984221914</c:v>
                </c:pt>
                <c:pt idx="3">
                  <c:v>3.912023005428146</c:v>
                </c:pt>
                <c:pt idx="4">
                  <c:v>4.6051701859880918</c:v>
                </c:pt>
                <c:pt idx="5">
                  <c:v>5.521460917862246</c:v>
                </c:pt>
                <c:pt idx="6">
                  <c:v>2.3025850929940459</c:v>
                </c:pt>
                <c:pt idx="7">
                  <c:v>2.9957322735539909</c:v>
                </c:pt>
                <c:pt idx="8">
                  <c:v>3.912023005428146</c:v>
                </c:pt>
                <c:pt idx="9">
                  <c:v>0</c:v>
                </c:pt>
              </c:numCache>
            </c:numRef>
          </c:xVal>
          <c:yVal>
            <c:numRef>
              <c:f>'best summary'!$H$4:$H$13</c:f>
              <c:numCache>
                <c:formatCode>General</c:formatCode>
                <c:ptCount val="10"/>
                <c:pt idx="0">
                  <c:v>40768</c:v>
                </c:pt>
                <c:pt idx="1">
                  <c:v>44864</c:v>
                </c:pt>
                <c:pt idx="2">
                  <c:v>50056</c:v>
                </c:pt>
                <c:pt idx="3">
                  <c:v>36672</c:v>
                </c:pt>
                <c:pt idx="4">
                  <c:v>40768</c:v>
                </c:pt>
                <c:pt idx="5">
                  <c:v>45960</c:v>
                </c:pt>
                <c:pt idx="6">
                  <c:v>26880</c:v>
                </c:pt>
                <c:pt idx="7">
                  <c:v>30976</c:v>
                </c:pt>
                <c:pt idx="8">
                  <c:v>36672</c:v>
                </c:pt>
                <c:pt idx="9">
                  <c:v>13312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9-47AB-BCFD-77956F7C5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436312"/>
        <c:axId val="569436704"/>
      </c:scatterChart>
      <c:valAx>
        <c:axId val="56943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ln(nA/V / A/D Gain)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36704"/>
        <c:crosses val="autoZero"/>
        <c:crossBetween val="midCat"/>
      </c:valAx>
      <c:valAx>
        <c:axId val="56943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UInt16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3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Block</a:t>
            </a:r>
            <a:r>
              <a:rPr lang="en-NZ" baseline="0"/>
              <a:t> #1</a:t>
            </a:r>
            <a:endParaRPr lang="en-N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'best summary'!$H$3</c:f>
              <c:strCache>
                <c:ptCount val="1"/>
                <c:pt idx="0">
                  <c:v>uint16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2557830271216092"/>
                  <c:y val="0.23608449985418489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'best summary'!$I$4:$I$13</c:f>
              <c:numCache>
                <c:formatCode>0.00</c:formatCode>
                <c:ptCount val="10"/>
                <c:pt idx="0">
                  <c:v>4.6051701859880918</c:v>
                </c:pt>
                <c:pt idx="1">
                  <c:v>5.2983173665480363</c:v>
                </c:pt>
                <c:pt idx="2">
                  <c:v>6.2146080984221914</c:v>
                </c:pt>
                <c:pt idx="3">
                  <c:v>3.912023005428146</c:v>
                </c:pt>
                <c:pt idx="4">
                  <c:v>4.6051701859880918</c:v>
                </c:pt>
                <c:pt idx="5">
                  <c:v>5.521460917862246</c:v>
                </c:pt>
                <c:pt idx="6">
                  <c:v>2.3025850929940459</c:v>
                </c:pt>
                <c:pt idx="7">
                  <c:v>2.9957322735539909</c:v>
                </c:pt>
                <c:pt idx="8">
                  <c:v>3.912023005428146</c:v>
                </c:pt>
                <c:pt idx="9">
                  <c:v>0</c:v>
                </c:pt>
              </c:numCache>
            </c:numRef>
          </c:xVal>
          <c:yVal>
            <c:numRef>
              <c:f>'best summary'!$H$4:$H$13</c:f>
              <c:numCache>
                <c:formatCode>General</c:formatCode>
                <c:ptCount val="10"/>
                <c:pt idx="0">
                  <c:v>40768</c:v>
                </c:pt>
                <c:pt idx="1">
                  <c:v>44864</c:v>
                </c:pt>
                <c:pt idx="2">
                  <c:v>50056</c:v>
                </c:pt>
                <c:pt idx="3">
                  <c:v>36672</c:v>
                </c:pt>
                <c:pt idx="4">
                  <c:v>40768</c:v>
                </c:pt>
                <c:pt idx="5">
                  <c:v>45960</c:v>
                </c:pt>
                <c:pt idx="6">
                  <c:v>26880</c:v>
                </c:pt>
                <c:pt idx="7">
                  <c:v>30976</c:v>
                </c:pt>
                <c:pt idx="8">
                  <c:v>36672</c:v>
                </c:pt>
                <c:pt idx="9">
                  <c:v>13312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4-4421-9483-722736614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955928"/>
        <c:axId val="566956320"/>
      </c:scatterChart>
      <c:valAx>
        <c:axId val="566955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nA/V / A/D</a:t>
                </a:r>
                <a:r>
                  <a:rPr lang="en-NZ" baseline="0"/>
                  <a:t> Gain</a:t>
                </a:r>
                <a:endParaRPr lang="en-N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56320"/>
        <c:crosses val="autoZero"/>
        <c:crossBetween val="midCat"/>
      </c:valAx>
      <c:valAx>
        <c:axId val="56695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UInt16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55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A/D Gain =</a:t>
            </a:r>
            <a:r>
              <a:rPr lang="en-NZ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08932633420823"/>
                  <c:y val="4.2951662292213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Summary!$C$6:$C$9</c:f>
              <c:numCache>
                <c:formatCode>General</c:formatCode>
                <c:ptCount val="4"/>
                <c:pt idx="0">
                  <c:v>500</c:v>
                </c:pt>
                <c:pt idx="1">
                  <c:v>100</c:v>
                </c:pt>
                <c:pt idx="2">
                  <c:v>200</c:v>
                </c:pt>
                <c:pt idx="3">
                  <c:v>0</c:v>
                </c:pt>
              </c:numCache>
            </c:numRef>
          </c:xVal>
          <c:yVal>
            <c:numRef>
              <c:f>Summary!$F$6:$F$9</c:f>
              <c:numCache>
                <c:formatCode>0.0000E+00</c:formatCode>
                <c:ptCount val="4"/>
                <c:pt idx="0">
                  <c:v>0.153</c:v>
                </c:pt>
                <c:pt idx="1">
                  <c:v>3.0499999999999999E-2</c:v>
                </c:pt>
                <c:pt idx="2">
                  <c:v>6.0999999999999999E-2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7F-4EBC-8300-B26AB1E90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960632"/>
        <c:axId val="566960240"/>
      </c:scatterChart>
      <c:valAx>
        <c:axId val="56696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nA/V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60240"/>
        <c:crosses val="autoZero"/>
        <c:crossBetween val="midCat"/>
      </c:valAx>
      <c:valAx>
        <c:axId val="5669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Gain Multiplier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60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nA/V = 500</a:t>
            </a:r>
            <a:endParaRPr lang="en-NZ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08932633420823"/>
                  <c:y val="4.2951662292213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Summary!$D$10:$D$13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2</c:v>
                </c:pt>
              </c:numCache>
            </c:numRef>
          </c:xVal>
          <c:yVal>
            <c:numRef>
              <c:f>Summary!$F$10:$F$13</c:f>
              <c:numCache>
                <c:formatCode>0.0000E+00</c:formatCode>
                <c:ptCount val="4"/>
                <c:pt idx="0">
                  <c:v>0.153</c:v>
                </c:pt>
                <c:pt idx="1">
                  <c:v>3.0500000000000002E-3</c:v>
                </c:pt>
                <c:pt idx="2">
                  <c:v>1.5299999999999999E-2</c:v>
                </c:pt>
                <c:pt idx="3">
                  <c:v>7.6300000000000007E-2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6-4F3A-A032-68890C9AA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959456"/>
        <c:axId val="569437488"/>
      </c:scatterChart>
      <c:valAx>
        <c:axId val="56695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nA/V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37488"/>
        <c:crosses val="autoZero"/>
        <c:crossBetween val="midCat"/>
      </c:valAx>
      <c:valAx>
        <c:axId val="56943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Gain Multiplier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5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08932633420823"/>
                  <c:y val="4.2951662292213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Summary!$H$6:$H$13</c:f>
              <c:numCache>
                <c:formatCode>General</c:formatCode>
                <c:ptCount val="8"/>
                <c:pt idx="0">
                  <c:v>500</c:v>
                </c:pt>
                <c:pt idx="1">
                  <c:v>100</c:v>
                </c:pt>
                <c:pt idx="2">
                  <c:v>200</c:v>
                </c:pt>
                <c:pt idx="3">
                  <c:v>0</c:v>
                </c:pt>
                <c:pt idx="4">
                  <c:v>500</c:v>
                </c:pt>
                <c:pt idx="5">
                  <c:v>50</c:v>
                </c:pt>
                <c:pt idx="6">
                  <c:v>10</c:v>
                </c:pt>
                <c:pt idx="7">
                  <c:v>250</c:v>
                </c:pt>
              </c:numCache>
            </c:numRef>
          </c:xVal>
          <c:yVal>
            <c:numRef>
              <c:f>Summary!$F$6:$F$13</c:f>
              <c:numCache>
                <c:formatCode>0.0000E+00</c:formatCode>
                <c:ptCount val="8"/>
                <c:pt idx="0">
                  <c:v>0.153</c:v>
                </c:pt>
                <c:pt idx="1">
                  <c:v>3.0499999999999999E-2</c:v>
                </c:pt>
                <c:pt idx="2">
                  <c:v>6.0999999999999999E-2</c:v>
                </c:pt>
                <c:pt idx="3">
                  <c:v>0</c:v>
                </c:pt>
                <c:pt idx="4">
                  <c:v>0.153</c:v>
                </c:pt>
                <c:pt idx="5">
                  <c:v>3.0500000000000002E-3</c:v>
                </c:pt>
                <c:pt idx="6">
                  <c:v>1.5299999999999999E-2</c:v>
                </c:pt>
                <c:pt idx="7">
                  <c:v>7.6300000000000007E-2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49-417C-A8F0-2D7CADC70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435920"/>
        <c:axId val="569438272"/>
      </c:scatterChart>
      <c:valAx>
        <c:axId val="56943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nA/V / A/D</a:t>
                </a:r>
                <a:r>
                  <a:rPr lang="en-NZ" baseline="0"/>
                  <a:t> Gain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38272"/>
        <c:crosses val="autoZero"/>
        <c:crossBetween val="midCat"/>
      </c:valAx>
      <c:valAx>
        <c:axId val="5694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Gain Multiplier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3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0.xml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13</xdr:row>
      <xdr:rowOff>76200</xdr:rowOff>
    </xdr:from>
    <xdr:to>
      <xdr:col>3</xdr:col>
      <xdr:colOff>774976</xdr:colOff>
      <xdr:row>28</xdr:row>
      <xdr:rowOff>98700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790575</xdr:colOff>
      <xdr:row>13</xdr:row>
      <xdr:rowOff>76200</xdr:rowOff>
    </xdr:from>
    <xdr:to>
      <xdr:col>7</xdr:col>
      <xdr:colOff>460650</xdr:colOff>
      <xdr:row>28</xdr:row>
      <xdr:rowOff>98700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504825</xdr:colOff>
      <xdr:row>14</xdr:row>
      <xdr:rowOff>14287</xdr:rowOff>
    </xdr:from>
    <xdr:to>
      <xdr:col>22</xdr:col>
      <xdr:colOff>695325</xdr:colOff>
      <xdr:row>26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476250</xdr:colOff>
      <xdr:row>13</xdr:row>
      <xdr:rowOff>76200</xdr:rowOff>
    </xdr:from>
    <xdr:to>
      <xdr:col>13</xdr:col>
      <xdr:colOff>432075</xdr:colOff>
      <xdr:row>28</xdr:row>
      <xdr:rowOff>98700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95250</xdr:colOff>
      <xdr:row>36</xdr:row>
      <xdr:rowOff>38100</xdr:rowOff>
    </xdr:from>
    <xdr:to>
      <xdr:col>5</xdr:col>
      <xdr:colOff>504825</xdr:colOff>
      <xdr:row>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142875</xdr:colOff>
      <xdr:row>14</xdr:row>
      <xdr:rowOff>142875</xdr:rowOff>
    </xdr:from>
    <xdr:to>
      <xdr:col>10</xdr:col>
      <xdr:colOff>527325</xdr:colOff>
      <xdr:row>29</xdr:row>
      <xdr:rowOff>165375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302559</xdr:colOff>
      <xdr:row>54</xdr:row>
      <xdr:rowOff>189658</xdr:rowOff>
    </xdr:from>
    <xdr:to>
      <xdr:col>26</xdr:col>
      <xdr:colOff>546847</xdr:colOff>
      <xdr:row>70</xdr:row>
      <xdr:rowOff>75358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440391</xdr:colOff>
      <xdr:row>22</xdr:row>
      <xdr:rowOff>161924</xdr:rowOff>
    </xdr:from>
    <xdr:to>
      <xdr:col>29</xdr:col>
      <xdr:colOff>79561</xdr:colOff>
      <xdr:row>37</xdr:row>
      <xdr:rowOff>47624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80121</xdr:colOff>
      <xdr:row>39</xdr:row>
      <xdr:rowOff>150719</xdr:rowOff>
    </xdr:from>
    <xdr:to>
      <xdr:col>28</xdr:col>
      <xdr:colOff>347942</xdr:colOff>
      <xdr:row>54</xdr:row>
      <xdr:rowOff>36419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540685</xdr:colOff>
      <xdr:row>51</xdr:row>
      <xdr:rowOff>117661</xdr:rowOff>
    </xdr:from>
    <xdr:to>
      <xdr:col>16</xdr:col>
      <xdr:colOff>470768</xdr:colOff>
      <xdr:row>57</xdr:row>
      <xdr:rowOff>98471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00626" y="10023661"/>
          <a:ext cx="8009524" cy="1123810"/>
        </a:xfrm>
        <a:prstGeom prst="rect">
          <a:avLst/>
        </a:prstGeom>
      </xdr:spPr>
    </xdr:pic>
    <xdr:clientData/>
  </xdr:twoCellAnchor>
  <xdr:twoCellAnchor>
    <xdr:from>
      <xdr:col>15</xdr:col>
      <xdr:colOff>336176</xdr:colOff>
      <xdr:row>42</xdr:row>
      <xdr:rowOff>1121</xdr:rowOff>
    </xdr:from>
    <xdr:to>
      <xdr:col>21</xdr:col>
      <xdr:colOff>425823</xdr:colOff>
      <xdr:row>56</xdr:row>
      <xdr:rowOff>77321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17</xdr:row>
      <xdr:rowOff>161925</xdr:rowOff>
    </xdr:from>
    <xdr:to>
      <xdr:col>6</xdr:col>
      <xdr:colOff>400050</xdr:colOff>
      <xdr:row>32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238125</xdr:colOff>
      <xdr:row>32</xdr:row>
      <xdr:rowOff>95250</xdr:rowOff>
    </xdr:from>
    <xdr:to>
      <xdr:col>6</xdr:col>
      <xdr:colOff>390525</xdr:colOff>
      <xdr:row>46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314324</xdr:colOff>
      <xdr:row>27</xdr:row>
      <xdr:rowOff>85725</xdr:rowOff>
    </xdr:from>
    <xdr:to>
      <xdr:col>13</xdr:col>
      <xdr:colOff>533399</xdr:colOff>
      <xdr:row>43</xdr:row>
      <xdr:rowOff>133349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85725</xdr:colOff>
      <xdr:row>27</xdr:row>
      <xdr:rowOff>66675</xdr:rowOff>
    </xdr:from>
    <xdr:to>
      <xdr:col>22</xdr:col>
      <xdr:colOff>38100</xdr:colOff>
      <xdr:row>43</xdr:row>
      <xdr:rowOff>114299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2:AA37"/>
  <sheetViews>
    <sheetView tabSelected="1" workbookViewId="0">
      <selection activeCell="C6" sqref="C6"/>
    </sheetView>
  </sheetViews>
  <sheetFormatPr defaultRowHeight="15" x14ac:dyDescent="0.25"/>
  <cols>
    <col min="3" max="4" width="14.28515625" customWidth="1"/>
    <col min="5" max="5" width="15.5703125" customWidth="1"/>
    <col min="9" max="9" width="10" customWidth="1"/>
    <col min="11" max="12" width="11.5703125" customWidth="1"/>
    <col min="13" max="13" width="17.28515625" customWidth="1"/>
    <col min="16" max="16" width="12" bestFit="1" customWidth="1"/>
    <col min="17" max="17" width="10.5703125" customWidth="1"/>
    <col min="23" max="23" width="14.140625" customWidth="1"/>
    <col min="28" max="28" width="11.140625" customWidth="1"/>
  </cols>
  <sheetData>
    <row r="2" spans="1:27" x14ac:dyDescent="0.25">
      <c r="D2" s="2">
        <f>(D5/$D$32)/A5</f>
        <v>1</v>
      </c>
      <c r="E2" s="1" t="s">
        <v>843</v>
      </c>
      <c r="F2" s="1"/>
      <c r="O2" s="1" t="s">
        <v>844</v>
      </c>
    </row>
    <row r="3" spans="1:27" s="63" customFormat="1" ht="30" x14ac:dyDescent="0.25">
      <c r="A3" s="63" t="s">
        <v>3</v>
      </c>
      <c r="B3" s="63" t="s">
        <v>4</v>
      </c>
      <c r="C3" s="63" t="s">
        <v>7</v>
      </c>
      <c r="E3" s="63" t="s">
        <v>854</v>
      </c>
      <c r="G3" s="63" t="s">
        <v>847</v>
      </c>
      <c r="H3" s="73" t="s">
        <v>848</v>
      </c>
      <c r="I3" s="64" t="s">
        <v>919</v>
      </c>
      <c r="J3" s="64"/>
      <c r="K3" s="69" t="s">
        <v>849</v>
      </c>
      <c r="L3" s="65" t="s">
        <v>854</v>
      </c>
      <c r="N3" s="63" t="s">
        <v>847</v>
      </c>
      <c r="O3" s="64" t="s">
        <v>848</v>
      </c>
      <c r="P3" s="71" t="s">
        <v>849</v>
      </c>
      <c r="T3" s="63" t="s">
        <v>853</v>
      </c>
      <c r="U3" s="65" t="s">
        <v>3</v>
      </c>
      <c r="V3" s="63" t="s">
        <v>855</v>
      </c>
      <c r="X3" s="63" t="s">
        <v>857</v>
      </c>
      <c r="Z3" s="63" t="s">
        <v>4</v>
      </c>
      <c r="AA3" s="63" t="s">
        <v>856</v>
      </c>
    </row>
    <row r="4" spans="1:27" x14ac:dyDescent="0.25">
      <c r="A4">
        <v>100</v>
      </c>
      <c r="B4">
        <v>1</v>
      </c>
      <c r="C4" s="2">
        <v>3.0499999999999999E-2</v>
      </c>
      <c r="D4" s="2">
        <f t="shared" ref="D4:D13" si="0">$D$32*E4</f>
        <v>3.0517578125E-2</v>
      </c>
      <c r="E4">
        <f>A4/B4</f>
        <v>100</v>
      </c>
      <c r="F4" s="2">
        <f>C4/E4</f>
        <v>3.0499999999999999E-4</v>
      </c>
      <c r="G4">
        <v>-24768</v>
      </c>
      <c r="H4" s="53">
        <v>40768</v>
      </c>
      <c r="I4" s="74">
        <f>LN(E4)</f>
        <v>4.6051701859880918</v>
      </c>
      <c r="J4" s="53"/>
      <c r="K4" s="70">
        <v>4169536</v>
      </c>
      <c r="L4" s="66">
        <f t="shared" ref="L4:L13" si="1">(K4/$L$32)^(1/$L$33)</f>
        <v>101.94192043330034</v>
      </c>
      <c r="M4">
        <f>LN(E4:E13)</f>
        <v>4.6051701859880918</v>
      </c>
      <c r="O4" s="53">
        <v>51200</v>
      </c>
      <c r="P4" s="67">
        <v>4376576</v>
      </c>
      <c r="Q4">
        <f>O4/A4</f>
        <v>512</v>
      </c>
      <c r="S4">
        <f t="shared" ref="S4:S13" si="2">$Y$19*(A4^$Y$20)</f>
        <v>4376574.7189167449</v>
      </c>
      <c r="T4">
        <f>S4-P4</f>
        <v>-1.2810832550749183</v>
      </c>
      <c r="U4" s="60">
        <f>(P4/$Y$19)^(1/$Y$20)</f>
        <v>100.00267248247633</v>
      </c>
      <c r="V4">
        <f>MROUND(U4,100)</f>
        <v>100</v>
      </c>
      <c r="X4">
        <f>P4-K4</f>
        <v>207040</v>
      </c>
      <c r="Z4">
        <f t="shared" ref="Z4:Z13" si="3">U4/L4</f>
        <v>0.98097693331083713</v>
      </c>
      <c r="AA4">
        <f>MROUND(Z4,1)</f>
        <v>1</v>
      </c>
    </row>
    <row r="5" spans="1:27" x14ac:dyDescent="0.25">
      <c r="A5">
        <v>200</v>
      </c>
      <c r="B5">
        <v>1</v>
      </c>
      <c r="C5" s="2">
        <v>6.0999999999999999E-2</v>
      </c>
      <c r="D5" s="2">
        <f t="shared" si="0"/>
        <v>6.103515625E-2</v>
      </c>
      <c r="E5">
        <f t="shared" ref="E5:E13" si="4">A5/B5</f>
        <v>200</v>
      </c>
      <c r="F5" s="2">
        <f t="shared" ref="F5:F12" si="5">C5/E5</f>
        <v>3.0499999999999999E-4</v>
      </c>
      <c r="H5" s="53">
        <v>44864</v>
      </c>
      <c r="I5" s="74">
        <f t="shared" ref="I5:I13" si="6">LN(E5)</f>
        <v>5.2983173665480363</v>
      </c>
      <c r="J5" s="53"/>
      <c r="K5" s="70">
        <v>4173632</v>
      </c>
      <c r="L5" s="66">
        <f t="shared" si="1"/>
        <v>202.86504016623917</v>
      </c>
      <c r="M5">
        <f t="shared" ref="M5:M13" si="7">LN(E5:E14)</f>
        <v>5.2983173665480363</v>
      </c>
      <c r="O5" s="53">
        <v>18432</v>
      </c>
      <c r="P5" s="67">
        <v>4409344</v>
      </c>
      <c r="Q5">
        <f t="shared" ref="Q5:Q13" si="8">O5/A5</f>
        <v>92.16</v>
      </c>
      <c r="S5">
        <f t="shared" si="2"/>
        <v>4409928.3657479621</v>
      </c>
      <c r="T5">
        <f t="shared" ref="T5:T13" si="9">S5-P5</f>
        <v>584.365747962147</v>
      </c>
      <c r="U5" s="60">
        <f t="shared" ref="U5:U13" si="10">(P5/$Y$19)^(1/$Y$20)</f>
        <v>197.59478722932153</v>
      </c>
      <c r="V5">
        <f t="shared" ref="V5:V13" si="11">MROUND(U5,100)</f>
        <v>200</v>
      </c>
      <c r="X5">
        <f t="shared" ref="X5:X13" si="12">P5-K5</f>
        <v>235712</v>
      </c>
      <c r="Z5">
        <f t="shared" si="3"/>
        <v>0.97402089126544966</v>
      </c>
      <c r="AA5">
        <f t="shared" ref="AA5:AA13" si="13">MROUND(Z5,1)</f>
        <v>1</v>
      </c>
    </row>
    <row r="6" spans="1:27" x14ac:dyDescent="0.25">
      <c r="A6">
        <v>500</v>
      </c>
      <c r="B6">
        <v>1</v>
      </c>
      <c r="C6" s="2">
        <v>0.153</v>
      </c>
      <c r="D6" s="2">
        <f t="shared" si="0"/>
        <v>0.152587890625</v>
      </c>
      <c r="E6">
        <f t="shared" si="4"/>
        <v>500</v>
      </c>
      <c r="F6" s="2">
        <f t="shared" si="5"/>
        <v>3.0600000000000001E-4</v>
      </c>
      <c r="H6" s="53">
        <v>50056</v>
      </c>
      <c r="I6" s="74">
        <f t="shared" si="6"/>
        <v>6.2146080984221914</v>
      </c>
      <c r="J6" s="53"/>
      <c r="K6" s="70">
        <v>4178824</v>
      </c>
      <c r="L6" s="66">
        <f t="shared" si="1"/>
        <v>484.84986370773038</v>
      </c>
      <c r="M6">
        <f t="shared" si="7"/>
        <v>6.2146080984221914</v>
      </c>
      <c r="O6" s="53">
        <v>64000</v>
      </c>
      <c r="P6" s="67">
        <v>4454912</v>
      </c>
      <c r="Q6">
        <f t="shared" si="8"/>
        <v>128</v>
      </c>
      <c r="S6">
        <f t="shared" si="2"/>
        <v>4454409.9098322252</v>
      </c>
      <c r="T6">
        <f t="shared" si="9"/>
        <v>-502.09016777481884</v>
      </c>
      <c r="U6" s="60">
        <f t="shared" si="10"/>
        <v>505.17177519060152</v>
      </c>
      <c r="V6">
        <f t="shared" si="11"/>
        <v>500</v>
      </c>
      <c r="X6">
        <f t="shared" si="12"/>
        <v>276088</v>
      </c>
      <c r="Z6">
        <f t="shared" si="3"/>
        <v>1.0419138232348175</v>
      </c>
      <c r="AA6">
        <f t="shared" si="13"/>
        <v>1</v>
      </c>
    </row>
    <row r="7" spans="1:27" x14ac:dyDescent="0.25">
      <c r="A7">
        <v>100</v>
      </c>
      <c r="B7">
        <v>2</v>
      </c>
      <c r="C7" s="2">
        <v>1.5299999999999999E-2</v>
      </c>
      <c r="D7" s="2">
        <f t="shared" si="0"/>
        <v>1.52587890625E-2</v>
      </c>
      <c r="E7">
        <f t="shared" si="4"/>
        <v>50</v>
      </c>
      <c r="F7" s="2">
        <f t="shared" si="5"/>
        <v>3.0600000000000001E-4</v>
      </c>
      <c r="H7" s="53">
        <v>36672</v>
      </c>
      <c r="I7" s="74">
        <f t="shared" si="6"/>
        <v>3.912023005428146</v>
      </c>
      <c r="J7" s="53"/>
      <c r="K7" s="70">
        <v>4165440</v>
      </c>
      <c r="L7" s="66">
        <f t="shared" si="1"/>
        <v>51.192304721719943</v>
      </c>
      <c r="M7">
        <f t="shared" si="7"/>
        <v>3.912023005428146</v>
      </c>
      <c r="O7" s="53">
        <v>51200</v>
      </c>
      <c r="P7" s="67">
        <v>4376576</v>
      </c>
      <c r="Q7">
        <f t="shared" si="8"/>
        <v>512</v>
      </c>
      <c r="S7">
        <f t="shared" si="2"/>
        <v>4376574.7189167449</v>
      </c>
      <c r="T7">
        <f t="shared" si="9"/>
        <v>-1.2810832550749183</v>
      </c>
      <c r="U7" s="60">
        <f t="shared" si="10"/>
        <v>100.00267248247633</v>
      </c>
      <c r="V7">
        <f t="shared" si="11"/>
        <v>100</v>
      </c>
      <c r="X7">
        <f t="shared" si="12"/>
        <v>211136</v>
      </c>
      <c r="Z7">
        <f t="shared" si="3"/>
        <v>1.9534708004667556</v>
      </c>
      <c r="AA7">
        <f t="shared" si="13"/>
        <v>2</v>
      </c>
    </row>
    <row r="8" spans="1:27" x14ac:dyDescent="0.25">
      <c r="A8">
        <v>200</v>
      </c>
      <c r="B8">
        <v>2</v>
      </c>
      <c r="C8" s="2">
        <v>3.0499999999999999E-2</v>
      </c>
      <c r="D8" s="2">
        <f t="shared" si="0"/>
        <v>3.0517578125E-2</v>
      </c>
      <c r="E8">
        <f t="shared" si="4"/>
        <v>100</v>
      </c>
      <c r="F8" s="2">
        <f t="shared" si="5"/>
        <v>3.0499999999999999E-4</v>
      </c>
      <c r="H8" s="53">
        <v>40768</v>
      </c>
      <c r="I8" s="74">
        <f t="shared" si="6"/>
        <v>4.6051701859880918</v>
      </c>
      <c r="J8" s="53"/>
      <c r="K8" s="70">
        <v>4169536</v>
      </c>
      <c r="L8" s="66">
        <f t="shared" si="1"/>
        <v>101.94192043330034</v>
      </c>
      <c r="M8">
        <f t="shared" si="7"/>
        <v>4.6051701859880918</v>
      </c>
      <c r="O8" s="53">
        <v>18432</v>
      </c>
      <c r="P8" s="67">
        <v>4409344</v>
      </c>
      <c r="Q8">
        <f t="shared" si="8"/>
        <v>92.16</v>
      </c>
      <c r="S8">
        <f t="shared" si="2"/>
        <v>4409928.3657479621</v>
      </c>
      <c r="T8">
        <f t="shared" si="9"/>
        <v>584.365747962147</v>
      </c>
      <c r="U8" s="60">
        <f t="shared" si="10"/>
        <v>197.59478722932153</v>
      </c>
      <c r="V8">
        <f t="shared" si="11"/>
        <v>200</v>
      </c>
      <c r="X8">
        <f t="shared" si="12"/>
        <v>239808</v>
      </c>
      <c r="Z8">
        <f t="shared" si="3"/>
        <v>1.9383074832164455</v>
      </c>
      <c r="AA8">
        <f t="shared" si="13"/>
        <v>2</v>
      </c>
    </row>
    <row r="9" spans="1:27" x14ac:dyDescent="0.25">
      <c r="A9">
        <v>500</v>
      </c>
      <c r="B9">
        <v>2</v>
      </c>
      <c r="C9" s="2">
        <v>7.6300000000000007E-2</v>
      </c>
      <c r="D9" s="2">
        <f t="shared" si="0"/>
        <v>7.62939453125E-2</v>
      </c>
      <c r="E9">
        <f t="shared" si="4"/>
        <v>250</v>
      </c>
      <c r="F9" s="2">
        <f t="shared" si="5"/>
        <v>3.0520000000000005E-4</v>
      </c>
      <c r="H9" s="53">
        <v>45960</v>
      </c>
      <c r="I9" s="74">
        <f t="shared" si="6"/>
        <v>5.521460917862246</v>
      </c>
      <c r="J9" s="53"/>
      <c r="K9" s="70">
        <v>4174728</v>
      </c>
      <c r="L9" s="66">
        <f t="shared" si="1"/>
        <v>243.85090547771767</v>
      </c>
      <c r="M9">
        <f t="shared" si="7"/>
        <v>5.521460917862246</v>
      </c>
      <c r="O9" s="53">
        <v>64000</v>
      </c>
      <c r="P9" s="67">
        <v>4454912</v>
      </c>
      <c r="Q9">
        <f t="shared" si="8"/>
        <v>128</v>
      </c>
      <c r="S9">
        <f t="shared" si="2"/>
        <v>4454409.9098322252</v>
      </c>
      <c r="T9">
        <f t="shared" si="9"/>
        <v>-502.09016777481884</v>
      </c>
      <c r="U9" s="60">
        <f t="shared" si="10"/>
        <v>505.17177519060152</v>
      </c>
      <c r="V9">
        <f t="shared" si="11"/>
        <v>500</v>
      </c>
      <c r="X9">
        <f t="shared" si="12"/>
        <v>280184</v>
      </c>
      <c r="Z9">
        <f t="shared" si="3"/>
        <v>2.0716419904241961</v>
      </c>
      <c r="AA9">
        <f t="shared" si="13"/>
        <v>2</v>
      </c>
    </row>
    <row r="10" spans="1:27" x14ac:dyDescent="0.25">
      <c r="A10">
        <v>100</v>
      </c>
      <c r="B10">
        <v>10</v>
      </c>
      <c r="C10" s="2">
        <v>3.0500000000000002E-3</v>
      </c>
      <c r="D10" s="2">
        <f t="shared" si="0"/>
        <v>3.0517578125E-3</v>
      </c>
      <c r="E10">
        <f t="shared" si="4"/>
        <v>10</v>
      </c>
      <c r="F10" s="2">
        <f t="shared" si="5"/>
        <v>3.0500000000000004E-4</v>
      </c>
      <c r="H10" s="53">
        <v>26880</v>
      </c>
      <c r="I10" s="74">
        <f t="shared" si="6"/>
        <v>2.3025850929940459</v>
      </c>
      <c r="J10" s="53"/>
      <c r="K10" s="70">
        <v>4155648</v>
      </c>
      <c r="L10" s="66">
        <f t="shared" si="1"/>
        <v>9.8369353849761296</v>
      </c>
      <c r="M10">
        <f t="shared" si="7"/>
        <v>2.3025850929940459</v>
      </c>
      <c r="O10" s="53">
        <v>51200</v>
      </c>
      <c r="P10" s="67">
        <v>4376576</v>
      </c>
      <c r="Q10">
        <f t="shared" si="8"/>
        <v>512</v>
      </c>
      <c r="S10">
        <f t="shared" si="2"/>
        <v>4376574.7189167449</v>
      </c>
      <c r="T10">
        <f t="shared" si="9"/>
        <v>-1.2810832550749183</v>
      </c>
      <c r="U10" s="60">
        <f t="shared" si="10"/>
        <v>100.00267248247633</v>
      </c>
      <c r="V10">
        <f t="shared" si="11"/>
        <v>100</v>
      </c>
      <c r="X10">
        <f t="shared" si="12"/>
        <v>220928</v>
      </c>
      <c r="Z10">
        <f t="shared" si="3"/>
        <v>10.166039377996686</v>
      </c>
      <c r="AA10">
        <f t="shared" si="13"/>
        <v>10</v>
      </c>
    </row>
    <row r="11" spans="1:27" x14ac:dyDescent="0.25">
      <c r="A11">
        <v>200</v>
      </c>
      <c r="B11">
        <v>10</v>
      </c>
      <c r="C11" s="2">
        <v>6.1000000000000004E-3</v>
      </c>
      <c r="D11" s="2">
        <f t="shared" si="0"/>
        <v>6.103515625E-3</v>
      </c>
      <c r="E11">
        <f t="shared" si="4"/>
        <v>20</v>
      </c>
      <c r="F11" s="2">
        <f t="shared" si="5"/>
        <v>3.0500000000000004E-4</v>
      </c>
      <c r="H11" s="53">
        <v>30976</v>
      </c>
      <c r="I11" s="74">
        <f t="shared" si="6"/>
        <v>2.9957322735539909</v>
      </c>
      <c r="J11" s="53"/>
      <c r="K11" s="70">
        <v>4159744</v>
      </c>
      <c r="L11" s="66">
        <f t="shared" si="1"/>
        <v>19.620609132550552</v>
      </c>
      <c r="M11">
        <f t="shared" si="7"/>
        <v>2.9957322735539909</v>
      </c>
      <c r="O11" s="53">
        <v>18432</v>
      </c>
      <c r="P11" s="67">
        <v>4409344</v>
      </c>
      <c r="Q11">
        <f t="shared" si="8"/>
        <v>92.16</v>
      </c>
      <c r="S11">
        <f t="shared" si="2"/>
        <v>4409928.3657479621</v>
      </c>
      <c r="T11">
        <f t="shared" si="9"/>
        <v>584.365747962147</v>
      </c>
      <c r="U11" s="60">
        <f t="shared" si="10"/>
        <v>197.59478722932153</v>
      </c>
      <c r="V11">
        <f t="shared" si="11"/>
        <v>200</v>
      </c>
      <c r="X11">
        <f t="shared" si="12"/>
        <v>249600</v>
      </c>
      <c r="Z11">
        <f t="shared" si="3"/>
        <v>10.070777410346153</v>
      </c>
      <c r="AA11">
        <f t="shared" si="13"/>
        <v>10</v>
      </c>
    </row>
    <row r="12" spans="1:27" x14ac:dyDescent="0.25">
      <c r="A12">
        <v>500</v>
      </c>
      <c r="B12">
        <v>10</v>
      </c>
      <c r="C12" s="2">
        <v>1.5299999999999999E-2</v>
      </c>
      <c r="D12" s="2">
        <f t="shared" si="0"/>
        <v>1.52587890625E-2</v>
      </c>
      <c r="E12">
        <f t="shared" si="4"/>
        <v>50</v>
      </c>
      <c r="F12" s="2">
        <f t="shared" si="5"/>
        <v>3.0600000000000001E-4</v>
      </c>
      <c r="H12" s="53">
        <v>36672</v>
      </c>
      <c r="I12" s="74">
        <f t="shared" si="6"/>
        <v>3.912023005428146</v>
      </c>
      <c r="J12" s="53"/>
      <c r="K12" s="70">
        <v>4165440</v>
      </c>
      <c r="L12" s="66">
        <f t="shared" si="1"/>
        <v>51.192304721719943</v>
      </c>
      <c r="M12">
        <f t="shared" si="7"/>
        <v>3.912023005428146</v>
      </c>
      <c r="O12" s="53">
        <v>64000</v>
      </c>
      <c r="P12" s="67">
        <v>4454912</v>
      </c>
      <c r="Q12">
        <f t="shared" si="8"/>
        <v>128</v>
      </c>
      <c r="S12">
        <f t="shared" si="2"/>
        <v>4454409.9098322252</v>
      </c>
      <c r="T12">
        <f t="shared" si="9"/>
        <v>-502.09016777481884</v>
      </c>
      <c r="U12" s="60">
        <f t="shared" si="10"/>
        <v>505.17177519060152</v>
      </c>
      <c r="V12">
        <f t="shared" si="11"/>
        <v>500</v>
      </c>
      <c r="X12">
        <f t="shared" si="12"/>
        <v>289472</v>
      </c>
      <c r="Z12">
        <f t="shared" si="3"/>
        <v>9.8681193967863408</v>
      </c>
      <c r="AA12">
        <f t="shared" si="13"/>
        <v>10</v>
      </c>
    </row>
    <row r="13" spans="1:27" x14ac:dyDescent="0.25">
      <c r="A13">
        <v>1</v>
      </c>
      <c r="B13">
        <v>1</v>
      </c>
      <c r="C13" s="2">
        <v>3.0499999999999999E-4</v>
      </c>
      <c r="D13" s="2">
        <f t="shared" si="0"/>
        <v>3.0517578125E-4</v>
      </c>
      <c r="E13">
        <f t="shared" si="4"/>
        <v>1</v>
      </c>
      <c r="G13">
        <v>13312</v>
      </c>
      <c r="H13" s="53">
        <v>13312</v>
      </c>
      <c r="I13" s="74">
        <f t="shared" si="6"/>
        <v>0</v>
      </c>
      <c r="J13" s="53"/>
      <c r="K13" s="70">
        <v>4142080</v>
      </c>
      <c r="L13" s="66">
        <f t="shared" si="1"/>
        <v>0.99422028401015161</v>
      </c>
      <c r="M13">
        <f t="shared" si="7"/>
        <v>0</v>
      </c>
      <c r="N13">
        <v>-32768</v>
      </c>
      <c r="O13" s="53">
        <v>32768</v>
      </c>
      <c r="P13" s="67">
        <v>4161536</v>
      </c>
      <c r="Q13">
        <f t="shared" si="8"/>
        <v>32768</v>
      </c>
      <c r="S13">
        <f t="shared" si="2"/>
        <v>4161293.1097039199</v>
      </c>
      <c r="T13">
        <f t="shared" si="9"/>
        <v>-242.89029608014971</v>
      </c>
      <c r="U13" s="60">
        <f t="shared" si="10"/>
        <v>1.0053430958570255</v>
      </c>
      <c r="V13">
        <f t="shared" si="11"/>
        <v>0</v>
      </c>
      <c r="X13">
        <f t="shared" si="12"/>
        <v>19456</v>
      </c>
      <c r="Z13">
        <f t="shared" si="3"/>
        <v>1.0111874722591763</v>
      </c>
      <c r="AA13">
        <f t="shared" si="13"/>
        <v>1</v>
      </c>
    </row>
    <row r="18" spans="3:25" x14ac:dyDescent="0.25">
      <c r="X18" t="s">
        <v>851</v>
      </c>
      <c r="Y18" t="s">
        <v>852</v>
      </c>
    </row>
    <row r="19" spans="3:25" x14ac:dyDescent="0.25">
      <c r="X19">
        <v>47154.559999999998</v>
      </c>
      <c r="Y19">
        <v>4161293.1097039199</v>
      </c>
    </row>
    <row r="20" spans="3:25" x14ac:dyDescent="0.25">
      <c r="X20">
        <v>4160390.67</v>
      </c>
      <c r="Y20">
        <v>1.0953020000000001E-2</v>
      </c>
    </row>
    <row r="29" spans="3:25" x14ac:dyDescent="0.25">
      <c r="C29" s="12" t="s">
        <v>238</v>
      </c>
      <c r="D29" s="9">
        <v>20</v>
      </c>
    </row>
    <row r="30" spans="3:25" x14ac:dyDescent="0.25">
      <c r="C30" s="12" t="s">
        <v>234</v>
      </c>
      <c r="D30" s="9">
        <v>16</v>
      </c>
    </row>
    <row r="31" spans="3:25" x14ac:dyDescent="0.25">
      <c r="C31" s="12" t="s">
        <v>235</v>
      </c>
      <c r="D31" s="9">
        <f>2^D30</f>
        <v>65536</v>
      </c>
      <c r="F31" s="2"/>
      <c r="L31" s="1" t="s">
        <v>917</v>
      </c>
    </row>
    <row r="32" spans="3:25" x14ac:dyDescent="0.25">
      <c r="C32" s="12" t="s">
        <v>236</v>
      </c>
      <c r="D32" s="9">
        <f>D29/D31</f>
        <v>3.0517578125E-4</v>
      </c>
      <c r="E32" s="2">
        <f>D32</f>
        <v>3.0517578125E-4</v>
      </c>
      <c r="L32">
        <v>4142114.25851274</v>
      </c>
      <c r="N32">
        <f>-272</f>
        <v>-272</v>
      </c>
    </row>
    <row r="33" spans="3:12" x14ac:dyDescent="0.25">
      <c r="C33" s="12" t="s">
        <v>237</v>
      </c>
      <c r="D33" s="9">
        <f>D31/D29</f>
        <v>3276.8</v>
      </c>
      <c r="L33">
        <v>1.4268675E-3</v>
      </c>
    </row>
    <row r="34" spans="3:12" x14ac:dyDescent="0.25">
      <c r="C34" s="26" t="s">
        <v>846</v>
      </c>
      <c r="D34" s="26"/>
    </row>
    <row r="35" spans="3:12" x14ac:dyDescent="0.25">
      <c r="C35" s="26" t="s">
        <v>845</v>
      </c>
      <c r="D35" s="26"/>
      <c r="L35" s="1" t="s">
        <v>918</v>
      </c>
    </row>
    <row r="36" spans="3:12" x14ac:dyDescent="0.25">
      <c r="C36" t="s">
        <v>850</v>
      </c>
      <c r="L36">
        <v>5937.0862541530996</v>
      </c>
    </row>
    <row r="37" spans="3:12" x14ac:dyDescent="0.25">
      <c r="L37">
        <v>13320.2190310034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B42"/>
  <sheetViews>
    <sheetView topLeftCell="A4" zoomScale="85" zoomScaleNormal="85" workbookViewId="0">
      <selection activeCell="M26" sqref="M26"/>
    </sheetView>
  </sheetViews>
  <sheetFormatPr defaultRowHeight="15" x14ac:dyDescent="0.25"/>
  <cols>
    <col min="1" max="1" width="12.42578125" customWidth="1"/>
    <col min="2" max="2" width="13.28515625" customWidth="1"/>
    <col min="3" max="4" width="10.85546875" customWidth="1"/>
    <col min="6" max="6" width="10.28515625" bestFit="1" customWidth="1"/>
    <col min="7" max="7" width="10.5703125" bestFit="1" customWidth="1"/>
    <col min="9" max="10" width="16.7109375" customWidth="1"/>
    <col min="12" max="14" width="12.7109375" style="9" customWidth="1"/>
    <col min="15" max="15" width="8" style="9" customWidth="1"/>
    <col min="16" max="16" width="12.7109375" style="9" customWidth="1"/>
    <col min="17" max="17" width="12.28515625" customWidth="1"/>
    <col min="18" max="18" width="13.42578125" customWidth="1"/>
    <col min="19" max="19" width="10.5703125" bestFit="1" customWidth="1"/>
    <col min="25" max="25" width="9.85546875" bestFit="1" customWidth="1"/>
  </cols>
  <sheetData>
    <row r="2" spans="1:28" x14ac:dyDescent="0.25">
      <c r="B2" t="s">
        <v>1</v>
      </c>
      <c r="C2" t="s">
        <v>0</v>
      </c>
    </row>
    <row r="4" spans="1:28" x14ac:dyDescent="0.25">
      <c r="B4" s="1"/>
      <c r="C4" s="72" t="s">
        <v>5</v>
      </c>
      <c r="D4" s="72"/>
      <c r="F4" s="1" t="s">
        <v>6</v>
      </c>
      <c r="L4" s="11" t="s">
        <v>230</v>
      </c>
    </row>
    <row r="5" spans="1:28" s="8" customFormat="1" ht="30" customHeight="1" x14ac:dyDescent="0.25">
      <c r="B5" s="7" t="s">
        <v>2</v>
      </c>
      <c r="C5" s="6" t="s">
        <v>3</v>
      </c>
      <c r="D5" s="6" t="s">
        <v>4</v>
      </c>
      <c r="F5" s="7" t="s">
        <v>7</v>
      </c>
      <c r="I5" s="8" t="s">
        <v>239</v>
      </c>
      <c r="L5" s="6" t="s">
        <v>232</v>
      </c>
      <c r="M5" s="6" t="s">
        <v>231</v>
      </c>
      <c r="N5" s="6" t="s">
        <v>366</v>
      </c>
      <c r="O5" s="6"/>
      <c r="P5" s="6" t="s">
        <v>233</v>
      </c>
      <c r="Q5" s="6" t="s">
        <v>367</v>
      </c>
      <c r="R5" s="6" t="s">
        <v>367</v>
      </c>
      <c r="S5" s="7" t="s">
        <v>368</v>
      </c>
    </row>
    <row r="6" spans="1:28" x14ac:dyDescent="0.25">
      <c r="B6" s="13">
        <v>0</v>
      </c>
      <c r="C6" s="13">
        <v>500</v>
      </c>
      <c r="D6" s="13">
        <v>1</v>
      </c>
      <c r="E6" s="13"/>
      <c r="F6" s="14">
        <v>0.153</v>
      </c>
      <c r="G6" s="13"/>
      <c r="H6" s="13">
        <f>C6/D6</f>
        <v>500</v>
      </c>
      <c r="I6" s="15">
        <f>F6/H6</f>
        <v>3.0600000000000001E-4</v>
      </c>
      <c r="J6" s="15">
        <f>I6/C6</f>
        <v>6.1200000000000003E-7</v>
      </c>
      <c r="K6" s="13"/>
      <c r="L6" s="16">
        <v>0.53125</v>
      </c>
      <c r="M6" s="16">
        <v>2111</v>
      </c>
      <c r="N6" s="16">
        <v>12288</v>
      </c>
      <c r="O6" s="16">
        <v>-15480</v>
      </c>
      <c r="P6" s="16">
        <v>136</v>
      </c>
      <c r="Q6" s="9"/>
      <c r="S6" s="4"/>
    </row>
    <row r="7" spans="1:28" x14ac:dyDescent="0.25">
      <c r="B7">
        <v>1</v>
      </c>
      <c r="C7">
        <v>100</v>
      </c>
      <c r="D7">
        <v>1</v>
      </c>
      <c r="F7" s="3">
        <v>3.0499999999999999E-2</v>
      </c>
      <c r="G7" s="4">
        <f>F6/F7</f>
        <v>5.0163934426229506</v>
      </c>
      <c r="H7">
        <f t="shared" ref="H7:H13" si="0">C7/D7</f>
        <v>100</v>
      </c>
      <c r="I7" s="5">
        <f t="shared" ref="I7:I13" si="1">F7/H7</f>
        <v>3.0499999999999999E-4</v>
      </c>
      <c r="J7" s="5">
        <f t="shared" ref="J7:J13" si="2">I7/C7</f>
        <v>3.05E-6</v>
      </c>
      <c r="L7" s="9">
        <v>0.5</v>
      </c>
      <c r="M7" s="9">
        <v>63</v>
      </c>
      <c r="N7" s="9">
        <v>0</v>
      </c>
      <c r="O7" s="9">
        <v>-2476</v>
      </c>
      <c r="P7" s="9">
        <v>32.000950000000003</v>
      </c>
      <c r="Q7" s="9"/>
      <c r="S7" s="4"/>
    </row>
    <row r="8" spans="1:28" x14ac:dyDescent="0.25">
      <c r="B8">
        <v>2</v>
      </c>
      <c r="C8">
        <v>200</v>
      </c>
      <c r="D8">
        <v>1</v>
      </c>
      <c r="F8" s="3">
        <v>6.0999999999999999E-2</v>
      </c>
      <c r="G8" s="4">
        <f>F8/F7</f>
        <v>2</v>
      </c>
      <c r="H8">
        <f t="shared" si="0"/>
        <v>200</v>
      </c>
      <c r="I8" s="5">
        <f t="shared" si="1"/>
        <v>3.0499999999999999E-4</v>
      </c>
      <c r="J8" s="5">
        <f t="shared" si="2"/>
        <v>1.525E-6</v>
      </c>
      <c r="L8" s="9">
        <v>0.5</v>
      </c>
      <c r="M8" s="9">
        <v>63</v>
      </c>
      <c r="N8" s="9">
        <v>0</v>
      </c>
      <c r="O8" s="9">
        <v>-2067</v>
      </c>
      <c r="P8" s="9">
        <v>128.00309999999999</v>
      </c>
      <c r="Q8" s="9"/>
      <c r="S8" s="4"/>
    </row>
    <row r="9" spans="1:28" x14ac:dyDescent="0.25">
      <c r="B9">
        <v>3</v>
      </c>
      <c r="C9">
        <v>0</v>
      </c>
      <c r="D9">
        <v>1</v>
      </c>
      <c r="F9" s="3">
        <v>0</v>
      </c>
      <c r="H9">
        <f t="shared" si="0"/>
        <v>0</v>
      </c>
      <c r="I9" s="5"/>
      <c r="J9" s="5"/>
      <c r="L9" s="9">
        <v>0</v>
      </c>
      <c r="M9" s="9">
        <v>0</v>
      </c>
      <c r="N9" s="9">
        <v>0</v>
      </c>
      <c r="O9" s="9">
        <v>0</v>
      </c>
      <c r="P9" s="10">
        <v>1.0000000000000001E-43</v>
      </c>
      <c r="Q9" s="9"/>
      <c r="S9" s="4"/>
    </row>
    <row r="10" spans="1:28" x14ac:dyDescent="0.25">
      <c r="B10" s="13">
        <v>4</v>
      </c>
      <c r="C10" s="13">
        <v>500</v>
      </c>
      <c r="D10" s="13">
        <v>1</v>
      </c>
      <c r="E10" s="13"/>
      <c r="F10" s="14">
        <v>0.153</v>
      </c>
      <c r="G10" s="13"/>
      <c r="H10" s="13">
        <f t="shared" si="0"/>
        <v>500</v>
      </c>
      <c r="I10" s="15">
        <f t="shared" si="1"/>
        <v>3.0600000000000001E-4</v>
      </c>
      <c r="J10" s="15">
        <f t="shared" si="2"/>
        <v>6.1200000000000003E-7</v>
      </c>
      <c r="K10" s="13"/>
      <c r="L10" s="16">
        <v>0.5</v>
      </c>
      <c r="M10" s="16">
        <v>63</v>
      </c>
      <c r="N10" s="16">
        <v>0</v>
      </c>
      <c r="O10" s="16">
        <v>-1548</v>
      </c>
      <c r="P10" s="16">
        <v>128</v>
      </c>
      <c r="Q10" s="9"/>
      <c r="S10" s="4"/>
    </row>
    <row r="11" spans="1:28" x14ac:dyDescent="0.25">
      <c r="B11">
        <v>5</v>
      </c>
      <c r="C11">
        <v>500</v>
      </c>
      <c r="D11">
        <v>10</v>
      </c>
      <c r="F11" s="3">
        <v>3.0500000000000002E-3</v>
      </c>
      <c r="G11" s="3">
        <f>F10/F11</f>
        <v>50.163934426229503</v>
      </c>
      <c r="H11">
        <f t="shared" si="0"/>
        <v>50</v>
      </c>
      <c r="I11" s="5">
        <f t="shared" si="1"/>
        <v>6.1000000000000005E-5</v>
      </c>
      <c r="J11" s="5">
        <f t="shared" si="2"/>
        <v>1.2200000000000001E-7</v>
      </c>
      <c r="L11" s="9">
        <v>0.5</v>
      </c>
      <c r="M11" s="9">
        <v>63</v>
      </c>
      <c r="N11" s="9">
        <v>0</v>
      </c>
      <c r="O11" s="9">
        <v>26880</v>
      </c>
      <c r="P11" s="9">
        <v>128.00380000000001</v>
      </c>
      <c r="Q11" s="9"/>
      <c r="S11" s="4"/>
    </row>
    <row r="12" spans="1:28" x14ac:dyDescent="0.25">
      <c r="B12">
        <v>6</v>
      </c>
      <c r="C12">
        <v>500</v>
      </c>
      <c r="D12">
        <v>50</v>
      </c>
      <c r="F12" s="3">
        <v>1.5299999999999999E-2</v>
      </c>
      <c r="H12">
        <f t="shared" si="0"/>
        <v>10</v>
      </c>
      <c r="I12" s="5">
        <f t="shared" si="1"/>
        <v>1.5299999999999999E-3</v>
      </c>
      <c r="J12" s="5">
        <f t="shared" si="2"/>
        <v>3.0599999999999999E-6</v>
      </c>
      <c r="L12" s="9">
        <v>0.5</v>
      </c>
      <c r="M12" s="9">
        <v>63</v>
      </c>
      <c r="N12" s="9">
        <v>0</v>
      </c>
      <c r="O12" s="9">
        <v>-2886</v>
      </c>
      <c r="P12" s="9">
        <v>128.00380000000001</v>
      </c>
      <c r="Q12" s="9"/>
      <c r="S12" s="4"/>
    </row>
    <row r="13" spans="1:28" x14ac:dyDescent="0.25">
      <c r="B13">
        <v>7</v>
      </c>
      <c r="C13">
        <v>500</v>
      </c>
      <c r="D13">
        <v>2</v>
      </c>
      <c r="F13" s="3">
        <v>7.6300000000000007E-2</v>
      </c>
      <c r="H13">
        <f t="shared" si="0"/>
        <v>250</v>
      </c>
      <c r="I13" s="5">
        <f t="shared" si="1"/>
        <v>3.0520000000000005E-4</v>
      </c>
      <c r="J13" s="5">
        <f t="shared" si="2"/>
        <v>6.1040000000000012E-7</v>
      </c>
      <c r="L13" s="9">
        <v>0.5</v>
      </c>
      <c r="M13" s="9">
        <v>63</v>
      </c>
      <c r="N13" s="9">
        <v>0</v>
      </c>
      <c r="O13" s="9">
        <v>-1957</v>
      </c>
      <c r="P13" s="9">
        <v>128.00380000000001</v>
      </c>
      <c r="Q13" s="9"/>
      <c r="S13" s="4"/>
    </row>
    <row r="15" spans="1:28" x14ac:dyDescent="0.25">
      <c r="A15" t="s">
        <v>385</v>
      </c>
      <c r="C15" t="s">
        <v>390</v>
      </c>
    </row>
    <row r="16" spans="1:28" x14ac:dyDescent="0.25">
      <c r="A16" t="s">
        <v>386</v>
      </c>
      <c r="B16">
        <v>0</v>
      </c>
      <c r="C16">
        <v>500</v>
      </c>
      <c r="D16">
        <v>1</v>
      </c>
      <c r="E16" s="25">
        <f>C16/$C$16</f>
        <v>1</v>
      </c>
      <c r="F16" s="2">
        <v>0.153</v>
      </c>
      <c r="G16" s="25">
        <f>F16/$F$16</f>
        <v>1</v>
      </c>
      <c r="H16" s="2"/>
      <c r="L16" s="9">
        <v>0.53125</v>
      </c>
      <c r="M16" s="9">
        <v>2111</v>
      </c>
      <c r="N16" s="9">
        <v>12288</v>
      </c>
      <c r="O16" s="9">
        <v>-15480</v>
      </c>
      <c r="P16" s="24">
        <v>136</v>
      </c>
      <c r="Q16" s="23">
        <v>2115</v>
      </c>
      <c r="R16" s="23">
        <v>-1536</v>
      </c>
      <c r="S16" s="9">
        <v>256</v>
      </c>
      <c r="T16">
        <f>Q16*$L$26</f>
        <v>0.64544677734375</v>
      </c>
      <c r="U16">
        <f>R16*$L$26</f>
        <v>-0.46875</v>
      </c>
      <c r="V16">
        <f>Q16/$L$26</f>
        <v>6930432</v>
      </c>
      <c r="W16">
        <f>R16/$L$26</f>
        <v>-5033164.7999999998</v>
      </c>
      <c r="X16">
        <f>O16*$L$26</f>
        <v>-4.72412109375</v>
      </c>
      <c r="Z16">
        <f>X16/$X$16</f>
        <v>1</v>
      </c>
      <c r="AA16">
        <f>ABS(N16-R16)</f>
        <v>13824</v>
      </c>
      <c r="AB16">
        <f t="shared" ref="AB16:AB18" si="3">AA16/$AA$16</f>
        <v>1</v>
      </c>
    </row>
    <row r="17" spans="1:28" x14ac:dyDescent="0.25">
      <c r="A17" t="s">
        <v>387</v>
      </c>
      <c r="B17">
        <v>0</v>
      </c>
      <c r="C17">
        <v>100</v>
      </c>
      <c r="D17">
        <v>1</v>
      </c>
      <c r="E17" s="25">
        <f>C17/$C$16</f>
        <v>0.2</v>
      </c>
      <c r="F17" s="2">
        <v>3.0499999999999999E-2</v>
      </c>
      <c r="G17" s="25">
        <f t="shared" ref="G17:G19" si="4">F17/$F$16</f>
        <v>0.19934640522875816</v>
      </c>
      <c r="L17" s="9">
        <v>0.53125</v>
      </c>
      <c r="M17" s="9">
        <v>2111</v>
      </c>
      <c r="N17" s="9">
        <v>12288</v>
      </c>
      <c r="O17" s="9">
        <v>-24768</v>
      </c>
      <c r="P17" s="24">
        <v>34</v>
      </c>
      <c r="Q17" s="23">
        <v>2114</v>
      </c>
      <c r="R17" s="23">
        <v>-14336</v>
      </c>
      <c r="S17" s="9">
        <v>256</v>
      </c>
      <c r="T17">
        <f t="shared" ref="T17:T19" si="5">Q17*$L$26</f>
        <v>0.6451416015625</v>
      </c>
      <c r="U17">
        <f t="shared" ref="U17:U19" si="6">R17*$L$26</f>
        <v>-4.375</v>
      </c>
      <c r="V17">
        <f t="shared" ref="V17:V19" si="7">Q17/$L$26</f>
        <v>6927155.2000000002</v>
      </c>
      <c r="W17">
        <f t="shared" ref="W17:W19" si="8">R17/$L$26</f>
        <v>-46976204.799999997</v>
      </c>
      <c r="X17">
        <f t="shared" ref="X17:X19" si="9">O17*$L$26</f>
        <v>-7.55859375</v>
      </c>
      <c r="Z17">
        <f t="shared" ref="Z17:Z19" si="10">X17/$X$16</f>
        <v>1.6</v>
      </c>
      <c r="AA17">
        <f t="shared" ref="AA17:AA19" si="11">ABS(N17-R17)</f>
        <v>26624</v>
      </c>
      <c r="AB17">
        <f t="shared" si="3"/>
        <v>1.9259259259259258</v>
      </c>
    </row>
    <row r="18" spans="1:28" x14ac:dyDescent="0.25">
      <c r="A18" t="s">
        <v>388</v>
      </c>
      <c r="B18">
        <v>0</v>
      </c>
      <c r="C18">
        <v>200</v>
      </c>
      <c r="D18">
        <v>1</v>
      </c>
      <c r="E18" s="25">
        <f>C18/$C$16</f>
        <v>0.4</v>
      </c>
      <c r="F18" s="2">
        <v>6.0999999999999999E-2</v>
      </c>
      <c r="G18" s="25">
        <f t="shared" si="4"/>
        <v>0.39869281045751631</v>
      </c>
      <c r="L18" s="9">
        <v>0.53125</v>
      </c>
      <c r="M18" s="9">
        <v>2111</v>
      </c>
      <c r="N18" s="9">
        <v>12288</v>
      </c>
      <c r="O18" s="9">
        <v>-20672</v>
      </c>
      <c r="P18" s="24">
        <v>32.00027</v>
      </c>
      <c r="Q18" s="23">
        <v>2115</v>
      </c>
      <c r="R18" s="23">
        <v>18432</v>
      </c>
      <c r="S18" s="9">
        <v>256</v>
      </c>
      <c r="T18">
        <f t="shared" si="5"/>
        <v>0.64544677734375</v>
      </c>
      <c r="U18">
        <f t="shared" si="6"/>
        <v>5.625</v>
      </c>
      <c r="V18">
        <f t="shared" si="7"/>
        <v>6930432</v>
      </c>
      <c r="W18">
        <f t="shared" si="8"/>
        <v>60397977.600000001</v>
      </c>
      <c r="X18">
        <f t="shared" si="9"/>
        <v>-6.30859375</v>
      </c>
      <c r="Z18">
        <f t="shared" si="10"/>
        <v>1.3354005167958656</v>
      </c>
      <c r="AA18">
        <f t="shared" si="11"/>
        <v>6144</v>
      </c>
      <c r="AB18">
        <f t="shared" si="3"/>
        <v>0.44444444444444442</v>
      </c>
    </row>
    <row r="19" spans="1:28" x14ac:dyDescent="0.25">
      <c r="A19" t="s">
        <v>389</v>
      </c>
      <c r="B19">
        <v>0</v>
      </c>
      <c r="C19">
        <v>200</v>
      </c>
      <c r="D19">
        <v>1</v>
      </c>
      <c r="E19" s="25">
        <f>C19/$C$16</f>
        <v>0.4</v>
      </c>
      <c r="F19" s="2">
        <v>6.0999999999999999E-2</v>
      </c>
      <c r="G19" s="25">
        <f t="shared" si="4"/>
        <v>0.39869281045751631</v>
      </c>
      <c r="L19" s="9">
        <v>0.53125</v>
      </c>
      <c r="M19" s="9">
        <v>2111</v>
      </c>
      <c r="N19" s="9">
        <v>12288</v>
      </c>
      <c r="O19" s="9">
        <v>-20672</v>
      </c>
      <c r="P19" s="24">
        <v>32.00027</v>
      </c>
      <c r="Q19" s="23">
        <v>2115</v>
      </c>
      <c r="R19" s="23">
        <v>18432</v>
      </c>
      <c r="S19" s="9">
        <v>256</v>
      </c>
      <c r="T19">
        <f t="shared" si="5"/>
        <v>0.64544677734375</v>
      </c>
      <c r="U19">
        <f t="shared" si="6"/>
        <v>5.625</v>
      </c>
      <c r="V19">
        <f t="shared" si="7"/>
        <v>6930432</v>
      </c>
      <c r="W19">
        <f t="shared" si="8"/>
        <v>60397977.600000001</v>
      </c>
      <c r="X19">
        <f t="shared" si="9"/>
        <v>-6.30859375</v>
      </c>
      <c r="Z19">
        <f t="shared" si="10"/>
        <v>1.3354005167958656</v>
      </c>
      <c r="AA19">
        <f t="shared" si="11"/>
        <v>6144</v>
      </c>
      <c r="AB19">
        <f>AA19/$AA$16</f>
        <v>0.44444444444444442</v>
      </c>
    </row>
    <row r="22" spans="1:28" x14ac:dyDescent="0.25">
      <c r="A22" t="s">
        <v>407</v>
      </c>
      <c r="C22">
        <v>100</v>
      </c>
      <c r="D22">
        <v>1</v>
      </c>
      <c r="F22" s="2">
        <v>3.0499999999999999E-2</v>
      </c>
    </row>
    <row r="23" spans="1:28" x14ac:dyDescent="0.25">
      <c r="A23" t="s">
        <v>408</v>
      </c>
      <c r="C23">
        <v>500</v>
      </c>
      <c r="D23">
        <v>1</v>
      </c>
      <c r="F23" s="2">
        <v>0.153</v>
      </c>
      <c r="K23" s="12" t="s">
        <v>238</v>
      </c>
      <c r="L23" s="9">
        <v>20</v>
      </c>
    </row>
    <row r="24" spans="1:28" x14ac:dyDescent="0.25">
      <c r="A24" t="s">
        <v>409</v>
      </c>
      <c r="C24">
        <v>100</v>
      </c>
      <c r="D24">
        <v>10</v>
      </c>
      <c r="F24" s="2">
        <v>3.0500000000000002E-3</v>
      </c>
      <c r="K24" s="12" t="s">
        <v>234</v>
      </c>
      <c r="L24" s="9">
        <v>16</v>
      </c>
    </row>
    <row r="25" spans="1:28" x14ac:dyDescent="0.25">
      <c r="A25" t="s">
        <v>410</v>
      </c>
      <c r="C25">
        <v>500</v>
      </c>
      <c r="D25">
        <v>10</v>
      </c>
      <c r="F25" s="2">
        <v>1.5299999999999999E-2</v>
      </c>
      <c r="K25" s="12" t="s">
        <v>235</v>
      </c>
      <c r="L25" s="9">
        <f>2^L24</f>
        <v>65536</v>
      </c>
    </row>
    <row r="26" spans="1:28" x14ac:dyDescent="0.25">
      <c r="A26" t="s">
        <v>411</v>
      </c>
      <c r="C26">
        <v>500</v>
      </c>
      <c r="D26">
        <v>2</v>
      </c>
      <c r="F26" s="2">
        <v>7.6300000000000007E-2</v>
      </c>
      <c r="K26" s="12" t="s">
        <v>236</v>
      </c>
      <c r="L26" s="9">
        <f>L23/L25</f>
        <v>3.0517578125E-4</v>
      </c>
    </row>
    <row r="27" spans="1:28" x14ac:dyDescent="0.25">
      <c r="A27" t="s">
        <v>412</v>
      </c>
      <c r="C27">
        <v>500</v>
      </c>
      <c r="D27">
        <v>50</v>
      </c>
      <c r="F27" s="2">
        <v>3.0500000000000002E-3</v>
      </c>
      <c r="K27" s="12" t="s">
        <v>237</v>
      </c>
      <c r="L27" s="9">
        <f>L25/L23</f>
        <v>3276.8</v>
      </c>
    </row>
    <row r="28" spans="1:28" x14ac:dyDescent="0.25">
      <c r="A28" t="s">
        <v>413</v>
      </c>
      <c r="C28">
        <v>100</v>
      </c>
      <c r="D28">
        <v>1</v>
      </c>
      <c r="F28" s="2">
        <v>3.0499999999999999E-2</v>
      </c>
    </row>
    <row r="29" spans="1:28" x14ac:dyDescent="0.25">
      <c r="A29" t="s">
        <v>414</v>
      </c>
      <c r="C29">
        <v>200</v>
      </c>
      <c r="D29">
        <v>1</v>
      </c>
      <c r="F29" s="2">
        <v>1.2199999999999999E-3</v>
      </c>
    </row>
    <row r="30" spans="1:28" x14ac:dyDescent="0.25">
      <c r="A30" t="s">
        <v>415</v>
      </c>
      <c r="C30">
        <v>200</v>
      </c>
      <c r="D30">
        <v>1</v>
      </c>
      <c r="F30" s="2">
        <v>1.2199999999999999E-3</v>
      </c>
    </row>
    <row r="42" spans="5:5" x14ac:dyDescent="0.25">
      <c r="E42" s="1"/>
    </row>
  </sheetData>
  <mergeCells count="1">
    <mergeCell ref="C4:D4"/>
  </mergeCells>
  <pageMargins left="0.7" right="0.7" top="0.75" bottom="0.75" header="0.3" footer="0.3"/>
  <pageSetup paperSize="9" scale="7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T69"/>
  <sheetViews>
    <sheetView workbookViewId="0">
      <selection activeCell="D1" sqref="D1"/>
    </sheetView>
  </sheetViews>
  <sheetFormatPr defaultRowHeight="15" x14ac:dyDescent="0.25"/>
  <cols>
    <col min="3" max="3" width="12" customWidth="1"/>
    <col min="4" max="4" width="25.42578125" customWidth="1"/>
    <col min="5" max="5" width="20.5703125" customWidth="1"/>
    <col min="6" max="6" width="15.7109375" customWidth="1"/>
    <col min="8" max="8" width="25.42578125" customWidth="1"/>
    <col min="9" max="9" width="21.28515625" customWidth="1"/>
    <col min="10" max="10" width="22.140625" customWidth="1"/>
    <col min="12" max="14" width="24.140625" customWidth="1"/>
    <col min="17" max="20" width="35.42578125" customWidth="1"/>
  </cols>
  <sheetData>
    <row r="1" spans="3:20" x14ac:dyDescent="0.25">
      <c r="C1" t="s">
        <v>416</v>
      </c>
      <c r="D1" t="s">
        <v>417</v>
      </c>
      <c r="H1" t="s">
        <v>463</v>
      </c>
      <c r="I1" t="s">
        <v>464</v>
      </c>
      <c r="L1" t="s">
        <v>465</v>
      </c>
      <c r="M1">
        <v>100</v>
      </c>
      <c r="N1">
        <v>10</v>
      </c>
      <c r="P1" t="s">
        <v>414</v>
      </c>
    </row>
    <row r="2" spans="3:20" x14ac:dyDescent="0.25">
      <c r="C2" t="s">
        <v>10</v>
      </c>
      <c r="D2" t="s">
        <v>12</v>
      </c>
      <c r="E2" t="s">
        <v>13</v>
      </c>
      <c r="F2" t="s">
        <v>14</v>
      </c>
      <c r="H2" t="s">
        <v>12</v>
      </c>
      <c r="I2" t="s">
        <v>13</v>
      </c>
      <c r="J2" t="s">
        <v>14</v>
      </c>
      <c r="L2" t="s">
        <v>12</v>
      </c>
      <c r="M2" t="s">
        <v>13</v>
      </c>
      <c r="N2" t="s">
        <v>14</v>
      </c>
      <c r="P2" t="s">
        <v>10</v>
      </c>
      <c r="Q2" t="s">
        <v>418</v>
      </c>
      <c r="R2" t="s">
        <v>12</v>
      </c>
      <c r="S2" t="s">
        <v>13</v>
      </c>
      <c r="T2" t="s">
        <v>14</v>
      </c>
    </row>
    <row r="3" spans="3:20" x14ac:dyDescent="0.25">
      <c r="C3" t="s">
        <v>15</v>
      </c>
      <c r="D3" t="s">
        <v>12</v>
      </c>
      <c r="E3" t="s">
        <v>13</v>
      </c>
      <c r="F3" t="s">
        <v>14</v>
      </c>
      <c r="H3" t="s">
        <v>12</v>
      </c>
      <c r="I3" t="s">
        <v>13</v>
      </c>
      <c r="J3" t="s">
        <v>14</v>
      </c>
      <c r="L3" t="s">
        <v>12</v>
      </c>
      <c r="M3" t="s">
        <v>13</v>
      </c>
      <c r="N3" t="s">
        <v>14</v>
      </c>
      <c r="P3" t="s">
        <v>15</v>
      </c>
      <c r="Q3" t="s">
        <v>419</v>
      </c>
      <c r="R3" t="s">
        <v>12</v>
      </c>
      <c r="S3" t="s">
        <v>13</v>
      </c>
      <c r="T3" t="s">
        <v>14</v>
      </c>
    </row>
    <row r="4" spans="3:20" x14ac:dyDescent="0.25">
      <c r="C4" t="s">
        <v>17</v>
      </c>
      <c r="D4" t="s">
        <v>421</v>
      </c>
      <c r="E4" t="s">
        <v>422</v>
      </c>
      <c r="F4" t="s">
        <v>14</v>
      </c>
      <c r="H4" t="s">
        <v>421</v>
      </c>
      <c r="I4" t="s">
        <v>422</v>
      </c>
      <c r="J4" t="s">
        <v>14</v>
      </c>
      <c r="L4" t="s">
        <v>421</v>
      </c>
      <c r="M4" t="s">
        <v>422</v>
      </c>
      <c r="N4" t="s">
        <v>14</v>
      </c>
      <c r="P4" t="s">
        <v>17</v>
      </c>
      <c r="Q4" t="s">
        <v>420</v>
      </c>
      <c r="R4" t="s">
        <v>421</v>
      </c>
      <c r="S4" t="s">
        <v>422</v>
      </c>
      <c r="T4" t="s">
        <v>14</v>
      </c>
    </row>
    <row r="5" spans="3:20" x14ac:dyDescent="0.25">
      <c r="C5" t="s">
        <v>21</v>
      </c>
      <c r="D5" t="s">
        <v>424</v>
      </c>
      <c r="E5" t="s">
        <v>425</v>
      </c>
      <c r="F5" t="s">
        <v>426</v>
      </c>
      <c r="H5" t="s">
        <v>424</v>
      </c>
      <c r="I5" t="s">
        <v>425</v>
      </c>
      <c r="J5" t="s">
        <v>426</v>
      </c>
      <c r="L5" t="s">
        <v>424</v>
      </c>
      <c r="M5" t="s">
        <v>425</v>
      </c>
      <c r="N5" t="s">
        <v>426</v>
      </c>
      <c r="P5" t="s">
        <v>21</v>
      </c>
      <c r="Q5" t="s">
        <v>423</v>
      </c>
      <c r="R5" t="s">
        <v>424</v>
      </c>
      <c r="S5" t="s">
        <v>425</v>
      </c>
      <c r="T5" t="s">
        <v>426</v>
      </c>
    </row>
    <row r="6" spans="3:20" x14ac:dyDescent="0.25">
      <c r="C6" t="s">
        <v>26</v>
      </c>
      <c r="D6" t="s">
        <v>428</v>
      </c>
      <c r="E6" t="s">
        <v>429</v>
      </c>
      <c r="F6" t="s">
        <v>14</v>
      </c>
      <c r="H6" t="s">
        <v>428</v>
      </c>
      <c r="I6" t="s">
        <v>429</v>
      </c>
      <c r="J6" t="s">
        <v>14</v>
      </c>
      <c r="L6" t="s">
        <v>428</v>
      </c>
      <c r="M6" t="s">
        <v>429</v>
      </c>
      <c r="N6" t="s">
        <v>14</v>
      </c>
      <c r="P6" t="s">
        <v>26</v>
      </c>
      <c r="Q6" t="s">
        <v>427</v>
      </c>
      <c r="R6" t="s">
        <v>428</v>
      </c>
      <c r="S6" t="s">
        <v>429</v>
      </c>
      <c r="T6" t="s">
        <v>14</v>
      </c>
    </row>
    <row r="7" spans="3:20" x14ac:dyDescent="0.25">
      <c r="C7" t="s">
        <v>30</v>
      </c>
      <c r="D7" t="s">
        <v>431</v>
      </c>
      <c r="E7" t="s">
        <v>432</v>
      </c>
      <c r="F7" t="s">
        <v>433</v>
      </c>
      <c r="H7" t="s">
        <v>431</v>
      </c>
      <c r="I7" t="s">
        <v>432</v>
      </c>
      <c r="J7" t="s">
        <v>433</v>
      </c>
      <c r="L7" t="s">
        <v>431</v>
      </c>
      <c r="M7" t="s">
        <v>432</v>
      </c>
      <c r="N7" t="s">
        <v>433</v>
      </c>
      <c r="P7" t="s">
        <v>30</v>
      </c>
      <c r="Q7" t="s">
        <v>430</v>
      </c>
      <c r="R7" t="s">
        <v>431</v>
      </c>
      <c r="S7" t="s">
        <v>432</v>
      </c>
      <c r="T7" t="s">
        <v>433</v>
      </c>
    </row>
    <row r="8" spans="3:20" x14ac:dyDescent="0.25">
      <c r="C8" t="s">
        <v>35</v>
      </c>
      <c r="D8" t="s">
        <v>37</v>
      </c>
      <c r="E8" t="s">
        <v>38</v>
      </c>
      <c r="F8" t="s">
        <v>14</v>
      </c>
      <c r="H8" t="s">
        <v>37</v>
      </c>
      <c r="I8" t="s">
        <v>38</v>
      </c>
      <c r="J8" t="s">
        <v>14</v>
      </c>
      <c r="L8" t="s">
        <v>37</v>
      </c>
      <c r="M8" t="s">
        <v>38</v>
      </c>
      <c r="N8" t="s">
        <v>14</v>
      </c>
      <c r="P8" t="s">
        <v>35</v>
      </c>
      <c r="Q8" t="s">
        <v>36</v>
      </c>
      <c r="R8" t="s">
        <v>37</v>
      </c>
      <c r="S8" t="s">
        <v>38</v>
      </c>
      <c r="T8" t="s">
        <v>14</v>
      </c>
    </row>
    <row r="9" spans="3:20" x14ac:dyDescent="0.25">
      <c r="C9" t="s">
        <v>39</v>
      </c>
      <c r="D9" t="s">
        <v>41</v>
      </c>
      <c r="E9" t="s">
        <v>42</v>
      </c>
      <c r="F9" t="s">
        <v>43</v>
      </c>
      <c r="H9" t="s">
        <v>41</v>
      </c>
      <c r="I9" t="s">
        <v>42</v>
      </c>
      <c r="J9" t="s">
        <v>43</v>
      </c>
      <c r="L9" t="s">
        <v>41</v>
      </c>
      <c r="M9" t="s">
        <v>42</v>
      </c>
      <c r="N9" t="s">
        <v>43</v>
      </c>
      <c r="P9" t="s">
        <v>39</v>
      </c>
      <c r="Q9" t="s">
        <v>40</v>
      </c>
      <c r="R9" t="s">
        <v>41</v>
      </c>
      <c r="S9" t="s">
        <v>42</v>
      </c>
      <c r="T9" t="s">
        <v>43</v>
      </c>
    </row>
    <row r="10" spans="3:20" x14ac:dyDescent="0.25">
      <c r="C10" t="s">
        <v>44</v>
      </c>
      <c r="D10" t="s">
        <v>37</v>
      </c>
      <c r="E10" t="s">
        <v>38</v>
      </c>
      <c r="F10" t="s">
        <v>14</v>
      </c>
      <c r="H10" t="s">
        <v>37</v>
      </c>
      <c r="I10" t="s">
        <v>38</v>
      </c>
      <c r="J10" t="s">
        <v>14</v>
      </c>
      <c r="L10" t="s">
        <v>37</v>
      </c>
      <c r="M10" t="s">
        <v>38</v>
      </c>
      <c r="N10" t="s">
        <v>14</v>
      </c>
      <c r="P10" t="s">
        <v>44</v>
      </c>
      <c r="Q10" t="s">
        <v>36</v>
      </c>
      <c r="R10" t="s">
        <v>37</v>
      </c>
      <c r="S10" t="s">
        <v>38</v>
      </c>
      <c r="T10" t="s">
        <v>14</v>
      </c>
    </row>
    <row r="11" spans="3:20" x14ac:dyDescent="0.25">
      <c r="C11" t="s">
        <v>45</v>
      </c>
      <c r="D11" t="s">
        <v>41</v>
      </c>
      <c r="E11" t="s">
        <v>42</v>
      </c>
      <c r="F11" t="s">
        <v>43</v>
      </c>
      <c r="H11" t="s">
        <v>41</v>
      </c>
      <c r="I11" t="s">
        <v>42</v>
      </c>
      <c r="J11" t="s">
        <v>43</v>
      </c>
      <c r="L11" t="s">
        <v>41</v>
      </c>
      <c r="M11" t="s">
        <v>42</v>
      </c>
      <c r="N11" t="s">
        <v>43</v>
      </c>
      <c r="P11" t="s">
        <v>45</v>
      </c>
      <c r="Q11" t="s">
        <v>46</v>
      </c>
      <c r="R11" t="s">
        <v>41</v>
      </c>
      <c r="S11" t="s">
        <v>42</v>
      </c>
      <c r="T11" t="s">
        <v>43</v>
      </c>
    </row>
    <row r="12" spans="3:20" x14ac:dyDescent="0.25">
      <c r="C12" t="s">
        <v>47</v>
      </c>
      <c r="D12" t="s">
        <v>37</v>
      </c>
      <c r="E12" t="s">
        <v>38</v>
      </c>
      <c r="F12" t="s">
        <v>14</v>
      </c>
      <c r="H12" t="s">
        <v>37</v>
      </c>
      <c r="I12" t="s">
        <v>38</v>
      </c>
      <c r="J12" t="s">
        <v>14</v>
      </c>
      <c r="L12" t="s">
        <v>37</v>
      </c>
      <c r="M12" t="s">
        <v>38</v>
      </c>
      <c r="N12" t="s">
        <v>14</v>
      </c>
      <c r="P12" t="s">
        <v>47</v>
      </c>
      <c r="Q12" t="s">
        <v>48</v>
      </c>
      <c r="R12" t="s">
        <v>37</v>
      </c>
      <c r="S12" t="s">
        <v>38</v>
      </c>
      <c r="T12" t="s">
        <v>14</v>
      </c>
    </row>
    <row r="13" spans="3:20" x14ac:dyDescent="0.25">
      <c r="C13" t="s">
        <v>49</v>
      </c>
      <c r="D13" t="s">
        <v>434</v>
      </c>
      <c r="E13" t="s">
        <v>435</v>
      </c>
      <c r="F13" t="s">
        <v>43</v>
      </c>
      <c r="H13" t="s">
        <v>434</v>
      </c>
      <c r="I13" t="s">
        <v>435</v>
      </c>
      <c r="J13" t="s">
        <v>43</v>
      </c>
      <c r="L13" t="s">
        <v>434</v>
      </c>
      <c r="M13" t="s">
        <v>435</v>
      </c>
      <c r="N13" t="s">
        <v>43</v>
      </c>
      <c r="P13" t="s">
        <v>49</v>
      </c>
      <c r="Q13" t="s">
        <v>50</v>
      </c>
      <c r="R13" t="s">
        <v>51</v>
      </c>
      <c r="S13" t="s">
        <v>52</v>
      </c>
      <c r="T13" t="s">
        <v>43</v>
      </c>
    </row>
    <row r="14" spans="3:20" x14ac:dyDescent="0.25">
      <c r="C14" t="s">
        <v>53</v>
      </c>
      <c r="D14" t="s">
        <v>436</v>
      </c>
      <c r="E14" t="s">
        <v>437</v>
      </c>
      <c r="F14" t="s">
        <v>438</v>
      </c>
      <c r="G14" s="41">
        <v>1</v>
      </c>
      <c r="H14" t="s">
        <v>436</v>
      </c>
      <c r="I14" t="s">
        <v>437</v>
      </c>
      <c r="J14" t="s">
        <v>438</v>
      </c>
      <c r="K14" s="41">
        <v>1</v>
      </c>
      <c r="L14" t="s">
        <v>436</v>
      </c>
      <c r="M14" t="s">
        <v>437</v>
      </c>
      <c r="N14" t="s">
        <v>438</v>
      </c>
      <c r="O14" s="41">
        <v>1</v>
      </c>
      <c r="P14" t="s">
        <v>53</v>
      </c>
      <c r="Q14" t="s">
        <v>370</v>
      </c>
      <c r="R14" t="s">
        <v>55</v>
      </c>
      <c r="S14" t="s">
        <v>56</v>
      </c>
      <c r="T14" t="s">
        <v>57</v>
      </c>
    </row>
    <row r="15" spans="3:20" x14ac:dyDescent="0.25">
      <c r="C15" t="s">
        <v>58</v>
      </c>
      <c r="D15" t="s">
        <v>439</v>
      </c>
      <c r="E15" t="s">
        <v>440</v>
      </c>
      <c r="F15" t="s">
        <v>14</v>
      </c>
      <c r="G15" s="41"/>
      <c r="H15" t="s">
        <v>439</v>
      </c>
      <c r="I15" t="s">
        <v>440</v>
      </c>
      <c r="J15" t="s">
        <v>14</v>
      </c>
      <c r="K15" s="41"/>
      <c r="L15" t="s">
        <v>439</v>
      </c>
      <c r="M15" t="s">
        <v>440</v>
      </c>
      <c r="N15" t="s">
        <v>14</v>
      </c>
      <c r="O15" s="41"/>
      <c r="P15" t="s">
        <v>58</v>
      </c>
      <c r="Q15" t="s">
        <v>371</v>
      </c>
      <c r="R15" t="s">
        <v>60</v>
      </c>
      <c r="S15" t="s">
        <v>61</v>
      </c>
      <c r="T15" t="s">
        <v>14</v>
      </c>
    </row>
    <row r="16" spans="3:20" x14ac:dyDescent="0.25">
      <c r="C16" t="s">
        <v>62</v>
      </c>
      <c r="D16" t="s">
        <v>441</v>
      </c>
      <c r="E16" t="s">
        <v>442</v>
      </c>
      <c r="F16" t="s">
        <v>443</v>
      </c>
      <c r="G16" s="41"/>
      <c r="H16" t="s">
        <v>441</v>
      </c>
      <c r="I16" t="s">
        <v>442</v>
      </c>
      <c r="J16" t="s">
        <v>443</v>
      </c>
      <c r="K16" s="41"/>
      <c r="L16" t="s">
        <v>441</v>
      </c>
      <c r="M16" t="s">
        <v>442</v>
      </c>
      <c r="N16" t="s">
        <v>443</v>
      </c>
      <c r="O16" s="41"/>
      <c r="P16" t="s">
        <v>62</v>
      </c>
      <c r="Q16" t="s">
        <v>372</v>
      </c>
      <c r="R16" t="s">
        <v>373</v>
      </c>
      <c r="S16" t="s">
        <v>374</v>
      </c>
      <c r="T16" t="s">
        <v>66</v>
      </c>
    </row>
    <row r="17" spans="3:20" x14ac:dyDescent="0.25">
      <c r="C17" t="s">
        <v>67</v>
      </c>
      <c r="D17" t="s">
        <v>12</v>
      </c>
      <c r="E17" t="s">
        <v>13</v>
      </c>
      <c r="F17" t="s">
        <v>14</v>
      </c>
      <c r="G17" s="41"/>
      <c r="H17" t="s">
        <v>12</v>
      </c>
      <c r="I17" t="s">
        <v>13</v>
      </c>
      <c r="J17" t="s">
        <v>14</v>
      </c>
      <c r="K17" s="41"/>
      <c r="L17" t="s">
        <v>12</v>
      </c>
      <c r="M17" t="s">
        <v>13</v>
      </c>
      <c r="N17" t="s">
        <v>14</v>
      </c>
      <c r="O17" s="41"/>
      <c r="P17" t="s">
        <v>67</v>
      </c>
      <c r="Q17" t="s">
        <v>375</v>
      </c>
      <c r="R17" t="s">
        <v>98</v>
      </c>
      <c r="S17" t="s">
        <v>99</v>
      </c>
      <c r="T17" t="s">
        <v>100</v>
      </c>
    </row>
    <row r="18" spans="3:20" x14ac:dyDescent="0.25">
      <c r="C18" s="53" t="s">
        <v>72</v>
      </c>
      <c r="D18" s="53" t="s">
        <v>12</v>
      </c>
      <c r="E18" s="53" t="s">
        <v>13</v>
      </c>
      <c r="F18" s="53" t="s">
        <v>14</v>
      </c>
      <c r="G18" s="45">
        <v>2</v>
      </c>
      <c r="H18" s="53" t="s">
        <v>12</v>
      </c>
      <c r="I18" s="53" t="s">
        <v>13</v>
      </c>
      <c r="J18" s="53" t="s">
        <v>14</v>
      </c>
      <c r="K18" s="45">
        <v>2</v>
      </c>
      <c r="L18" s="53" t="s">
        <v>12</v>
      </c>
      <c r="M18" s="53" t="s">
        <v>13</v>
      </c>
      <c r="N18" s="53" t="s">
        <v>14</v>
      </c>
      <c r="O18" s="45">
        <v>2</v>
      </c>
      <c r="P18" s="53" t="s">
        <v>72</v>
      </c>
      <c r="Q18" s="53" t="s">
        <v>466</v>
      </c>
      <c r="R18" s="53" t="s">
        <v>12</v>
      </c>
      <c r="S18" s="53" t="s">
        <v>13</v>
      </c>
      <c r="T18" s="53" t="s">
        <v>14</v>
      </c>
    </row>
    <row r="19" spans="3:20" x14ac:dyDescent="0.25">
      <c r="C19" s="53" t="s">
        <v>74</v>
      </c>
      <c r="D19" s="53" t="s">
        <v>76</v>
      </c>
      <c r="E19" s="53" t="s">
        <v>77</v>
      </c>
      <c r="F19" s="53" t="s">
        <v>14</v>
      </c>
      <c r="G19" s="45"/>
      <c r="H19" s="53" t="s">
        <v>76</v>
      </c>
      <c r="I19" s="53" t="s">
        <v>77</v>
      </c>
      <c r="J19" s="53" t="s">
        <v>14</v>
      </c>
      <c r="K19" s="45"/>
      <c r="L19" s="53" t="s">
        <v>76</v>
      </c>
      <c r="M19" s="53" t="s">
        <v>77</v>
      </c>
      <c r="N19" s="53" t="s">
        <v>14</v>
      </c>
      <c r="O19" s="45"/>
      <c r="P19" s="53" t="s">
        <v>74</v>
      </c>
      <c r="Q19" s="53" t="s">
        <v>467</v>
      </c>
      <c r="R19" s="53" t="s">
        <v>76</v>
      </c>
      <c r="S19" s="53" t="s">
        <v>77</v>
      </c>
      <c r="T19" s="53" t="s">
        <v>14</v>
      </c>
    </row>
    <row r="20" spans="3:20" x14ac:dyDescent="0.25">
      <c r="C20" s="53" t="s">
        <v>78</v>
      </c>
      <c r="D20" s="53" t="s">
        <v>80</v>
      </c>
      <c r="E20" s="53" t="s">
        <v>81</v>
      </c>
      <c r="F20" s="53" t="s">
        <v>82</v>
      </c>
      <c r="G20" s="45"/>
      <c r="H20" s="53" t="s">
        <v>64</v>
      </c>
      <c r="I20" s="53" t="s">
        <v>113</v>
      </c>
      <c r="J20" s="53" t="s">
        <v>82</v>
      </c>
      <c r="K20" s="45"/>
      <c r="L20" s="53" t="s">
        <v>121</v>
      </c>
      <c r="M20" s="53" t="s">
        <v>122</v>
      </c>
      <c r="N20" s="53" t="s">
        <v>82</v>
      </c>
      <c r="O20" s="45"/>
      <c r="P20" s="53" t="s">
        <v>78</v>
      </c>
      <c r="Q20" s="53" t="s">
        <v>468</v>
      </c>
      <c r="R20" s="53" t="s">
        <v>469</v>
      </c>
      <c r="S20" s="53" t="s">
        <v>470</v>
      </c>
      <c r="T20" s="53" t="s">
        <v>82</v>
      </c>
    </row>
    <row r="21" spans="3:20" x14ac:dyDescent="0.25">
      <c r="C21" s="53" t="s">
        <v>83</v>
      </c>
      <c r="D21" s="53" t="s">
        <v>85</v>
      </c>
      <c r="E21" s="53" t="s">
        <v>86</v>
      </c>
      <c r="F21" s="53" t="s">
        <v>87</v>
      </c>
      <c r="G21" s="45"/>
      <c r="H21" s="53" t="s">
        <v>69</v>
      </c>
      <c r="I21" s="53" t="s">
        <v>70</v>
      </c>
      <c r="J21" s="53" t="s">
        <v>71</v>
      </c>
      <c r="K21" s="45"/>
      <c r="L21" s="53" t="s">
        <v>125</v>
      </c>
      <c r="M21" s="53" t="s">
        <v>126</v>
      </c>
      <c r="N21" s="53" t="s">
        <v>127</v>
      </c>
      <c r="O21" s="45"/>
      <c r="P21" s="53" t="s">
        <v>83</v>
      </c>
      <c r="Q21" s="53" t="s">
        <v>471</v>
      </c>
      <c r="R21" s="53" t="s">
        <v>472</v>
      </c>
      <c r="S21" s="53" t="s">
        <v>473</v>
      </c>
      <c r="T21" s="53" t="s">
        <v>474</v>
      </c>
    </row>
    <row r="22" spans="3:20" x14ac:dyDescent="0.25">
      <c r="C22" t="s">
        <v>88</v>
      </c>
      <c r="D22" t="s">
        <v>12</v>
      </c>
      <c r="E22" t="s">
        <v>13</v>
      </c>
      <c r="F22" t="s">
        <v>14</v>
      </c>
      <c r="G22" s="41">
        <v>3</v>
      </c>
      <c r="H22" t="s">
        <v>12</v>
      </c>
      <c r="I22" t="s">
        <v>13</v>
      </c>
      <c r="J22" t="s">
        <v>14</v>
      </c>
      <c r="K22" s="41">
        <v>3</v>
      </c>
      <c r="L22" t="s">
        <v>12</v>
      </c>
      <c r="M22" t="s">
        <v>13</v>
      </c>
      <c r="N22" t="s">
        <v>14</v>
      </c>
      <c r="O22" s="41">
        <v>3</v>
      </c>
      <c r="P22" t="s">
        <v>88</v>
      </c>
      <c r="Q22" t="s">
        <v>102</v>
      </c>
      <c r="R22" t="s">
        <v>12</v>
      </c>
      <c r="S22" t="s">
        <v>13</v>
      </c>
      <c r="T22" t="s">
        <v>14</v>
      </c>
    </row>
    <row r="23" spans="3:20" x14ac:dyDescent="0.25">
      <c r="C23" t="s">
        <v>90</v>
      </c>
      <c r="D23" t="s">
        <v>12</v>
      </c>
      <c r="E23" t="s">
        <v>13</v>
      </c>
      <c r="F23" t="s">
        <v>14</v>
      </c>
      <c r="G23" s="41"/>
      <c r="H23" t="s">
        <v>12</v>
      </c>
      <c r="I23" t="s">
        <v>13</v>
      </c>
      <c r="J23" t="s">
        <v>14</v>
      </c>
      <c r="K23" s="41"/>
      <c r="L23" t="s">
        <v>12</v>
      </c>
      <c r="M23" t="s">
        <v>13</v>
      </c>
      <c r="N23" t="s">
        <v>14</v>
      </c>
      <c r="O23" s="41"/>
      <c r="P23" t="s">
        <v>90</v>
      </c>
      <c r="Q23" t="s">
        <v>102</v>
      </c>
      <c r="R23" t="s">
        <v>12</v>
      </c>
      <c r="S23" t="s">
        <v>13</v>
      </c>
      <c r="T23" t="s">
        <v>14</v>
      </c>
    </row>
    <row r="24" spans="3:20" x14ac:dyDescent="0.25">
      <c r="C24" t="s">
        <v>92</v>
      </c>
      <c r="D24" t="s">
        <v>12</v>
      </c>
      <c r="E24" t="s">
        <v>13</v>
      </c>
      <c r="F24" t="s">
        <v>14</v>
      </c>
      <c r="G24" s="41"/>
      <c r="H24" t="s">
        <v>12</v>
      </c>
      <c r="I24" t="s">
        <v>13</v>
      </c>
      <c r="J24" t="s">
        <v>14</v>
      </c>
      <c r="K24" s="41"/>
      <c r="L24" t="s">
        <v>12</v>
      </c>
      <c r="M24" t="s">
        <v>13</v>
      </c>
      <c r="N24" t="s">
        <v>14</v>
      </c>
      <c r="O24" s="41"/>
      <c r="P24" t="s">
        <v>92</v>
      </c>
      <c r="Q24" t="s">
        <v>102</v>
      </c>
      <c r="R24" t="s">
        <v>12</v>
      </c>
      <c r="S24" t="s">
        <v>13</v>
      </c>
      <c r="T24" t="s">
        <v>14</v>
      </c>
    </row>
    <row r="25" spans="3:20" x14ac:dyDescent="0.25">
      <c r="C25" t="s">
        <v>96</v>
      </c>
      <c r="D25" t="s">
        <v>12</v>
      </c>
      <c r="E25" t="s">
        <v>13</v>
      </c>
      <c r="F25" t="s">
        <v>14</v>
      </c>
      <c r="G25" s="41"/>
      <c r="H25" t="s">
        <v>12</v>
      </c>
      <c r="I25" t="s">
        <v>13</v>
      </c>
      <c r="J25" t="s">
        <v>14</v>
      </c>
      <c r="K25" s="41"/>
      <c r="L25" t="s">
        <v>12</v>
      </c>
      <c r="M25" t="s">
        <v>13</v>
      </c>
      <c r="N25" t="s">
        <v>14</v>
      </c>
      <c r="O25" s="41"/>
      <c r="P25" t="s">
        <v>96</v>
      </c>
      <c r="Q25" t="s">
        <v>106</v>
      </c>
      <c r="R25" t="s">
        <v>12</v>
      </c>
      <c r="S25" t="s">
        <v>13</v>
      </c>
      <c r="T25" t="s">
        <v>14</v>
      </c>
    </row>
    <row r="26" spans="3:20" x14ac:dyDescent="0.25">
      <c r="C26" t="s">
        <v>101</v>
      </c>
      <c r="D26" t="s">
        <v>12</v>
      </c>
      <c r="E26" t="s">
        <v>13</v>
      </c>
      <c r="F26" t="s">
        <v>14</v>
      </c>
      <c r="G26" s="45">
        <v>4</v>
      </c>
      <c r="H26" t="s">
        <v>12</v>
      </c>
      <c r="I26" t="s">
        <v>13</v>
      </c>
      <c r="J26" t="s">
        <v>14</v>
      </c>
      <c r="K26" s="45">
        <v>4</v>
      </c>
      <c r="L26" t="s">
        <v>12</v>
      </c>
      <c r="M26" t="s">
        <v>13</v>
      </c>
      <c r="N26" t="s">
        <v>14</v>
      </c>
      <c r="O26" s="45">
        <v>4</v>
      </c>
      <c r="P26" t="s">
        <v>101</v>
      </c>
      <c r="Q26" t="s">
        <v>108</v>
      </c>
      <c r="R26" t="s">
        <v>12</v>
      </c>
      <c r="S26" t="s">
        <v>13</v>
      </c>
      <c r="T26" t="s">
        <v>14</v>
      </c>
    </row>
    <row r="27" spans="3:20" x14ac:dyDescent="0.25">
      <c r="C27" t="s">
        <v>103</v>
      </c>
      <c r="D27" t="s">
        <v>76</v>
      </c>
      <c r="E27" t="s">
        <v>77</v>
      </c>
      <c r="F27" t="s">
        <v>14</v>
      </c>
      <c r="G27" s="45"/>
      <c r="H27" t="s">
        <v>76</v>
      </c>
      <c r="I27" t="s">
        <v>77</v>
      </c>
      <c r="J27" t="s">
        <v>14</v>
      </c>
      <c r="K27" s="45"/>
      <c r="L27" t="s">
        <v>76</v>
      </c>
      <c r="M27" t="s">
        <v>77</v>
      </c>
      <c r="N27" t="s">
        <v>14</v>
      </c>
      <c r="O27" s="45"/>
      <c r="P27" t="s">
        <v>103</v>
      </c>
      <c r="Q27" t="s">
        <v>110</v>
      </c>
      <c r="R27" t="s">
        <v>76</v>
      </c>
      <c r="S27" t="s">
        <v>77</v>
      </c>
      <c r="T27" t="s">
        <v>14</v>
      </c>
    </row>
    <row r="28" spans="3:20" x14ac:dyDescent="0.25">
      <c r="C28" t="s">
        <v>104</v>
      </c>
      <c r="D28" t="s">
        <v>64</v>
      </c>
      <c r="E28" t="s">
        <v>113</v>
      </c>
      <c r="F28" t="s">
        <v>82</v>
      </c>
      <c r="G28" s="45"/>
      <c r="H28" t="s">
        <v>64</v>
      </c>
      <c r="I28" t="s">
        <v>113</v>
      </c>
      <c r="J28" t="s">
        <v>82</v>
      </c>
      <c r="K28" s="45"/>
      <c r="L28" t="s">
        <v>64</v>
      </c>
      <c r="M28" t="s">
        <v>113</v>
      </c>
      <c r="N28" t="s">
        <v>82</v>
      </c>
      <c r="O28" s="45"/>
      <c r="P28" t="s">
        <v>104</v>
      </c>
      <c r="Q28" t="s">
        <v>112</v>
      </c>
      <c r="R28" t="s">
        <v>64</v>
      </c>
      <c r="S28" t="s">
        <v>113</v>
      </c>
      <c r="T28" t="s">
        <v>82</v>
      </c>
    </row>
    <row r="29" spans="3:20" x14ac:dyDescent="0.25">
      <c r="C29" t="s">
        <v>105</v>
      </c>
      <c r="D29" t="s">
        <v>69</v>
      </c>
      <c r="E29" t="s">
        <v>70</v>
      </c>
      <c r="F29" t="s">
        <v>71</v>
      </c>
      <c r="G29" s="45"/>
      <c r="H29" t="s">
        <v>69</v>
      </c>
      <c r="I29" t="s">
        <v>70</v>
      </c>
      <c r="J29" t="s">
        <v>71</v>
      </c>
      <c r="K29" s="45"/>
      <c r="L29" t="s">
        <v>69</v>
      </c>
      <c r="M29" t="s">
        <v>70</v>
      </c>
      <c r="N29" t="s">
        <v>71</v>
      </c>
      <c r="O29" s="45"/>
      <c r="P29" t="s">
        <v>105</v>
      </c>
      <c r="Q29" t="s">
        <v>68</v>
      </c>
      <c r="R29" t="s">
        <v>69</v>
      </c>
      <c r="S29" t="s">
        <v>70</v>
      </c>
      <c r="T29" t="s">
        <v>71</v>
      </c>
    </row>
    <row r="30" spans="3:20" x14ac:dyDescent="0.25">
      <c r="C30" t="s">
        <v>107</v>
      </c>
      <c r="D30" t="s">
        <v>12</v>
      </c>
      <c r="E30" t="s">
        <v>13</v>
      </c>
      <c r="F30" t="s">
        <v>14</v>
      </c>
      <c r="G30" s="41">
        <v>5</v>
      </c>
      <c r="H30" t="s">
        <v>12</v>
      </c>
      <c r="I30" t="s">
        <v>13</v>
      </c>
      <c r="J30" t="s">
        <v>14</v>
      </c>
      <c r="K30" s="41">
        <v>5</v>
      </c>
      <c r="L30" t="s">
        <v>12</v>
      </c>
      <c r="M30" t="s">
        <v>13</v>
      </c>
      <c r="N30" t="s">
        <v>14</v>
      </c>
      <c r="O30" s="41">
        <v>5</v>
      </c>
      <c r="P30" t="s">
        <v>107</v>
      </c>
      <c r="Q30" t="s">
        <v>108</v>
      </c>
      <c r="R30" t="s">
        <v>12</v>
      </c>
      <c r="S30" t="s">
        <v>13</v>
      </c>
      <c r="T30" t="s">
        <v>14</v>
      </c>
    </row>
    <row r="31" spans="3:20" x14ac:dyDescent="0.25">
      <c r="C31" t="s">
        <v>109</v>
      </c>
      <c r="D31" t="s">
        <v>76</v>
      </c>
      <c r="E31" t="s">
        <v>77</v>
      </c>
      <c r="F31" t="s">
        <v>14</v>
      </c>
      <c r="G31" s="41"/>
      <c r="H31" t="s">
        <v>76</v>
      </c>
      <c r="I31" t="s">
        <v>77</v>
      </c>
      <c r="J31" t="s">
        <v>14</v>
      </c>
      <c r="K31" s="41"/>
      <c r="L31" t="s">
        <v>76</v>
      </c>
      <c r="M31" t="s">
        <v>77</v>
      </c>
      <c r="N31" t="s">
        <v>14</v>
      </c>
      <c r="O31" s="41"/>
      <c r="P31" t="s">
        <v>109</v>
      </c>
      <c r="Q31" t="s">
        <v>110</v>
      </c>
      <c r="R31" t="s">
        <v>76</v>
      </c>
      <c r="S31" t="s">
        <v>77</v>
      </c>
      <c r="T31" t="s">
        <v>14</v>
      </c>
    </row>
    <row r="32" spans="3:20" x14ac:dyDescent="0.25">
      <c r="C32" t="s">
        <v>111</v>
      </c>
      <c r="D32" t="s">
        <v>64</v>
      </c>
      <c r="E32" t="s">
        <v>113</v>
      </c>
      <c r="F32" t="s">
        <v>82</v>
      </c>
      <c r="G32" s="41"/>
      <c r="H32" t="s">
        <v>64</v>
      </c>
      <c r="I32" t="s">
        <v>113</v>
      </c>
      <c r="J32" t="s">
        <v>82</v>
      </c>
      <c r="K32" s="41"/>
      <c r="L32" t="s">
        <v>64</v>
      </c>
      <c r="M32" t="s">
        <v>113</v>
      </c>
      <c r="N32" t="s">
        <v>82</v>
      </c>
      <c r="O32" s="41"/>
      <c r="P32" t="s">
        <v>111</v>
      </c>
      <c r="Q32" t="s">
        <v>112</v>
      </c>
      <c r="R32" t="s">
        <v>64</v>
      </c>
      <c r="S32" t="s">
        <v>113</v>
      </c>
      <c r="T32" t="s">
        <v>82</v>
      </c>
    </row>
    <row r="33" spans="3:20" x14ac:dyDescent="0.25">
      <c r="C33" t="s">
        <v>114</v>
      </c>
      <c r="D33" t="s">
        <v>69</v>
      </c>
      <c r="E33" t="s">
        <v>70</v>
      </c>
      <c r="F33" t="s">
        <v>71</v>
      </c>
      <c r="G33" s="41"/>
      <c r="H33" t="s">
        <v>69</v>
      </c>
      <c r="I33" t="s">
        <v>70</v>
      </c>
      <c r="J33" t="s">
        <v>71</v>
      </c>
      <c r="K33" s="41"/>
      <c r="L33" t="s">
        <v>69</v>
      </c>
      <c r="M33" t="s">
        <v>70</v>
      </c>
      <c r="N33" t="s">
        <v>71</v>
      </c>
      <c r="O33" s="41"/>
      <c r="P33" t="s">
        <v>114</v>
      </c>
      <c r="Q33" t="s">
        <v>68</v>
      </c>
      <c r="R33" t="s">
        <v>69</v>
      </c>
      <c r="S33" t="s">
        <v>70</v>
      </c>
      <c r="T33" t="s">
        <v>71</v>
      </c>
    </row>
    <row r="34" spans="3:20" x14ac:dyDescent="0.25">
      <c r="C34" t="s">
        <v>115</v>
      </c>
      <c r="D34" t="s">
        <v>12</v>
      </c>
      <c r="E34" t="s">
        <v>13</v>
      </c>
      <c r="F34" t="s">
        <v>14</v>
      </c>
      <c r="G34" s="45">
        <v>6</v>
      </c>
      <c r="H34" t="s">
        <v>12</v>
      </c>
      <c r="I34" t="s">
        <v>13</v>
      </c>
      <c r="J34" t="s">
        <v>14</v>
      </c>
      <c r="K34" s="45">
        <v>6</v>
      </c>
      <c r="L34" t="s">
        <v>12</v>
      </c>
      <c r="M34" t="s">
        <v>13</v>
      </c>
      <c r="N34" t="s">
        <v>14</v>
      </c>
      <c r="O34" s="45">
        <v>6</v>
      </c>
      <c r="P34" t="s">
        <v>115</v>
      </c>
      <c r="Q34" t="s">
        <v>108</v>
      </c>
      <c r="R34" t="s">
        <v>12</v>
      </c>
      <c r="S34" t="s">
        <v>13</v>
      </c>
      <c r="T34" t="s">
        <v>14</v>
      </c>
    </row>
    <row r="35" spans="3:20" x14ac:dyDescent="0.25">
      <c r="C35" t="s">
        <v>117</v>
      </c>
      <c r="D35" t="s">
        <v>76</v>
      </c>
      <c r="E35" t="s">
        <v>77</v>
      </c>
      <c r="F35" t="s">
        <v>14</v>
      </c>
      <c r="G35" s="45"/>
      <c r="H35" t="s">
        <v>76</v>
      </c>
      <c r="I35" t="s">
        <v>77</v>
      </c>
      <c r="J35" t="s">
        <v>14</v>
      </c>
      <c r="K35" s="45"/>
      <c r="L35" t="s">
        <v>76</v>
      </c>
      <c r="M35" t="s">
        <v>77</v>
      </c>
      <c r="N35" t="s">
        <v>14</v>
      </c>
      <c r="O35" s="45"/>
      <c r="P35" t="s">
        <v>117</v>
      </c>
      <c r="Q35" t="s">
        <v>110</v>
      </c>
      <c r="R35" t="s">
        <v>76</v>
      </c>
      <c r="S35" t="s">
        <v>77</v>
      </c>
      <c r="T35" t="s">
        <v>14</v>
      </c>
    </row>
    <row r="36" spans="3:20" x14ac:dyDescent="0.25">
      <c r="C36" t="s">
        <v>119</v>
      </c>
      <c r="D36" t="s">
        <v>64</v>
      </c>
      <c r="E36" t="s">
        <v>113</v>
      </c>
      <c r="F36" t="s">
        <v>82</v>
      </c>
      <c r="G36" s="45"/>
      <c r="H36" t="s">
        <v>64</v>
      </c>
      <c r="I36" t="s">
        <v>113</v>
      </c>
      <c r="J36" t="s">
        <v>82</v>
      </c>
      <c r="K36" s="45"/>
      <c r="L36" t="s">
        <v>64</v>
      </c>
      <c r="M36" t="s">
        <v>113</v>
      </c>
      <c r="N36" t="s">
        <v>82</v>
      </c>
      <c r="O36" s="45"/>
      <c r="P36" t="s">
        <v>119</v>
      </c>
      <c r="Q36" t="s">
        <v>112</v>
      </c>
      <c r="R36" t="s">
        <v>64</v>
      </c>
      <c r="S36" t="s">
        <v>113</v>
      </c>
      <c r="T36" t="s">
        <v>82</v>
      </c>
    </row>
    <row r="37" spans="3:20" x14ac:dyDescent="0.25">
      <c r="C37" t="s">
        <v>123</v>
      </c>
      <c r="D37" t="s">
        <v>69</v>
      </c>
      <c r="E37" t="s">
        <v>70</v>
      </c>
      <c r="F37" t="s">
        <v>71</v>
      </c>
      <c r="G37" s="45"/>
      <c r="H37" t="s">
        <v>69</v>
      </c>
      <c r="I37" t="s">
        <v>70</v>
      </c>
      <c r="J37" t="s">
        <v>71</v>
      </c>
      <c r="K37" s="45"/>
      <c r="L37" t="s">
        <v>69</v>
      </c>
      <c r="M37" t="s">
        <v>70</v>
      </c>
      <c r="N37" t="s">
        <v>71</v>
      </c>
      <c r="O37" s="45"/>
      <c r="P37" t="s">
        <v>123</v>
      </c>
      <c r="Q37" t="s">
        <v>68</v>
      </c>
      <c r="R37" t="s">
        <v>69</v>
      </c>
      <c r="S37" t="s">
        <v>70</v>
      </c>
      <c r="T37" t="s">
        <v>71</v>
      </c>
    </row>
    <row r="38" spans="3:20" x14ac:dyDescent="0.25">
      <c r="C38" t="s">
        <v>128</v>
      </c>
      <c r="D38" t="s">
        <v>12</v>
      </c>
      <c r="E38" t="s">
        <v>13</v>
      </c>
      <c r="F38" t="s">
        <v>14</v>
      </c>
      <c r="G38" s="41">
        <v>7</v>
      </c>
      <c r="H38" t="s">
        <v>12</v>
      </c>
      <c r="I38" t="s">
        <v>13</v>
      </c>
      <c r="J38" t="s">
        <v>14</v>
      </c>
      <c r="K38" s="41">
        <v>7</v>
      </c>
      <c r="L38" t="s">
        <v>12</v>
      </c>
      <c r="M38" t="s">
        <v>13</v>
      </c>
      <c r="N38" t="s">
        <v>14</v>
      </c>
      <c r="O38" s="41">
        <v>7</v>
      </c>
      <c r="P38" t="s">
        <v>128</v>
      </c>
      <c r="Q38" t="s">
        <v>108</v>
      </c>
      <c r="R38" t="s">
        <v>12</v>
      </c>
      <c r="S38" t="s">
        <v>13</v>
      </c>
      <c r="T38" t="s">
        <v>14</v>
      </c>
    </row>
    <row r="39" spans="3:20" x14ac:dyDescent="0.25">
      <c r="C39" t="s">
        <v>130</v>
      </c>
      <c r="D39" t="s">
        <v>76</v>
      </c>
      <c r="E39" t="s">
        <v>77</v>
      </c>
      <c r="F39" t="s">
        <v>14</v>
      </c>
      <c r="G39" s="41"/>
      <c r="H39" t="s">
        <v>76</v>
      </c>
      <c r="I39" t="s">
        <v>77</v>
      </c>
      <c r="J39" t="s">
        <v>14</v>
      </c>
      <c r="K39" s="41"/>
      <c r="L39" t="s">
        <v>76</v>
      </c>
      <c r="M39" t="s">
        <v>77</v>
      </c>
      <c r="N39" t="s">
        <v>14</v>
      </c>
      <c r="O39" s="41"/>
      <c r="P39" t="s">
        <v>130</v>
      </c>
      <c r="Q39" t="s">
        <v>110</v>
      </c>
      <c r="R39" t="s">
        <v>76</v>
      </c>
      <c r="S39" t="s">
        <v>77</v>
      </c>
      <c r="T39" t="s">
        <v>14</v>
      </c>
    </row>
    <row r="40" spans="3:20" x14ac:dyDescent="0.25">
      <c r="C40" t="s">
        <v>132</v>
      </c>
      <c r="D40" t="s">
        <v>64</v>
      </c>
      <c r="E40" t="s">
        <v>113</v>
      </c>
      <c r="F40" t="s">
        <v>82</v>
      </c>
      <c r="G40" s="41"/>
      <c r="H40" t="s">
        <v>64</v>
      </c>
      <c r="I40" t="s">
        <v>113</v>
      </c>
      <c r="J40" t="s">
        <v>82</v>
      </c>
      <c r="K40" s="41"/>
      <c r="L40" t="s">
        <v>64</v>
      </c>
      <c r="M40" t="s">
        <v>113</v>
      </c>
      <c r="N40" t="s">
        <v>82</v>
      </c>
      <c r="O40" s="41"/>
      <c r="P40" t="s">
        <v>132</v>
      </c>
      <c r="Q40" t="s">
        <v>112</v>
      </c>
      <c r="R40" t="s">
        <v>64</v>
      </c>
      <c r="S40" t="s">
        <v>113</v>
      </c>
      <c r="T40" t="s">
        <v>82</v>
      </c>
    </row>
    <row r="41" spans="3:20" x14ac:dyDescent="0.25">
      <c r="C41" t="s">
        <v>136</v>
      </c>
      <c r="D41" t="s">
        <v>69</v>
      </c>
      <c r="E41" t="s">
        <v>70</v>
      </c>
      <c r="F41" t="s">
        <v>71</v>
      </c>
      <c r="G41" s="41"/>
      <c r="H41" t="s">
        <v>69</v>
      </c>
      <c r="I41" t="s">
        <v>70</v>
      </c>
      <c r="J41" t="s">
        <v>71</v>
      </c>
      <c r="K41" s="41"/>
      <c r="L41" t="s">
        <v>69</v>
      </c>
      <c r="M41" t="s">
        <v>70</v>
      </c>
      <c r="N41" t="s">
        <v>71</v>
      </c>
      <c r="O41" s="41"/>
      <c r="P41" t="s">
        <v>136</v>
      </c>
      <c r="Q41" t="s">
        <v>68</v>
      </c>
      <c r="R41" t="s">
        <v>69</v>
      </c>
      <c r="S41" t="s">
        <v>70</v>
      </c>
      <c r="T41" t="s">
        <v>71</v>
      </c>
    </row>
    <row r="42" spans="3:20" x14ac:dyDescent="0.25">
      <c r="C42" t="s">
        <v>141</v>
      </c>
      <c r="D42" t="s">
        <v>12</v>
      </c>
      <c r="E42" t="s">
        <v>13</v>
      </c>
      <c r="F42" t="s">
        <v>14</v>
      </c>
      <c r="G42" s="45">
        <v>8</v>
      </c>
      <c r="H42" t="s">
        <v>12</v>
      </c>
      <c r="I42" t="s">
        <v>13</v>
      </c>
      <c r="J42" t="s">
        <v>14</v>
      </c>
      <c r="K42" s="45">
        <v>8</v>
      </c>
      <c r="L42" t="s">
        <v>12</v>
      </c>
      <c r="M42" t="s">
        <v>13</v>
      </c>
      <c r="N42" t="s">
        <v>14</v>
      </c>
      <c r="O42" s="45">
        <v>8</v>
      </c>
      <c r="P42" t="s">
        <v>141</v>
      </c>
      <c r="Q42" t="s">
        <v>108</v>
      </c>
      <c r="R42" t="s">
        <v>12</v>
      </c>
      <c r="S42" t="s">
        <v>13</v>
      </c>
      <c r="T42" t="s">
        <v>14</v>
      </c>
    </row>
    <row r="43" spans="3:20" x14ac:dyDescent="0.25">
      <c r="C43" t="s">
        <v>143</v>
      </c>
      <c r="D43" t="s">
        <v>76</v>
      </c>
      <c r="E43" t="s">
        <v>77</v>
      </c>
      <c r="F43" t="s">
        <v>14</v>
      </c>
      <c r="G43" s="45"/>
      <c r="H43" t="s">
        <v>76</v>
      </c>
      <c r="I43" t="s">
        <v>77</v>
      </c>
      <c r="J43" t="s">
        <v>14</v>
      </c>
      <c r="K43" s="45"/>
      <c r="L43" t="s">
        <v>76</v>
      </c>
      <c r="M43" t="s">
        <v>77</v>
      </c>
      <c r="N43" t="s">
        <v>14</v>
      </c>
      <c r="O43" s="45"/>
      <c r="P43" t="s">
        <v>143</v>
      </c>
      <c r="Q43" t="s">
        <v>110</v>
      </c>
      <c r="R43" t="s">
        <v>76</v>
      </c>
      <c r="S43" t="s">
        <v>77</v>
      </c>
      <c r="T43" t="s">
        <v>14</v>
      </c>
    </row>
    <row r="44" spans="3:20" x14ac:dyDescent="0.25">
      <c r="C44" t="s">
        <v>145</v>
      </c>
      <c r="D44" t="s">
        <v>64</v>
      </c>
      <c r="E44" t="s">
        <v>113</v>
      </c>
      <c r="F44" t="s">
        <v>82</v>
      </c>
      <c r="G44" s="45"/>
      <c r="H44" t="s">
        <v>64</v>
      </c>
      <c r="I44" t="s">
        <v>113</v>
      </c>
      <c r="J44" t="s">
        <v>82</v>
      </c>
      <c r="K44" s="45"/>
      <c r="L44" t="s">
        <v>64</v>
      </c>
      <c r="M44" t="s">
        <v>113</v>
      </c>
      <c r="N44" t="s">
        <v>82</v>
      </c>
      <c r="O44" s="45"/>
      <c r="P44" t="s">
        <v>145</v>
      </c>
      <c r="Q44" t="s">
        <v>112</v>
      </c>
      <c r="R44" t="s">
        <v>64</v>
      </c>
      <c r="S44" t="s">
        <v>113</v>
      </c>
      <c r="T44" t="s">
        <v>82</v>
      </c>
    </row>
    <row r="45" spans="3:20" x14ac:dyDescent="0.25">
      <c r="C45" t="s">
        <v>149</v>
      </c>
      <c r="D45" t="s">
        <v>69</v>
      </c>
      <c r="E45" t="s">
        <v>70</v>
      </c>
      <c r="F45" t="s">
        <v>71</v>
      </c>
      <c r="G45" s="45"/>
      <c r="H45" t="s">
        <v>69</v>
      </c>
      <c r="I45" t="s">
        <v>70</v>
      </c>
      <c r="J45" t="s">
        <v>71</v>
      </c>
      <c r="K45" s="45"/>
      <c r="L45" t="s">
        <v>69</v>
      </c>
      <c r="M45" t="s">
        <v>70</v>
      </c>
      <c r="N45" t="s">
        <v>71</v>
      </c>
      <c r="O45" s="45"/>
      <c r="P45" t="s">
        <v>149</v>
      </c>
      <c r="Q45" t="s">
        <v>332</v>
      </c>
      <c r="R45" t="s">
        <v>69</v>
      </c>
      <c r="S45" t="s">
        <v>70</v>
      </c>
      <c r="T45" t="s">
        <v>71</v>
      </c>
    </row>
    <row r="46" spans="3:20" x14ac:dyDescent="0.25">
      <c r="C46" t="s">
        <v>154</v>
      </c>
      <c r="D46" t="s">
        <v>12</v>
      </c>
      <c r="E46" t="s">
        <v>13</v>
      </c>
      <c r="F46" t="s">
        <v>14</v>
      </c>
      <c r="G46" s="36"/>
      <c r="H46" t="s">
        <v>12</v>
      </c>
      <c r="I46" t="s">
        <v>13</v>
      </c>
      <c r="J46" t="s">
        <v>14</v>
      </c>
      <c r="K46" s="36"/>
      <c r="L46" t="s">
        <v>12</v>
      </c>
      <c r="M46" t="s">
        <v>13</v>
      </c>
      <c r="N46" t="s">
        <v>14</v>
      </c>
      <c r="O46" s="36"/>
      <c r="P46" t="s">
        <v>154</v>
      </c>
      <c r="Q46" t="s">
        <v>444</v>
      </c>
      <c r="R46" t="s">
        <v>12</v>
      </c>
      <c r="S46" t="s">
        <v>13</v>
      </c>
      <c r="T46" t="s">
        <v>14</v>
      </c>
    </row>
    <row r="47" spans="3:20" x14ac:dyDescent="0.25">
      <c r="C47" t="s">
        <v>155</v>
      </c>
      <c r="D47" t="s">
        <v>12</v>
      </c>
      <c r="E47" t="s">
        <v>13</v>
      </c>
      <c r="F47" t="s">
        <v>14</v>
      </c>
      <c r="G47" s="36"/>
      <c r="H47" t="s">
        <v>12</v>
      </c>
      <c r="I47" t="s">
        <v>13</v>
      </c>
      <c r="J47" t="s">
        <v>14</v>
      </c>
      <c r="K47" s="36"/>
      <c r="L47" t="s">
        <v>12</v>
      </c>
      <c r="M47" t="s">
        <v>13</v>
      </c>
      <c r="N47" t="s">
        <v>14</v>
      </c>
      <c r="O47" s="36"/>
      <c r="P47" t="s">
        <v>155</v>
      </c>
      <c r="Q47" t="s">
        <v>445</v>
      </c>
      <c r="R47" t="s">
        <v>12</v>
      </c>
      <c r="S47" t="s">
        <v>13</v>
      </c>
      <c r="T47" t="s">
        <v>14</v>
      </c>
    </row>
    <row r="48" spans="3:20" x14ac:dyDescent="0.25">
      <c r="C48" t="s">
        <v>156</v>
      </c>
      <c r="D48" t="s">
        <v>447</v>
      </c>
      <c r="E48" t="s">
        <v>448</v>
      </c>
      <c r="F48" t="s">
        <v>14</v>
      </c>
      <c r="G48" s="36"/>
      <c r="H48" t="s">
        <v>447</v>
      </c>
      <c r="I48" t="s">
        <v>448</v>
      </c>
      <c r="J48" t="s">
        <v>14</v>
      </c>
      <c r="K48" s="36"/>
      <c r="L48" t="s">
        <v>447</v>
      </c>
      <c r="M48" t="s">
        <v>448</v>
      </c>
      <c r="N48" t="s">
        <v>14</v>
      </c>
      <c r="O48" s="36"/>
      <c r="P48" t="s">
        <v>156</v>
      </c>
      <c r="Q48" t="s">
        <v>446</v>
      </c>
      <c r="R48" t="s">
        <v>447</v>
      </c>
      <c r="S48" t="s">
        <v>448</v>
      </c>
      <c r="T48" t="s">
        <v>14</v>
      </c>
    </row>
    <row r="49" spans="3:20" x14ac:dyDescent="0.25">
      <c r="C49" t="s">
        <v>158</v>
      </c>
      <c r="D49" t="s">
        <v>450</v>
      </c>
      <c r="E49" t="s">
        <v>451</v>
      </c>
      <c r="F49" t="s">
        <v>452</v>
      </c>
      <c r="G49" s="36"/>
      <c r="H49" t="s">
        <v>450</v>
      </c>
      <c r="I49" t="s">
        <v>451</v>
      </c>
      <c r="J49" t="s">
        <v>452</v>
      </c>
      <c r="K49" s="36"/>
      <c r="L49" t="s">
        <v>450</v>
      </c>
      <c r="M49" t="s">
        <v>451</v>
      </c>
      <c r="N49" t="s">
        <v>452</v>
      </c>
      <c r="O49" s="36"/>
      <c r="P49" t="s">
        <v>158</v>
      </c>
      <c r="Q49" t="s">
        <v>449</v>
      </c>
      <c r="R49" t="s">
        <v>450</v>
      </c>
      <c r="S49" t="s">
        <v>451</v>
      </c>
      <c r="T49" t="s">
        <v>452</v>
      </c>
    </row>
    <row r="50" spans="3:20" x14ac:dyDescent="0.25">
      <c r="C50" t="s">
        <v>160</v>
      </c>
      <c r="D50" t="s">
        <v>453</v>
      </c>
      <c r="E50" t="s">
        <v>454</v>
      </c>
      <c r="F50" t="s">
        <v>455</v>
      </c>
      <c r="G50" s="36"/>
      <c r="H50" t="s">
        <v>453</v>
      </c>
      <c r="I50" t="s">
        <v>454</v>
      </c>
      <c r="J50" t="s">
        <v>455</v>
      </c>
      <c r="K50" s="36"/>
      <c r="L50" t="s">
        <v>453</v>
      </c>
      <c r="M50" t="s">
        <v>454</v>
      </c>
      <c r="N50" t="s">
        <v>455</v>
      </c>
      <c r="O50" s="36"/>
      <c r="P50" t="s">
        <v>160</v>
      </c>
      <c r="Q50" t="s">
        <v>475</v>
      </c>
      <c r="R50" t="s">
        <v>453</v>
      </c>
      <c r="S50" t="s">
        <v>454</v>
      </c>
      <c r="T50" t="s">
        <v>455</v>
      </c>
    </row>
    <row r="51" spans="3:20" x14ac:dyDescent="0.25">
      <c r="C51" t="s">
        <v>164</v>
      </c>
      <c r="D51" t="s">
        <v>456</v>
      </c>
      <c r="E51" t="s">
        <v>457</v>
      </c>
      <c r="F51" t="s">
        <v>458</v>
      </c>
      <c r="G51" s="36"/>
      <c r="H51" t="s">
        <v>456</v>
      </c>
      <c r="I51" t="s">
        <v>457</v>
      </c>
      <c r="J51" t="s">
        <v>458</v>
      </c>
      <c r="K51" s="36"/>
      <c r="L51" t="s">
        <v>456</v>
      </c>
      <c r="M51" t="s">
        <v>457</v>
      </c>
      <c r="N51" t="s">
        <v>458</v>
      </c>
      <c r="O51" s="36"/>
      <c r="P51" t="s">
        <v>164</v>
      </c>
      <c r="Q51" t="s">
        <v>476</v>
      </c>
      <c r="R51" t="s">
        <v>456</v>
      </c>
      <c r="S51" t="s">
        <v>457</v>
      </c>
      <c r="T51" t="s">
        <v>458</v>
      </c>
    </row>
    <row r="52" spans="3:20" x14ac:dyDescent="0.25">
      <c r="C52" t="s">
        <v>169</v>
      </c>
      <c r="D52" t="s">
        <v>439</v>
      </c>
      <c r="E52" t="s">
        <v>440</v>
      </c>
      <c r="F52" t="s">
        <v>14</v>
      </c>
      <c r="G52" s="46"/>
      <c r="H52" t="s">
        <v>439</v>
      </c>
      <c r="I52" t="s">
        <v>440</v>
      </c>
      <c r="J52" t="s">
        <v>14</v>
      </c>
      <c r="K52" s="46"/>
      <c r="L52" t="s">
        <v>439</v>
      </c>
      <c r="M52" t="s">
        <v>440</v>
      </c>
      <c r="N52" t="s">
        <v>14</v>
      </c>
      <c r="O52" s="46"/>
      <c r="P52" t="s">
        <v>169</v>
      </c>
      <c r="Q52" t="s">
        <v>477</v>
      </c>
      <c r="R52" t="s">
        <v>171</v>
      </c>
      <c r="S52" t="s">
        <v>172</v>
      </c>
      <c r="T52" t="s">
        <v>14</v>
      </c>
    </row>
    <row r="53" spans="3:20" x14ac:dyDescent="0.25">
      <c r="C53" t="s">
        <v>173</v>
      </c>
      <c r="D53" t="s">
        <v>441</v>
      </c>
      <c r="E53" t="s">
        <v>442</v>
      </c>
      <c r="F53" t="s">
        <v>443</v>
      </c>
      <c r="G53" s="41">
        <v>1</v>
      </c>
      <c r="H53" t="s">
        <v>441</v>
      </c>
      <c r="I53" t="s">
        <v>442</v>
      </c>
      <c r="J53" t="s">
        <v>443</v>
      </c>
      <c r="K53" s="41">
        <v>1</v>
      </c>
      <c r="L53" t="s">
        <v>441</v>
      </c>
      <c r="M53" t="s">
        <v>442</v>
      </c>
      <c r="N53" t="s">
        <v>443</v>
      </c>
      <c r="O53" s="41">
        <v>1</v>
      </c>
      <c r="P53" t="s">
        <v>173</v>
      </c>
      <c r="Q53" t="s">
        <v>478</v>
      </c>
      <c r="R53" t="s">
        <v>379</v>
      </c>
      <c r="S53" t="s">
        <v>380</v>
      </c>
      <c r="T53" t="s">
        <v>177</v>
      </c>
    </row>
    <row r="54" spans="3:20" x14ac:dyDescent="0.25">
      <c r="C54" t="s">
        <v>178</v>
      </c>
      <c r="D54" t="s">
        <v>459</v>
      </c>
      <c r="E54" t="s">
        <v>460</v>
      </c>
      <c r="F54" t="s">
        <v>14</v>
      </c>
      <c r="G54" s="41"/>
      <c r="H54" t="s">
        <v>207</v>
      </c>
      <c r="I54" t="s">
        <v>208</v>
      </c>
      <c r="J54" t="s">
        <v>14</v>
      </c>
      <c r="K54" s="41"/>
      <c r="L54" t="s">
        <v>459</v>
      </c>
      <c r="M54" t="s">
        <v>460</v>
      </c>
      <c r="N54" t="s">
        <v>14</v>
      </c>
      <c r="O54" s="41"/>
      <c r="P54" t="s">
        <v>178</v>
      </c>
      <c r="Q54" t="s">
        <v>479</v>
      </c>
      <c r="R54" t="s">
        <v>480</v>
      </c>
      <c r="S54" t="s">
        <v>481</v>
      </c>
      <c r="T54" t="s">
        <v>202</v>
      </c>
    </row>
    <row r="55" spans="3:20" x14ac:dyDescent="0.25">
      <c r="C55" s="53" t="s">
        <v>183</v>
      </c>
      <c r="D55" s="53" t="s">
        <v>185</v>
      </c>
      <c r="E55" s="53" t="s">
        <v>186</v>
      </c>
      <c r="F55" s="53" t="s">
        <v>187</v>
      </c>
      <c r="G55" s="45">
        <v>2</v>
      </c>
      <c r="H55" s="53" t="s">
        <v>211</v>
      </c>
      <c r="I55" s="53" t="s">
        <v>212</v>
      </c>
      <c r="J55" s="53" t="s">
        <v>197</v>
      </c>
      <c r="K55" s="45">
        <v>2</v>
      </c>
      <c r="L55" s="53" t="s">
        <v>185</v>
      </c>
      <c r="M55" s="53" t="s">
        <v>186</v>
      </c>
      <c r="N55" s="53" t="s">
        <v>187</v>
      </c>
      <c r="O55" s="45">
        <v>2</v>
      </c>
      <c r="P55" s="53" t="s">
        <v>183</v>
      </c>
      <c r="Q55" s="53" t="s">
        <v>194</v>
      </c>
      <c r="R55" s="53" t="s">
        <v>195</v>
      </c>
      <c r="S55" s="53" t="s">
        <v>196</v>
      </c>
      <c r="T55" s="53" t="s">
        <v>197</v>
      </c>
    </row>
    <row r="56" spans="3:20" x14ac:dyDescent="0.25">
      <c r="C56" s="53" t="s">
        <v>188</v>
      </c>
      <c r="D56" s="53" t="s">
        <v>461</v>
      </c>
      <c r="E56" s="53" t="s">
        <v>462</v>
      </c>
      <c r="F56" s="53" t="s">
        <v>192</v>
      </c>
      <c r="G56" s="45"/>
      <c r="H56" s="53" t="s">
        <v>226</v>
      </c>
      <c r="I56" s="53" t="s">
        <v>227</v>
      </c>
      <c r="J56" s="53" t="s">
        <v>182</v>
      </c>
      <c r="K56" s="45"/>
      <c r="L56" s="53" t="s">
        <v>461</v>
      </c>
      <c r="M56" s="53" t="s">
        <v>462</v>
      </c>
      <c r="N56" s="53" t="s">
        <v>192</v>
      </c>
      <c r="O56" s="45"/>
      <c r="P56" s="53" t="s">
        <v>188</v>
      </c>
      <c r="Q56" s="53" t="s">
        <v>199</v>
      </c>
      <c r="R56" s="53" t="s">
        <v>200</v>
      </c>
      <c r="S56" s="53" t="s">
        <v>201</v>
      </c>
      <c r="T56" s="53" t="s">
        <v>202</v>
      </c>
    </row>
    <row r="57" spans="3:20" x14ac:dyDescent="0.25">
      <c r="C57" t="s">
        <v>193</v>
      </c>
      <c r="D57" t="s">
        <v>12</v>
      </c>
      <c r="E57" t="s">
        <v>13</v>
      </c>
      <c r="F57" t="s">
        <v>14</v>
      </c>
      <c r="G57" s="41">
        <v>3</v>
      </c>
      <c r="H57" t="s">
        <v>12</v>
      </c>
      <c r="I57" t="s">
        <v>13</v>
      </c>
      <c r="J57" t="s">
        <v>14</v>
      </c>
      <c r="K57" s="41">
        <v>3</v>
      </c>
      <c r="L57" t="s">
        <v>12</v>
      </c>
      <c r="M57" t="s">
        <v>13</v>
      </c>
      <c r="N57" t="s">
        <v>14</v>
      </c>
      <c r="O57" s="41">
        <v>3</v>
      </c>
      <c r="P57" t="s">
        <v>193</v>
      </c>
      <c r="Q57" t="s">
        <v>204</v>
      </c>
      <c r="R57" t="s">
        <v>12</v>
      </c>
      <c r="S57" t="s">
        <v>13</v>
      </c>
      <c r="T57" t="s">
        <v>14</v>
      </c>
    </row>
    <row r="58" spans="3:20" x14ac:dyDescent="0.25">
      <c r="C58" t="s">
        <v>198</v>
      </c>
      <c r="D58" t="s">
        <v>207</v>
      </c>
      <c r="E58" t="s">
        <v>208</v>
      </c>
      <c r="F58" t="s">
        <v>14</v>
      </c>
      <c r="G58" s="41"/>
      <c r="H58" t="s">
        <v>207</v>
      </c>
      <c r="I58" t="s">
        <v>208</v>
      </c>
      <c r="J58" t="s">
        <v>14</v>
      </c>
      <c r="K58" s="41"/>
      <c r="L58" t="s">
        <v>207</v>
      </c>
      <c r="M58" t="s">
        <v>208</v>
      </c>
      <c r="N58" t="s">
        <v>14</v>
      </c>
      <c r="O58" s="41"/>
      <c r="P58" t="s">
        <v>198</v>
      </c>
      <c r="Q58" t="s">
        <v>206</v>
      </c>
      <c r="R58" t="s">
        <v>207</v>
      </c>
      <c r="S58" t="s">
        <v>208</v>
      </c>
      <c r="T58" t="s">
        <v>14</v>
      </c>
    </row>
    <row r="59" spans="3:20" x14ac:dyDescent="0.25">
      <c r="C59" t="s">
        <v>203</v>
      </c>
      <c r="D59" t="s">
        <v>211</v>
      </c>
      <c r="E59" t="s">
        <v>212</v>
      </c>
      <c r="F59" t="s">
        <v>197</v>
      </c>
      <c r="G59" s="45">
        <v>4</v>
      </c>
      <c r="H59" t="s">
        <v>211</v>
      </c>
      <c r="I59" t="s">
        <v>212</v>
      </c>
      <c r="J59" t="s">
        <v>197</v>
      </c>
      <c r="K59" s="45">
        <v>4</v>
      </c>
      <c r="L59" t="s">
        <v>211</v>
      </c>
      <c r="M59" t="s">
        <v>212</v>
      </c>
      <c r="N59" t="s">
        <v>197</v>
      </c>
      <c r="O59" s="45">
        <v>4</v>
      </c>
      <c r="P59" t="s">
        <v>203</v>
      </c>
      <c r="Q59" t="s">
        <v>210</v>
      </c>
      <c r="R59" t="s">
        <v>211</v>
      </c>
      <c r="S59" t="s">
        <v>212</v>
      </c>
      <c r="T59" t="s">
        <v>197</v>
      </c>
    </row>
    <row r="60" spans="3:20" x14ac:dyDescent="0.25">
      <c r="C60" t="s">
        <v>205</v>
      </c>
      <c r="D60" t="s">
        <v>215</v>
      </c>
      <c r="E60" t="s">
        <v>216</v>
      </c>
      <c r="F60" t="s">
        <v>182</v>
      </c>
      <c r="G60" s="45"/>
      <c r="H60" t="s">
        <v>215</v>
      </c>
      <c r="I60" t="s">
        <v>216</v>
      </c>
      <c r="J60" t="s">
        <v>182</v>
      </c>
      <c r="K60" s="45"/>
      <c r="L60" t="s">
        <v>215</v>
      </c>
      <c r="M60" t="s">
        <v>216</v>
      </c>
      <c r="N60" t="s">
        <v>182</v>
      </c>
      <c r="O60" s="45"/>
      <c r="P60" t="s">
        <v>205</v>
      </c>
      <c r="Q60" t="s">
        <v>214</v>
      </c>
      <c r="R60" t="s">
        <v>215</v>
      </c>
      <c r="S60" t="s">
        <v>216</v>
      </c>
      <c r="T60" t="s">
        <v>182</v>
      </c>
    </row>
    <row r="61" spans="3:20" x14ac:dyDescent="0.25">
      <c r="C61" t="s">
        <v>209</v>
      </c>
      <c r="D61" t="s">
        <v>211</v>
      </c>
      <c r="E61" t="s">
        <v>212</v>
      </c>
      <c r="F61" t="s">
        <v>197</v>
      </c>
      <c r="G61" s="41">
        <v>5</v>
      </c>
      <c r="H61" t="s">
        <v>211</v>
      </c>
      <c r="I61" t="s">
        <v>212</v>
      </c>
      <c r="J61" t="s">
        <v>197</v>
      </c>
      <c r="K61" s="41">
        <v>5</v>
      </c>
      <c r="L61" t="s">
        <v>211</v>
      </c>
      <c r="M61" t="s">
        <v>212</v>
      </c>
      <c r="N61" t="s">
        <v>197</v>
      </c>
      <c r="O61" s="41">
        <v>5</v>
      </c>
      <c r="P61" t="s">
        <v>209</v>
      </c>
      <c r="Q61" t="s">
        <v>210</v>
      </c>
      <c r="R61" t="s">
        <v>211</v>
      </c>
      <c r="S61" t="s">
        <v>212</v>
      </c>
      <c r="T61" t="s">
        <v>197</v>
      </c>
    </row>
    <row r="62" spans="3:20" x14ac:dyDescent="0.25">
      <c r="C62" t="s">
        <v>213</v>
      </c>
      <c r="D62" t="s">
        <v>215</v>
      </c>
      <c r="E62" t="s">
        <v>216</v>
      </c>
      <c r="F62" t="s">
        <v>182</v>
      </c>
      <c r="G62" s="41"/>
      <c r="H62" t="s">
        <v>215</v>
      </c>
      <c r="I62" t="s">
        <v>216</v>
      </c>
      <c r="J62" t="s">
        <v>182</v>
      </c>
      <c r="K62" s="41"/>
      <c r="L62" t="s">
        <v>215</v>
      </c>
      <c r="M62" t="s">
        <v>216</v>
      </c>
      <c r="N62" t="s">
        <v>182</v>
      </c>
      <c r="O62" s="41"/>
      <c r="P62" t="s">
        <v>213</v>
      </c>
      <c r="Q62" t="s">
        <v>214</v>
      </c>
      <c r="R62" t="s">
        <v>215</v>
      </c>
      <c r="S62" t="s">
        <v>216</v>
      </c>
      <c r="T62" t="s">
        <v>182</v>
      </c>
    </row>
    <row r="63" spans="3:20" x14ac:dyDescent="0.25">
      <c r="C63" t="s">
        <v>217</v>
      </c>
      <c r="D63" t="s">
        <v>211</v>
      </c>
      <c r="E63" t="s">
        <v>212</v>
      </c>
      <c r="F63" t="s">
        <v>197</v>
      </c>
      <c r="G63" s="45">
        <v>6</v>
      </c>
      <c r="H63" t="s">
        <v>211</v>
      </c>
      <c r="I63" t="s">
        <v>212</v>
      </c>
      <c r="J63" t="s">
        <v>197</v>
      </c>
      <c r="K63" s="45">
        <v>6</v>
      </c>
      <c r="L63" t="s">
        <v>211</v>
      </c>
      <c r="M63" t="s">
        <v>212</v>
      </c>
      <c r="N63" t="s">
        <v>197</v>
      </c>
      <c r="O63" s="45">
        <v>6</v>
      </c>
      <c r="P63" t="s">
        <v>217</v>
      </c>
      <c r="Q63" t="s">
        <v>210</v>
      </c>
      <c r="R63" t="s">
        <v>211</v>
      </c>
      <c r="S63" t="s">
        <v>212</v>
      </c>
      <c r="T63" t="s">
        <v>197</v>
      </c>
    </row>
    <row r="64" spans="3:20" x14ac:dyDescent="0.25">
      <c r="C64" t="s">
        <v>218</v>
      </c>
      <c r="D64" t="s">
        <v>215</v>
      </c>
      <c r="E64" t="s">
        <v>216</v>
      </c>
      <c r="F64" t="s">
        <v>182</v>
      </c>
      <c r="G64" s="45"/>
      <c r="H64" t="s">
        <v>215</v>
      </c>
      <c r="I64" t="s">
        <v>216</v>
      </c>
      <c r="J64" t="s">
        <v>182</v>
      </c>
      <c r="K64" s="45"/>
      <c r="L64" t="s">
        <v>215</v>
      </c>
      <c r="M64" t="s">
        <v>216</v>
      </c>
      <c r="N64" t="s">
        <v>182</v>
      </c>
      <c r="O64" s="45"/>
      <c r="P64" t="s">
        <v>218</v>
      </c>
      <c r="Q64" t="s">
        <v>214</v>
      </c>
      <c r="R64" t="s">
        <v>215</v>
      </c>
      <c r="S64" t="s">
        <v>216</v>
      </c>
      <c r="T64" t="s">
        <v>182</v>
      </c>
    </row>
    <row r="65" spans="3:20" x14ac:dyDescent="0.25">
      <c r="C65" t="s">
        <v>219</v>
      </c>
      <c r="D65" t="s">
        <v>211</v>
      </c>
      <c r="E65" t="s">
        <v>212</v>
      </c>
      <c r="F65" t="s">
        <v>197</v>
      </c>
      <c r="G65" s="41">
        <v>7</v>
      </c>
      <c r="H65" t="s">
        <v>211</v>
      </c>
      <c r="I65" t="s">
        <v>212</v>
      </c>
      <c r="J65" t="s">
        <v>197</v>
      </c>
      <c r="K65" s="41">
        <v>7</v>
      </c>
      <c r="L65" t="s">
        <v>211</v>
      </c>
      <c r="M65" t="s">
        <v>212</v>
      </c>
      <c r="N65" t="s">
        <v>197</v>
      </c>
      <c r="O65" s="41">
        <v>7</v>
      </c>
      <c r="P65" t="s">
        <v>219</v>
      </c>
      <c r="Q65" t="s">
        <v>210</v>
      </c>
      <c r="R65" t="s">
        <v>211</v>
      </c>
      <c r="S65" t="s">
        <v>212</v>
      </c>
      <c r="T65" t="s">
        <v>197</v>
      </c>
    </row>
    <row r="66" spans="3:20" x14ac:dyDescent="0.25">
      <c r="C66" t="s">
        <v>220</v>
      </c>
      <c r="D66" t="s">
        <v>215</v>
      </c>
      <c r="E66" t="s">
        <v>216</v>
      </c>
      <c r="F66" t="s">
        <v>182</v>
      </c>
      <c r="G66" s="41"/>
      <c r="H66" t="s">
        <v>215</v>
      </c>
      <c r="I66" t="s">
        <v>216</v>
      </c>
      <c r="J66" t="s">
        <v>182</v>
      </c>
      <c r="K66" s="41"/>
      <c r="L66" t="s">
        <v>215</v>
      </c>
      <c r="M66" t="s">
        <v>216</v>
      </c>
      <c r="N66" t="s">
        <v>182</v>
      </c>
      <c r="O66" s="41"/>
      <c r="P66" t="s">
        <v>220</v>
      </c>
      <c r="Q66" t="s">
        <v>221</v>
      </c>
      <c r="R66" t="s">
        <v>215</v>
      </c>
      <c r="S66" t="s">
        <v>216</v>
      </c>
      <c r="T66" t="s">
        <v>182</v>
      </c>
    </row>
    <row r="67" spans="3:20" x14ac:dyDescent="0.25">
      <c r="C67" t="s">
        <v>222</v>
      </c>
      <c r="D67" t="s">
        <v>211</v>
      </c>
      <c r="E67" t="s">
        <v>212</v>
      </c>
      <c r="F67" t="s">
        <v>197</v>
      </c>
      <c r="G67" s="45">
        <v>8</v>
      </c>
      <c r="H67" t="s">
        <v>211</v>
      </c>
      <c r="I67" t="s">
        <v>212</v>
      </c>
      <c r="J67" t="s">
        <v>197</v>
      </c>
      <c r="K67" s="45">
        <v>8</v>
      </c>
      <c r="L67" t="s">
        <v>211</v>
      </c>
      <c r="M67" t="s">
        <v>212</v>
      </c>
      <c r="N67" t="s">
        <v>197</v>
      </c>
      <c r="O67" s="45">
        <v>8</v>
      </c>
      <c r="P67" t="s">
        <v>222</v>
      </c>
      <c r="Q67" t="s">
        <v>223</v>
      </c>
      <c r="R67" t="s">
        <v>211</v>
      </c>
      <c r="S67" t="s">
        <v>212</v>
      </c>
      <c r="T67" t="s">
        <v>197</v>
      </c>
    </row>
    <row r="68" spans="3:20" x14ac:dyDescent="0.25">
      <c r="C68" t="s">
        <v>224</v>
      </c>
      <c r="D68" t="s">
        <v>226</v>
      </c>
      <c r="E68" t="s">
        <v>227</v>
      </c>
      <c r="F68" t="s">
        <v>182</v>
      </c>
      <c r="H68" t="s">
        <v>226</v>
      </c>
      <c r="I68" t="s">
        <v>227</v>
      </c>
      <c r="J68" t="s">
        <v>182</v>
      </c>
      <c r="L68" t="s">
        <v>226</v>
      </c>
      <c r="M68" t="s">
        <v>227</v>
      </c>
      <c r="N68" t="s">
        <v>182</v>
      </c>
      <c r="P68" t="s">
        <v>224</v>
      </c>
      <c r="Q68" t="s">
        <v>225</v>
      </c>
      <c r="R68" t="s">
        <v>226</v>
      </c>
      <c r="S68" t="s">
        <v>227</v>
      </c>
      <c r="T68" t="s">
        <v>182</v>
      </c>
    </row>
    <row r="69" spans="3:20" x14ac:dyDescent="0.25">
      <c r="C69" t="s">
        <v>228</v>
      </c>
      <c r="D69" t="s">
        <v>12</v>
      </c>
      <c r="E69" t="s">
        <v>13</v>
      </c>
      <c r="F69" t="s">
        <v>14</v>
      </c>
      <c r="H69" t="s">
        <v>12</v>
      </c>
      <c r="I69" t="s">
        <v>13</v>
      </c>
      <c r="J69" t="s">
        <v>14</v>
      </c>
      <c r="L69" t="s">
        <v>12</v>
      </c>
      <c r="M69" t="s">
        <v>13</v>
      </c>
      <c r="N69" t="s">
        <v>14</v>
      </c>
      <c r="P69" t="s">
        <v>228</v>
      </c>
      <c r="Q69" t="s">
        <v>102</v>
      </c>
      <c r="R69" t="s">
        <v>12</v>
      </c>
      <c r="S69" t="s">
        <v>13</v>
      </c>
      <c r="T69" t="s">
        <v>14</v>
      </c>
    </row>
  </sheetData>
  <pageMargins left="0.7" right="0.7" top="0.75" bottom="0.75" header="0.3" footer="0.3"/>
  <pageSetup paperSize="9" scale="4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15"/>
  <sheetViews>
    <sheetView workbookViewId="0">
      <selection activeCell="N8" sqref="N8"/>
    </sheetView>
  </sheetViews>
  <sheetFormatPr defaultRowHeight="15" x14ac:dyDescent="0.25"/>
  <cols>
    <col min="3" max="6" width="14.28515625" customWidth="1"/>
    <col min="8" max="8" width="20" customWidth="1"/>
    <col min="9" max="9" width="12.5703125" customWidth="1"/>
    <col min="25" max="25" width="11.5703125" bestFit="1" customWidth="1"/>
    <col min="28" max="28" width="11.5703125" bestFit="1" customWidth="1"/>
  </cols>
  <sheetData>
    <row r="1" spans="1:31" ht="23.25" x14ac:dyDescent="0.35">
      <c r="A1" t="s">
        <v>387</v>
      </c>
      <c r="C1" s="27" t="s">
        <v>396</v>
      </c>
      <c r="H1" s="27" t="s">
        <v>397</v>
      </c>
      <c r="N1" s="27" t="s">
        <v>404</v>
      </c>
      <c r="AA1" t="s">
        <v>385</v>
      </c>
    </row>
    <row r="2" spans="1:31" x14ac:dyDescent="0.25">
      <c r="A2" s="29" t="s">
        <v>393</v>
      </c>
      <c r="B2" s="11">
        <v>6.0999999999999999E-2</v>
      </c>
      <c r="D2" s="12"/>
      <c r="E2" s="26"/>
      <c r="F2" s="12"/>
      <c r="G2" s="29" t="s">
        <v>393</v>
      </c>
      <c r="H2" s="30">
        <v>3.0499999999999999E-2</v>
      </c>
      <c r="I2" t="s">
        <v>405</v>
      </c>
      <c r="S2">
        <f>65536</f>
        <v>65536</v>
      </c>
      <c r="T2">
        <f>S2/H2</f>
        <v>2148721.3114754097</v>
      </c>
      <c r="U2">
        <f>S2*H2</f>
        <v>1998.848</v>
      </c>
      <c r="V2">
        <f>20/H2</f>
        <v>655.73770491803282</v>
      </c>
      <c r="W2">
        <f>V2*100</f>
        <v>65573.770491803283</v>
      </c>
      <c r="X2">
        <f>W2-S2</f>
        <v>37.770491803283221</v>
      </c>
      <c r="Y2" s="50">
        <f>20/S2</f>
        <v>3.0517578125E-4</v>
      </c>
      <c r="Z2">
        <f>Y2*H3</f>
        <v>3.0517578125E-2</v>
      </c>
      <c r="AA2">
        <v>0.53125</v>
      </c>
      <c r="AB2" s="51">
        <f>-24768*H2</f>
        <v>-755.42399999999998</v>
      </c>
      <c r="AC2">
        <f>-24768/H2</f>
        <v>-812065.57377049187</v>
      </c>
      <c r="AD2">
        <f>12288-24768</f>
        <v>-12480</v>
      </c>
      <c r="AE2">
        <f>AD2*H2</f>
        <v>-380.64</v>
      </c>
    </row>
    <row r="3" spans="1:31" x14ac:dyDescent="0.25">
      <c r="A3" s="29" t="s">
        <v>3</v>
      </c>
      <c r="B3" s="11">
        <v>200</v>
      </c>
      <c r="D3" s="12"/>
      <c r="E3" s="26"/>
      <c r="F3" s="12"/>
      <c r="G3" s="29" t="s">
        <v>3</v>
      </c>
      <c r="H3" s="11">
        <v>100</v>
      </c>
      <c r="S3">
        <f>S2/2</f>
        <v>32768</v>
      </c>
      <c r="T3">
        <f>S3/H2</f>
        <v>1074360.6557377048</v>
      </c>
      <c r="U3">
        <f>S3*H2</f>
        <v>999.42399999999998</v>
      </c>
      <c r="V3">
        <f>10/H2</f>
        <v>327.86885245901641</v>
      </c>
      <c r="W3">
        <f>V3*100</f>
        <v>32786.885245901642</v>
      </c>
      <c r="X3">
        <f>W3-S3</f>
        <v>18.885245901641611</v>
      </c>
      <c r="Y3" s="50"/>
    </row>
    <row r="4" spans="1:31" x14ac:dyDescent="0.25">
      <c r="D4" s="12"/>
      <c r="E4" s="26"/>
      <c r="F4" s="12"/>
    </row>
    <row r="5" spans="1:31" x14ac:dyDescent="0.25">
      <c r="A5" s="29" t="s">
        <v>402</v>
      </c>
      <c r="B5">
        <f>MAX(B8:B715)</f>
        <v>1.2975954738330999</v>
      </c>
      <c r="C5">
        <f>MAX(C8:C715)</f>
        <v>-100</v>
      </c>
      <c r="D5">
        <f>MAX(D8:D715)</f>
        <v>-3.082275390625</v>
      </c>
      <c r="F5" s="12"/>
      <c r="G5" s="12"/>
      <c r="I5">
        <f>MAX(I8:I715)</f>
        <v>1.2975950000000001</v>
      </c>
      <c r="J5">
        <f>MAX(J8:J715)</f>
        <v>-3.051758</v>
      </c>
      <c r="N5">
        <f>MAX(N8:N715)</f>
        <v>-3.05</v>
      </c>
    </row>
    <row r="6" spans="1:31" x14ac:dyDescent="0.25">
      <c r="A6" s="29" t="s">
        <v>403</v>
      </c>
      <c r="B6">
        <f>MIN(B8:B715)</f>
        <v>-0.4</v>
      </c>
      <c r="C6">
        <f>MIN(C8:C715)</f>
        <v>-109</v>
      </c>
      <c r="D6">
        <f>MIN(D8:D715)</f>
        <v>-3.2938250716870501</v>
      </c>
      <c r="F6" s="12"/>
      <c r="G6" s="12"/>
      <c r="I6">
        <f>MIN(I8:I715)</f>
        <v>-0.4</v>
      </c>
      <c r="J6">
        <f>MIN(J8:J715)</f>
        <v>-3.326416</v>
      </c>
      <c r="N6">
        <f>MIN(N8:N715)</f>
        <v>-3.3245</v>
      </c>
    </row>
    <row r="7" spans="1:31" s="1" customFormat="1" x14ac:dyDescent="0.25">
      <c r="A7" s="1" t="s">
        <v>398</v>
      </c>
      <c r="B7" s="1" t="s">
        <v>399</v>
      </c>
      <c r="C7" s="1" t="s">
        <v>391</v>
      </c>
      <c r="D7" s="1" t="s">
        <v>392</v>
      </c>
      <c r="E7" s="1" t="s">
        <v>394</v>
      </c>
      <c r="F7" s="1" t="s">
        <v>395</v>
      </c>
      <c r="H7" s="1" t="s">
        <v>401</v>
      </c>
      <c r="I7" s="1" t="s">
        <v>400</v>
      </c>
      <c r="J7" s="1" t="s">
        <v>392</v>
      </c>
      <c r="N7" s="1" t="s">
        <v>392</v>
      </c>
      <c r="R7" s="1">
        <f>20/65536</f>
        <v>3.0517578125E-4</v>
      </c>
      <c r="S7" s="1">
        <f>R7*200</f>
        <v>6.103515625E-2</v>
      </c>
    </row>
    <row r="8" spans="1:31" x14ac:dyDescent="0.25">
      <c r="A8">
        <v>0</v>
      </c>
      <c r="B8" s="28">
        <v>-0.4</v>
      </c>
      <c r="C8">
        <v>-108</v>
      </c>
      <c r="D8">
        <v>-3.2938250716870501</v>
      </c>
      <c r="E8">
        <v>-108</v>
      </c>
      <c r="F8">
        <v>-3.29192782844576E-2</v>
      </c>
      <c r="H8" s="2">
        <v>0</v>
      </c>
      <c r="I8" s="2">
        <v>-0.4</v>
      </c>
      <c r="J8" s="4">
        <v>-3.2958980000000002</v>
      </c>
      <c r="N8">
        <f>C8*$H$2</f>
        <v>-3.294</v>
      </c>
    </row>
    <row r="9" spans="1:31" x14ac:dyDescent="0.25">
      <c r="A9">
        <v>0.1</v>
      </c>
      <c r="B9" s="28">
        <v>-0.395190947666195</v>
      </c>
      <c r="C9">
        <v>-108</v>
      </c>
      <c r="D9">
        <v>-3.2937133615172698</v>
      </c>
      <c r="E9">
        <v>-108</v>
      </c>
      <c r="F9">
        <v>-3.2918161826210303E-2</v>
      </c>
      <c r="H9" s="2">
        <v>4.0018889999999997E-6</v>
      </c>
      <c r="I9" s="2">
        <v>-0.39519090000000001</v>
      </c>
      <c r="J9" s="4">
        <v>-3.2958980000000002</v>
      </c>
      <c r="N9">
        <f t="shared" ref="N9:N72" si="0">C9*$H$2</f>
        <v>-3.294</v>
      </c>
    </row>
    <row r="10" spans="1:31" x14ac:dyDescent="0.25">
      <c r="A10">
        <v>0.2</v>
      </c>
      <c r="B10" s="28">
        <v>-0.39038189533238998</v>
      </c>
      <c r="C10">
        <v>-109</v>
      </c>
      <c r="D10">
        <v>-3.2935987865311498</v>
      </c>
      <c r="E10">
        <v>-109</v>
      </c>
      <c r="F10">
        <v>-3.2917016736301097E-2</v>
      </c>
      <c r="H10" s="2">
        <v>8.0037779999999993E-6</v>
      </c>
      <c r="I10" s="2">
        <v>-0.3903819</v>
      </c>
      <c r="J10" s="4">
        <v>-3.326416</v>
      </c>
      <c r="K10" s="2">
        <f>J10-J9</f>
        <v>-3.0517999999999823E-2</v>
      </c>
      <c r="N10">
        <f t="shared" si="0"/>
        <v>-3.3245</v>
      </c>
    </row>
    <row r="11" spans="1:31" x14ac:dyDescent="0.25">
      <c r="A11">
        <v>0.3</v>
      </c>
      <c r="B11" s="28">
        <v>-0.38557284299858502</v>
      </c>
      <c r="C11">
        <v>-108</v>
      </c>
      <c r="D11">
        <v>-3.2934814068069498</v>
      </c>
      <c r="E11">
        <v>-108</v>
      </c>
      <c r="F11">
        <v>-3.29158436151663E-2</v>
      </c>
      <c r="H11" s="2">
        <v>1.2005670000000001E-5</v>
      </c>
      <c r="I11" s="2">
        <v>-0.38557279999999999</v>
      </c>
      <c r="J11" s="4">
        <v>-3.2958980000000002</v>
      </c>
      <c r="N11">
        <f t="shared" si="0"/>
        <v>-3.294</v>
      </c>
    </row>
    <row r="12" spans="1:31" x14ac:dyDescent="0.25">
      <c r="A12">
        <v>0.4</v>
      </c>
      <c r="B12" s="28">
        <v>-0.380763790664781</v>
      </c>
      <c r="C12">
        <v>-109</v>
      </c>
      <c r="D12">
        <v>-3.2933613299613902</v>
      </c>
      <c r="E12">
        <v>-109</v>
      </c>
      <c r="F12">
        <v>-3.29146435383533E-2</v>
      </c>
      <c r="H12" s="2">
        <v>1.600756E-5</v>
      </c>
      <c r="I12" s="2">
        <v>-0.38076379999999999</v>
      </c>
      <c r="J12" s="4">
        <v>-3.326416</v>
      </c>
      <c r="N12">
        <f t="shared" si="0"/>
        <v>-3.3245</v>
      </c>
    </row>
    <row r="13" spans="1:31" x14ac:dyDescent="0.25">
      <c r="A13">
        <v>0.5</v>
      </c>
      <c r="B13" s="28">
        <v>-0.37595473833097598</v>
      </c>
      <c r="C13">
        <v>-109</v>
      </c>
      <c r="D13">
        <v>-3.2932387230916702</v>
      </c>
      <c r="E13">
        <v>-109</v>
      </c>
      <c r="F13">
        <v>-3.2913418175871699E-2</v>
      </c>
      <c r="H13" s="2">
        <v>2.0009440000000001E-5</v>
      </c>
      <c r="I13" s="2">
        <v>-0.37595469999999998</v>
      </c>
      <c r="J13" s="4">
        <v>-3.326416</v>
      </c>
      <c r="N13">
        <f t="shared" si="0"/>
        <v>-3.3245</v>
      </c>
    </row>
    <row r="14" spans="1:31" x14ac:dyDescent="0.25">
      <c r="A14">
        <v>0.6</v>
      </c>
      <c r="B14" s="28">
        <v>-0.37114568599717102</v>
      </c>
      <c r="C14">
        <v>-108</v>
      </c>
      <c r="D14">
        <v>-3.29311382472561</v>
      </c>
      <c r="E14">
        <v>-108</v>
      </c>
      <c r="F14">
        <v>-3.2912169911625697E-2</v>
      </c>
      <c r="H14" s="2">
        <v>2.401133E-5</v>
      </c>
      <c r="I14" s="2">
        <v>-0.37114570000000002</v>
      </c>
      <c r="J14" s="4">
        <v>-3.2958980000000002</v>
      </c>
      <c r="N14">
        <f t="shared" si="0"/>
        <v>-3.294</v>
      </c>
    </row>
    <row r="15" spans="1:31" x14ac:dyDescent="0.25">
      <c r="A15">
        <v>0.7</v>
      </c>
      <c r="B15" s="28">
        <v>-0.366336633663366</v>
      </c>
      <c r="C15">
        <v>-107</v>
      </c>
      <c r="D15">
        <v>-3.29298693360795</v>
      </c>
      <c r="E15">
        <v>-107</v>
      </c>
      <c r="F15">
        <v>-3.2910901731341903E-2</v>
      </c>
      <c r="H15" s="2">
        <v>2.8013219999999999E-5</v>
      </c>
      <c r="I15" s="2">
        <v>-0.36633660000000001</v>
      </c>
      <c r="J15" s="4">
        <v>-3.2653810000000001</v>
      </c>
      <c r="K15" s="2">
        <f>J15-J14</f>
        <v>3.0517000000000127E-2</v>
      </c>
      <c r="N15">
        <f t="shared" si="0"/>
        <v>-3.2635000000000001</v>
      </c>
    </row>
    <row r="16" spans="1:31" x14ac:dyDescent="0.25">
      <c r="A16">
        <v>0.8</v>
      </c>
      <c r="B16" s="28">
        <v>-0.36152758132956098</v>
      </c>
      <c r="C16">
        <v>-107</v>
      </c>
      <c r="D16">
        <v>-3.29285835694363</v>
      </c>
      <c r="E16">
        <v>-107</v>
      </c>
      <c r="F16">
        <v>-3.2909616705300397E-2</v>
      </c>
      <c r="H16" s="2">
        <v>3.2015109999999998E-5</v>
      </c>
      <c r="I16" s="2">
        <v>-0.3615276</v>
      </c>
      <c r="J16" s="4">
        <v>-3.2653810000000001</v>
      </c>
      <c r="N16">
        <f t="shared" si="0"/>
        <v>-3.2635000000000001</v>
      </c>
    </row>
    <row r="17" spans="1:14" x14ac:dyDescent="0.25">
      <c r="A17">
        <v>0.9</v>
      </c>
      <c r="B17" s="28">
        <v>-0.35671852899575701</v>
      </c>
      <c r="C17">
        <v>-108</v>
      </c>
      <c r="D17">
        <v>-3.2927283586471998</v>
      </c>
      <c r="E17">
        <v>-108</v>
      </c>
      <c r="F17">
        <v>-3.29083174711262E-2</v>
      </c>
      <c r="H17" s="2">
        <v>3.6016999999999998E-5</v>
      </c>
      <c r="I17" s="2">
        <v>-0.35671849999999999</v>
      </c>
      <c r="J17" s="4">
        <v>-3.2958980000000002</v>
      </c>
      <c r="N17">
        <f t="shared" si="0"/>
        <v>-3.294</v>
      </c>
    </row>
    <row r="18" spans="1:14" x14ac:dyDescent="0.25">
      <c r="A18">
        <v>1</v>
      </c>
      <c r="B18" s="28">
        <v>-0.35190947666195199</v>
      </c>
      <c r="C18">
        <v>-108</v>
      </c>
      <c r="D18">
        <v>-3.2925971539399699</v>
      </c>
      <c r="E18">
        <v>-108</v>
      </c>
      <c r="F18">
        <v>-3.2907006179793002E-2</v>
      </c>
      <c r="H18" s="2">
        <v>4.0018890000000003E-5</v>
      </c>
      <c r="I18" s="2">
        <v>-0.35190949999999999</v>
      </c>
      <c r="J18" s="4">
        <v>-3.2958980000000002</v>
      </c>
      <c r="N18">
        <f t="shared" si="0"/>
        <v>-3.294</v>
      </c>
    </row>
    <row r="19" spans="1:14" x14ac:dyDescent="0.25">
      <c r="A19">
        <v>1.1000000000000001</v>
      </c>
      <c r="B19" s="28">
        <v>-0.34710042432814697</v>
      </c>
      <c r="C19">
        <v>-107</v>
      </c>
      <c r="D19">
        <v>-3.2924649329159599</v>
      </c>
      <c r="E19">
        <v>-107</v>
      </c>
      <c r="F19">
        <v>-3.2905684731146002E-2</v>
      </c>
      <c r="H19" s="2">
        <v>4.4020780000000002E-5</v>
      </c>
      <c r="I19" s="2">
        <v>-0.34710039999999998</v>
      </c>
      <c r="J19" s="4">
        <v>-3.2653810000000001</v>
      </c>
      <c r="N19">
        <f t="shared" si="0"/>
        <v>-3.2635000000000001</v>
      </c>
    </row>
    <row r="20" spans="1:14" x14ac:dyDescent="0.25">
      <c r="A20">
        <v>1.2</v>
      </c>
      <c r="B20" s="28">
        <v>-0.34229137199434201</v>
      </c>
      <c r="C20">
        <v>-107</v>
      </c>
      <c r="D20">
        <v>-3.2923318609400698</v>
      </c>
      <c r="E20">
        <v>-107</v>
      </c>
      <c r="F20">
        <v>-3.29043547778817E-2</v>
      </c>
      <c r="H20" s="2">
        <v>4.8022670000000001E-5</v>
      </c>
      <c r="I20" s="2">
        <v>-0.34229140000000002</v>
      </c>
      <c r="J20" s="4">
        <v>-3.2653810000000001</v>
      </c>
      <c r="N20">
        <f t="shared" si="0"/>
        <v>-3.2635000000000001</v>
      </c>
    </row>
    <row r="21" spans="1:14" x14ac:dyDescent="0.25">
      <c r="A21">
        <v>1.3</v>
      </c>
      <c r="B21" s="28">
        <v>-0.33748231966053699</v>
      </c>
      <c r="C21">
        <v>-108</v>
      </c>
      <c r="D21">
        <v>-3.2921980558780199</v>
      </c>
      <c r="E21">
        <v>-108</v>
      </c>
      <c r="F21">
        <v>-3.2903017497978297E-2</v>
      </c>
      <c r="H21" s="2">
        <v>5.2024560000000001E-5</v>
      </c>
      <c r="I21" s="2">
        <v>-0.33748230000000001</v>
      </c>
      <c r="J21" s="4">
        <v>-3.2958980000000002</v>
      </c>
      <c r="N21">
        <f t="shared" si="0"/>
        <v>-3.294</v>
      </c>
    </row>
    <row r="22" spans="1:14" x14ac:dyDescent="0.25">
      <c r="A22">
        <v>1.4</v>
      </c>
      <c r="B22" s="28">
        <v>-0.33267326732673302</v>
      </c>
      <c r="C22">
        <v>-107</v>
      </c>
      <c r="D22">
        <v>-3.29206358270747</v>
      </c>
      <c r="E22">
        <v>-107</v>
      </c>
      <c r="F22">
        <v>-3.2901673540838297E-2</v>
      </c>
      <c r="H22" s="2">
        <v>5.6026439999999999E-5</v>
      </c>
      <c r="I22" s="2">
        <v>-0.33267330000000001</v>
      </c>
      <c r="J22" s="4">
        <v>-3.2653810000000001</v>
      </c>
      <c r="N22">
        <f t="shared" si="0"/>
        <v>-3.2635000000000001</v>
      </c>
    </row>
    <row r="23" spans="1:14" x14ac:dyDescent="0.25">
      <c r="A23">
        <v>1.5</v>
      </c>
      <c r="B23" s="28">
        <v>-0.327864214992928</v>
      </c>
      <c r="C23">
        <v>-107</v>
      </c>
      <c r="D23">
        <v>-3.2919284597171901</v>
      </c>
      <c r="E23">
        <v>-107</v>
      </c>
      <c r="F23">
        <v>-3.2900323089244003E-2</v>
      </c>
      <c r="H23" s="2">
        <v>6.0028329999999998E-5</v>
      </c>
      <c r="I23" s="2">
        <v>-0.32786419999999999</v>
      </c>
      <c r="J23" s="4">
        <v>-3.2653810000000001</v>
      </c>
      <c r="N23">
        <f t="shared" si="0"/>
        <v>-3.2635000000000001</v>
      </c>
    </row>
    <row r="24" spans="1:14" x14ac:dyDescent="0.25">
      <c r="A24">
        <v>1.6</v>
      </c>
      <c r="B24" s="28">
        <v>-0.32305516265912299</v>
      </c>
      <c r="C24">
        <v>-108</v>
      </c>
      <c r="D24">
        <v>-3.2917926531225699</v>
      </c>
      <c r="E24">
        <v>-108</v>
      </c>
      <c r="F24">
        <v>-3.2898965805543703E-2</v>
      </c>
      <c r="H24" s="2">
        <v>6.4030219999999997E-5</v>
      </c>
      <c r="I24" s="2">
        <v>-0.32305519999999999</v>
      </c>
      <c r="J24" s="4">
        <v>-3.2958980000000002</v>
      </c>
      <c r="N24">
        <f t="shared" si="0"/>
        <v>-3.294</v>
      </c>
    </row>
    <row r="25" spans="1:14" x14ac:dyDescent="0.25">
      <c r="A25">
        <v>1.7</v>
      </c>
      <c r="B25" s="28">
        <v>-0.31824611032531802</v>
      </c>
      <c r="C25">
        <v>-108</v>
      </c>
      <c r="D25">
        <v>-3.2916560832688901</v>
      </c>
      <c r="E25">
        <v>-108</v>
      </c>
      <c r="F25">
        <v>-3.2897600893649299E-2</v>
      </c>
      <c r="H25" s="2">
        <v>6.8032109999999996E-5</v>
      </c>
      <c r="I25" s="2">
        <v>-0.31824609999999998</v>
      </c>
      <c r="J25" s="4">
        <v>-3.2958980000000002</v>
      </c>
      <c r="N25">
        <f t="shared" si="0"/>
        <v>-3.294</v>
      </c>
    </row>
    <row r="26" spans="1:14" x14ac:dyDescent="0.25">
      <c r="A26">
        <v>1.8</v>
      </c>
      <c r="B26" s="28">
        <v>-0.313437057991514</v>
      </c>
      <c r="C26">
        <v>-108</v>
      </c>
      <c r="D26">
        <v>-3.2915186540081498</v>
      </c>
      <c r="E26">
        <v>-108</v>
      </c>
      <c r="F26">
        <v>-3.2896227392634397E-2</v>
      </c>
      <c r="H26" s="2">
        <v>7.2033999999999995E-5</v>
      </c>
      <c r="I26" s="2">
        <v>-0.31343710000000002</v>
      </c>
      <c r="J26" s="4">
        <v>-3.2958980000000002</v>
      </c>
      <c r="N26">
        <f t="shared" si="0"/>
        <v>-3.294</v>
      </c>
    </row>
    <row r="27" spans="1:14" x14ac:dyDescent="0.25">
      <c r="A27">
        <v>1.9</v>
      </c>
      <c r="B27" s="28">
        <v>-0.30862800565770898</v>
      </c>
      <c r="C27">
        <v>-108</v>
      </c>
      <c r="D27">
        <v>-3.2913802762853202</v>
      </c>
      <c r="E27">
        <v>-108</v>
      </c>
      <c r="F27">
        <v>-3.28948444124618E-2</v>
      </c>
      <c r="H27" s="2">
        <v>7.6035889999999994E-5</v>
      </c>
      <c r="I27" s="2">
        <v>-0.30862800000000001</v>
      </c>
      <c r="J27" s="4">
        <v>-3.2958980000000002</v>
      </c>
      <c r="N27">
        <f t="shared" si="0"/>
        <v>-3.294</v>
      </c>
    </row>
    <row r="28" spans="1:14" x14ac:dyDescent="0.25">
      <c r="A28">
        <v>2</v>
      </c>
      <c r="B28" s="28">
        <v>-0.30381895332390402</v>
      </c>
      <c r="C28">
        <v>-108</v>
      </c>
      <c r="D28">
        <v>-3.29124087434875</v>
      </c>
      <c r="E28">
        <v>-108</v>
      </c>
      <c r="F28">
        <v>-3.28934511960512E-2</v>
      </c>
      <c r="H28" s="2">
        <v>8.0037780000000007E-5</v>
      </c>
      <c r="I28" s="2">
        <v>-0.30381900000000001</v>
      </c>
      <c r="J28" s="4">
        <v>-3.2958980000000002</v>
      </c>
      <c r="N28">
        <f t="shared" si="0"/>
        <v>-3.294</v>
      </c>
    </row>
    <row r="29" spans="1:14" x14ac:dyDescent="0.25">
      <c r="A29">
        <v>2.1</v>
      </c>
      <c r="B29" s="28">
        <v>-0.299009900990099</v>
      </c>
      <c r="C29">
        <v>-108</v>
      </c>
      <c r="D29">
        <v>-3.2911003861705002</v>
      </c>
      <c r="E29">
        <v>-108</v>
      </c>
      <c r="F29">
        <v>-3.2892047123480699E-2</v>
      </c>
      <c r="H29" s="2">
        <v>8.4039670000000006E-5</v>
      </c>
      <c r="I29" s="2">
        <v>-0.2990099</v>
      </c>
      <c r="J29" s="4">
        <v>-3.2958980000000002</v>
      </c>
      <c r="N29">
        <f t="shared" si="0"/>
        <v>-3.294</v>
      </c>
    </row>
    <row r="30" spans="1:14" x14ac:dyDescent="0.25">
      <c r="A30">
        <v>2.2000000000000002</v>
      </c>
      <c r="B30" s="28">
        <v>-0.29420084865629398</v>
      </c>
      <c r="C30">
        <v>-108</v>
      </c>
      <c r="D30">
        <v>-3.2909587638698898</v>
      </c>
      <c r="E30">
        <v>-108</v>
      </c>
      <c r="F30">
        <v>-3.2890631716218997E-2</v>
      </c>
      <c r="H30" s="2">
        <v>8.8041560000000005E-5</v>
      </c>
      <c r="I30" s="2">
        <v>-0.29420079999999998</v>
      </c>
      <c r="J30" s="4">
        <v>-3.2958980000000002</v>
      </c>
      <c r="N30">
        <f t="shared" si="0"/>
        <v>-3.294</v>
      </c>
    </row>
    <row r="31" spans="1:14" x14ac:dyDescent="0.25">
      <c r="A31">
        <v>2.2999999999999998</v>
      </c>
      <c r="B31" s="28">
        <v>-0.28939179632248901</v>
      </c>
      <c r="C31">
        <v>-107</v>
      </c>
      <c r="D31">
        <v>-3.2908159683473399</v>
      </c>
      <c r="E31">
        <v>-107</v>
      </c>
      <c r="F31">
        <v>-3.2889204583495701E-2</v>
      </c>
      <c r="H31" s="2">
        <v>9.2043440000000003E-5</v>
      </c>
      <c r="I31" s="2">
        <v>-0.28939179999999998</v>
      </c>
      <c r="J31" s="4">
        <v>-3.2653810000000001</v>
      </c>
      <c r="N31">
        <f t="shared" si="0"/>
        <v>-3.2635000000000001</v>
      </c>
    </row>
    <row r="32" spans="1:14" x14ac:dyDescent="0.25">
      <c r="A32">
        <v>2.4</v>
      </c>
      <c r="B32" s="28">
        <v>-0.28458274398868399</v>
      </c>
      <c r="C32">
        <v>-108</v>
      </c>
      <c r="D32">
        <v>-3.2906719523360501</v>
      </c>
      <c r="E32">
        <v>-108</v>
      </c>
      <c r="F32">
        <v>-3.2887765252915098E-2</v>
      </c>
      <c r="H32" s="2">
        <v>9.6045330000000002E-5</v>
      </c>
      <c r="I32" s="2">
        <v>-0.28458270000000002</v>
      </c>
      <c r="J32" s="4">
        <v>-3.2958980000000002</v>
      </c>
      <c r="N32">
        <f t="shared" si="0"/>
        <v>-3.294</v>
      </c>
    </row>
    <row r="33" spans="1:14" x14ac:dyDescent="0.25">
      <c r="A33">
        <v>2.5</v>
      </c>
      <c r="B33" s="28">
        <v>-0.27977369165487898</v>
      </c>
      <c r="C33">
        <v>-107</v>
      </c>
      <c r="D33">
        <v>-3.29052664345725</v>
      </c>
      <c r="E33">
        <v>-107</v>
      </c>
      <c r="F33">
        <v>-3.2886313001106199E-2</v>
      </c>
      <c r="H33" s="2">
        <v>1.000472E-4</v>
      </c>
      <c r="I33" s="2">
        <v>-0.27977370000000001</v>
      </c>
      <c r="J33" s="4">
        <v>-3.2653810000000001</v>
      </c>
      <c r="N33">
        <f t="shared" si="0"/>
        <v>-3.2635000000000001</v>
      </c>
    </row>
    <row r="34" spans="1:14" x14ac:dyDescent="0.25">
      <c r="A34">
        <v>2.6</v>
      </c>
      <c r="B34" s="28">
        <v>-0.27496463932107501</v>
      </c>
      <c r="C34">
        <v>-107</v>
      </c>
      <c r="D34">
        <v>-3.2903799330719901</v>
      </c>
      <c r="E34">
        <v>-107</v>
      </c>
      <c r="F34">
        <v>-3.28848467423054E-2</v>
      </c>
      <c r="H34" s="2">
        <v>1.040491E-4</v>
      </c>
      <c r="I34" s="2">
        <v>-0.2749646</v>
      </c>
      <c r="J34" s="4">
        <v>-3.2653810000000001</v>
      </c>
      <c r="N34">
        <f t="shared" si="0"/>
        <v>-3.2635000000000001</v>
      </c>
    </row>
    <row r="35" spans="1:14" x14ac:dyDescent="0.25">
      <c r="A35">
        <v>2.7</v>
      </c>
      <c r="B35" s="28">
        <v>-0.27015558698726999</v>
      </c>
      <c r="C35">
        <v>-108</v>
      </c>
      <c r="D35">
        <v>-3.2902316651369601</v>
      </c>
      <c r="E35">
        <v>-108</v>
      </c>
      <c r="F35">
        <v>-3.2883364916978401E-2</v>
      </c>
      <c r="H35" s="2">
        <v>1.08051E-4</v>
      </c>
      <c r="I35" s="2">
        <v>-0.2701556</v>
      </c>
      <c r="J35" s="4">
        <v>-3.2958980000000002</v>
      </c>
      <c r="N35">
        <f t="shared" si="0"/>
        <v>-3.294</v>
      </c>
    </row>
    <row r="36" spans="1:14" x14ac:dyDescent="0.25">
      <c r="A36">
        <v>2.8</v>
      </c>
      <c r="B36" s="28">
        <v>-0.26534653465346503</v>
      </c>
      <c r="C36">
        <v>-108</v>
      </c>
      <c r="D36">
        <v>-3.2900816424431301</v>
      </c>
      <c r="E36">
        <v>-108</v>
      </c>
      <c r="F36">
        <v>-3.2881865554170803E-2</v>
      </c>
      <c r="H36" s="2">
        <v>1.120529E-4</v>
      </c>
      <c r="I36" s="2">
        <v>-0.26534649999999999</v>
      </c>
      <c r="J36" s="4">
        <v>-3.2958980000000002</v>
      </c>
      <c r="N36">
        <f t="shared" si="0"/>
        <v>-3.294</v>
      </c>
    </row>
    <row r="37" spans="1:14" x14ac:dyDescent="0.25">
      <c r="A37">
        <v>2.9</v>
      </c>
      <c r="B37" s="28">
        <v>-0.26053748231966001</v>
      </c>
      <c r="C37">
        <v>-107</v>
      </c>
      <c r="D37">
        <v>-3.2899296502377502</v>
      </c>
      <c r="E37">
        <v>-107</v>
      </c>
      <c r="F37">
        <v>-3.2880346507592098E-2</v>
      </c>
      <c r="H37" s="2">
        <v>1.160548E-4</v>
      </c>
      <c r="I37" s="2">
        <v>-0.26053749999999998</v>
      </c>
      <c r="J37" s="4">
        <v>-3.2653810000000001</v>
      </c>
      <c r="N37">
        <f t="shared" si="0"/>
        <v>-3.2635000000000001</v>
      </c>
    </row>
    <row r="38" spans="1:14" x14ac:dyDescent="0.25">
      <c r="A38">
        <v>3</v>
      </c>
      <c r="B38" s="28">
        <v>-0.25572842998585599</v>
      </c>
      <c r="C38">
        <v>-108</v>
      </c>
      <c r="D38">
        <v>-3.2897754624731101</v>
      </c>
      <c r="E38">
        <v>-108</v>
      </c>
      <c r="F38">
        <v>-3.2878805518067301E-2</v>
      </c>
      <c r="H38" s="2">
        <v>1.200567E-4</v>
      </c>
      <c r="I38" s="2">
        <v>-0.25572840000000002</v>
      </c>
      <c r="J38" s="4">
        <v>-3.2958980000000002</v>
      </c>
      <c r="N38">
        <f t="shared" si="0"/>
        <v>-3.294</v>
      </c>
    </row>
    <row r="39" spans="1:14" x14ac:dyDescent="0.25">
      <c r="A39">
        <v>3.1</v>
      </c>
      <c r="B39" s="28">
        <v>-0.25091937765205102</v>
      </c>
      <c r="C39">
        <v>-107</v>
      </c>
      <c r="D39">
        <v>-3.28961883068289</v>
      </c>
      <c r="E39">
        <v>-107</v>
      </c>
      <c r="F39">
        <v>-3.2877240102364202E-2</v>
      </c>
      <c r="H39" s="2">
        <v>1.2405860000000001E-4</v>
      </c>
      <c r="I39" s="2">
        <v>-0.25091940000000001</v>
      </c>
      <c r="J39" s="4">
        <v>-3.2653810000000001</v>
      </c>
      <c r="N39">
        <f t="shared" si="0"/>
        <v>-3.2635000000000001</v>
      </c>
    </row>
    <row r="40" spans="1:14" x14ac:dyDescent="0.25">
      <c r="A40">
        <v>3.2</v>
      </c>
      <c r="B40" s="28">
        <v>-0.246110325318246</v>
      </c>
      <c r="C40">
        <v>-107</v>
      </c>
      <c r="D40">
        <v>-3.2894594728650599</v>
      </c>
      <c r="E40">
        <v>-107</v>
      </c>
      <c r="F40">
        <v>-3.2875647442086903E-2</v>
      </c>
      <c r="H40" s="2">
        <v>1.2806039999999999E-4</v>
      </c>
      <c r="I40" s="2">
        <v>-0.2461103</v>
      </c>
      <c r="J40" s="4">
        <v>-3.2653810000000001</v>
      </c>
      <c r="N40">
        <f t="shared" si="0"/>
        <v>-3.2635000000000001</v>
      </c>
    </row>
    <row r="41" spans="1:14" x14ac:dyDescent="0.25">
      <c r="A41">
        <v>3.3</v>
      </c>
      <c r="B41" s="28">
        <v>-0.24130127298444101</v>
      </c>
      <c r="C41">
        <v>-108</v>
      </c>
      <c r="D41">
        <v>-3.2892970623723898</v>
      </c>
      <c r="E41">
        <v>-108</v>
      </c>
      <c r="F41">
        <v>-3.2874024272644603E-2</v>
      </c>
      <c r="H41" s="2">
        <v>1.320623E-4</v>
      </c>
      <c r="I41" s="2">
        <v>-0.2413013</v>
      </c>
      <c r="J41" s="4">
        <v>-3.2958980000000002</v>
      </c>
      <c r="N41">
        <f t="shared" si="0"/>
        <v>-3.294</v>
      </c>
    </row>
    <row r="42" spans="1:14" x14ac:dyDescent="0.25">
      <c r="A42">
        <v>3.4</v>
      </c>
      <c r="B42" s="28">
        <v>-0.23649222065063599</v>
      </c>
      <c r="C42">
        <v>-108</v>
      </c>
      <c r="D42">
        <v>-3.2891312341897398</v>
      </c>
      <c r="E42">
        <v>-108</v>
      </c>
      <c r="F42">
        <v>-3.2872366945988399E-2</v>
      </c>
      <c r="H42" s="2">
        <v>1.3606419999999999E-4</v>
      </c>
      <c r="I42" s="2">
        <v>-0.23649220000000001</v>
      </c>
      <c r="J42" s="4">
        <v>-3.2958980000000002</v>
      </c>
      <c r="N42">
        <f t="shared" si="0"/>
        <v>-3.294</v>
      </c>
    </row>
    <row r="43" spans="1:14" x14ac:dyDescent="0.25">
      <c r="A43">
        <v>3.5</v>
      </c>
      <c r="B43" s="28">
        <v>-0.231683168316832</v>
      </c>
      <c r="C43">
        <v>-108</v>
      </c>
      <c r="D43">
        <v>-3.2889616143920999</v>
      </c>
      <c r="E43">
        <v>-108</v>
      </c>
      <c r="F43">
        <v>-3.2870671725022102E-2</v>
      </c>
      <c r="H43" s="2">
        <v>1.400661E-4</v>
      </c>
      <c r="I43" s="2">
        <v>-0.23168320000000001</v>
      </c>
      <c r="J43" s="4">
        <v>-3.2958980000000002</v>
      </c>
      <c r="N43">
        <f t="shared" si="0"/>
        <v>-3.294</v>
      </c>
    </row>
    <row r="44" spans="1:14" x14ac:dyDescent="0.25">
      <c r="A44">
        <v>3.6</v>
      </c>
      <c r="B44" s="28">
        <v>-0.22687411598302701</v>
      </c>
      <c r="C44">
        <v>-109</v>
      </c>
      <c r="D44">
        <v>-3.2887878496130298</v>
      </c>
      <c r="E44">
        <v>-109</v>
      </c>
      <c r="F44">
        <v>-3.2868935078116598E-2</v>
      </c>
      <c r="H44" s="2">
        <v>1.4406799999999999E-4</v>
      </c>
      <c r="I44" s="2">
        <v>-0.2268741</v>
      </c>
      <c r="J44" s="4">
        <v>-3.326416</v>
      </c>
      <c r="N44">
        <f t="shared" si="0"/>
        <v>-3.3245</v>
      </c>
    </row>
    <row r="45" spans="1:14" x14ac:dyDescent="0.25">
      <c r="A45">
        <v>3.7</v>
      </c>
      <c r="B45" s="28">
        <v>-0.22206506364922199</v>
      </c>
      <c r="C45">
        <v>-107</v>
      </c>
      <c r="D45">
        <v>-3.2886096249388501</v>
      </c>
      <c r="E45">
        <v>-107</v>
      </c>
      <c r="F45">
        <v>-3.2867153857948903E-2</v>
      </c>
      <c r="H45" s="2">
        <v>1.480699E-4</v>
      </c>
      <c r="I45" s="2">
        <v>-0.22206509999999999</v>
      </c>
      <c r="J45" s="4">
        <v>-3.2653810000000001</v>
      </c>
      <c r="N45">
        <f t="shared" si="0"/>
        <v>-3.2635000000000001</v>
      </c>
    </row>
    <row r="46" spans="1:14" x14ac:dyDescent="0.25">
      <c r="A46">
        <v>3.8</v>
      </c>
      <c r="B46" s="28">
        <v>-0.217256011315417</v>
      </c>
      <c r="C46">
        <v>-107</v>
      </c>
      <c r="D46">
        <v>-3.2884266528511898</v>
      </c>
      <c r="E46">
        <v>-107</v>
      </c>
      <c r="F46">
        <v>-3.2865325190991501E-2</v>
      </c>
      <c r="H46" s="2">
        <v>1.5207179999999999E-4</v>
      </c>
      <c r="I46" s="2">
        <v>-0.217256</v>
      </c>
      <c r="J46" s="4">
        <v>-3.2653810000000001</v>
      </c>
      <c r="N46">
        <f t="shared" si="0"/>
        <v>-3.2635000000000001</v>
      </c>
    </row>
    <row r="47" spans="1:14" x14ac:dyDescent="0.25">
      <c r="A47">
        <v>3.9</v>
      </c>
      <c r="B47" s="28">
        <v>-0.21244695898161201</v>
      </c>
      <c r="C47">
        <v>-108</v>
      </c>
      <c r="D47">
        <v>-3.2882386332187998</v>
      </c>
      <c r="E47">
        <v>-108</v>
      </c>
      <c r="F47">
        <v>-3.2863446077660702E-2</v>
      </c>
      <c r="H47" s="2">
        <v>1.560737E-4</v>
      </c>
      <c r="I47" s="2">
        <v>-0.212447</v>
      </c>
      <c r="J47" s="4">
        <v>-3.2958980000000002</v>
      </c>
      <c r="N47">
        <f t="shared" si="0"/>
        <v>-3.294</v>
      </c>
    </row>
    <row r="48" spans="1:14" x14ac:dyDescent="0.25">
      <c r="A48">
        <v>4</v>
      </c>
      <c r="B48" s="28">
        <v>-0.20763790664780801</v>
      </c>
      <c r="C48">
        <v>-107</v>
      </c>
      <c r="D48">
        <v>-3.28804523068239</v>
      </c>
      <c r="E48">
        <v>-107</v>
      </c>
      <c r="F48">
        <v>-3.2861513166295098E-2</v>
      </c>
      <c r="H48" s="2">
        <v>1.6007559999999999E-4</v>
      </c>
      <c r="I48" s="2">
        <v>-0.20763789999999999</v>
      </c>
      <c r="J48" s="4">
        <v>-3.2653810000000001</v>
      </c>
      <c r="N48">
        <f t="shared" si="0"/>
        <v>-3.2635000000000001</v>
      </c>
    </row>
    <row r="49" spans="1:14" x14ac:dyDescent="0.25">
      <c r="A49">
        <v>4.0999999999999996</v>
      </c>
      <c r="B49" s="28">
        <v>-0.20282885431400299</v>
      </c>
      <c r="C49">
        <v>-109</v>
      </c>
      <c r="D49">
        <v>-3.2878460868118</v>
      </c>
      <c r="E49">
        <v>-109</v>
      </c>
      <c r="F49">
        <v>-3.2859522874658001E-2</v>
      </c>
      <c r="H49" s="2">
        <v>1.640774E-4</v>
      </c>
      <c r="I49" s="2">
        <v>-0.20282890000000001</v>
      </c>
      <c r="J49" s="4">
        <v>-3.326416</v>
      </c>
      <c r="N49">
        <f t="shared" si="0"/>
        <v>-3.3245</v>
      </c>
    </row>
    <row r="50" spans="1:14" x14ac:dyDescent="0.25">
      <c r="A50">
        <v>4.2</v>
      </c>
      <c r="B50" s="28">
        <v>-0.198019801980198</v>
      </c>
      <c r="C50">
        <v>-108</v>
      </c>
      <c r="D50">
        <v>-3.2876408496582101</v>
      </c>
      <c r="E50">
        <v>-108</v>
      </c>
      <c r="F50">
        <v>-3.2857471685288103E-2</v>
      </c>
      <c r="H50" s="2">
        <v>1.6807930000000001E-4</v>
      </c>
      <c r="I50" s="2">
        <v>-0.1980198</v>
      </c>
      <c r="J50" s="4">
        <v>-3.2958980000000002</v>
      </c>
      <c r="N50">
        <f t="shared" si="0"/>
        <v>-3.294</v>
      </c>
    </row>
    <row r="51" spans="1:14" x14ac:dyDescent="0.25">
      <c r="A51">
        <v>4.3</v>
      </c>
      <c r="B51" s="28">
        <v>-0.19321074964639301</v>
      </c>
      <c r="C51">
        <v>-109</v>
      </c>
      <c r="D51">
        <v>-3.2874292091165001</v>
      </c>
      <c r="E51">
        <v>-109</v>
      </c>
      <c r="F51">
        <v>-3.2855356498920497E-2</v>
      </c>
      <c r="H51" s="2">
        <v>1.7208119999999999E-4</v>
      </c>
      <c r="I51" s="2">
        <v>-0.19321070000000001</v>
      </c>
      <c r="J51" s="4">
        <v>-3.326416</v>
      </c>
      <c r="N51">
        <f t="shared" si="0"/>
        <v>-3.3245</v>
      </c>
    </row>
    <row r="52" spans="1:14" x14ac:dyDescent="0.25">
      <c r="A52">
        <v>4.4000000000000004</v>
      </c>
      <c r="B52" s="28">
        <v>-0.18840169731258799</v>
      </c>
      <c r="C52">
        <v>-108</v>
      </c>
      <c r="D52">
        <v>-3.2872109207204301</v>
      </c>
      <c r="E52">
        <v>-108</v>
      </c>
      <c r="F52">
        <v>-3.2853174872300897E-2</v>
      </c>
      <c r="H52" s="2">
        <v>1.7608310000000001E-4</v>
      </c>
      <c r="I52" s="2">
        <v>-0.18840170000000001</v>
      </c>
      <c r="J52" s="4">
        <v>-3.2958980000000002</v>
      </c>
      <c r="N52">
        <f t="shared" si="0"/>
        <v>-3.294</v>
      </c>
    </row>
    <row r="53" spans="1:14" x14ac:dyDescent="0.25">
      <c r="A53">
        <v>4.5</v>
      </c>
      <c r="B53" s="28">
        <v>-0.183592644978784</v>
      </c>
      <c r="C53">
        <v>-107</v>
      </c>
      <c r="D53">
        <v>-3.28698580049296</v>
      </c>
      <c r="E53">
        <v>-107</v>
      </c>
      <c r="F53">
        <v>-3.2850924966718799E-2</v>
      </c>
      <c r="H53" s="2">
        <v>1.8008499999999999E-4</v>
      </c>
      <c r="I53" s="2">
        <v>-0.18359259999999999</v>
      </c>
      <c r="J53" s="4">
        <v>-3.2653810000000001</v>
      </c>
      <c r="N53">
        <f t="shared" si="0"/>
        <v>-3.2635000000000001</v>
      </c>
    </row>
    <row r="54" spans="1:14" x14ac:dyDescent="0.25">
      <c r="A54">
        <v>4.5999999999999996</v>
      </c>
      <c r="B54" s="28">
        <v>-0.17878359264497901</v>
      </c>
      <c r="C54">
        <v>-107</v>
      </c>
      <c r="D54">
        <v>-3.28675368505961</v>
      </c>
      <c r="E54">
        <v>-107</v>
      </c>
      <c r="F54">
        <v>-3.2848605149370103E-2</v>
      </c>
      <c r="H54" s="2">
        <v>1.8408690000000001E-4</v>
      </c>
      <c r="I54" s="2">
        <v>-0.17878359999999999</v>
      </c>
      <c r="J54" s="4">
        <v>-3.2653810000000001</v>
      </c>
      <c r="N54">
        <f t="shared" si="0"/>
        <v>-3.2635000000000001</v>
      </c>
    </row>
    <row r="55" spans="1:14" x14ac:dyDescent="0.25">
      <c r="A55">
        <v>4.7</v>
      </c>
      <c r="B55" s="28">
        <v>-0.17397454031117399</v>
      </c>
      <c r="C55">
        <v>-107</v>
      </c>
      <c r="D55">
        <v>-3.28651438019679</v>
      </c>
      <c r="E55">
        <v>-107</v>
      </c>
      <c r="F55">
        <v>-3.2846213479137999E-2</v>
      </c>
      <c r="H55" s="2">
        <v>1.8808879999999999E-4</v>
      </c>
      <c r="I55" s="2">
        <v>-0.1739745</v>
      </c>
      <c r="J55" s="4">
        <v>-3.2653810000000001</v>
      </c>
      <c r="N55">
        <f t="shared" si="0"/>
        <v>-3.2635000000000001</v>
      </c>
    </row>
    <row r="56" spans="1:14" x14ac:dyDescent="0.25">
      <c r="A56">
        <v>4.8</v>
      </c>
      <c r="B56" s="28">
        <v>-0.16916548797736899</v>
      </c>
      <c r="C56">
        <v>-108</v>
      </c>
      <c r="D56">
        <v>-3.2862676383657701</v>
      </c>
      <c r="E56">
        <v>-108</v>
      </c>
      <c r="F56">
        <v>-3.2843747482060801E-2</v>
      </c>
      <c r="H56" s="2">
        <v>1.9209070000000001E-4</v>
      </c>
      <c r="I56" s="2">
        <v>-0.1691655</v>
      </c>
      <c r="J56" s="4">
        <v>-3.2958980000000002</v>
      </c>
      <c r="N56">
        <f t="shared" si="0"/>
        <v>-3.294</v>
      </c>
    </row>
    <row r="57" spans="1:14" x14ac:dyDescent="0.25">
      <c r="A57">
        <v>4.9000000000000004</v>
      </c>
      <c r="B57" s="28">
        <v>-0.164356435643564</v>
      </c>
      <c r="C57">
        <v>-108</v>
      </c>
      <c r="D57">
        <v>-3.2860131768183098</v>
      </c>
      <c r="E57">
        <v>-108</v>
      </c>
      <c r="F57">
        <v>-3.2841204332284601E-2</v>
      </c>
      <c r="H57" s="2">
        <v>1.9609259999999999E-4</v>
      </c>
      <c r="I57" s="2">
        <v>-0.16435640000000001</v>
      </c>
      <c r="J57" s="4">
        <v>-3.2958980000000002</v>
      </c>
      <c r="N57">
        <f t="shared" si="0"/>
        <v>-3.294</v>
      </c>
    </row>
    <row r="58" spans="1:14" x14ac:dyDescent="0.25">
      <c r="A58">
        <v>5</v>
      </c>
      <c r="B58" s="28">
        <v>-0.15954738330975901</v>
      </c>
      <c r="C58">
        <v>-108</v>
      </c>
      <c r="D58">
        <v>-3.2857507131035302</v>
      </c>
      <c r="E58">
        <v>-108</v>
      </c>
      <c r="F58">
        <v>-3.28385812069278E-2</v>
      </c>
      <c r="H58" s="2">
        <v>2.000944E-4</v>
      </c>
      <c r="I58" s="2">
        <v>-0.15954740000000001</v>
      </c>
      <c r="J58" s="4">
        <v>-3.2958980000000002</v>
      </c>
      <c r="N58">
        <f t="shared" si="0"/>
        <v>-3.294</v>
      </c>
    </row>
    <row r="59" spans="1:14" x14ac:dyDescent="0.25">
      <c r="A59">
        <v>5.0999999999999996</v>
      </c>
      <c r="B59" s="28">
        <v>-0.15473833097595399</v>
      </c>
      <c r="C59">
        <v>-109</v>
      </c>
      <c r="D59">
        <v>-3.2854799948054398</v>
      </c>
      <c r="E59">
        <v>-109</v>
      </c>
      <c r="F59">
        <v>-3.2835875583284303E-2</v>
      </c>
      <c r="H59" s="2">
        <v>2.0409630000000001E-4</v>
      </c>
      <c r="I59" s="2">
        <v>-0.1547383</v>
      </c>
      <c r="J59" s="4">
        <v>-3.326416</v>
      </c>
      <c r="N59">
        <f t="shared" si="0"/>
        <v>-3.3245</v>
      </c>
    </row>
    <row r="60" spans="1:14" x14ac:dyDescent="0.25">
      <c r="A60">
        <v>5.2</v>
      </c>
      <c r="B60" s="28">
        <v>-0.14992927864215</v>
      </c>
      <c r="C60">
        <v>-109</v>
      </c>
      <c r="D60">
        <v>-3.2852008293046202</v>
      </c>
      <c r="E60">
        <v>-109</v>
      </c>
      <c r="F60">
        <v>-3.2833085536269402E-2</v>
      </c>
      <c r="H60" s="2">
        <v>2.080982E-4</v>
      </c>
      <c r="I60" s="2">
        <v>-0.14992929999999999</v>
      </c>
      <c r="J60" s="4">
        <v>-3.326416</v>
      </c>
      <c r="N60">
        <f t="shared" si="0"/>
        <v>-3.3245</v>
      </c>
    </row>
    <row r="61" spans="1:14" x14ac:dyDescent="0.25">
      <c r="A61">
        <v>5.3</v>
      </c>
      <c r="B61" s="28">
        <v>-0.14512022630834501</v>
      </c>
      <c r="C61">
        <v>-108</v>
      </c>
      <c r="D61">
        <v>-3.2849131135649201</v>
      </c>
      <c r="E61">
        <v>-108</v>
      </c>
      <c r="F61">
        <v>-3.2830210036115103E-2</v>
      </c>
      <c r="H61" s="2">
        <v>2.1210010000000001E-4</v>
      </c>
      <c r="I61" s="2">
        <v>-0.1451202</v>
      </c>
      <c r="J61" s="4">
        <v>-3.2958980000000002</v>
      </c>
      <c r="N61">
        <f t="shared" si="0"/>
        <v>-3.294</v>
      </c>
    </row>
    <row r="62" spans="1:14" x14ac:dyDescent="0.25">
      <c r="A62">
        <v>5.4</v>
      </c>
      <c r="B62" s="28">
        <v>-0.14031117397453999</v>
      </c>
      <c r="C62">
        <v>-107</v>
      </c>
      <c r="D62">
        <v>-3.2846168291886899</v>
      </c>
      <c r="E62">
        <v>-107</v>
      </c>
      <c r="F62">
        <v>-3.2827248898950799E-2</v>
      </c>
      <c r="H62" s="2">
        <v>2.16102E-4</v>
      </c>
      <c r="I62" s="2">
        <v>-0.1403112</v>
      </c>
      <c r="J62" s="4">
        <v>-3.2653810000000001</v>
      </c>
      <c r="N62">
        <f t="shared" si="0"/>
        <v>-3.2635000000000001</v>
      </c>
    </row>
    <row r="63" spans="1:14" x14ac:dyDescent="0.25">
      <c r="A63">
        <v>5.5</v>
      </c>
      <c r="B63" s="28">
        <v>-0.135502121640735</v>
      </c>
      <c r="C63">
        <v>-108</v>
      </c>
      <c r="D63">
        <v>-3.2843119969478201</v>
      </c>
      <c r="E63">
        <v>-108</v>
      </c>
      <c r="F63">
        <v>-3.2824202332375797E-2</v>
      </c>
      <c r="H63" s="2">
        <v>2.2010390000000001E-4</v>
      </c>
      <c r="I63" s="2">
        <v>-0.13550209999999999</v>
      </c>
      <c r="J63" s="4">
        <v>-3.2958980000000002</v>
      </c>
      <c r="N63">
        <f t="shared" si="0"/>
        <v>-3.294</v>
      </c>
    </row>
    <row r="64" spans="1:14" x14ac:dyDescent="0.25">
      <c r="A64">
        <v>5.6</v>
      </c>
      <c r="B64" s="28">
        <v>-0.13069306930693</v>
      </c>
      <c r="C64">
        <v>-108</v>
      </c>
      <c r="D64">
        <v>-3.2839986429265702</v>
      </c>
      <c r="E64">
        <v>-108</v>
      </c>
      <c r="F64">
        <v>-3.2821070597082398E-2</v>
      </c>
      <c r="H64" s="2">
        <v>2.241058E-4</v>
      </c>
      <c r="I64" s="2">
        <v>-0.13069310000000001</v>
      </c>
      <c r="J64" s="4">
        <v>-3.2958980000000002</v>
      </c>
      <c r="N64">
        <f t="shared" si="0"/>
        <v>-3.294</v>
      </c>
    </row>
    <row r="65" spans="1:14" x14ac:dyDescent="0.25">
      <c r="A65">
        <v>5.7</v>
      </c>
      <c r="B65" s="28">
        <v>-0.12588401697312601</v>
      </c>
      <c r="C65">
        <v>-108</v>
      </c>
      <c r="D65">
        <v>-3.2836768052401299</v>
      </c>
      <c r="E65">
        <v>-108</v>
      </c>
      <c r="F65">
        <v>-3.2817854074003103E-2</v>
      </c>
      <c r="H65" s="2">
        <v>2.2810770000000001E-4</v>
      </c>
      <c r="I65" s="2">
        <v>-0.125884</v>
      </c>
      <c r="J65" s="4">
        <v>-3.2958980000000002</v>
      </c>
      <c r="N65">
        <f t="shared" si="0"/>
        <v>-3.294</v>
      </c>
    </row>
    <row r="66" spans="1:14" x14ac:dyDescent="0.25">
      <c r="A66">
        <v>5.8</v>
      </c>
      <c r="B66" s="28">
        <v>-0.12107496463932101</v>
      </c>
      <c r="C66">
        <v>-108</v>
      </c>
      <c r="D66">
        <v>-3.28334655236482</v>
      </c>
      <c r="E66">
        <v>-108</v>
      </c>
      <c r="F66">
        <v>-3.2814553447506598E-2</v>
      </c>
      <c r="H66" s="2">
        <v>2.321096E-4</v>
      </c>
      <c r="I66" s="2">
        <v>-0.121075</v>
      </c>
      <c r="J66" s="4">
        <v>-3.2958980000000002</v>
      </c>
      <c r="N66">
        <f t="shared" si="0"/>
        <v>-3.294</v>
      </c>
    </row>
    <row r="67" spans="1:14" x14ac:dyDescent="0.25">
      <c r="A67">
        <v>5.9</v>
      </c>
      <c r="B67" s="28">
        <v>-0.116265912305516</v>
      </c>
      <c r="C67">
        <v>-107</v>
      </c>
      <c r="D67">
        <v>-3.28300798411545</v>
      </c>
      <c r="E67">
        <v>-107</v>
      </c>
      <c r="F67">
        <v>-3.2811169715165997E-2</v>
      </c>
      <c r="H67" s="2">
        <v>2.361114E-4</v>
      </c>
      <c r="I67" s="2">
        <v>-0.11626590000000001</v>
      </c>
      <c r="J67" s="4">
        <v>-3.2653810000000001</v>
      </c>
      <c r="N67">
        <f t="shared" si="0"/>
        <v>-3.2635000000000001</v>
      </c>
    </row>
    <row r="68" spans="1:14" x14ac:dyDescent="0.25">
      <c r="A68">
        <v>6</v>
      </c>
      <c r="B68" s="28">
        <v>-0.11145685997171099</v>
      </c>
      <c r="C68">
        <v>-108</v>
      </c>
      <c r="D68">
        <v>-3.2826612152696102</v>
      </c>
      <c r="E68">
        <v>-108</v>
      </c>
      <c r="F68">
        <v>-3.28077040240961E-2</v>
      </c>
      <c r="H68" s="2">
        <v>2.4011329999999999E-4</v>
      </c>
      <c r="I68" s="2">
        <v>-0.1114569</v>
      </c>
      <c r="J68" s="4">
        <v>-3.2958980000000002</v>
      </c>
      <c r="N68">
        <f t="shared" si="0"/>
        <v>-3.294</v>
      </c>
    </row>
    <row r="69" spans="1:14" x14ac:dyDescent="0.25">
      <c r="A69">
        <v>6.1</v>
      </c>
      <c r="B69" s="28">
        <v>-0.106647807637907</v>
      </c>
      <c r="C69">
        <v>-108</v>
      </c>
      <c r="D69">
        <v>-3.2823063650101401</v>
      </c>
      <c r="E69">
        <v>-108</v>
      </c>
      <c r="F69">
        <v>-3.2804157565438898E-2</v>
      </c>
      <c r="H69" s="2">
        <v>2.441152E-4</v>
      </c>
      <c r="I69" s="2">
        <v>-0.1066478</v>
      </c>
      <c r="J69" s="4">
        <v>-3.2958980000000002</v>
      </c>
      <c r="N69">
        <f t="shared" si="0"/>
        <v>-3.294</v>
      </c>
    </row>
    <row r="70" spans="1:14" x14ac:dyDescent="0.25">
      <c r="A70">
        <v>6.2</v>
      </c>
      <c r="B70" s="28">
        <v>-0.101838755304102</v>
      </c>
      <c r="C70">
        <v>-107</v>
      </c>
      <c r="D70">
        <v>-3.2819435637709198</v>
      </c>
      <c r="E70">
        <v>-107</v>
      </c>
      <c r="F70">
        <v>-3.2800531642781898E-2</v>
      </c>
      <c r="H70" s="2">
        <v>2.4811709999999999E-4</v>
      </c>
      <c r="I70" s="2">
        <v>-0.10183879999999999</v>
      </c>
      <c r="J70" s="4">
        <v>-3.2653810000000001</v>
      </c>
      <c r="N70">
        <f t="shared" si="0"/>
        <v>-3.2635000000000001</v>
      </c>
    </row>
    <row r="71" spans="1:14" x14ac:dyDescent="0.25">
      <c r="A71">
        <v>6.3</v>
      </c>
      <c r="B71" s="28">
        <v>-9.70297029702967E-2</v>
      </c>
      <c r="C71">
        <v>-107</v>
      </c>
      <c r="D71">
        <v>-3.2815729485216001</v>
      </c>
      <c r="E71">
        <v>-107</v>
      </c>
      <c r="F71">
        <v>-3.2796827625032499E-2</v>
      </c>
      <c r="H71" s="2">
        <v>2.5211899999999998E-4</v>
      </c>
      <c r="I71" s="2">
        <v>-9.7029699999999997E-2</v>
      </c>
      <c r="J71" s="4">
        <v>-3.2653810000000001</v>
      </c>
      <c r="N71">
        <f t="shared" si="0"/>
        <v>-3.2635000000000001</v>
      </c>
    </row>
    <row r="72" spans="1:14" x14ac:dyDescent="0.25">
      <c r="A72">
        <v>6.4</v>
      </c>
      <c r="B72" s="28">
        <v>-9.2220650636492194E-2</v>
      </c>
      <c r="C72">
        <v>-107</v>
      </c>
      <c r="D72">
        <v>-3.2811946349049999</v>
      </c>
      <c r="E72">
        <v>-107</v>
      </c>
      <c r="F72">
        <v>-3.2793046667952998E-2</v>
      </c>
      <c r="H72" s="2">
        <v>2.5612090000000002E-4</v>
      </c>
      <c r="I72" s="2">
        <v>-9.2220650000000001E-2</v>
      </c>
      <c r="J72" s="4">
        <v>-3.2653810000000001</v>
      </c>
      <c r="N72">
        <f t="shared" si="0"/>
        <v>-3.2635000000000001</v>
      </c>
    </row>
    <row r="73" spans="1:14" x14ac:dyDescent="0.25">
      <c r="A73">
        <v>6.5</v>
      </c>
      <c r="B73" s="28">
        <v>-8.7411598302687202E-2</v>
      </c>
      <c r="C73">
        <v>-106</v>
      </c>
      <c r="D73">
        <v>-3.2808086893983699</v>
      </c>
      <c r="E73">
        <v>-106</v>
      </c>
      <c r="F73">
        <v>-3.27891894359328E-2</v>
      </c>
      <c r="H73" s="2">
        <v>2.601228E-4</v>
      </c>
      <c r="I73" s="2">
        <v>-8.7411600000000006E-2</v>
      </c>
      <c r="J73" s="4">
        <v>-3.2348629999999998</v>
      </c>
      <c r="N73">
        <f t="shared" ref="N73:N136" si="1">C73*$H$2</f>
        <v>-3.2330000000000001</v>
      </c>
    </row>
    <row r="74" spans="1:14" x14ac:dyDescent="0.25">
      <c r="A74">
        <v>6.6</v>
      </c>
      <c r="B74" s="28">
        <v>-8.2602545968882696E-2</v>
      </c>
      <c r="C74">
        <v>-107</v>
      </c>
      <c r="D74">
        <v>-3.2804151072908598</v>
      </c>
      <c r="E74">
        <v>-107</v>
      </c>
      <c r="F74">
        <v>-3.2785255881890601E-2</v>
      </c>
      <c r="H74" s="2">
        <v>2.6412469999999999E-4</v>
      </c>
      <c r="I74" s="2">
        <v>-8.2602549999999997E-2</v>
      </c>
      <c r="J74" s="4">
        <v>-3.2653810000000001</v>
      </c>
      <c r="N74">
        <f t="shared" si="1"/>
        <v>-3.2635000000000001</v>
      </c>
    </row>
    <row r="75" spans="1:14" x14ac:dyDescent="0.25">
      <c r="A75">
        <v>6.7</v>
      </c>
      <c r="B75" s="28">
        <v>-7.7793493635077607E-2</v>
      </c>
      <c r="C75">
        <v>-108</v>
      </c>
      <c r="D75">
        <v>-3.28001380806288</v>
      </c>
      <c r="E75">
        <v>-108</v>
      </c>
      <c r="F75">
        <v>-3.2781245201094399E-2</v>
      </c>
      <c r="H75" s="2">
        <v>2.6812659999999997E-4</v>
      </c>
      <c r="I75" s="2">
        <v>-7.7793490000000007E-2</v>
      </c>
      <c r="J75" s="4">
        <v>-3.2958980000000002</v>
      </c>
      <c r="N75">
        <f t="shared" si="1"/>
        <v>-3.294</v>
      </c>
    </row>
    <row r="76" spans="1:14" x14ac:dyDescent="0.25">
      <c r="A76">
        <v>6.8</v>
      </c>
      <c r="B76" s="28">
        <v>-7.2984441301272601E-2</v>
      </c>
      <c r="C76">
        <v>-107</v>
      </c>
      <c r="D76">
        <v>-3.2796046655457798</v>
      </c>
      <c r="E76">
        <v>-107</v>
      </c>
      <c r="F76">
        <v>-3.2777156132584299E-2</v>
      </c>
      <c r="H76" s="2">
        <v>2.7212839999999998E-4</v>
      </c>
      <c r="I76" s="2">
        <v>-7.2984439999999998E-2</v>
      </c>
      <c r="J76" s="4">
        <v>-3.2653810000000001</v>
      </c>
      <c r="N76">
        <f t="shared" si="1"/>
        <v>-3.2635000000000001</v>
      </c>
    </row>
    <row r="77" spans="1:14" x14ac:dyDescent="0.25">
      <c r="A77">
        <v>6.9</v>
      </c>
      <c r="B77" s="28">
        <v>-6.8175388967468095E-2</v>
      </c>
      <c r="C77">
        <v>-108</v>
      </c>
      <c r="D77">
        <v>-3.2791875438978799</v>
      </c>
      <c r="E77">
        <v>-108</v>
      </c>
      <c r="F77">
        <v>-3.2772987318725903E-2</v>
      </c>
      <c r="H77" s="2">
        <v>2.7613030000000002E-4</v>
      </c>
      <c r="I77" s="2">
        <v>-6.8175390000000002E-2</v>
      </c>
      <c r="J77" s="4">
        <v>-3.2958980000000002</v>
      </c>
      <c r="N77">
        <f t="shared" si="1"/>
        <v>-3.294</v>
      </c>
    </row>
    <row r="78" spans="1:14" x14ac:dyDescent="0.25">
      <c r="A78">
        <v>7</v>
      </c>
      <c r="B78" s="28">
        <v>-6.3366336633663103E-2</v>
      </c>
      <c r="C78">
        <v>-108</v>
      </c>
      <c r="D78">
        <v>-3.2787623162258099</v>
      </c>
      <c r="E78">
        <v>-108</v>
      </c>
      <c r="F78">
        <v>-3.2768737491316598E-2</v>
      </c>
      <c r="H78" s="2">
        <v>2.8013220000000001E-4</v>
      </c>
      <c r="I78" s="2">
        <v>-6.3366339999999993E-2</v>
      </c>
      <c r="J78" s="4">
        <v>-3.2958980000000002</v>
      </c>
      <c r="N78">
        <f t="shared" si="1"/>
        <v>-3.294</v>
      </c>
    </row>
    <row r="79" spans="1:14" x14ac:dyDescent="0.25">
      <c r="A79">
        <v>7.1</v>
      </c>
      <c r="B79" s="28">
        <v>-5.8557284299858597E-2</v>
      </c>
      <c r="C79">
        <v>-108</v>
      </c>
      <c r="D79">
        <v>-3.2783288832301198</v>
      </c>
      <c r="E79">
        <v>-108</v>
      </c>
      <c r="F79">
        <v>-3.2764405657933801E-2</v>
      </c>
      <c r="H79" s="2">
        <v>2.8413409999999999E-4</v>
      </c>
      <c r="I79" s="2">
        <v>-5.8557280000000003E-2</v>
      </c>
      <c r="J79" s="4">
        <v>-3.2958980000000002</v>
      </c>
      <c r="N79">
        <f t="shared" si="1"/>
        <v>-3.294</v>
      </c>
    </row>
    <row r="80" spans="1:14" x14ac:dyDescent="0.25">
      <c r="A80">
        <v>7.2</v>
      </c>
      <c r="B80" s="28">
        <v>-5.3748231966053502E-2</v>
      </c>
      <c r="C80">
        <v>-107</v>
      </c>
      <c r="D80">
        <v>-3.27788718608255</v>
      </c>
      <c r="E80">
        <v>-107</v>
      </c>
      <c r="F80">
        <v>-3.2759991230633598E-2</v>
      </c>
      <c r="H80" s="2">
        <v>2.8813599999999998E-4</v>
      </c>
      <c r="I80" s="2">
        <v>-5.3748230000000001E-2</v>
      </c>
      <c r="J80" s="4">
        <v>-3.2653810000000001</v>
      </c>
      <c r="N80">
        <f t="shared" si="1"/>
        <v>-3.2635000000000001</v>
      </c>
    </row>
    <row r="81" spans="1:14" x14ac:dyDescent="0.25">
      <c r="A81">
        <v>7.3</v>
      </c>
      <c r="B81" s="28">
        <v>-4.8939179632249002E-2</v>
      </c>
      <c r="C81">
        <v>-107</v>
      </c>
      <c r="D81">
        <v>-3.2774371903639499</v>
      </c>
      <c r="E81">
        <v>-107</v>
      </c>
      <c r="F81">
        <v>-3.2755493865423098E-2</v>
      </c>
      <c r="H81" s="2">
        <v>2.9213790000000002E-4</v>
      </c>
      <c r="I81" s="2">
        <v>-4.8939179999999999E-2</v>
      </c>
      <c r="J81" s="4">
        <v>-3.2653810000000001</v>
      </c>
      <c r="N81">
        <f t="shared" si="1"/>
        <v>-3.2635000000000001</v>
      </c>
    </row>
    <row r="82" spans="1:14" x14ac:dyDescent="0.25">
      <c r="A82">
        <v>7.4</v>
      </c>
      <c r="B82" s="28">
        <v>-4.4130127298443997E-2</v>
      </c>
      <c r="C82">
        <v>-107</v>
      </c>
      <c r="D82">
        <v>-3.2769788526488499</v>
      </c>
      <c r="E82">
        <v>-107</v>
      </c>
      <c r="F82">
        <v>-3.2750913128297199E-2</v>
      </c>
      <c r="H82" s="2">
        <v>2.9613980000000001E-4</v>
      </c>
      <c r="I82" s="2">
        <v>-4.4130129999999997E-2</v>
      </c>
      <c r="J82" s="4">
        <v>-3.2653810000000001</v>
      </c>
      <c r="N82">
        <f t="shared" si="1"/>
        <v>-3.2635000000000001</v>
      </c>
    </row>
    <row r="83" spans="1:14" x14ac:dyDescent="0.25">
      <c r="A83">
        <v>7.5</v>
      </c>
      <c r="B83" s="28">
        <v>-3.9321074964638998E-2</v>
      </c>
      <c r="C83">
        <v>-107</v>
      </c>
      <c r="D83">
        <v>-3.2765120987007399</v>
      </c>
      <c r="E83">
        <v>-107</v>
      </c>
      <c r="F83">
        <v>-3.2746248277318903E-2</v>
      </c>
      <c r="H83" s="2">
        <v>3.0014169999999999E-4</v>
      </c>
      <c r="I83" s="2">
        <v>-3.932107E-2</v>
      </c>
      <c r="J83" s="4">
        <v>-3.2653810000000001</v>
      </c>
      <c r="N83">
        <f t="shared" si="1"/>
        <v>-3.2635000000000001</v>
      </c>
    </row>
    <row r="84" spans="1:14" x14ac:dyDescent="0.25">
      <c r="A84">
        <v>7.6</v>
      </c>
      <c r="B84" s="28">
        <v>-3.4512022630834499E-2</v>
      </c>
      <c r="C84">
        <v>-107</v>
      </c>
      <c r="D84">
        <v>-3.2760368190714502</v>
      </c>
      <c r="E84">
        <v>-107</v>
      </c>
      <c r="F84">
        <v>-3.27414982186367E-2</v>
      </c>
      <c r="H84" s="2">
        <v>3.0414359999999998E-4</v>
      </c>
      <c r="I84" s="2">
        <v>-3.4512019999999997E-2</v>
      </c>
      <c r="J84" s="4">
        <v>-3.2653810000000001</v>
      </c>
      <c r="N84">
        <f t="shared" si="1"/>
        <v>-3.2635000000000001</v>
      </c>
    </row>
    <row r="85" spans="1:14" x14ac:dyDescent="0.25">
      <c r="A85">
        <v>7.7</v>
      </c>
      <c r="B85" s="28">
        <v>-2.97029702970294E-2</v>
      </c>
      <c r="C85">
        <v>-108</v>
      </c>
      <c r="D85">
        <v>-3.2755528763117101</v>
      </c>
      <c r="E85">
        <v>-108</v>
      </c>
      <c r="F85">
        <v>-3.2736661578549597E-2</v>
      </c>
      <c r="H85" s="2">
        <v>3.0814539999999999E-4</v>
      </c>
      <c r="I85" s="2">
        <v>-2.9702969999999999E-2</v>
      </c>
      <c r="J85" s="4">
        <v>-3.2958980000000002</v>
      </c>
      <c r="N85">
        <f t="shared" si="1"/>
        <v>-3.294</v>
      </c>
    </row>
    <row r="86" spans="1:14" x14ac:dyDescent="0.25">
      <c r="A86">
        <v>7.8</v>
      </c>
      <c r="B86" s="28">
        <v>-2.4893917963224901E-2</v>
      </c>
      <c r="C86">
        <v>-109</v>
      </c>
      <c r="D86">
        <v>-3.2750601353790598</v>
      </c>
      <c r="E86">
        <v>-109</v>
      </c>
      <c r="F86">
        <v>-3.2731737007410798E-2</v>
      </c>
      <c r="H86" s="2">
        <v>3.1214730000000003E-4</v>
      </c>
      <c r="I86" s="2">
        <v>-2.489392E-2</v>
      </c>
      <c r="J86" s="4">
        <v>-3.326416</v>
      </c>
      <c r="N86">
        <f t="shared" si="1"/>
        <v>-3.3245</v>
      </c>
    </row>
    <row r="87" spans="1:14" x14ac:dyDescent="0.25">
      <c r="A87">
        <v>7.9</v>
      </c>
      <c r="B87" s="28">
        <v>-2.0084865629419899E-2</v>
      </c>
      <c r="C87">
        <v>-107</v>
      </c>
      <c r="D87">
        <v>-3.27455851145056</v>
      </c>
      <c r="E87">
        <v>-107</v>
      </c>
      <c r="F87">
        <v>-3.2726723657479702E-2</v>
      </c>
      <c r="H87" s="2">
        <v>3.1614920000000001E-4</v>
      </c>
      <c r="I87" s="2">
        <v>-2.0084870000000001E-2</v>
      </c>
      <c r="J87" s="4">
        <v>-3.2653810000000001</v>
      </c>
      <c r="N87">
        <f t="shared" si="1"/>
        <v>-3.2635000000000001</v>
      </c>
    </row>
    <row r="88" spans="1:14" x14ac:dyDescent="0.25">
      <c r="A88">
        <v>8</v>
      </c>
      <c r="B88" s="28">
        <v>-1.52758132956149E-2</v>
      </c>
      <c r="C88">
        <v>-107</v>
      </c>
      <c r="D88">
        <v>-3.2740479830051599</v>
      </c>
      <c r="E88">
        <v>-107</v>
      </c>
      <c r="F88">
        <v>-3.2721621313669499E-2</v>
      </c>
      <c r="H88" s="2">
        <v>3.201511E-4</v>
      </c>
      <c r="I88" s="2">
        <v>-1.5275810000000001E-2</v>
      </c>
      <c r="J88" s="4">
        <v>-3.2653810000000001</v>
      </c>
      <c r="N88">
        <f t="shared" si="1"/>
        <v>-3.2635000000000001</v>
      </c>
    </row>
    <row r="89" spans="1:14" x14ac:dyDescent="0.25">
      <c r="A89">
        <v>8.1</v>
      </c>
      <c r="B89" s="28">
        <v>-1.0466760961810401E-2</v>
      </c>
      <c r="C89">
        <v>-107</v>
      </c>
      <c r="D89">
        <v>-3.2735285527972899</v>
      </c>
      <c r="E89">
        <v>-107</v>
      </c>
      <c r="F89">
        <v>-3.2716430003508802E-2</v>
      </c>
      <c r="H89" s="2">
        <v>3.2415299999999998E-4</v>
      </c>
      <c r="I89" s="2">
        <v>-1.046676E-2</v>
      </c>
      <c r="J89" s="4">
        <v>-3.2653810000000001</v>
      </c>
      <c r="N89">
        <f t="shared" si="1"/>
        <v>-3.2635000000000001</v>
      </c>
    </row>
    <row r="90" spans="1:14" x14ac:dyDescent="0.25">
      <c r="A90">
        <v>8.1999999999999993</v>
      </c>
      <c r="B90" s="28">
        <v>-5.65770862800535E-3</v>
      </c>
      <c r="C90">
        <v>-108</v>
      </c>
      <c r="D90">
        <v>-3.2730002146503598</v>
      </c>
      <c r="E90">
        <v>-108</v>
      </c>
      <c r="F90">
        <v>-3.2711149665267301E-2</v>
      </c>
      <c r="H90" s="2">
        <v>3.2815490000000002E-4</v>
      </c>
      <c r="I90" s="2">
        <v>-5.6577090000000003E-3</v>
      </c>
      <c r="J90" s="4">
        <v>-3.2958980000000002</v>
      </c>
      <c r="N90">
        <f t="shared" si="1"/>
        <v>-3.294</v>
      </c>
    </row>
    <row r="91" spans="1:14" x14ac:dyDescent="0.25">
      <c r="A91">
        <v>8.3000000000000007</v>
      </c>
      <c r="B91" s="28">
        <v>-8.4865629420083398E-4</v>
      </c>
      <c r="C91">
        <v>-108</v>
      </c>
      <c r="D91">
        <v>-3.2724629666200098</v>
      </c>
      <c r="E91">
        <v>-108</v>
      </c>
      <c r="F91">
        <v>-3.2705780279512403E-2</v>
      </c>
      <c r="H91" s="2">
        <v>3.3215680000000001E-4</v>
      </c>
      <c r="I91" s="2">
        <v>-8.4865630000000004E-4</v>
      </c>
      <c r="J91" s="4">
        <v>-3.2958980000000002</v>
      </c>
      <c r="N91">
        <f t="shared" si="1"/>
        <v>-3.294</v>
      </c>
    </row>
    <row r="92" spans="1:14" x14ac:dyDescent="0.25">
      <c r="A92">
        <v>8.4</v>
      </c>
      <c r="B92" s="28">
        <v>3.9603960396041903E-3</v>
      </c>
      <c r="C92">
        <v>-107</v>
      </c>
      <c r="D92">
        <v>-3.2719168415629598</v>
      </c>
      <c r="E92">
        <v>-107</v>
      </c>
      <c r="F92">
        <v>-3.2700322174622203E-2</v>
      </c>
      <c r="H92" s="2">
        <v>3.361587E-4</v>
      </c>
      <c r="I92" s="2">
        <v>3.9603959999999997E-3</v>
      </c>
      <c r="J92" s="4">
        <v>-3.2653810000000001</v>
      </c>
      <c r="N92">
        <f t="shared" si="1"/>
        <v>-3.2635000000000001</v>
      </c>
    </row>
    <row r="93" spans="1:14" x14ac:dyDescent="0.25">
      <c r="A93">
        <v>8.5</v>
      </c>
      <c r="B93" s="28">
        <v>8.7694483734087093E-3</v>
      </c>
      <c r="C93">
        <v>-108</v>
      </c>
      <c r="D93">
        <v>-3.2713619145614699</v>
      </c>
      <c r="E93">
        <v>-108</v>
      </c>
      <c r="F93">
        <v>-3.2694776100986797E-2</v>
      </c>
      <c r="H93" s="2">
        <v>3.4016059999999998E-4</v>
      </c>
      <c r="I93" s="2">
        <v>8.7694479999999991E-3</v>
      </c>
      <c r="J93" s="4">
        <v>-3.2958980000000002</v>
      </c>
      <c r="N93">
        <f t="shared" si="1"/>
        <v>-3.294</v>
      </c>
    </row>
    <row r="94" spans="1:14" x14ac:dyDescent="0.25">
      <c r="A94">
        <v>8.6</v>
      </c>
      <c r="B94" s="28">
        <v>1.3578500707213699E-2</v>
      </c>
      <c r="C94">
        <v>-108</v>
      </c>
      <c r="D94">
        <v>-3.27079829878905</v>
      </c>
      <c r="E94">
        <v>-108</v>
      </c>
      <c r="F94">
        <v>-3.2689143189689497E-2</v>
      </c>
      <c r="H94" s="2">
        <v>3.4416239999999999E-4</v>
      </c>
      <c r="I94" s="2">
        <v>1.35785E-2</v>
      </c>
      <c r="J94" s="4">
        <v>-3.2958980000000002</v>
      </c>
      <c r="N94">
        <f t="shared" si="1"/>
        <v>-3.294</v>
      </c>
    </row>
    <row r="95" spans="1:14" x14ac:dyDescent="0.25">
      <c r="A95">
        <v>8.6999999999999993</v>
      </c>
      <c r="B95" s="28">
        <v>1.83875530410187E-2</v>
      </c>
      <c r="C95">
        <v>-108</v>
      </c>
      <c r="D95">
        <v>-3.2702261587813601</v>
      </c>
      <c r="E95">
        <v>-108</v>
      </c>
      <c r="F95">
        <v>-3.2683425085139002E-2</v>
      </c>
      <c r="H95" s="2">
        <v>3.4816429999999998E-4</v>
      </c>
      <c r="I95" s="2">
        <v>1.8387549999999999E-2</v>
      </c>
      <c r="J95" s="4">
        <v>-3.2958980000000002</v>
      </c>
      <c r="N95">
        <f t="shared" si="1"/>
        <v>-3.294</v>
      </c>
    </row>
    <row r="96" spans="1:14" x14ac:dyDescent="0.25">
      <c r="A96">
        <v>8.8000000000000007</v>
      </c>
      <c r="B96" s="28">
        <v>2.3196605374823299E-2</v>
      </c>
      <c r="C96">
        <v>-107</v>
      </c>
      <c r="D96">
        <v>-3.2696457237333698</v>
      </c>
      <c r="E96">
        <v>-107</v>
      </c>
      <c r="F96">
        <v>-3.2677624077964998E-2</v>
      </c>
      <c r="H96" s="2">
        <v>3.5216620000000002E-4</v>
      </c>
      <c r="I96" s="2">
        <v>2.3196609999999999E-2</v>
      </c>
      <c r="J96" s="4">
        <v>-3.2653810000000001</v>
      </c>
      <c r="N96">
        <f t="shared" si="1"/>
        <v>-3.2635000000000001</v>
      </c>
    </row>
    <row r="97" spans="1:14" x14ac:dyDescent="0.25">
      <c r="A97">
        <v>8.9</v>
      </c>
      <c r="B97" s="28">
        <v>2.8005657708628302E-2</v>
      </c>
      <c r="C97">
        <v>-108</v>
      </c>
      <c r="D97">
        <v>-3.2690572776510298</v>
      </c>
      <c r="E97">
        <v>-108</v>
      </c>
      <c r="F97">
        <v>-3.2671743006591099E-2</v>
      </c>
      <c r="H97" s="2">
        <v>3.561681E-4</v>
      </c>
      <c r="I97" s="2">
        <v>2.8005660000000002E-2</v>
      </c>
      <c r="J97" s="4">
        <v>-3.2958980000000002</v>
      </c>
      <c r="N97">
        <f t="shared" si="1"/>
        <v>-3.294</v>
      </c>
    </row>
    <row r="98" spans="1:14" x14ac:dyDescent="0.25">
      <c r="A98">
        <v>9</v>
      </c>
      <c r="B98" s="28">
        <v>3.2814710042432797E-2</v>
      </c>
      <c r="C98">
        <v>-107</v>
      </c>
      <c r="D98">
        <v>-3.2684611437351498</v>
      </c>
      <c r="E98">
        <v>-107</v>
      </c>
      <c r="F98">
        <v>-3.2665785101163601E-2</v>
      </c>
      <c r="H98" s="2">
        <v>3.6016999999999999E-4</v>
      </c>
      <c r="I98" s="2">
        <v>3.2814709999999997E-2</v>
      </c>
      <c r="J98" s="4">
        <v>-3.2653810000000001</v>
      </c>
      <c r="N98">
        <f t="shared" si="1"/>
        <v>-3.2635000000000001</v>
      </c>
    </row>
    <row r="99" spans="1:14" x14ac:dyDescent="0.25">
      <c r="A99">
        <v>9.1</v>
      </c>
      <c r="B99" s="28">
        <v>3.7623762376237803E-2</v>
      </c>
      <c r="C99">
        <v>-107</v>
      </c>
      <c r="D99">
        <v>-3.26785767458236</v>
      </c>
      <c r="E99">
        <v>-107</v>
      </c>
      <c r="F99">
        <v>-3.2659753885618099E-2</v>
      </c>
      <c r="H99" s="2">
        <v>3.6417189999999998E-4</v>
      </c>
      <c r="I99" s="2">
        <v>3.7623759999999999E-2</v>
      </c>
      <c r="J99" s="4">
        <v>-3.2653810000000001</v>
      </c>
      <c r="N99">
        <f t="shared" si="1"/>
        <v>-3.2635000000000001</v>
      </c>
    </row>
    <row r="100" spans="1:14" x14ac:dyDescent="0.25">
      <c r="A100">
        <v>9.1999999999999993</v>
      </c>
      <c r="B100" s="28">
        <v>4.2432814710042802E-2</v>
      </c>
      <c r="C100">
        <v>-108</v>
      </c>
      <c r="D100">
        <v>-3.2672472424094998</v>
      </c>
      <c r="E100">
        <v>-108</v>
      </c>
      <c r="F100">
        <v>-3.2653653079978799E-2</v>
      </c>
      <c r="H100" s="2">
        <v>3.6817380000000002E-4</v>
      </c>
      <c r="I100" s="2">
        <v>4.2432810000000001E-2</v>
      </c>
      <c r="J100" s="4">
        <v>-3.2958980000000002</v>
      </c>
      <c r="N100">
        <f t="shared" si="1"/>
        <v>-3.294</v>
      </c>
    </row>
    <row r="101" spans="1:14" x14ac:dyDescent="0.25">
      <c r="A101">
        <v>9.3000000000000007</v>
      </c>
      <c r="B101" s="28">
        <v>4.7241867043847398E-2</v>
      </c>
      <c r="C101">
        <v>-107</v>
      </c>
      <c r="D101">
        <v>-3.2666302408857901</v>
      </c>
      <c r="E101">
        <v>-107</v>
      </c>
      <c r="F101">
        <v>-3.2647486618670403E-2</v>
      </c>
      <c r="H101" s="2">
        <v>3.721757E-4</v>
      </c>
      <c r="I101" s="2">
        <v>4.7241869999999998E-2</v>
      </c>
      <c r="J101" s="4">
        <v>-3.2653810000000001</v>
      </c>
      <c r="N101">
        <f t="shared" si="1"/>
        <v>-3.2635000000000001</v>
      </c>
    </row>
    <row r="102" spans="1:14" x14ac:dyDescent="0.25">
      <c r="A102">
        <v>9.4</v>
      </c>
      <c r="B102" s="28">
        <v>5.2050919377652403E-2</v>
      </c>
      <c r="C102">
        <v>-108</v>
      </c>
      <c r="D102">
        <v>-3.2660070985718899</v>
      </c>
      <c r="E102">
        <v>-108</v>
      </c>
      <c r="F102">
        <v>-3.2641258784831199E-2</v>
      </c>
      <c r="H102" s="2">
        <v>3.7617759999999999E-4</v>
      </c>
      <c r="I102" s="2">
        <v>5.2050920000000001E-2</v>
      </c>
      <c r="J102" s="4">
        <v>-3.2958980000000002</v>
      </c>
      <c r="N102">
        <f t="shared" si="1"/>
        <v>-3.294</v>
      </c>
    </row>
    <row r="103" spans="1:14" x14ac:dyDescent="0.25">
      <c r="A103">
        <v>9.5</v>
      </c>
      <c r="B103" s="28">
        <v>5.6859971711456903E-2</v>
      </c>
      <c r="C103">
        <v>-106</v>
      </c>
      <c r="D103">
        <v>-3.2653782807931999</v>
      </c>
      <c r="E103">
        <v>-106</v>
      </c>
      <c r="F103">
        <v>-3.2634974229034601E-2</v>
      </c>
      <c r="H103" s="2">
        <v>3.8017939999999999E-4</v>
      </c>
      <c r="I103" s="2">
        <v>5.6859970000000003E-2</v>
      </c>
      <c r="J103" s="4">
        <v>-3.2348629999999998</v>
      </c>
      <c r="N103">
        <f t="shared" si="1"/>
        <v>-3.2330000000000001</v>
      </c>
    </row>
    <row r="104" spans="1:14" x14ac:dyDescent="0.25">
      <c r="A104">
        <v>9.6</v>
      </c>
      <c r="B104" s="28">
        <v>6.1669024045261901E-2</v>
      </c>
      <c r="C104">
        <v>-106</v>
      </c>
      <c r="D104">
        <v>-3.2647442625674099</v>
      </c>
      <c r="E104">
        <v>-106</v>
      </c>
      <c r="F104">
        <v>-3.2628637698721701E-2</v>
      </c>
      <c r="H104" s="2">
        <v>3.8418129999999998E-4</v>
      </c>
      <c r="I104" s="2">
        <v>6.1669019999999998E-2</v>
      </c>
      <c r="J104" s="4">
        <v>-3.2348629999999998</v>
      </c>
      <c r="N104">
        <f t="shared" si="1"/>
        <v>-3.2330000000000001</v>
      </c>
    </row>
    <row r="105" spans="1:14" x14ac:dyDescent="0.25">
      <c r="A105">
        <v>9.6999999999999993</v>
      </c>
      <c r="B105" s="28">
        <v>6.64780763790664E-2</v>
      </c>
      <c r="C105">
        <v>-106</v>
      </c>
      <c r="D105">
        <v>-3.2641054783780898</v>
      </c>
      <c r="E105">
        <v>-106</v>
      </c>
      <c r="F105">
        <v>-3.2622253536225498E-2</v>
      </c>
      <c r="H105" s="2">
        <v>3.8818320000000002E-4</v>
      </c>
      <c r="I105" s="2">
        <v>6.6478079999999995E-2</v>
      </c>
      <c r="J105" s="4">
        <v>-3.2348629999999998</v>
      </c>
      <c r="N105">
        <f t="shared" si="1"/>
        <v>-3.2330000000000001</v>
      </c>
    </row>
    <row r="106" spans="1:14" x14ac:dyDescent="0.25">
      <c r="A106">
        <v>9.8000000000000007</v>
      </c>
      <c r="B106" s="28">
        <v>7.1287128712871503E-2</v>
      </c>
      <c r="C106">
        <v>-108</v>
      </c>
      <c r="D106">
        <v>-3.26346229513533</v>
      </c>
      <c r="E106">
        <v>-108</v>
      </c>
      <c r="F106">
        <v>-3.2615825408533299E-2</v>
      </c>
      <c r="H106" s="2">
        <v>3.9218510000000001E-4</v>
      </c>
      <c r="I106" s="2">
        <v>7.1287130000000004E-2</v>
      </c>
      <c r="J106" s="4">
        <v>-3.2958980000000002</v>
      </c>
      <c r="N106">
        <f t="shared" si="1"/>
        <v>-3.294</v>
      </c>
    </row>
    <row r="107" spans="1:14" x14ac:dyDescent="0.25">
      <c r="A107">
        <v>9.9</v>
      </c>
      <c r="B107" s="28">
        <v>7.6096181046676495E-2</v>
      </c>
      <c r="C107">
        <v>-107</v>
      </c>
      <c r="D107">
        <v>-3.2628150430795002</v>
      </c>
      <c r="E107">
        <v>-107</v>
      </c>
      <c r="F107">
        <v>-3.2609356616146799E-2</v>
      </c>
      <c r="H107" s="2">
        <v>3.9618699999999999E-4</v>
      </c>
      <c r="I107" s="2">
        <v>7.6096179999999999E-2</v>
      </c>
      <c r="J107" s="4">
        <v>-3.2653810000000001</v>
      </c>
      <c r="N107">
        <f t="shared" si="1"/>
        <v>-3.2635000000000001</v>
      </c>
    </row>
    <row r="108" spans="1:14" x14ac:dyDescent="0.25">
      <c r="A108">
        <v>10</v>
      </c>
      <c r="B108" s="28">
        <v>8.0905233380481001E-2</v>
      </c>
      <c r="C108">
        <v>-106</v>
      </c>
      <c r="D108">
        <v>-3.2621640582840299</v>
      </c>
      <c r="E108">
        <v>-106</v>
      </c>
      <c r="F108">
        <v>-3.2602850517864497E-2</v>
      </c>
      <c r="H108" s="2">
        <v>4.0018889999999998E-4</v>
      </c>
      <c r="I108" s="2">
        <v>8.0905229999999995E-2</v>
      </c>
      <c r="J108" s="4">
        <v>-3.2348629999999998</v>
      </c>
      <c r="N108">
        <f t="shared" si="1"/>
        <v>-3.2330000000000001</v>
      </c>
    </row>
    <row r="109" spans="1:14" x14ac:dyDescent="0.25">
      <c r="A109">
        <v>10.1</v>
      </c>
      <c r="B109" s="28">
        <v>8.5714285714286007E-2</v>
      </c>
      <c r="C109">
        <v>-107</v>
      </c>
      <c r="D109">
        <v>-3.2615096788278901</v>
      </c>
      <c r="E109">
        <v>-107</v>
      </c>
      <c r="F109">
        <v>-3.2596310492528799E-2</v>
      </c>
      <c r="H109" s="2">
        <v>4.0419080000000002E-4</v>
      </c>
      <c r="I109" s="2">
        <v>8.5714289999999999E-2</v>
      </c>
      <c r="J109" s="4">
        <v>-3.2653810000000001</v>
      </c>
      <c r="N109">
        <f t="shared" si="1"/>
        <v>-3.2635000000000001</v>
      </c>
    </row>
    <row r="110" spans="1:14" x14ac:dyDescent="0.25">
      <c r="A110">
        <v>10.199999999999999</v>
      </c>
      <c r="B110" s="28">
        <v>9.0523338048090499E-2</v>
      </c>
      <c r="C110">
        <v>-107</v>
      </c>
      <c r="D110">
        <v>-3.26085222360078</v>
      </c>
      <c r="E110">
        <v>-107</v>
      </c>
      <c r="F110">
        <v>-3.25897397271998E-2</v>
      </c>
      <c r="H110" s="2">
        <v>4.0819270000000001E-4</v>
      </c>
      <c r="I110" s="2">
        <v>9.0523339999999994E-2</v>
      </c>
      <c r="J110" s="4">
        <v>-3.2653810000000001</v>
      </c>
      <c r="N110">
        <f t="shared" si="1"/>
        <v>-3.2635000000000001</v>
      </c>
    </row>
    <row r="111" spans="1:14" x14ac:dyDescent="0.25">
      <c r="A111">
        <v>10.3</v>
      </c>
      <c r="B111" s="28">
        <v>9.5332390381895601E-2</v>
      </c>
      <c r="C111">
        <v>-106</v>
      </c>
      <c r="D111">
        <v>-3.2601919942900999</v>
      </c>
      <c r="E111">
        <v>-106</v>
      </c>
      <c r="F111">
        <v>-3.25831412370138E-2</v>
      </c>
      <c r="H111" s="2">
        <v>4.1219459999999999E-4</v>
      </c>
      <c r="I111" s="2">
        <v>9.5332390000000003E-2</v>
      </c>
      <c r="J111" s="4">
        <v>-3.2348629999999998</v>
      </c>
      <c r="N111">
        <f t="shared" si="1"/>
        <v>-3.2330000000000001</v>
      </c>
    </row>
    <row r="112" spans="1:14" x14ac:dyDescent="0.25">
      <c r="A112">
        <v>10.4</v>
      </c>
      <c r="B112" s="28">
        <v>0.1001414427157</v>
      </c>
      <c r="C112">
        <v>-107</v>
      </c>
      <c r="D112">
        <v>-3.25952927737724</v>
      </c>
      <c r="E112">
        <v>-107</v>
      </c>
      <c r="F112">
        <v>-3.2576517885134701E-2</v>
      </c>
      <c r="H112" s="2">
        <v>4.161964E-4</v>
      </c>
      <c r="I112" s="2">
        <v>0.10014140000000001</v>
      </c>
      <c r="J112" s="4">
        <v>-3.2653810000000001</v>
      </c>
      <c r="N112">
        <f t="shared" si="1"/>
        <v>-3.2635000000000001</v>
      </c>
    </row>
    <row r="113" spans="1:14" x14ac:dyDescent="0.25">
      <c r="A113">
        <v>10.5</v>
      </c>
      <c r="B113" s="28">
        <v>0.104950495049505</v>
      </c>
      <c r="C113">
        <v>-106</v>
      </c>
      <c r="D113">
        <v>-3.2588643345566699</v>
      </c>
      <c r="E113">
        <v>-106</v>
      </c>
      <c r="F113">
        <v>-3.2569872286999701E-2</v>
      </c>
      <c r="H113" s="2">
        <v>4.2019829999999998E-4</v>
      </c>
      <c r="I113" s="2">
        <v>0.1049505</v>
      </c>
      <c r="J113" s="4">
        <v>-3.2348629999999998</v>
      </c>
      <c r="N113">
        <f t="shared" si="1"/>
        <v>-3.2330000000000001</v>
      </c>
    </row>
    <row r="114" spans="1:14" x14ac:dyDescent="0.25">
      <c r="A114">
        <v>10.6</v>
      </c>
      <c r="B114" s="28">
        <v>0.10975954738330999</v>
      </c>
      <c r="C114">
        <v>-107</v>
      </c>
      <c r="D114">
        <v>-3.2581973989554598</v>
      </c>
      <c r="E114">
        <v>-107</v>
      </c>
      <c r="F114">
        <v>-3.2563206772536601E-2</v>
      </c>
      <c r="H114" s="2">
        <v>4.2420020000000003E-4</v>
      </c>
      <c r="I114" s="2">
        <v>0.1097595</v>
      </c>
      <c r="J114" s="4">
        <v>-3.2653810000000001</v>
      </c>
      <c r="N114">
        <f t="shared" si="1"/>
        <v>-3.2635000000000001</v>
      </c>
    </row>
    <row r="115" spans="1:14" x14ac:dyDescent="0.25">
      <c r="A115">
        <v>10.7</v>
      </c>
      <c r="B115" s="28">
        <v>0.114568599717115</v>
      </c>
      <c r="C115">
        <v>-106</v>
      </c>
      <c r="D115">
        <v>-3.2575286771523801</v>
      </c>
      <c r="E115">
        <v>-106</v>
      </c>
      <c r="F115">
        <v>-3.25565234063434E-2</v>
      </c>
      <c r="H115" s="2">
        <v>4.2820210000000001E-4</v>
      </c>
      <c r="I115" s="2">
        <v>0.11456860000000001</v>
      </c>
      <c r="J115" s="4">
        <v>-3.2348629999999998</v>
      </c>
      <c r="N115">
        <f t="shared" si="1"/>
        <v>-3.2330000000000001</v>
      </c>
    </row>
    <row r="116" spans="1:14" x14ac:dyDescent="0.25">
      <c r="A116">
        <v>10.8</v>
      </c>
      <c r="B116" s="28">
        <v>0.11937765205092001</v>
      </c>
      <c r="C116">
        <v>-107</v>
      </c>
      <c r="D116">
        <v>-3.2568583512032299</v>
      </c>
      <c r="E116">
        <v>-107</v>
      </c>
      <c r="F116">
        <v>-3.2549824007929398E-2</v>
      </c>
      <c r="H116" s="2">
        <v>4.32204E-4</v>
      </c>
      <c r="I116" s="2">
        <v>0.1193777</v>
      </c>
      <c r="J116" s="4">
        <v>-3.2653810000000001</v>
      </c>
      <c r="N116">
        <f t="shared" si="1"/>
        <v>-3.2635000000000001</v>
      </c>
    </row>
    <row r="117" spans="1:14" x14ac:dyDescent="0.25">
      <c r="A117">
        <v>10.9</v>
      </c>
      <c r="B117" s="28">
        <v>0.124186704384724</v>
      </c>
      <c r="C117">
        <v>-107</v>
      </c>
      <c r="D117">
        <v>-3.25618658646433</v>
      </c>
      <c r="E117">
        <v>-107</v>
      </c>
      <c r="F117">
        <v>-3.2543110229905303E-2</v>
      </c>
      <c r="H117" s="2">
        <v>4.3620589999999998E-4</v>
      </c>
      <c r="I117" s="2">
        <v>0.1241867</v>
      </c>
      <c r="J117" s="4">
        <v>-3.2653810000000001</v>
      </c>
      <c r="N117">
        <f t="shared" si="1"/>
        <v>-3.2635000000000001</v>
      </c>
    </row>
    <row r="118" spans="1:14" x14ac:dyDescent="0.25">
      <c r="A118">
        <v>11</v>
      </c>
      <c r="B118" s="28">
        <v>0.128995756718529</v>
      </c>
      <c r="C118">
        <v>-107</v>
      </c>
      <c r="D118">
        <v>-3.2555135510066799</v>
      </c>
      <c r="E118">
        <v>-107</v>
      </c>
      <c r="F118">
        <v>-3.2536383752013003E-2</v>
      </c>
      <c r="H118" s="2">
        <v>4.4020780000000002E-4</v>
      </c>
      <c r="I118" s="2">
        <v>0.12899579999999999</v>
      </c>
      <c r="J118" s="4">
        <v>-3.2653810000000001</v>
      </c>
      <c r="N118">
        <f t="shared" si="1"/>
        <v>-3.2635000000000001</v>
      </c>
    </row>
    <row r="119" spans="1:14" x14ac:dyDescent="0.25">
      <c r="A119">
        <v>11.1</v>
      </c>
      <c r="B119" s="28">
        <v>0.133804809052334</v>
      </c>
      <c r="C119">
        <v>-106</v>
      </c>
      <c r="D119">
        <v>-3.2548394292416098</v>
      </c>
      <c r="E119">
        <v>-106</v>
      </c>
      <c r="F119">
        <v>-3.2529646417303701E-2</v>
      </c>
      <c r="H119" s="2">
        <v>4.4420970000000001E-4</v>
      </c>
      <c r="I119" s="2">
        <v>0.1338048</v>
      </c>
      <c r="J119" s="4">
        <v>-3.2348629999999998</v>
      </c>
      <c r="N119">
        <f t="shared" si="1"/>
        <v>-3.2330000000000001</v>
      </c>
    </row>
    <row r="120" spans="1:14" x14ac:dyDescent="0.25">
      <c r="A120">
        <v>11.2</v>
      </c>
      <c r="B120" s="28">
        <v>0.13861386138613899</v>
      </c>
      <c r="C120">
        <v>-107</v>
      </c>
      <c r="D120">
        <v>-3.2541644123789202</v>
      </c>
      <c r="E120">
        <v>-107</v>
      </c>
      <c r="F120">
        <v>-3.2522900136773898E-2</v>
      </c>
      <c r="H120" s="2">
        <v>4.482116E-4</v>
      </c>
      <c r="I120" s="2">
        <v>0.13861390000000001</v>
      </c>
      <c r="J120" s="4">
        <v>-3.2653810000000001</v>
      </c>
      <c r="N120">
        <f t="shared" si="1"/>
        <v>-3.2635000000000001</v>
      </c>
    </row>
    <row r="121" spans="1:14" x14ac:dyDescent="0.25">
      <c r="A121">
        <v>11.3</v>
      </c>
      <c r="B121" s="28">
        <v>0.14342291371994401</v>
      </c>
      <c r="C121">
        <v>-107</v>
      </c>
      <c r="D121">
        <v>-3.2534886888882601</v>
      </c>
      <c r="E121">
        <v>-107</v>
      </c>
      <c r="F121">
        <v>-3.2516146794034598E-2</v>
      </c>
      <c r="H121" s="2">
        <v>4.522134E-4</v>
      </c>
      <c r="I121" s="2">
        <v>0.14342289999999999</v>
      </c>
      <c r="J121" s="4">
        <v>-3.2653810000000001</v>
      </c>
      <c r="N121">
        <f t="shared" si="1"/>
        <v>-3.2635000000000001</v>
      </c>
    </row>
    <row r="122" spans="1:14" x14ac:dyDescent="0.25">
      <c r="A122">
        <v>11.4</v>
      </c>
      <c r="B122" s="28">
        <v>0.148231966053748</v>
      </c>
      <c r="C122">
        <v>-106</v>
      </c>
      <c r="D122">
        <v>-3.25281245234184</v>
      </c>
      <c r="E122">
        <v>-106</v>
      </c>
      <c r="F122">
        <v>-3.2509388323692899E-2</v>
      </c>
      <c r="H122" s="2">
        <v>4.5621529999999999E-4</v>
      </c>
      <c r="I122" s="2">
        <v>0.148232</v>
      </c>
      <c r="J122" s="4">
        <v>-3.2348629999999998</v>
      </c>
      <c r="N122">
        <f t="shared" si="1"/>
        <v>-3.2330000000000001</v>
      </c>
    </row>
    <row r="123" spans="1:14" x14ac:dyDescent="0.25">
      <c r="A123">
        <v>11.5</v>
      </c>
      <c r="B123" s="28">
        <v>0.15304101838755299</v>
      </c>
      <c r="C123">
        <v>-106</v>
      </c>
      <c r="D123">
        <v>-3.25213589767348</v>
      </c>
      <c r="E123">
        <v>-106</v>
      </c>
      <c r="F123">
        <v>-3.2502626673964197E-2</v>
      </c>
      <c r="H123" s="2">
        <v>4.6021719999999998E-4</v>
      </c>
      <c r="I123" s="2">
        <v>0.15304100000000001</v>
      </c>
      <c r="J123" s="4">
        <v>-3.2348629999999998</v>
      </c>
      <c r="N123">
        <f t="shared" si="1"/>
        <v>-3.2330000000000001</v>
      </c>
    </row>
    <row r="124" spans="1:14" x14ac:dyDescent="0.25">
      <c r="A124">
        <v>11.6</v>
      </c>
      <c r="B124" s="28">
        <v>0.15785007072135801</v>
      </c>
      <c r="C124">
        <v>-106</v>
      </c>
      <c r="D124">
        <v>-3.2514591942679898</v>
      </c>
      <c r="E124">
        <v>-106</v>
      </c>
      <c r="F124">
        <v>-3.2495863537720902E-2</v>
      </c>
      <c r="H124" s="2">
        <v>4.6421910000000002E-4</v>
      </c>
      <c r="I124" s="2">
        <v>0.15785009999999999</v>
      </c>
      <c r="J124" s="4">
        <v>-3.2348629999999998</v>
      </c>
      <c r="N124">
        <f t="shared" si="1"/>
        <v>-3.2330000000000001</v>
      </c>
    </row>
    <row r="125" spans="1:14" x14ac:dyDescent="0.25">
      <c r="A125">
        <v>11.7</v>
      </c>
      <c r="B125" s="28">
        <v>0.162659123055163</v>
      </c>
      <c r="C125">
        <v>-106</v>
      </c>
      <c r="D125">
        <v>-3.2507824648442298</v>
      </c>
      <c r="E125">
        <v>-106</v>
      </c>
      <c r="F125">
        <v>-3.24891001414448E-2</v>
      </c>
      <c r="H125" s="2">
        <v>4.68221E-4</v>
      </c>
      <c r="I125" s="2">
        <v>0.1626591</v>
      </c>
      <c r="J125" s="4">
        <v>-3.2348629999999998</v>
      </c>
      <c r="N125">
        <f t="shared" si="1"/>
        <v>-3.2330000000000001</v>
      </c>
    </row>
    <row r="126" spans="1:14" x14ac:dyDescent="0.25">
      <c r="A126">
        <v>11.8</v>
      </c>
      <c r="B126" s="28">
        <v>0.16746817538896799</v>
      </c>
      <c r="C126">
        <v>-106</v>
      </c>
      <c r="D126">
        <v>-3.2501057817174099</v>
      </c>
      <c r="E126">
        <v>-106</v>
      </c>
      <c r="F126">
        <v>-3.2482337207871401E-2</v>
      </c>
      <c r="H126" s="2">
        <v>4.7222289999999999E-4</v>
      </c>
      <c r="I126" s="2">
        <v>0.16746820000000001</v>
      </c>
      <c r="J126" s="4">
        <v>-3.2348629999999998</v>
      </c>
      <c r="N126">
        <f t="shared" si="1"/>
        <v>-3.2330000000000001</v>
      </c>
    </row>
    <row r="127" spans="1:14" x14ac:dyDescent="0.25">
      <c r="A127">
        <v>11.9</v>
      </c>
      <c r="B127" s="28">
        <v>0.17227722772277199</v>
      </c>
      <c r="C127">
        <v>-107</v>
      </c>
      <c r="D127">
        <v>-3.2494291746470298</v>
      </c>
      <c r="E127">
        <v>-107</v>
      </c>
      <c r="F127">
        <v>-3.2475575034424303E-2</v>
      </c>
      <c r="H127" s="2">
        <v>4.7622479999999997E-4</v>
      </c>
      <c r="I127" s="2">
        <v>0.17227719999999999</v>
      </c>
      <c r="J127" s="4">
        <v>-3.2653810000000001</v>
      </c>
      <c r="N127">
        <f t="shared" si="1"/>
        <v>-3.2635000000000001</v>
      </c>
    </row>
    <row r="128" spans="1:14" x14ac:dyDescent="0.25">
      <c r="A128">
        <v>12</v>
      </c>
      <c r="B128" s="28">
        <v>0.17708628005657701</v>
      </c>
      <c r="C128">
        <v>-107</v>
      </c>
      <c r="D128">
        <v>-3.2487526560634499</v>
      </c>
      <c r="E128">
        <v>-107</v>
      </c>
      <c r="F128">
        <v>-3.2468813745335501E-2</v>
      </c>
      <c r="H128" s="2">
        <v>4.8022670000000001E-4</v>
      </c>
      <c r="I128" s="2">
        <v>0.1770863</v>
      </c>
      <c r="J128" s="4">
        <v>-3.2653810000000001</v>
      </c>
      <c r="N128">
        <f t="shared" si="1"/>
        <v>-3.2635000000000001</v>
      </c>
    </row>
    <row r="129" spans="1:14" x14ac:dyDescent="0.25">
      <c r="A129">
        <v>12.1</v>
      </c>
      <c r="B129" s="28">
        <v>0.181895332390382</v>
      </c>
      <c r="C129">
        <v>-107</v>
      </c>
      <c r="D129">
        <v>-3.2480762578797999</v>
      </c>
      <c r="E129">
        <v>-107</v>
      </c>
      <c r="F129">
        <v>-3.2462053659552702E-2</v>
      </c>
      <c r="H129" s="2">
        <v>4.842286E-4</v>
      </c>
      <c r="I129" s="2">
        <v>0.18189530000000001</v>
      </c>
      <c r="J129" s="4">
        <v>-3.2653810000000001</v>
      </c>
      <c r="N129">
        <f t="shared" si="1"/>
        <v>-3.2635000000000001</v>
      </c>
    </row>
    <row r="130" spans="1:14" x14ac:dyDescent="0.25">
      <c r="A130">
        <v>12.2</v>
      </c>
      <c r="B130" s="28">
        <v>0.18670438472418699</v>
      </c>
      <c r="C130">
        <v>-106</v>
      </c>
      <c r="D130">
        <v>-3.2474000509251901</v>
      </c>
      <c r="E130">
        <v>-106</v>
      </c>
      <c r="F130">
        <v>-3.2455295484958603E-2</v>
      </c>
      <c r="H130" s="2">
        <v>4.8823040000000001E-4</v>
      </c>
      <c r="I130" s="2">
        <v>0.18670439999999999</v>
      </c>
      <c r="J130" s="4">
        <v>-3.2348629999999998</v>
      </c>
      <c r="N130">
        <f t="shared" si="1"/>
        <v>-3.2330000000000001</v>
      </c>
    </row>
    <row r="131" spans="1:14" x14ac:dyDescent="0.25">
      <c r="A131">
        <v>12.3</v>
      </c>
      <c r="B131" s="28">
        <v>0.19151343705799201</v>
      </c>
      <c r="C131">
        <v>-106</v>
      </c>
      <c r="D131">
        <v>-3.24672412962031</v>
      </c>
      <c r="E131">
        <v>-106</v>
      </c>
      <c r="F131">
        <v>-3.2448540165216498E-2</v>
      </c>
      <c r="H131" s="2">
        <v>4.9223229999999999E-4</v>
      </c>
      <c r="I131" s="2">
        <v>0.1915134</v>
      </c>
      <c r="J131" s="4">
        <v>-3.2348629999999998</v>
      </c>
      <c r="N131">
        <f t="shared" si="1"/>
        <v>-3.2330000000000001</v>
      </c>
    </row>
    <row r="132" spans="1:14" x14ac:dyDescent="0.25">
      <c r="A132">
        <v>12.4</v>
      </c>
      <c r="B132" s="28">
        <v>0.196322489391796</v>
      </c>
      <c r="C132">
        <v>-108</v>
      </c>
      <c r="D132">
        <v>-3.2460485908596799</v>
      </c>
      <c r="E132">
        <v>-108</v>
      </c>
      <c r="F132">
        <v>-3.2441788668713403E-2</v>
      </c>
      <c r="H132" s="2">
        <v>4.9623419999999998E-4</v>
      </c>
      <c r="I132" s="2">
        <v>0.19632250000000001</v>
      </c>
      <c r="J132" s="4">
        <v>-3.2958980000000002</v>
      </c>
      <c r="N132">
        <f t="shared" si="1"/>
        <v>-3.294</v>
      </c>
    </row>
    <row r="133" spans="1:14" x14ac:dyDescent="0.25">
      <c r="A133">
        <v>12.5</v>
      </c>
      <c r="B133" s="28">
        <v>0.20113154172560099</v>
      </c>
      <c r="C133">
        <v>-106</v>
      </c>
      <c r="D133">
        <v>-3.2453735476500198</v>
      </c>
      <c r="E133">
        <v>-106</v>
      </c>
      <c r="F133">
        <v>-3.2435042124865698E-2</v>
      </c>
      <c r="H133" s="2">
        <v>5.0023609999999997E-4</v>
      </c>
      <c r="I133" s="2">
        <v>0.20113149999999999</v>
      </c>
      <c r="J133" s="4">
        <v>-3.2348629999999998</v>
      </c>
      <c r="N133">
        <f t="shared" si="1"/>
        <v>-3.2330000000000001</v>
      </c>
    </row>
    <row r="134" spans="1:14" x14ac:dyDescent="0.25">
      <c r="A134">
        <v>12.6</v>
      </c>
      <c r="B134" s="28">
        <v>0.20594059405940601</v>
      </c>
      <c r="C134">
        <v>-106</v>
      </c>
      <c r="D134">
        <v>-3.2446991485403198</v>
      </c>
      <c r="E134">
        <v>-106</v>
      </c>
      <c r="F134">
        <v>-3.2428302018307598E-2</v>
      </c>
      <c r="H134" s="2">
        <v>5.0423799999999995E-4</v>
      </c>
      <c r="I134" s="2">
        <v>0.2059406</v>
      </c>
      <c r="J134" s="4">
        <v>-3.2348629999999998</v>
      </c>
      <c r="N134">
        <f t="shared" si="1"/>
        <v>-3.2330000000000001</v>
      </c>
    </row>
    <row r="135" spans="1:14" x14ac:dyDescent="0.25">
      <c r="A135">
        <v>12.7</v>
      </c>
      <c r="B135" s="28">
        <v>0.210749646393211</v>
      </c>
      <c r="C135">
        <v>-107</v>
      </c>
      <c r="D135">
        <v>-3.2440255622932299</v>
      </c>
      <c r="E135">
        <v>-107</v>
      </c>
      <c r="F135">
        <v>-3.24215700356935E-2</v>
      </c>
      <c r="H135" s="2">
        <v>5.0823990000000005E-4</v>
      </c>
      <c r="I135" s="2">
        <v>0.21074960000000001</v>
      </c>
      <c r="J135" s="4">
        <v>-3.2653810000000001</v>
      </c>
      <c r="N135">
        <f t="shared" si="1"/>
        <v>-3.2635000000000001</v>
      </c>
    </row>
    <row r="136" spans="1:14" x14ac:dyDescent="0.25">
      <c r="A136">
        <v>12.8</v>
      </c>
      <c r="B136" s="28">
        <v>0.215558698727016</v>
      </c>
      <c r="C136">
        <v>-106</v>
      </c>
      <c r="D136">
        <v>-3.2433529625545701</v>
      </c>
      <c r="E136">
        <v>-106</v>
      </c>
      <c r="F136">
        <v>-3.24148479124814E-2</v>
      </c>
      <c r="H136" s="2">
        <v>5.1224180000000003E-4</v>
      </c>
      <c r="I136" s="2">
        <v>0.21555869999999999</v>
      </c>
      <c r="J136" s="4">
        <v>-3.2348629999999998</v>
      </c>
      <c r="N136">
        <f t="shared" si="1"/>
        <v>-3.2330000000000001</v>
      </c>
    </row>
    <row r="137" spans="1:14" x14ac:dyDescent="0.25">
      <c r="A137">
        <v>12.9</v>
      </c>
      <c r="B137" s="28">
        <v>0.22036775106082099</v>
      </c>
      <c r="C137">
        <v>-105</v>
      </c>
      <c r="D137">
        <v>-3.2426815241059099</v>
      </c>
      <c r="E137">
        <v>-105</v>
      </c>
      <c r="F137">
        <v>-3.2408137395480298E-2</v>
      </c>
      <c r="H137" s="2">
        <v>5.1624370000000002E-4</v>
      </c>
      <c r="I137" s="2">
        <v>0.2203678</v>
      </c>
      <c r="J137" s="4">
        <v>-3.2043460000000001</v>
      </c>
      <c r="N137">
        <f t="shared" ref="N137:N200" si="2">C137*$H$2</f>
        <v>-3.2025000000000001</v>
      </c>
    </row>
    <row r="138" spans="1:14" x14ac:dyDescent="0.25">
      <c r="A138">
        <v>13</v>
      </c>
      <c r="B138" s="28">
        <v>0.22517680339462601</v>
      </c>
      <c r="C138">
        <v>-107</v>
      </c>
      <c r="D138">
        <v>-3.24201140173576</v>
      </c>
      <c r="E138">
        <v>-107</v>
      </c>
      <c r="F138">
        <v>-3.2401440031683597E-2</v>
      </c>
      <c r="H138" s="2">
        <v>5.2024560000000001E-4</v>
      </c>
      <c r="I138" s="2">
        <v>0.22517680000000001</v>
      </c>
      <c r="J138" s="4">
        <v>-3.2653810000000001</v>
      </c>
      <c r="N138">
        <f t="shared" si="2"/>
        <v>-3.2635000000000001</v>
      </c>
    </row>
    <row r="139" spans="1:14" x14ac:dyDescent="0.25">
      <c r="A139">
        <v>13.1</v>
      </c>
      <c r="B139" s="28">
        <v>0.22998585572843</v>
      </c>
      <c r="C139">
        <v>-106</v>
      </c>
      <c r="D139">
        <v>-3.2413427206928702</v>
      </c>
      <c r="E139">
        <v>-106</v>
      </c>
      <c r="F139">
        <v>-3.2394757072857501E-2</v>
      </c>
      <c r="H139" s="2">
        <v>5.2424739999999996E-4</v>
      </c>
      <c r="I139" s="2">
        <v>0.22998589999999999</v>
      </c>
      <c r="J139" s="4">
        <v>-3.2348629999999998</v>
      </c>
      <c r="N139">
        <f t="shared" si="2"/>
        <v>-3.2330000000000001</v>
      </c>
    </row>
    <row r="140" spans="1:14" x14ac:dyDescent="0.25">
      <c r="A140">
        <v>13.2</v>
      </c>
      <c r="B140" s="28">
        <v>0.23479490806223499</v>
      </c>
      <c r="C140">
        <v>-107</v>
      </c>
      <c r="D140">
        <v>-3.2406756018926099</v>
      </c>
      <c r="E140">
        <v>-107</v>
      </c>
      <c r="F140">
        <v>-3.2388089727459199E-2</v>
      </c>
      <c r="H140" s="2">
        <v>5.2824930000000005E-4</v>
      </c>
      <c r="I140" s="2">
        <v>0.2347949</v>
      </c>
      <c r="J140" s="4">
        <v>-3.2653810000000001</v>
      </c>
      <c r="N140">
        <f t="shared" si="2"/>
        <v>-3.2635000000000001</v>
      </c>
    </row>
    <row r="141" spans="1:14" x14ac:dyDescent="0.25">
      <c r="A141">
        <v>13.3</v>
      </c>
      <c r="B141" s="28">
        <v>0.23960396039604001</v>
      </c>
      <c r="C141">
        <v>-105</v>
      </c>
      <c r="D141">
        <v>-3.2400101813262498</v>
      </c>
      <c r="E141">
        <v>-105</v>
      </c>
      <c r="F141">
        <v>-3.2381439354618097E-2</v>
      </c>
      <c r="H141" s="2">
        <v>5.3225120000000004E-4</v>
      </c>
      <c r="I141" s="2">
        <v>0.23960400000000001</v>
      </c>
      <c r="J141" s="4">
        <v>-3.2043460000000001</v>
      </c>
      <c r="N141">
        <f t="shared" si="2"/>
        <v>-3.2025000000000001</v>
      </c>
    </row>
    <row r="142" spans="1:14" x14ac:dyDescent="0.25">
      <c r="A142">
        <v>13.4</v>
      </c>
      <c r="B142" s="28">
        <v>0.244413012729845</v>
      </c>
      <c r="C142">
        <v>-107</v>
      </c>
      <c r="D142">
        <v>-3.23934660050113</v>
      </c>
      <c r="E142">
        <v>-107</v>
      </c>
      <c r="F142">
        <v>-3.2374807368592502E-2</v>
      </c>
      <c r="H142" s="2">
        <v>5.3625310000000002E-4</v>
      </c>
      <c r="I142" s="2">
        <v>0.24441299999999999</v>
      </c>
      <c r="J142" s="4">
        <v>-3.2653810000000001</v>
      </c>
      <c r="N142">
        <f t="shared" si="2"/>
        <v>-3.2635000000000001</v>
      </c>
    </row>
    <row r="143" spans="1:14" x14ac:dyDescent="0.25">
      <c r="A143">
        <v>13.5</v>
      </c>
      <c r="B143" s="28">
        <v>0.24922206506364999</v>
      </c>
      <c r="C143">
        <v>-107</v>
      </c>
      <c r="D143">
        <v>-3.2386850026685901</v>
      </c>
      <c r="E143">
        <v>-107</v>
      </c>
      <c r="F143">
        <v>-3.2368195201070503E-2</v>
      </c>
      <c r="H143" s="2">
        <v>5.4025500000000001E-4</v>
      </c>
      <c r="I143" s="2">
        <v>0.2492221</v>
      </c>
      <c r="J143" s="4">
        <v>-3.2653810000000001</v>
      </c>
      <c r="N143">
        <f t="shared" si="2"/>
        <v>-3.2635000000000001</v>
      </c>
    </row>
    <row r="144" spans="1:14" x14ac:dyDescent="0.25">
      <c r="A144">
        <v>13.6</v>
      </c>
      <c r="B144" s="28">
        <v>0.25403111739745399</v>
      </c>
      <c r="C144">
        <v>-106</v>
      </c>
      <c r="D144">
        <v>-3.23802555801048</v>
      </c>
      <c r="E144">
        <v>-106</v>
      </c>
      <c r="F144">
        <v>-3.2361604552890597E-2</v>
      </c>
      <c r="H144" s="2">
        <v>5.442569E-4</v>
      </c>
      <c r="I144" s="2">
        <v>0.25403110000000001</v>
      </c>
      <c r="J144" s="4">
        <v>-3.2348629999999998</v>
      </c>
      <c r="N144">
        <f t="shared" si="2"/>
        <v>-3.2330000000000001</v>
      </c>
    </row>
    <row r="145" spans="1:14" x14ac:dyDescent="0.25">
      <c r="A145">
        <v>13.7</v>
      </c>
      <c r="B145" s="28">
        <v>0.25884016973125901</v>
      </c>
      <c r="C145">
        <v>-107</v>
      </c>
      <c r="D145">
        <v>-3.2373684830267799</v>
      </c>
      <c r="E145">
        <v>-107</v>
      </c>
      <c r="F145">
        <v>-3.2355037587805599E-2</v>
      </c>
      <c r="H145" s="2">
        <v>5.4825879999999998E-4</v>
      </c>
      <c r="I145" s="2">
        <v>0.25884020000000002</v>
      </c>
      <c r="J145" s="4">
        <v>-3.2653810000000001</v>
      </c>
      <c r="N145">
        <f t="shared" si="2"/>
        <v>-3.2635000000000001</v>
      </c>
    </row>
    <row r="146" spans="1:14" x14ac:dyDescent="0.25">
      <c r="A146">
        <v>13.8</v>
      </c>
      <c r="B146" s="28">
        <v>0.26364922206506403</v>
      </c>
      <c r="C146">
        <v>-106</v>
      </c>
      <c r="D146">
        <v>-3.23671403674527</v>
      </c>
      <c r="E146">
        <v>-106</v>
      </c>
      <c r="F146">
        <v>-3.2348496894601002E-2</v>
      </c>
      <c r="H146" s="2">
        <v>5.5226069999999997E-4</v>
      </c>
      <c r="I146" s="2">
        <v>0.26364919999999997</v>
      </c>
      <c r="J146" s="4">
        <v>-3.2348629999999998</v>
      </c>
      <c r="N146">
        <f t="shared" si="2"/>
        <v>-3.2330000000000001</v>
      </c>
    </row>
    <row r="147" spans="1:14" x14ac:dyDescent="0.25">
      <c r="A147">
        <v>13.9</v>
      </c>
      <c r="B147" s="28">
        <v>0.26845827439886899</v>
      </c>
      <c r="C147">
        <v>-107</v>
      </c>
      <c r="D147">
        <v>-3.2360625169238602</v>
      </c>
      <c r="E147">
        <v>-107</v>
      </c>
      <c r="F147">
        <v>-3.2341985449141103E-2</v>
      </c>
      <c r="H147" s="2">
        <v>5.5626259999999996E-4</v>
      </c>
      <c r="I147" s="2">
        <v>0.26845829999999998</v>
      </c>
      <c r="J147" s="4">
        <v>-3.2653810000000001</v>
      </c>
      <c r="N147">
        <f t="shared" si="2"/>
        <v>-3.2635000000000001</v>
      </c>
    </row>
    <row r="148" spans="1:14" x14ac:dyDescent="0.25">
      <c r="A148">
        <v>14</v>
      </c>
      <c r="B148" s="28">
        <v>0.27326732673267301</v>
      </c>
      <c r="C148">
        <v>-106</v>
      </c>
      <c r="D148">
        <v>-3.2354142620377999</v>
      </c>
      <c r="E148">
        <v>-106</v>
      </c>
      <c r="F148">
        <v>-3.2335506634228697E-2</v>
      </c>
      <c r="H148" s="2">
        <v>5.6026440000000002E-4</v>
      </c>
      <c r="I148" s="2">
        <v>0.27326729999999999</v>
      </c>
      <c r="J148" s="4">
        <v>-3.2348629999999998</v>
      </c>
      <c r="N148">
        <f t="shared" si="2"/>
        <v>-3.2330000000000001</v>
      </c>
    </row>
    <row r="149" spans="1:14" x14ac:dyDescent="0.25">
      <c r="A149">
        <v>14.1</v>
      </c>
      <c r="B149" s="28">
        <v>0.27807637906647797</v>
      </c>
      <c r="C149">
        <v>-105</v>
      </c>
      <c r="D149">
        <v>-3.2347696416722398</v>
      </c>
      <c r="E149">
        <v>-105</v>
      </c>
      <c r="F149">
        <v>-3.2329064143586397E-2</v>
      </c>
      <c r="H149" s="2">
        <v>5.642663E-4</v>
      </c>
      <c r="I149" s="2">
        <v>0.2780764</v>
      </c>
      <c r="J149" s="4">
        <v>-3.2043460000000001</v>
      </c>
      <c r="N149">
        <f t="shared" si="2"/>
        <v>-3.2025000000000001</v>
      </c>
    </row>
    <row r="150" spans="1:14" x14ac:dyDescent="0.25">
      <c r="A150">
        <v>14.2</v>
      </c>
      <c r="B150" s="28">
        <v>0.28288543140028299</v>
      </c>
      <c r="C150">
        <v>-106</v>
      </c>
      <c r="D150">
        <v>-3.23412902373338</v>
      </c>
      <c r="E150">
        <v>-106</v>
      </c>
      <c r="F150">
        <v>-3.2322661654157099E-2</v>
      </c>
      <c r="H150" s="2">
        <v>5.6826819999999999E-4</v>
      </c>
      <c r="I150" s="2">
        <v>0.28288540000000001</v>
      </c>
      <c r="J150" s="4">
        <v>-3.2348629999999998</v>
      </c>
      <c r="N150">
        <f t="shared" si="2"/>
        <v>-3.2330000000000001</v>
      </c>
    </row>
    <row r="151" spans="1:14" x14ac:dyDescent="0.25">
      <c r="A151">
        <v>14.3</v>
      </c>
      <c r="B151" s="28">
        <v>0.28769448373408801</v>
      </c>
      <c r="C151">
        <v>-106</v>
      </c>
      <c r="D151">
        <v>-3.23349274744155</v>
      </c>
      <c r="E151">
        <v>-106</v>
      </c>
      <c r="F151">
        <v>-3.23163025561903E-2</v>
      </c>
      <c r="H151" s="2">
        <v>5.7227009999999997E-4</v>
      </c>
      <c r="I151" s="2">
        <v>0.28769450000000002</v>
      </c>
      <c r="J151" s="4">
        <v>-3.2348629999999998</v>
      </c>
      <c r="N151">
        <f t="shared" si="2"/>
        <v>-3.2330000000000001</v>
      </c>
    </row>
    <row r="152" spans="1:14" x14ac:dyDescent="0.25">
      <c r="A152">
        <v>14.4</v>
      </c>
      <c r="B152" s="28">
        <v>0.29250353606789298</v>
      </c>
      <c r="C152">
        <v>-106</v>
      </c>
      <c r="D152">
        <v>-3.2328611310691402</v>
      </c>
      <c r="E152">
        <v>-106</v>
      </c>
      <c r="F152">
        <v>-3.2309990030576399E-2</v>
      </c>
      <c r="H152" s="2">
        <v>5.7627199999999996E-4</v>
      </c>
      <c r="I152" s="2">
        <v>0.29250350000000003</v>
      </c>
      <c r="J152" s="4">
        <v>-3.2348629999999998</v>
      </c>
      <c r="N152">
        <f t="shared" si="2"/>
        <v>-3.2330000000000001</v>
      </c>
    </row>
    <row r="153" spans="1:14" x14ac:dyDescent="0.25">
      <c r="A153">
        <v>14.5</v>
      </c>
      <c r="B153" s="28">
        <v>0.297312588401697</v>
      </c>
      <c r="C153">
        <v>-105</v>
      </c>
      <c r="D153">
        <v>-3.2322344854582399</v>
      </c>
      <c r="E153">
        <v>-105</v>
      </c>
      <c r="F153">
        <v>-3.2303727183946099E-2</v>
      </c>
      <c r="H153" s="2">
        <v>5.8027389999999995E-4</v>
      </c>
      <c r="I153" s="2">
        <v>0.29731259999999998</v>
      </c>
      <c r="J153" s="4">
        <v>-3.2043460000000001</v>
      </c>
      <c r="N153">
        <f t="shared" si="2"/>
        <v>-3.2025000000000001</v>
      </c>
    </row>
    <row r="154" spans="1:14" x14ac:dyDescent="0.25">
      <c r="A154">
        <v>14.6</v>
      </c>
      <c r="B154" s="28">
        <v>0.30212164073550202</v>
      </c>
      <c r="C154">
        <v>-105</v>
      </c>
      <c r="D154">
        <v>-3.2316130985599498</v>
      </c>
      <c r="E154">
        <v>-105</v>
      </c>
      <c r="F154">
        <v>-3.22975168941518E-2</v>
      </c>
      <c r="H154" s="2">
        <v>5.8427580000000004E-4</v>
      </c>
      <c r="I154" s="2">
        <v>0.30212159999999999</v>
      </c>
      <c r="J154" s="4">
        <v>-3.2043460000000001</v>
      </c>
      <c r="N154">
        <f t="shared" si="2"/>
        <v>-3.2025000000000001</v>
      </c>
    </row>
    <row r="155" spans="1:14" x14ac:dyDescent="0.25">
      <c r="A155">
        <v>14.7</v>
      </c>
      <c r="B155" s="28">
        <v>0.30693069306930698</v>
      </c>
      <c r="C155">
        <v>-106</v>
      </c>
      <c r="D155">
        <v>-3.2309972083729299</v>
      </c>
      <c r="E155">
        <v>-106</v>
      </c>
      <c r="F155">
        <v>-3.2291361539809098E-2</v>
      </c>
      <c r="H155" s="2">
        <v>5.8827770000000003E-4</v>
      </c>
      <c r="I155" s="2">
        <v>0.3069307</v>
      </c>
      <c r="J155" s="4">
        <v>-3.2348629999999998</v>
      </c>
      <c r="N155">
        <f t="shared" si="2"/>
        <v>-3.2330000000000001</v>
      </c>
    </row>
    <row r="156" spans="1:14" x14ac:dyDescent="0.25">
      <c r="A156">
        <v>14.8</v>
      </c>
      <c r="B156" s="28">
        <v>0.311739745403112</v>
      </c>
      <c r="C156">
        <v>-105</v>
      </c>
      <c r="D156">
        <v>-3.2303869990374099</v>
      </c>
      <c r="E156">
        <v>-105</v>
      </c>
      <c r="F156">
        <v>-3.2285262961259602E-2</v>
      </c>
      <c r="H156" s="2">
        <v>5.9227960000000001E-4</v>
      </c>
      <c r="I156" s="2">
        <v>0.31173970000000001</v>
      </c>
      <c r="J156" s="4">
        <v>-3.2043460000000001</v>
      </c>
      <c r="N156">
        <f t="shared" si="2"/>
        <v>-3.2025000000000001</v>
      </c>
    </row>
    <row r="157" spans="1:14" x14ac:dyDescent="0.25">
      <c r="A157">
        <v>14.9</v>
      </c>
      <c r="B157" s="28">
        <v>0.31654879773691702</v>
      </c>
      <c r="C157">
        <v>-106</v>
      </c>
      <c r="D157">
        <v>-3.2297826142911199</v>
      </c>
      <c r="E157">
        <v>-106</v>
      </c>
      <c r="F157">
        <v>-3.2279222595052899E-2</v>
      </c>
      <c r="H157" s="2">
        <v>5.9628139999999997E-4</v>
      </c>
      <c r="I157" s="2">
        <v>0.31654880000000002</v>
      </c>
      <c r="J157" s="4">
        <v>-3.2348629999999998</v>
      </c>
      <c r="N157">
        <f t="shared" si="2"/>
        <v>-3.2330000000000001</v>
      </c>
    </row>
    <row r="158" spans="1:14" x14ac:dyDescent="0.25">
      <c r="A158">
        <v>15</v>
      </c>
      <c r="B158" s="28">
        <v>0.32135785007072099</v>
      </c>
      <c r="C158">
        <v>-105</v>
      </c>
      <c r="D158">
        <v>-3.2291841651152202</v>
      </c>
      <c r="E158">
        <v>-105</v>
      </c>
      <c r="F158">
        <v>-3.2273241550361098E-2</v>
      </c>
      <c r="H158" s="2">
        <v>6.0028329999999995E-4</v>
      </c>
      <c r="I158" s="2">
        <v>0.32135789999999997</v>
      </c>
      <c r="J158" s="4">
        <v>-3.2043460000000001</v>
      </c>
      <c r="N158">
        <f t="shared" si="2"/>
        <v>-3.2025000000000001</v>
      </c>
    </row>
    <row r="159" spans="1:14" x14ac:dyDescent="0.25">
      <c r="A159">
        <v>15.1</v>
      </c>
      <c r="B159" s="28">
        <v>0.326166902404526</v>
      </c>
      <c r="C159">
        <v>-105</v>
      </c>
      <c r="D159">
        <v>-3.22859172577683</v>
      </c>
      <c r="E159">
        <v>-105</v>
      </c>
      <c r="F159">
        <v>-3.2267320569427903E-2</v>
      </c>
      <c r="H159" s="2">
        <v>6.0428520000000005E-4</v>
      </c>
      <c r="I159" s="2">
        <v>0.32616689999999998</v>
      </c>
      <c r="J159" s="4">
        <v>-3.2043460000000001</v>
      </c>
      <c r="N159">
        <f t="shared" si="2"/>
        <v>-3.2025000000000001</v>
      </c>
    </row>
    <row r="160" spans="1:14" x14ac:dyDescent="0.25">
      <c r="A160">
        <v>15.2</v>
      </c>
      <c r="B160" s="28">
        <v>0.33097595473833102</v>
      </c>
      <c r="C160">
        <v>-106</v>
      </c>
      <c r="D160">
        <v>-3.2280053240608702</v>
      </c>
      <c r="E160">
        <v>-106</v>
      </c>
      <c r="F160">
        <v>-3.2261459929942102E-2</v>
      </c>
      <c r="H160" s="2">
        <v>6.0828710000000003E-4</v>
      </c>
      <c r="I160" s="2">
        <v>0.33097599999999999</v>
      </c>
      <c r="J160" s="4">
        <v>-3.2348629999999998</v>
      </c>
      <c r="N160">
        <f t="shared" si="2"/>
        <v>-3.2330000000000001</v>
      </c>
    </row>
    <row r="161" spans="1:14" x14ac:dyDescent="0.25">
      <c r="A161">
        <v>15.3</v>
      </c>
      <c r="B161" s="28">
        <v>0.33578500707213599</v>
      </c>
      <c r="C161">
        <v>-105</v>
      </c>
      <c r="D161">
        <v>-3.2274249430692201</v>
      </c>
      <c r="E161">
        <v>-105</v>
      </c>
      <c r="F161">
        <v>-3.22556594630201E-2</v>
      </c>
      <c r="H161" s="2">
        <v>6.1228900000000002E-4</v>
      </c>
      <c r="I161" s="2">
        <v>0.335785</v>
      </c>
      <c r="J161" s="4">
        <v>-3.2043460000000001</v>
      </c>
      <c r="N161">
        <f t="shared" si="2"/>
        <v>-3.2025000000000001</v>
      </c>
    </row>
    <row r="162" spans="1:14" x14ac:dyDescent="0.25">
      <c r="A162">
        <v>15.4</v>
      </c>
      <c r="B162" s="28">
        <v>0.34059405940594101</v>
      </c>
      <c r="C162">
        <v>-106</v>
      </c>
      <c r="D162">
        <v>-3.22685053458749</v>
      </c>
      <c r="E162">
        <v>-106</v>
      </c>
      <c r="F162">
        <v>-3.2249918686795699E-2</v>
      </c>
      <c r="H162" s="2">
        <v>6.1629090000000001E-4</v>
      </c>
      <c r="I162" s="2">
        <v>0.34059410000000001</v>
      </c>
      <c r="J162" s="4">
        <v>-3.2348629999999998</v>
      </c>
      <c r="N162">
        <f t="shared" si="2"/>
        <v>-3.2330000000000001</v>
      </c>
    </row>
    <row r="163" spans="1:14" x14ac:dyDescent="0.25">
      <c r="A163">
        <v>15.5</v>
      </c>
      <c r="B163" s="28">
        <v>0.34540311173974603</v>
      </c>
      <c r="C163">
        <v>-106</v>
      </c>
      <c r="D163">
        <v>-3.22628203243343</v>
      </c>
      <c r="E163">
        <v>-106</v>
      </c>
      <c r="F163">
        <v>-3.2244236939827503E-2</v>
      </c>
      <c r="H163" s="2">
        <v>6.2029279999999999E-4</v>
      </c>
      <c r="I163" s="2">
        <v>0.34540310000000002</v>
      </c>
      <c r="J163" s="4">
        <v>-3.2348629999999998</v>
      </c>
      <c r="N163">
        <f t="shared" si="2"/>
        <v>-3.2330000000000001</v>
      </c>
    </row>
    <row r="164" spans="1:14" x14ac:dyDescent="0.25">
      <c r="A164">
        <v>15.6</v>
      </c>
      <c r="B164" s="28">
        <v>0.35021216407355099</v>
      </c>
      <c r="C164">
        <v>-105</v>
      </c>
      <c r="D164">
        <v>-3.22571936578727</v>
      </c>
      <c r="E164">
        <v>-105</v>
      </c>
      <c r="F164">
        <v>-3.2238613514325803E-2</v>
      </c>
      <c r="H164" s="2">
        <v>6.2429469999999998E-4</v>
      </c>
      <c r="I164" s="2">
        <v>0.35021219999999997</v>
      </c>
      <c r="J164" s="4">
        <v>-3.2043460000000001</v>
      </c>
      <c r="N164">
        <f t="shared" si="2"/>
        <v>-3.2025000000000001</v>
      </c>
    </row>
    <row r="165" spans="1:14" x14ac:dyDescent="0.25">
      <c r="A165">
        <v>15.7</v>
      </c>
      <c r="B165" s="28">
        <v>0.35502121640735501</v>
      </c>
      <c r="C165">
        <v>-105</v>
      </c>
      <c r="D165">
        <v>-3.2251624551255702</v>
      </c>
      <c r="E165">
        <v>-105</v>
      </c>
      <c r="F165">
        <v>-3.2233047615514099E-2</v>
      </c>
      <c r="H165" s="2">
        <v>6.2829659999999996E-4</v>
      </c>
      <c r="I165" s="2">
        <v>0.35502119999999998</v>
      </c>
      <c r="J165" s="4">
        <v>-3.2043460000000001</v>
      </c>
      <c r="N165">
        <f t="shared" si="2"/>
        <v>-3.2025000000000001</v>
      </c>
    </row>
    <row r="166" spans="1:14" x14ac:dyDescent="0.25">
      <c r="A166">
        <v>15.8</v>
      </c>
      <c r="B166" s="28">
        <v>0.35983026874115998</v>
      </c>
      <c r="C166">
        <v>-106</v>
      </c>
      <c r="D166">
        <v>-3.2246111907588801</v>
      </c>
      <c r="E166">
        <v>-106</v>
      </c>
      <c r="F166">
        <v>-3.2227538147130003E-2</v>
      </c>
      <c r="H166" s="2">
        <v>6.3229840000000002E-4</v>
      </c>
      <c r="I166" s="2">
        <v>0.35983029999999999</v>
      </c>
      <c r="J166" s="4">
        <v>-3.2348629999999998</v>
      </c>
      <c r="N166">
        <f t="shared" si="2"/>
        <v>-3.2330000000000001</v>
      </c>
    </row>
    <row r="167" spans="1:14" x14ac:dyDescent="0.25">
      <c r="A167">
        <v>15.9</v>
      </c>
      <c r="B167" s="28">
        <v>0.36463932107496499</v>
      </c>
      <c r="C167">
        <v>-105</v>
      </c>
      <c r="D167">
        <v>-3.22406542873046</v>
      </c>
      <c r="E167">
        <v>-105</v>
      </c>
      <c r="F167">
        <v>-3.2222083670435199E-2</v>
      </c>
      <c r="H167" s="2">
        <v>6.3630030000000001E-4</v>
      </c>
      <c r="I167" s="2">
        <v>0.3646393</v>
      </c>
      <c r="J167" s="4">
        <v>-3.2043460000000001</v>
      </c>
      <c r="N167">
        <f t="shared" si="2"/>
        <v>-3.2025000000000001</v>
      </c>
    </row>
    <row r="168" spans="1:14" x14ac:dyDescent="0.25">
      <c r="A168">
        <v>16</v>
      </c>
      <c r="B168" s="28">
        <v>0.36944837340877001</v>
      </c>
      <c r="C168">
        <v>-105</v>
      </c>
      <c r="D168">
        <v>-3.2235249982836098</v>
      </c>
      <c r="E168">
        <v>-105</v>
      </c>
      <c r="F168">
        <v>-3.2216682478846001E-2</v>
      </c>
      <c r="H168" s="2">
        <v>6.403022E-4</v>
      </c>
      <c r="I168" s="2">
        <v>0.36944840000000001</v>
      </c>
      <c r="J168" s="4">
        <v>-3.2043460000000001</v>
      </c>
      <c r="N168">
        <f t="shared" si="2"/>
        <v>-3.2025000000000001</v>
      </c>
    </row>
    <row r="169" spans="1:14" x14ac:dyDescent="0.25">
      <c r="A169">
        <v>16.100000000000001</v>
      </c>
      <c r="B169" s="28">
        <v>0.37425742574257498</v>
      </c>
      <c r="C169">
        <v>-105</v>
      </c>
      <c r="D169">
        <v>-3.2229896919337602</v>
      </c>
      <c r="E169">
        <v>-105</v>
      </c>
      <c r="F169">
        <v>-3.2211332498711998E-2</v>
      </c>
      <c r="H169" s="2">
        <v>6.4430409999999998E-4</v>
      </c>
      <c r="I169" s="2">
        <v>0.37425740000000002</v>
      </c>
      <c r="J169" s="4">
        <v>-3.2043460000000001</v>
      </c>
      <c r="N169">
        <f t="shared" si="2"/>
        <v>-3.2025000000000001</v>
      </c>
    </row>
    <row r="170" spans="1:14" x14ac:dyDescent="0.25">
      <c r="A170">
        <v>16.2</v>
      </c>
      <c r="B170" s="28">
        <v>0.379066478076379</v>
      </c>
      <c r="C170">
        <v>-107</v>
      </c>
      <c r="D170">
        <v>-3.2224592613173</v>
      </c>
      <c r="E170">
        <v>-107</v>
      </c>
      <c r="F170">
        <v>-3.2206031247827803E-2</v>
      </c>
      <c r="H170" s="2">
        <v>6.4830599999999997E-4</v>
      </c>
      <c r="I170" s="2">
        <v>0.37906649999999997</v>
      </c>
      <c r="J170" s="4">
        <v>-3.2653810000000001</v>
      </c>
      <c r="N170">
        <f t="shared" si="2"/>
        <v>-3.2635000000000001</v>
      </c>
    </row>
    <row r="171" spans="1:14" x14ac:dyDescent="0.25">
      <c r="A171">
        <v>16.3</v>
      </c>
      <c r="B171" s="28">
        <v>0.38387553041018402</v>
      </c>
      <c r="C171">
        <v>-106</v>
      </c>
      <c r="D171">
        <v>-3.2219334535748199</v>
      </c>
      <c r="E171">
        <v>-106</v>
      </c>
      <c r="F171">
        <v>-3.2200776199055599E-2</v>
      </c>
      <c r="H171" s="2">
        <v>6.5230789999999996E-4</v>
      </c>
      <c r="I171" s="2">
        <v>0.38387549999999998</v>
      </c>
      <c r="J171" s="4">
        <v>-3.2348629999999998</v>
      </c>
      <c r="N171">
        <f t="shared" si="2"/>
        <v>-3.2330000000000001</v>
      </c>
    </row>
    <row r="172" spans="1:14" x14ac:dyDescent="0.25">
      <c r="A172">
        <v>16.399999999999999</v>
      </c>
      <c r="B172" s="28">
        <v>0.38868458274398898</v>
      </c>
      <c r="C172">
        <v>-106</v>
      </c>
      <c r="D172">
        <v>-3.2214120593051998</v>
      </c>
      <c r="E172">
        <v>-106</v>
      </c>
      <c r="F172">
        <v>-3.21955652595904E-2</v>
      </c>
      <c r="H172" s="2">
        <v>6.5630980000000005E-4</v>
      </c>
      <c r="I172" s="2">
        <v>0.38868459999999999</v>
      </c>
      <c r="J172" s="4">
        <v>-3.2348629999999998</v>
      </c>
      <c r="N172">
        <f t="shared" si="2"/>
        <v>-3.2330000000000001</v>
      </c>
    </row>
    <row r="173" spans="1:14" x14ac:dyDescent="0.25">
      <c r="A173">
        <v>16.5</v>
      </c>
      <c r="B173" s="28">
        <v>0.393493635077794</v>
      </c>
      <c r="C173">
        <v>-106</v>
      </c>
      <c r="D173">
        <v>-3.22089492574856</v>
      </c>
      <c r="E173">
        <v>-106</v>
      </c>
      <c r="F173">
        <v>-3.2190396902713303E-2</v>
      </c>
      <c r="H173" s="2">
        <v>6.6031170000000004E-4</v>
      </c>
      <c r="I173" s="2">
        <v>0.3934936</v>
      </c>
      <c r="J173" s="4">
        <v>-3.2348629999999998</v>
      </c>
      <c r="N173">
        <f t="shared" si="2"/>
        <v>-3.2330000000000001</v>
      </c>
    </row>
    <row r="174" spans="1:14" x14ac:dyDescent="0.25">
      <c r="A174">
        <v>16.600000000000001</v>
      </c>
      <c r="B174" s="28">
        <v>0.39830268741159902</v>
      </c>
      <c r="C174">
        <v>-105</v>
      </c>
      <c r="D174">
        <v>-3.2203819409914902</v>
      </c>
      <c r="E174">
        <v>-105</v>
      </c>
      <c r="F174">
        <v>-3.2185270009934798E-2</v>
      </c>
      <c r="H174" s="2">
        <v>6.6431360000000002E-4</v>
      </c>
      <c r="I174" s="2">
        <v>0.39830270000000001</v>
      </c>
      <c r="J174" s="4">
        <v>-3.2043460000000001</v>
      </c>
      <c r="N174">
        <f t="shared" si="2"/>
        <v>-3.2025000000000001</v>
      </c>
    </row>
    <row r="175" spans="1:14" x14ac:dyDescent="0.25">
      <c r="A175">
        <v>16.7</v>
      </c>
      <c r="B175" s="28">
        <v>0.40311173974540299</v>
      </c>
      <c r="C175">
        <v>-106</v>
      </c>
      <c r="D175">
        <v>-3.2198730123664498</v>
      </c>
      <c r="E175">
        <v>-106</v>
      </c>
      <c r="F175">
        <v>-3.2180183655113298E-2</v>
      </c>
      <c r="H175" s="2">
        <v>6.6831539999999997E-4</v>
      </c>
      <c r="I175" s="2">
        <v>0.40311170000000002</v>
      </c>
      <c r="J175" s="4">
        <v>-3.2348629999999998</v>
      </c>
      <c r="N175">
        <f t="shared" si="2"/>
        <v>-3.2330000000000001</v>
      </c>
    </row>
    <row r="176" spans="1:14" x14ac:dyDescent="0.25">
      <c r="A176">
        <v>16.8</v>
      </c>
      <c r="B176" s="28">
        <v>0.40792079207920801</v>
      </c>
      <c r="C176">
        <v>-105</v>
      </c>
      <c r="D176">
        <v>-3.21936805063137</v>
      </c>
      <c r="E176">
        <v>-105</v>
      </c>
      <c r="F176">
        <v>-3.2175136946342102E-2</v>
      </c>
      <c r="H176" s="2">
        <v>6.7231729999999996E-4</v>
      </c>
      <c r="I176" s="2">
        <v>0.40792079999999997</v>
      </c>
      <c r="J176" s="4">
        <v>-3.2043460000000001</v>
      </c>
      <c r="N176">
        <f t="shared" si="2"/>
        <v>-3.2025000000000001</v>
      </c>
    </row>
    <row r="177" spans="1:14" x14ac:dyDescent="0.25">
      <c r="A177">
        <v>16.899999999999999</v>
      </c>
      <c r="B177" s="28">
        <v>0.41272984441301303</v>
      </c>
      <c r="C177">
        <v>-106</v>
      </c>
      <c r="D177">
        <v>-3.2188669657226598</v>
      </c>
      <c r="E177">
        <v>-106</v>
      </c>
      <c r="F177">
        <v>-3.2170128983504E-2</v>
      </c>
      <c r="H177" s="2">
        <v>6.7631919999999995E-4</v>
      </c>
      <c r="I177" s="2">
        <v>0.41272979999999998</v>
      </c>
      <c r="J177" s="4">
        <v>-3.2348629999999998</v>
      </c>
      <c r="N177">
        <f t="shared" si="2"/>
        <v>-3.2330000000000001</v>
      </c>
    </row>
    <row r="178" spans="1:14" x14ac:dyDescent="0.25">
      <c r="A178">
        <v>17</v>
      </c>
      <c r="B178" s="28">
        <v>0.41753889674681799</v>
      </c>
      <c r="C178">
        <v>-105</v>
      </c>
      <c r="D178">
        <v>-3.2183696682888998</v>
      </c>
      <c r="E178">
        <v>-105</v>
      </c>
      <c r="F178">
        <v>-3.2165158873599602E-2</v>
      </c>
      <c r="H178" s="2">
        <v>6.8032110000000004E-4</v>
      </c>
      <c r="I178" s="2">
        <v>0.41753889999999999</v>
      </c>
      <c r="J178" s="4">
        <v>-3.2043460000000001</v>
      </c>
      <c r="N178">
        <f t="shared" si="2"/>
        <v>-3.2025000000000001</v>
      </c>
    </row>
    <row r="179" spans="1:14" x14ac:dyDescent="0.25">
      <c r="A179">
        <v>17.100000000000001</v>
      </c>
      <c r="B179" s="28">
        <v>0.42234794908062201</v>
      </c>
      <c r="C179">
        <v>-106</v>
      </c>
      <c r="D179">
        <v>-3.2178760712129</v>
      </c>
      <c r="E179">
        <v>-106</v>
      </c>
      <c r="F179">
        <v>-3.2160225745958802E-2</v>
      </c>
      <c r="H179" s="2">
        <v>6.8432300000000003E-4</v>
      </c>
      <c r="I179" s="2">
        <v>0.4223479</v>
      </c>
      <c r="J179" s="4">
        <v>-3.2348629999999998</v>
      </c>
      <c r="N179">
        <f t="shared" si="2"/>
        <v>-3.2330000000000001</v>
      </c>
    </row>
    <row r="180" spans="1:14" x14ac:dyDescent="0.25">
      <c r="A180">
        <v>17.2</v>
      </c>
      <c r="B180" s="28">
        <v>0.42715700141442697</v>
      </c>
      <c r="C180">
        <v>-106</v>
      </c>
      <c r="D180">
        <v>-3.2173860969150101</v>
      </c>
      <c r="E180">
        <v>-106</v>
      </c>
      <c r="F180">
        <v>-3.2155328825231803E-2</v>
      </c>
      <c r="H180" s="2">
        <v>6.8832490000000001E-4</v>
      </c>
      <c r="I180" s="2">
        <v>0.42715700000000001</v>
      </c>
      <c r="J180" s="4">
        <v>-3.2348629999999998</v>
      </c>
      <c r="N180">
        <f t="shared" si="2"/>
        <v>-3.2330000000000001</v>
      </c>
    </row>
    <row r="181" spans="1:14" x14ac:dyDescent="0.25">
      <c r="A181">
        <v>17.3</v>
      </c>
      <c r="B181" s="28">
        <v>0.43196605374823199</v>
      </c>
      <c r="C181">
        <v>-105</v>
      </c>
      <c r="D181">
        <v>-3.2168996904379901</v>
      </c>
      <c r="E181">
        <v>-105</v>
      </c>
      <c r="F181">
        <v>-3.2150467562162999E-2</v>
      </c>
      <c r="H181" s="2">
        <v>6.923268E-4</v>
      </c>
      <c r="I181" s="2">
        <v>0.43196610000000002</v>
      </c>
      <c r="J181" s="4">
        <v>-3.2043460000000001</v>
      </c>
      <c r="N181">
        <f t="shared" si="2"/>
        <v>-3.2025000000000001</v>
      </c>
    </row>
    <row r="182" spans="1:14" x14ac:dyDescent="0.25">
      <c r="A182">
        <v>17.399999999999999</v>
      </c>
      <c r="B182" s="28">
        <v>0.43677510608203701</v>
      </c>
      <c r="C182">
        <v>-105</v>
      </c>
      <c r="D182">
        <v>-3.2164168151424199</v>
      </c>
      <c r="E182">
        <v>-105</v>
      </c>
      <c r="F182">
        <v>-3.2145641590568999E-2</v>
      </c>
      <c r="H182" s="2">
        <v>6.9632869999999999E-4</v>
      </c>
      <c r="I182" s="2">
        <v>0.43677510000000003</v>
      </c>
      <c r="J182" s="4">
        <v>-3.2043460000000001</v>
      </c>
      <c r="N182">
        <f t="shared" si="2"/>
        <v>-3.2025000000000001</v>
      </c>
    </row>
    <row r="183" spans="1:14" x14ac:dyDescent="0.25">
      <c r="A183">
        <v>17.5</v>
      </c>
      <c r="B183" s="28">
        <v>0.44158415841584198</v>
      </c>
      <c r="C183">
        <v>-105</v>
      </c>
      <c r="D183">
        <v>-3.2159374252197899</v>
      </c>
      <c r="E183">
        <v>-105</v>
      </c>
      <c r="F183">
        <v>-3.2140850452628697E-2</v>
      </c>
      <c r="H183" s="2">
        <v>7.0033059999999997E-4</v>
      </c>
      <c r="I183" s="2">
        <v>0.44158419999999998</v>
      </c>
      <c r="J183" s="4">
        <v>-3.2043460000000001</v>
      </c>
      <c r="N183">
        <f t="shared" si="2"/>
        <v>-3.2025000000000001</v>
      </c>
    </row>
    <row r="184" spans="1:14" x14ac:dyDescent="0.25">
      <c r="A184">
        <v>17.600000000000001</v>
      </c>
      <c r="B184" s="28">
        <v>0.446393210749646</v>
      </c>
      <c r="C184">
        <v>-105</v>
      </c>
      <c r="D184">
        <v>-3.21546144398775</v>
      </c>
      <c r="E184">
        <v>-105</v>
      </c>
      <c r="F184">
        <v>-3.21360933819601E-2</v>
      </c>
      <c r="H184" s="2">
        <v>7.0433240000000003E-4</v>
      </c>
      <c r="I184" s="2">
        <v>0.44639319999999999</v>
      </c>
      <c r="J184" s="4">
        <v>-3.2043460000000001</v>
      </c>
      <c r="N184">
        <f t="shared" si="2"/>
        <v>-3.2025000000000001</v>
      </c>
    </row>
    <row r="185" spans="1:14" x14ac:dyDescent="0.25">
      <c r="A185">
        <v>17.7</v>
      </c>
      <c r="B185" s="28">
        <v>0.45120226308345102</v>
      </c>
      <c r="C185">
        <v>-106</v>
      </c>
      <c r="D185">
        <v>-3.21498876534617</v>
      </c>
      <c r="E185">
        <v>-106</v>
      </c>
      <c r="F185">
        <v>-3.21313693181733E-2</v>
      </c>
      <c r="H185" s="2">
        <v>7.0833430000000002E-4</v>
      </c>
      <c r="I185" s="2">
        <v>0.4512023</v>
      </c>
      <c r="J185" s="4">
        <v>-3.2348629999999998</v>
      </c>
      <c r="N185">
        <f t="shared" si="2"/>
        <v>-3.2330000000000001</v>
      </c>
    </row>
    <row r="186" spans="1:14" x14ac:dyDescent="0.25">
      <c r="A186">
        <v>17.8</v>
      </c>
      <c r="B186" s="28">
        <v>0.45601131541725598</v>
      </c>
      <c r="C186">
        <v>-105</v>
      </c>
      <c r="D186">
        <v>-3.21451927260149</v>
      </c>
      <c r="E186">
        <v>-105</v>
      </c>
      <c r="F186">
        <v>-3.2126677095004698E-2</v>
      </c>
      <c r="H186" s="2">
        <v>7.1233620000000001E-4</v>
      </c>
      <c r="I186" s="2">
        <v>0.45601130000000001</v>
      </c>
      <c r="J186" s="4">
        <v>-3.2043460000000001</v>
      </c>
      <c r="N186">
        <f t="shared" si="2"/>
        <v>-3.2025000000000001</v>
      </c>
    </row>
    <row r="187" spans="1:14" x14ac:dyDescent="0.25">
      <c r="A187">
        <v>17.899999999999999</v>
      </c>
      <c r="B187" s="28">
        <v>0.460820367751061</v>
      </c>
      <c r="C187">
        <v>-105</v>
      </c>
      <c r="D187">
        <v>-3.2140528514881099</v>
      </c>
      <c r="E187">
        <v>-105</v>
      </c>
      <c r="F187">
        <v>-3.2122015570456498E-2</v>
      </c>
      <c r="H187" s="2">
        <v>7.1633809999999999E-4</v>
      </c>
      <c r="I187" s="2">
        <v>0.46082040000000002</v>
      </c>
      <c r="J187" s="4">
        <v>-3.2043460000000001</v>
      </c>
      <c r="N187">
        <f t="shared" si="2"/>
        <v>-3.2025000000000001</v>
      </c>
    </row>
    <row r="188" spans="1:14" x14ac:dyDescent="0.25">
      <c r="A188">
        <v>18</v>
      </c>
      <c r="B188" s="28">
        <v>0.46562942008486602</v>
      </c>
      <c r="C188">
        <v>-105</v>
      </c>
      <c r="D188">
        <v>-3.21358938000883</v>
      </c>
      <c r="E188">
        <v>-105</v>
      </c>
      <c r="F188">
        <v>-3.2117383525259398E-2</v>
      </c>
      <c r="H188" s="2">
        <v>7.2033999999999998E-4</v>
      </c>
      <c r="I188" s="2">
        <v>0.46562940000000003</v>
      </c>
      <c r="J188" s="4">
        <v>-3.2043460000000001</v>
      </c>
      <c r="N188">
        <f t="shared" si="2"/>
        <v>-3.2025000000000001</v>
      </c>
    </row>
    <row r="189" spans="1:14" x14ac:dyDescent="0.25">
      <c r="A189">
        <v>18.100000000000001</v>
      </c>
      <c r="B189" s="28">
        <v>0.47043847241866998</v>
      </c>
      <c r="C189">
        <v>-104</v>
      </c>
      <c r="D189">
        <v>-3.2131287066801901</v>
      </c>
      <c r="E189">
        <v>-104</v>
      </c>
      <c r="F189">
        <v>-3.2112779445451399E-2</v>
      </c>
      <c r="H189" s="2">
        <v>7.2434189999999996E-4</v>
      </c>
      <c r="I189" s="2">
        <v>0.47043849999999998</v>
      </c>
      <c r="J189" s="4">
        <v>-3.1738279999999999</v>
      </c>
      <c r="N189">
        <f t="shared" si="2"/>
        <v>-3.1719999999999997</v>
      </c>
    </row>
    <row r="190" spans="1:14" x14ac:dyDescent="0.25">
      <c r="A190">
        <v>18.2</v>
      </c>
      <c r="B190" s="28">
        <v>0.475247524752475</v>
      </c>
      <c r="C190">
        <v>-105</v>
      </c>
      <c r="D190">
        <v>-3.2126706287690001</v>
      </c>
      <c r="E190">
        <v>-105</v>
      </c>
      <c r="F190">
        <v>-3.21082013048683E-2</v>
      </c>
      <c r="H190" s="2">
        <v>7.2834379999999995E-4</v>
      </c>
      <c r="I190" s="2">
        <v>0.47524749999999999</v>
      </c>
      <c r="J190" s="4">
        <v>-3.2043460000000001</v>
      </c>
      <c r="N190">
        <f t="shared" si="2"/>
        <v>-3.2025000000000001</v>
      </c>
    </row>
    <row r="191" spans="1:14" x14ac:dyDescent="0.25">
      <c r="A191">
        <v>18.3</v>
      </c>
      <c r="B191" s="28">
        <v>0.48005657708628002</v>
      </c>
      <c r="C191">
        <v>-105</v>
      </c>
      <c r="D191">
        <v>-3.2122148821060499</v>
      </c>
      <c r="E191">
        <v>-105</v>
      </c>
      <c r="F191">
        <v>-3.2103646463339498E-2</v>
      </c>
      <c r="H191" s="2">
        <v>7.3234570000000004E-4</v>
      </c>
      <c r="I191" s="2">
        <v>0.4800566</v>
      </c>
      <c r="J191" s="4">
        <v>-3.2043460000000001</v>
      </c>
      <c r="N191">
        <f t="shared" si="2"/>
        <v>-3.2025000000000001</v>
      </c>
    </row>
    <row r="192" spans="1:14" x14ac:dyDescent="0.25">
      <c r="A192">
        <v>18.399999999999999</v>
      </c>
      <c r="B192" s="28">
        <v>0.48486562942008499</v>
      </c>
      <c r="C192">
        <v>-106</v>
      </c>
      <c r="D192">
        <v>-3.2117611598562701</v>
      </c>
      <c r="E192">
        <v>-106</v>
      </c>
      <c r="F192">
        <v>-3.2099111854281902E-2</v>
      </c>
      <c r="H192" s="2">
        <v>7.3634760000000003E-4</v>
      </c>
      <c r="I192" s="2">
        <v>0.48486560000000001</v>
      </c>
      <c r="J192" s="4">
        <v>-3.2348629999999998</v>
      </c>
      <c r="N192">
        <f t="shared" si="2"/>
        <v>-3.2330000000000001</v>
      </c>
    </row>
    <row r="193" spans="1:14" x14ac:dyDescent="0.25">
      <c r="A193">
        <v>18.5</v>
      </c>
      <c r="B193" s="28">
        <v>0.48967468175389001</v>
      </c>
      <c r="C193">
        <v>-106</v>
      </c>
      <c r="D193">
        <v>-3.2113091544532799</v>
      </c>
      <c r="E193">
        <v>-106</v>
      </c>
      <c r="F193">
        <v>-3.2094594403803099E-2</v>
      </c>
      <c r="H193" s="2">
        <v>7.4034939999999998E-4</v>
      </c>
      <c r="I193" s="2">
        <v>0.48967470000000002</v>
      </c>
      <c r="J193" s="4">
        <v>-3.2348629999999998</v>
      </c>
      <c r="N193">
        <f t="shared" si="2"/>
        <v>-3.2330000000000001</v>
      </c>
    </row>
    <row r="194" spans="1:14" x14ac:dyDescent="0.25">
      <c r="A194">
        <v>18.600000000000001</v>
      </c>
      <c r="B194" s="28">
        <v>0.49448373408769403</v>
      </c>
      <c r="C194">
        <v>-105</v>
      </c>
      <c r="D194">
        <v>-3.2108585937348901</v>
      </c>
      <c r="E194">
        <v>-105</v>
      </c>
      <c r="F194">
        <v>-3.2090091391848999E-2</v>
      </c>
      <c r="H194" s="2">
        <v>7.4435129999999997E-4</v>
      </c>
      <c r="I194" s="2">
        <v>0.49448370000000003</v>
      </c>
      <c r="J194" s="4">
        <v>-3.2043460000000001</v>
      </c>
      <c r="N194">
        <f t="shared" si="2"/>
        <v>-3.2025000000000001</v>
      </c>
    </row>
    <row r="195" spans="1:14" x14ac:dyDescent="0.25">
      <c r="A195">
        <v>18.7</v>
      </c>
      <c r="B195" s="28">
        <v>0.49929278642149999</v>
      </c>
      <c r="C195">
        <v>-105</v>
      </c>
      <c r="D195">
        <v>-3.21040924231633</v>
      </c>
      <c r="E195">
        <v>-105</v>
      </c>
      <c r="F195">
        <v>-3.2085600465927497E-2</v>
      </c>
      <c r="H195" s="2">
        <v>7.4835319999999996E-4</v>
      </c>
      <c r="I195" s="2">
        <v>0.49929279999999998</v>
      </c>
      <c r="J195" s="4">
        <v>-3.2043460000000001</v>
      </c>
      <c r="N195">
        <f t="shared" si="2"/>
        <v>-3.2025000000000001</v>
      </c>
    </row>
    <row r="196" spans="1:14" x14ac:dyDescent="0.25">
      <c r="A196">
        <v>18.8</v>
      </c>
      <c r="B196" s="28">
        <v>0.50410183875530401</v>
      </c>
      <c r="C196">
        <v>-105</v>
      </c>
      <c r="D196">
        <v>-3.2099608739947798</v>
      </c>
      <c r="E196">
        <v>-105</v>
      </c>
      <c r="F196">
        <v>-3.2081119365313597E-2</v>
      </c>
      <c r="H196" s="2">
        <v>7.5235510000000005E-4</v>
      </c>
      <c r="I196" s="2">
        <v>0.50410180000000004</v>
      </c>
      <c r="J196" s="4">
        <v>-3.2043460000000001</v>
      </c>
      <c r="N196">
        <f t="shared" si="2"/>
        <v>-3.2025000000000001</v>
      </c>
    </row>
    <row r="197" spans="1:14" x14ac:dyDescent="0.25">
      <c r="A197">
        <v>18.899999999999999</v>
      </c>
      <c r="B197" s="28">
        <v>0.50891089108910903</v>
      </c>
      <c r="C197">
        <v>-104</v>
      </c>
      <c r="D197">
        <v>-3.2095132441502399</v>
      </c>
      <c r="E197">
        <v>-104</v>
      </c>
      <c r="F197">
        <v>-3.2076645645216097E-2</v>
      </c>
      <c r="H197" s="2">
        <v>7.5635700000000004E-4</v>
      </c>
      <c r="I197" s="2">
        <v>0.50891090000000005</v>
      </c>
      <c r="J197" s="4">
        <v>-3.1738279999999999</v>
      </c>
      <c r="N197">
        <f t="shared" si="2"/>
        <v>-3.1719999999999997</v>
      </c>
    </row>
    <row r="198" spans="1:14" x14ac:dyDescent="0.25">
      <c r="A198">
        <v>19</v>
      </c>
      <c r="B198" s="28">
        <v>0.51371994342291405</v>
      </c>
      <c r="C198">
        <v>-107</v>
      </c>
      <c r="D198">
        <v>-3.2090660795219899</v>
      </c>
      <c r="E198">
        <v>-107</v>
      </c>
      <c r="F198">
        <v>-3.2072176574601902E-2</v>
      </c>
      <c r="H198" s="2">
        <v>7.6035890000000002E-4</v>
      </c>
      <c r="I198" s="2">
        <v>0.51371990000000001</v>
      </c>
      <c r="J198" s="4">
        <v>-3.2653810000000001</v>
      </c>
      <c r="N198">
        <f t="shared" si="2"/>
        <v>-3.2635000000000001</v>
      </c>
    </row>
    <row r="199" spans="1:14" x14ac:dyDescent="0.25">
      <c r="A199">
        <v>19.100000000000001</v>
      </c>
      <c r="B199" s="28">
        <v>0.51852899575671896</v>
      </c>
      <c r="C199">
        <v>-105</v>
      </c>
      <c r="D199">
        <v>-3.2086191027398399</v>
      </c>
      <c r="E199">
        <v>-105</v>
      </c>
      <c r="F199">
        <v>-3.2067709381366598E-2</v>
      </c>
      <c r="H199" s="2">
        <v>7.6436080000000001E-4</v>
      </c>
      <c r="I199" s="2">
        <v>0.51852900000000002</v>
      </c>
      <c r="J199" s="4">
        <v>-3.2043460000000001</v>
      </c>
      <c r="N199">
        <f t="shared" si="2"/>
        <v>-3.2025000000000001</v>
      </c>
    </row>
    <row r="200" spans="1:14" x14ac:dyDescent="0.25">
      <c r="A200">
        <v>19.2</v>
      </c>
      <c r="B200" s="28">
        <v>0.52333804809052398</v>
      </c>
      <c r="C200">
        <v>-105</v>
      </c>
      <c r="D200">
        <v>-3.2081720684397101</v>
      </c>
      <c r="E200">
        <v>-105</v>
      </c>
      <c r="F200">
        <v>-3.2063241613282903E-2</v>
      </c>
      <c r="H200" s="2">
        <v>7.6836269999999999E-4</v>
      </c>
      <c r="I200" s="2">
        <v>0.52333799999999997</v>
      </c>
      <c r="J200" s="4">
        <v>-3.2043460000000001</v>
      </c>
      <c r="N200">
        <f t="shared" si="2"/>
        <v>-3.2025000000000001</v>
      </c>
    </row>
    <row r="201" spans="1:14" x14ac:dyDescent="0.25">
      <c r="A201">
        <v>19.3</v>
      </c>
      <c r="B201" s="28">
        <v>0.528147100424328</v>
      </c>
      <c r="C201">
        <v>-105</v>
      </c>
      <c r="D201">
        <v>-3.2077247588287099</v>
      </c>
      <c r="E201">
        <v>-105</v>
      </c>
      <c r="F201">
        <v>-3.2058771093676199E-2</v>
      </c>
      <c r="H201" s="2">
        <v>7.7236459999999998E-4</v>
      </c>
      <c r="I201" s="2">
        <v>0.52814709999999998</v>
      </c>
      <c r="J201" s="4">
        <v>-3.2043460000000001</v>
      </c>
      <c r="N201">
        <f t="shared" ref="N201:N264" si="3">C201*$H$2</f>
        <v>-3.2025000000000001</v>
      </c>
    </row>
    <row r="202" spans="1:14" x14ac:dyDescent="0.25">
      <c r="A202">
        <v>19.399999999999999</v>
      </c>
      <c r="B202" s="28">
        <v>0.53295615275813302</v>
      </c>
      <c r="C202">
        <v>-106</v>
      </c>
      <c r="D202">
        <v>-3.20727696187175</v>
      </c>
      <c r="E202">
        <v>-106</v>
      </c>
      <c r="F202">
        <v>-3.2054295703417099E-2</v>
      </c>
      <c r="H202" s="2">
        <v>7.7636640000000004E-4</v>
      </c>
      <c r="I202" s="2">
        <v>0.53295619999999999</v>
      </c>
      <c r="J202" s="4">
        <v>-3.2348629999999998</v>
      </c>
      <c r="N202">
        <f t="shared" si="3"/>
        <v>-3.2330000000000001</v>
      </c>
    </row>
    <row r="203" spans="1:14" x14ac:dyDescent="0.25">
      <c r="A203">
        <v>19.5</v>
      </c>
      <c r="B203" s="28">
        <v>0.53776520509193804</v>
      </c>
      <c r="C203">
        <v>-105</v>
      </c>
      <c r="D203">
        <v>-3.2068284784432701</v>
      </c>
      <c r="E203">
        <v>-105</v>
      </c>
      <c r="F203">
        <v>-3.2049813452396797E-2</v>
      </c>
      <c r="H203" s="2">
        <v>7.8036830000000003E-4</v>
      </c>
      <c r="I203" s="2">
        <v>0.53776520000000005</v>
      </c>
      <c r="J203" s="4">
        <v>-3.2043460000000001</v>
      </c>
      <c r="N203">
        <f t="shared" si="3"/>
        <v>-3.2025000000000001</v>
      </c>
    </row>
    <row r="204" spans="1:14" x14ac:dyDescent="0.25">
      <c r="A204">
        <v>19.600000000000001</v>
      </c>
      <c r="B204" s="28">
        <v>0.54257425742574295</v>
      </c>
      <c r="C204">
        <v>-105</v>
      </c>
      <c r="D204">
        <v>-3.2063791352732198</v>
      </c>
      <c r="E204">
        <v>-105</v>
      </c>
      <c r="F204">
        <v>-3.2045322608912997E-2</v>
      </c>
      <c r="H204" s="2">
        <v>7.8437020000000001E-4</v>
      </c>
      <c r="I204" s="2">
        <v>0.54257429999999995</v>
      </c>
      <c r="J204" s="4">
        <v>-3.2043460000000001</v>
      </c>
      <c r="N204">
        <f t="shared" si="3"/>
        <v>-3.2025000000000001</v>
      </c>
    </row>
    <row r="205" spans="1:14" x14ac:dyDescent="0.25">
      <c r="A205">
        <v>19.7</v>
      </c>
      <c r="B205" s="28">
        <v>0.54738330975954796</v>
      </c>
      <c r="C205">
        <v>-105</v>
      </c>
      <c r="D205">
        <v>-3.2059287747237701</v>
      </c>
      <c r="E205">
        <v>-105</v>
      </c>
      <c r="F205">
        <v>-3.2040821597495203E-2</v>
      </c>
      <c r="H205" s="2">
        <v>7.883721E-4</v>
      </c>
      <c r="I205" s="2">
        <v>0.54738330000000002</v>
      </c>
      <c r="J205" s="4">
        <v>-3.2043460000000001</v>
      </c>
      <c r="N205">
        <f t="shared" si="3"/>
        <v>-3.2025000000000001</v>
      </c>
    </row>
    <row r="206" spans="1:14" x14ac:dyDescent="0.25">
      <c r="A206">
        <v>19.8</v>
      </c>
      <c r="B206" s="28">
        <v>0.55219236209335198</v>
      </c>
      <c r="C206">
        <v>-106</v>
      </c>
      <c r="D206">
        <v>-3.20547724456851</v>
      </c>
      <c r="E206">
        <v>-106</v>
      </c>
      <c r="F206">
        <v>-3.2036308896756398E-2</v>
      </c>
      <c r="H206" s="2">
        <v>7.9237399999999999E-4</v>
      </c>
      <c r="I206" s="2">
        <v>0.55219240000000003</v>
      </c>
      <c r="J206" s="4">
        <v>-3.2348629999999998</v>
      </c>
      <c r="N206">
        <f t="shared" si="3"/>
        <v>-3.2330000000000001</v>
      </c>
    </row>
    <row r="207" spans="1:14" x14ac:dyDescent="0.25">
      <c r="A207">
        <v>19.899999999999999</v>
      </c>
      <c r="B207" s="28">
        <v>0.557001414427157</v>
      </c>
      <c r="C207">
        <v>-105</v>
      </c>
      <c r="D207">
        <v>-3.2050244109462298</v>
      </c>
      <c r="E207">
        <v>-105</v>
      </c>
      <c r="F207">
        <v>-3.2031783168855299E-2</v>
      </c>
      <c r="H207" s="2">
        <v>7.9637589999999997E-4</v>
      </c>
      <c r="I207" s="2">
        <v>0.55700139999999998</v>
      </c>
      <c r="J207" s="4">
        <v>-3.2043460000000001</v>
      </c>
      <c r="N207">
        <f t="shared" si="3"/>
        <v>-3.2025000000000001</v>
      </c>
    </row>
    <row r="208" spans="1:14" x14ac:dyDescent="0.25">
      <c r="A208">
        <v>20</v>
      </c>
      <c r="B208" s="28">
        <v>0.56181046676096202</v>
      </c>
      <c r="C208">
        <v>-105</v>
      </c>
      <c r="D208">
        <v>-3.2045701713181298</v>
      </c>
      <c r="E208">
        <v>-105</v>
      </c>
      <c r="F208">
        <v>-3.20272433889945E-2</v>
      </c>
      <c r="H208" s="2">
        <v>8.0037779999999996E-4</v>
      </c>
      <c r="I208" s="2">
        <v>0.56181049999999999</v>
      </c>
      <c r="J208" s="4">
        <v>-3.2043460000000001</v>
      </c>
      <c r="N208">
        <f t="shared" si="3"/>
        <v>-3.2025000000000001</v>
      </c>
    </row>
    <row r="209" spans="1:14" x14ac:dyDescent="0.25">
      <c r="A209">
        <v>20.100000000000001</v>
      </c>
      <c r="B209" s="28">
        <v>0.56661951909476704</v>
      </c>
      <c r="C209">
        <v>-105</v>
      </c>
      <c r="D209">
        <v>-3.20411444425757</v>
      </c>
      <c r="E209">
        <v>-105</v>
      </c>
      <c r="F209">
        <v>-3.2022688743376701E-2</v>
      </c>
      <c r="H209" s="2">
        <v>8.0437970000000005E-4</v>
      </c>
      <c r="I209" s="2">
        <v>0.56661950000000005</v>
      </c>
      <c r="J209" s="4">
        <v>-3.2043460000000001</v>
      </c>
      <c r="N209">
        <f t="shared" si="3"/>
        <v>-3.2025000000000001</v>
      </c>
    </row>
    <row r="210" spans="1:14" x14ac:dyDescent="0.25">
      <c r="A210">
        <v>20.2</v>
      </c>
      <c r="B210" s="28">
        <v>0.57142857142857095</v>
      </c>
      <c r="C210">
        <v>-105</v>
      </c>
      <c r="D210">
        <v>-3.2036571534512999</v>
      </c>
      <c r="E210">
        <v>-105</v>
      </c>
      <c r="F210">
        <v>-3.2018118469309097E-2</v>
      </c>
      <c r="H210" s="2">
        <v>8.0838160000000004E-4</v>
      </c>
      <c r="I210" s="2">
        <v>0.57142859999999995</v>
      </c>
      <c r="J210" s="4">
        <v>-3.2043460000000001</v>
      </c>
      <c r="N210">
        <f t="shared" si="3"/>
        <v>-3.2025000000000001</v>
      </c>
    </row>
    <row r="211" spans="1:14" x14ac:dyDescent="0.25">
      <c r="A211">
        <v>20.3</v>
      </c>
      <c r="B211" s="28">
        <v>0.57623762376237597</v>
      </c>
      <c r="C211">
        <v>-105</v>
      </c>
      <c r="D211">
        <v>-3.2031982232908001</v>
      </c>
      <c r="E211">
        <v>-105</v>
      </c>
      <c r="F211">
        <v>-3.2013531811141797E-2</v>
      </c>
      <c r="H211" s="2">
        <v>8.1238339999999999E-4</v>
      </c>
      <c r="I211" s="2">
        <v>0.57623760000000002</v>
      </c>
      <c r="J211" s="4">
        <v>-3.2043460000000001</v>
      </c>
      <c r="N211">
        <f t="shared" si="3"/>
        <v>-3.2025000000000001</v>
      </c>
    </row>
    <row r="212" spans="1:14" x14ac:dyDescent="0.25">
      <c r="A212">
        <v>20.399999999999999</v>
      </c>
      <c r="B212" s="28">
        <v>0.58104667609618099</v>
      </c>
      <c r="C212">
        <v>-105</v>
      </c>
      <c r="D212">
        <v>-3.2027375802612501</v>
      </c>
      <c r="E212">
        <v>-105</v>
      </c>
      <c r="F212">
        <v>-3.2008928034150098E-2</v>
      </c>
      <c r="H212" s="2">
        <v>8.1638529999999998E-4</v>
      </c>
      <c r="I212" s="2">
        <v>0.58104670000000003</v>
      </c>
      <c r="J212" s="4">
        <v>-3.2043460000000001</v>
      </c>
      <c r="N212">
        <f t="shared" si="3"/>
        <v>-3.2025000000000001</v>
      </c>
    </row>
    <row r="213" spans="1:14" x14ac:dyDescent="0.25">
      <c r="A213">
        <v>20.5</v>
      </c>
      <c r="B213" s="28">
        <v>0.58585572842998601</v>
      </c>
      <c r="C213">
        <v>-105</v>
      </c>
      <c r="D213">
        <v>-3.2022751543354402</v>
      </c>
      <c r="E213">
        <v>-105</v>
      </c>
      <c r="F213">
        <v>-3.2004306438465503E-2</v>
      </c>
      <c r="H213" s="2">
        <v>8.2038719999999996E-4</v>
      </c>
      <c r="I213" s="2">
        <v>0.58585569999999998</v>
      </c>
      <c r="J213" s="4">
        <v>-3.2043460000000001</v>
      </c>
      <c r="N213">
        <f t="shared" si="3"/>
        <v>-3.2025000000000001</v>
      </c>
    </row>
    <row r="214" spans="1:14" x14ac:dyDescent="0.25">
      <c r="A214">
        <v>20.6</v>
      </c>
      <c r="B214" s="28">
        <v>0.59066478076379103</v>
      </c>
      <c r="C214">
        <v>-106</v>
      </c>
      <c r="D214">
        <v>-3.2018108861658101</v>
      </c>
      <c r="E214">
        <v>-106</v>
      </c>
      <c r="F214">
        <v>-3.1999666430953803E-2</v>
      </c>
      <c r="H214" s="2">
        <v>8.2438909999999995E-4</v>
      </c>
      <c r="I214" s="2">
        <v>0.59066479999999999</v>
      </c>
      <c r="J214" s="4">
        <v>-3.2348629999999998</v>
      </c>
      <c r="N214">
        <f t="shared" si="3"/>
        <v>-3.2330000000000001</v>
      </c>
    </row>
    <row r="215" spans="1:14" x14ac:dyDescent="0.25">
      <c r="A215">
        <v>20.7</v>
      </c>
      <c r="B215" s="28">
        <v>0.59547383309759505</v>
      </c>
      <c r="C215">
        <v>-105</v>
      </c>
      <c r="D215">
        <v>-3.2013447458674298</v>
      </c>
      <c r="E215">
        <v>-105</v>
      </c>
      <c r="F215">
        <v>-3.1995007712938103E-2</v>
      </c>
      <c r="H215" s="2">
        <v>8.2839100000000004E-4</v>
      </c>
      <c r="I215" s="2">
        <v>0.59547380000000005</v>
      </c>
      <c r="J215" s="4">
        <v>-3.2043460000000001</v>
      </c>
      <c r="N215">
        <f t="shared" si="3"/>
        <v>-3.2025000000000001</v>
      </c>
    </row>
    <row r="216" spans="1:14" x14ac:dyDescent="0.25">
      <c r="A216">
        <v>20.8</v>
      </c>
      <c r="B216" s="28">
        <v>0.60028288543139996</v>
      </c>
      <c r="C216">
        <v>-105</v>
      </c>
      <c r="D216">
        <v>-3.2008767460138201</v>
      </c>
      <c r="E216">
        <v>-105</v>
      </c>
      <c r="F216">
        <v>-3.1990330410081202E-2</v>
      </c>
      <c r="H216" s="2">
        <v>8.3239290000000003E-4</v>
      </c>
      <c r="I216" s="2">
        <v>0.60028289999999995</v>
      </c>
      <c r="J216" s="4">
        <v>-3.2043460000000001</v>
      </c>
      <c r="N216">
        <f t="shared" si="3"/>
        <v>-3.2025000000000001</v>
      </c>
    </row>
    <row r="217" spans="1:14" x14ac:dyDescent="0.25">
      <c r="A217">
        <v>20.9</v>
      </c>
      <c r="B217" s="28">
        <v>0.60509193776520498</v>
      </c>
      <c r="C217">
        <v>-105</v>
      </c>
      <c r="D217">
        <v>-3.2004069314669601</v>
      </c>
      <c r="E217">
        <v>-105</v>
      </c>
      <c r="F217">
        <v>-3.1985634970744303E-2</v>
      </c>
      <c r="H217" s="2">
        <v>8.3639480000000002E-4</v>
      </c>
      <c r="I217" s="2">
        <v>0.60509190000000002</v>
      </c>
      <c r="J217" s="4">
        <v>-3.2043460000000001</v>
      </c>
      <c r="N217">
        <f t="shared" si="3"/>
        <v>-3.2025000000000001</v>
      </c>
    </row>
    <row r="218" spans="1:14" x14ac:dyDescent="0.25">
      <c r="A218">
        <v>21</v>
      </c>
      <c r="B218" s="28">
        <v>0.60990099009901</v>
      </c>
      <c r="C218">
        <v>-105</v>
      </c>
      <c r="D218">
        <v>-3.1999353634200398</v>
      </c>
      <c r="E218">
        <v>-105</v>
      </c>
      <c r="F218">
        <v>-3.1980922006507102E-2</v>
      </c>
      <c r="H218" s="2">
        <v>8.403967E-4</v>
      </c>
      <c r="I218" s="2">
        <v>0.60990100000000003</v>
      </c>
      <c r="J218" s="4">
        <v>-3.2043460000000001</v>
      </c>
      <c r="N218">
        <f t="shared" si="3"/>
        <v>-3.2025000000000001</v>
      </c>
    </row>
    <row r="219" spans="1:14" x14ac:dyDescent="0.25">
      <c r="A219">
        <v>21.1</v>
      </c>
      <c r="B219" s="28">
        <v>0.61471004243281502</v>
      </c>
      <c r="C219">
        <v>-105</v>
      </c>
      <c r="D219">
        <v>-3.1994621150314502</v>
      </c>
      <c r="E219">
        <v>-105</v>
      </c>
      <c r="F219">
        <v>-3.1976192248531897E-2</v>
      </c>
      <c r="H219" s="2">
        <v>8.4439859999999999E-4</v>
      </c>
      <c r="I219" s="2">
        <v>0.61470999999999998</v>
      </c>
      <c r="J219" s="4">
        <v>-3.2043460000000001</v>
      </c>
      <c r="N219">
        <f t="shared" si="3"/>
        <v>-3.2025000000000001</v>
      </c>
    </row>
    <row r="220" spans="1:14" x14ac:dyDescent="0.25">
      <c r="A220">
        <v>21.2</v>
      </c>
      <c r="B220" s="28">
        <v>0.61951909476662004</v>
      </c>
      <c r="C220">
        <v>-105</v>
      </c>
      <c r="D220">
        <v>-3.19898727285684</v>
      </c>
      <c r="E220">
        <v>-105</v>
      </c>
      <c r="F220">
        <v>-3.1971446561876699E-2</v>
      </c>
      <c r="H220" s="2">
        <v>8.4840040000000005E-4</v>
      </c>
      <c r="I220" s="2">
        <v>0.61951909999999999</v>
      </c>
      <c r="J220" s="4">
        <v>-3.2043460000000001</v>
      </c>
      <c r="N220">
        <f t="shared" si="3"/>
        <v>-3.2025000000000001</v>
      </c>
    </row>
    <row r="221" spans="1:14" x14ac:dyDescent="0.25">
      <c r="A221">
        <v>21.3</v>
      </c>
      <c r="B221" s="28">
        <v>0.62432814710042395</v>
      </c>
      <c r="C221">
        <v>-105</v>
      </c>
      <c r="D221">
        <v>-3.1985109382863102</v>
      </c>
      <c r="E221">
        <v>-105</v>
      </c>
      <c r="F221">
        <v>-3.1966685959858597E-2</v>
      </c>
      <c r="H221" s="2">
        <v>8.5240230000000004E-4</v>
      </c>
      <c r="I221" s="2">
        <v>0.62432810000000005</v>
      </c>
      <c r="J221" s="4">
        <v>-3.2043460000000001</v>
      </c>
      <c r="N221">
        <f t="shared" si="3"/>
        <v>-3.2025000000000001</v>
      </c>
    </row>
    <row r="222" spans="1:14" x14ac:dyDescent="0.25">
      <c r="A222">
        <v>21.4</v>
      </c>
      <c r="B222" s="28">
        <v>0.62913719943422897</v>
      </c>
      <c r="C222">
        <v>-104</v>
      </c>
      <c r="D222">
        <v>-3.19803322319357</v>
      </c>
      <c r="E222">
        <v>-104</v>
      </c>
      <c r="F222">
        <v>-3.19619115605701E-2</v>
      </c>
      <c r="H222" s="2">
        <v>8.5640420000000002E-4</v>
      </c>
      <c r="I222" s="2">
        <v>0.62913719999999995</v>
      </c>
      <c r="J222" s="4">
        <v>-3.1738279999999999</v>
      </c>
      <c r="N222">
        <f t="shared" si="3"/>
        <v>-3.1719999999999997</v>
      </c>
    </row>
    <row r="223" spans="1:14" x14ac:dyDescent="0.25">
      <c r="A223">
        <v>21.5</v>
      </c>
      <c r="B223" s="28">
        <v>0.63394625176803399</v>
      </c>
      <c r="C223">
        <v>-106</v>
      </c>
      <c r="D223">
        <v>-3.1975542397967902</v>
      </c>
      <c r="E223">
        <v>-106</v>
      </c>
      <c r="F223">
        <v>-3.1957124485546599E-2</v>
      </c>
      <c r="H223" s="2">
        <v>8.6040610000000001E-4</v>
      </c>
      <c r="I223" s="2">
        <v>0.63394629999999996</v>
      </c>
      <c r="J223" s="4">
        <v>-3.2348629999999998</v>
      </c>
      <c r="N223">
        <f t="shared" si="3"/>
        <v>-3.2330000000000001</v>
      </c>
    </row>
    <row r="224" spans="1:14" x14ac:dyDescent="0.25">
      <c r="A224">
        <v>21.6</v>
      </c>
      <c r="B224" s="28">
        <v>0.63875530410183901</v>
      </c>
      <c r="C224">
        <v>-105</v>
      </c>
      <c r="D224">
        <v>-3.1970741079020799</v>
      </c>
      <c r="E224">
        <v>-105</v>
      </c>
      <c r="F224">
        <v>-3.1952325932159298E-2</v>
      </c>
      <c r="H224" s="2">
        <v>8.6440799999999999E-4</v>
      </c>
      <c r="I224" s="2">
        <v>0.63875530000000003</v>
      </c>
      <c r="J224" s="4">
        <v>-3.2043460000000001</v>
      </c>
      <c r="N224">
        <f t="shared" si="3"/>
        <v>-3.2025000000000001</v>
      </c>
    </row>
    <row r="225" spans="1:14" x14ac:dyDescent="0.25">
      <c r="A225">
        <v>21.7</v>
      </c>
      <c r="B225" s="28">
        <v>0.64356435643564402</v>
      </c>
      <c r="C225">
        <v>-105</v>
      </c>
      <c r="D225">
        <v>-3.1965929795294898</v>
      </c>
      <c r="E225">
        <v>-105</v>
      </c>
      <c r="F225">
        <v>-3.1947517419732799E-2</v>
      </c>
      <c r="H225" s="2">
        <v>8.6840989999999998E-4</v>
      </c>
      <c r="I225" s="2">
        <v>0.64356440000000004</v>
      </c>
      <c r="J225" s="4">
        <v>-3.2043460000000001</v>
      </c>
      <c r="N225">
        <f t="shared" si="3"/>
        <v>-3.2025000000000001</v>
      </c>
    </row>
    <row r="226" spans="1:14" x14ac:dyDescent="0.25">
      <c r="A226">
        <v>21.8</v>
      </c>
      <c r="B226" s="28">
        <v>0.64837340876944904</v>
      </c>
      <c r="C226">
        <v>-104</v>
      </c>
      <c r="D226">
        <v>-3.1961110403709401</v>
      </c>
      <c r="E226">
        <v>-104</v>
      </c>
      <c r="F226">
        <v>-3.1942700804116902E-2</v>
      </c>
      <c r="H226" s="2">
        <v>8.7241179999999997E-4</v>
      </c>
      <c r="I226" s="2">
        <v>0.64837339999999999</v>
      </c>
      <c r="J226" s="4">
        <v>-3.1738279999999999</v>
      </c>
      <c r="N226">
        <f t="shared" si="3"/>
        <v>-3.1719999999999997</v>
      </c>
    </row>
    <row r="227" spans="1:14" x14ac:dyDescent="0.25">
      <c r="A227">
        <v>21.9</v>
      </c>
      <c r="B227" s="28">
        <v>0.65318246110325295</v>
      </c>
      <c r="C227">
        <v>-105</v>
      </c>
      <c r="D227">
        <v>-3.19562848228701</v>
      </c>
      <c r="E227">
        <v>-105</v>
      </c>
      <c r="F227">
        <v>-3.1937878002812198E-2</v>
      </c>
      <c r="H227" s="2">
        <v>8.7641369999999995E-4</v>
      </c>
      <c r="I227" s="2">
        <v>0.6531825</v>
      </c>
      <c r="J227" s="4">
        <v>-3.2043460000000001</v>
      </c>
      <c r="N227">
        <f t="shared" si="3"/>
        <v>-3.2025000000000001</v>
      </c>
    </row>
    <row r="228" spans="1:14" x14ac:dyDescent="0.25">
      <c r="A228">
        <v>22</v>
      </c>
      <c r="B228" s="28">
        <v>0.65799151343705797</v>
      </c>
      <c r="C228">
        <v>-105</v>
      </c>
      <c r="D228">
        <v>-3.1951454873917902</v>
      </c>
      <c r="E228">
        <v>-105</v>
      </c>
      <c r="F228">
        <v>-3.1933050835910498E-2</v>
      </c>
      <c r="H228" s="2">
        <v>8.8041560000000005E-4</v>
      </c>
      <c r="I228" s="2">
        <v>0.65799149999999995</v>
      </c>
      <c r="J228" s="4">
        <v>-3.2043460000000001</v>
      </c>
      <c r="N228">
        <f t="shared" si="3"/>
        <v>-3.2025000000000001</v>
      </c>
    </row>
    <row r="229" spans="1:14" x14ac:dyDescent="0.25">
      <c r="A229">
        <v>22.1</v>
      </c>
      <c r="B229" s="28">
        <v>0.66280056577086299</v>
      </c>
      <c r="C229">
        <v>-105</v>
      </c>
      <c r="D229">
        <v>-3.1946622411038899</v>
      </c>
      <c r="E229">
        <v>-105</v>
      </c>
      <c r="F229">
        <v>-3.1928221156530101E-2</v>
      </c>
      <c r="H229" s="2">
        <v>8.844174E-4</v>
      </c>
      <c r="I229" s="2">
        <v>0.66280059999999996</v>
      </c>
      <c r="J229" s="4">
        <v>-3.2043460000000001</v>
      </c>
      <c r="N229">
        <f t="shared" si="3"/>
        <v>-3.2025000000000001</v>
      </c>
    </row>
    <row r="230" spans="1:14" x14ac:dyDescent="0.25">
      <c r="A230">
        <v>22.2</v>
      </c>
      <c r="B230" s="28">
        <v>0.66760961810466801</v>
      </c>
      <c r="C230">
        <v>-104</v>
      </c>
      <c r="D230">
        <v>-3.1941789451987499</v>
      </c>
      <c r="E230">
        <v>-104</v>
      </c>
      <c r="F230">
        <v>-3.1923390981263101E-2</v>
      </c>
      <c r="H230" s="2">
        <v>8.8841929999999999E-4</v>
      </c>
      <c r="I230" s="2">
        <v>0.66760960000000003</v>
      </c>
      <c r="J230" s="4">
        <v>-3.1738279999999999</v>
      </c>
      <c r="N230">
        <f t="shared" si="3"/>
        <v>-3.1719999999999997</v>
      </c>
    </row>
    <row r="231" spans="1:14" x14ac:dyDescent="0.25">
      <c r="A231">
        <v>22.3</v>
      </c>
      <c r="B231" s="28">
        <v>0.67241867043847303</v>
      </c>
      <c r="C231">
        <v>-104</v>
      </c>
      <c r="D231">
        <v>-3.1936958018974999</v>
      </c>
      <c r="E231">
        <v>-104</v>
      </c>
      <c r="F231">
        <v>-3.19185623311561E-2</v>
      </c>
      <c r="H231" s="2">
        <v>8.9242119999999997E-4</v>
      </c>
      <c r="I231" s="2">
        <v>0.67241870000000004</v>
      </c>
      <c r="J231" s="4">
        <v>-3.1738279999999999</v>
      </c>
      <c r="N231">
        <f t="shared" si="3"/>
        <v>-3.1719999999999997</v>
      </c>
    </row>
    <row r="232" spans="1:14" x14ac:dyDescent="0.25">
      <c r="A232">
        <v>22.4</v>
      </c>
      <c r="B232" s="28">
        <v>0.67722772277227705</v>
      </c>
      <c r="C232">
        <v>-104</v>
      </c>
      <c r="D232">
        <v>-3.1932129805774099</v>
      </c>
      <c r="E232">
        <v>-104</v>
      </c>
      <c r="F232">
        <v>-3.1913736899006E-2</v>
      </c>
      <c r="H232" s="2">
        <v>8.9642309999999996E-4</v>
      </c>
      <c r="I232" s="2">
        <v>0.67722769999999999</v>
      </c>
      <c r="J232" s="4">
        <v>-3.1738279999999999</v>
      </c>
      <c r="N232">
        <f t="shared" si="3"/>
        <v>-3.1719999999999997</v>
      </c>
    </row>
    <row r="233" spans="1:14" x14ac:dyDescent="0.25">
      <c r="A233">
        <v>22.5</v>
      </c>
      <c r="B233" s="28">
        <v>0.68203677510608196</v>
      </c>
      <c r="C233">
        <v>-105</v>
      </c>
      <c r="D233">
        <v>-3.19273060186047</v>
      </c>
      <c r="E233">
        <v>-105</v>
      </c>
      <c r="F233">
        <v>-3.1908915890338001E-2</v>
      </c>
      <c r="H233" s="2">
        <v>9.0042500000000005E-4</v>
      </c>
      <c r="I233" s="2">
        <v>0.6820368</v>
      </c>
      <c r="J233" s="4">
        <v>-3.2043460000000001</v>
      </c>
      <c r="N233">
        <f t="shared" si="3"/>
        <v>-3.2025000000000001</v>
      </c>
    </row>
    <row r="234" spans="1:14" x14ac:dyDescent="0.25">
      <c r="A234">
        <v>22.6</v>
      </c>
      <c r="B234" s="28">
        <v>0.68684582743988698</v>
      </c>
      <c r="C234">
        <v>-105</v>
      </c>
      <c r="D234">
        <v>-3.1922487564581199</v>
      </c>
      <c r="E234">
        <v>-105</v>
      </c>
      <c r="F234">
        <v>-3.1904100211744002E-2</v>
      </c>
      <c r="H234" s="2">
        <v>9.0442690000000004E-4</v>
      </c>
      <c r="I234" s="2">
        <v>0.68684579999999995</v>
      </c>
      <c r="J234" s="4">
        <v>-3.2043460000000001</v>
      </c>
      <c r="N234">
        <f t="shared" si="3"/>
        <v>-3.2025000000000001</v>
      </c>
    </row>
    <row r="235" spans="1:14" x14ac:dyDescent="0.25">
      <c r="A235">
        <v>22.7</v>
      </c>
      <c r="B235" s="28">
        <v>0.691654879773692</v>
      </c>
      <c r="C235">
        <v>-105</v>
      </c>
      <c r="D235">
        <v>-3.1917675413932098</v>
      </c>
      <c r="E235">
        <v>-105</v>
      </c>
      <c r="F235">
        <v>-3.1899290832893702E-2</v>
      </c>
      <c r="H235" s="2">
        <v>9.0842880000000003E-4</v>
      </c>
      <c r="I235" s="2">
        <v>0.69165489999999996</v>
      </c>
      <c r="J235" s="4">
        <v>-3.2043460000000001</v>
      </c>
      <c r="N235">
        <f t="shared" si="3"/>
        <v>-3.2025000000000001</v>
      </c>
    </row>
    <row r="236" spans="1:14" x14ac:dyDescent="0.25">
      <c r="A236">
        <v>22.8</v>
      </c>
      <c r="B236" s="28">
        <v>0.69646393210749702</v>
      </c>
      <c r="C236">
        <v>-104</v>
      </c>
      <c r="D236">
        <v>-3.1912870788418002</v>
      </c>
      <c r="E236">
        <v>-104</v>
      </c>
      <c r="F236">
        <v>-3.1894488974843802E-2</v>
      </c>
      <c r="H236" s="2">
        <v>9.1243070000000001E-4</v>
      </c>
      <c r="I236" s="2">
        <v>0.69646390000000002</v>
      </c>
      <c r="J236" s="4">
        <v>-3.1738279999999999</v>
      </c>
      <c r="N236">
        <f t="shared" si="3"/>
        <v>-3.1719999999999997</v>
      </c>
    </row>
    <row r="237" spans="1:14" x14ac:dyDescent="0.25">
      <c r="A237">
        <v>22.9</v>
      </c>
      <c r="B237" s="28">
        <v>0.70127298444130104</v>
      </c>
      <c r="C237">
        <v>-105</v>
      </c>
      <c r="D237">
        <v>-3.1908075060087802</v>
      </c>
      <c r="E237">
        <v>-105</v>
      </c>
      <c r="F237">
        <v>-3.1889696008853198E-2</v>
      </c>
      <c r="H237" s="2">
        <v>9.164326E-4</v>
      </c>
      <c r="I237" s="2">
        <v>0.70127300000000004</v>
      </c>
      <c r="J237" s="4">
        <v>-3.2043460000000001</v>
      </c>
      <c r="N237">
        <f t="shared" si="3"/>
        <v>-3.2025000000000001</v>
      </c>
    </row>
    <row r="238" spans="1:14" x14ac:dyDescent="0.25">
      <c r="A238">
        <v>23</v>
      </c>
      <c r="B238" s="28">
        <v>0.70608203677510595</v>
      </c>
      <c r="C238">
        <v>-106</v>
      </c>
      <c r="D238">
        <v>-3.1903289707940901</v>
      </c>
      <c r="E238">
        <v>-106</v>
      </c>
      <c r="F238">
        <v>-3.1884913413069101E-2</v>
      </c>
      <c r="H238" s="2">
        <v>9.2043439999999995E-4</v>
      </c>
      <c r="I238" s="2">
        <v>0.70608199999999999</v>
      </c>
      <c r="J238" s="4">
        <v>-3.2348629999999998</v>
      </c>
      <c r="N238">
        <f t="shared" si="3"/>
        <v>-3.2330000000000001</v>
      </c>
    </row>
    <row r="239" spans="1:14" x14ac:dyDescent="0.25">
      <c r="A239">
        <v>23.1</v>
      </c>
      <c r="B239" s="28">
        <v>0.71089108910891097</v>
      </c>
      <c r="C239">
        <v>-104</v>
      </c>
      <c r="D239">
        <v>-3.1898516564203199</v>
      </c>
      <c r="E239">
        <v>-104</v>
      </c>
      <c r="F239">
        <v>-3.1880143018662203E-2</v>
      </c>
      <c r="H239" s="2">
        <v>9.2443630000000004E-4</v>
      </c>
      <c r="I239" s="2">
        <v>0.7108911</v>
      </c>
      <c r="J239" s="4">
        <v>-3.1738279999999999</v>
      </c>
      <c r="N239">
        <f t="shared" si="3"/>
        <v>-3.1719999999999997</v>
      </c>
    </row>
    <row r="240" spans="1:14" x14ac:dyDescent="0.25">
      <c r="A240">
        <v>23.2</v>
      </c>
      <c r="B240" s="28">
        <v>0.71570014144271599</v>
      </c>
      <c r="C240">
        <v>-105</v>
      </c>
      <c r="D240">
        <v>-3.18937579447153</v>
      </c>
      <c r="E240">
        <v>-105</v>
      </c>
      <c r="F240">
        <v>-3.18753871401391E-2</v>
      </c>
      <c r="H240" s="2">
        <v>9.2843820000000003E-4</v>
      </c>
      <c r="I240" s="2">
        <v>0.71570009999999995</v>
      </c>
      <c r="J240" s="4">
        <v>-3.2043460000000001</v>
      </c>
      <c r="N240">
        <f t="shared" si="3"/>
        <v>-3.2025000000000001</v>
      </c>
    </row>
    <row r="241" spans="1:14" x14ac:dyDescent="0.25">
      <c r="A241">
        <v>23.3</v>
      </c>
      <c r="B241" s="28">
        <v>0.72050919377652101</v>
      </c>
      <c r="C241">
        <v>-104</v>
      </c>
      <c r="D241">
        <v>-3.1889016431711701</v>
      </c>
      <c r="E241">
        <v>-104</v>
      </c>
      <c r="F241">
        <v>-3.1870648358247003E-2</v>
      </c>
      <c r="H241" s="2">
        <v>9.3244010000000002E-4</v>
      </c>
      <c r="I241" s="2">
        <v>0.72050919999999996</v>
      </c>
      <c r="J241" s="4">
        <v>-3.1738279999999999</v>
      </c>
      <c r="N241">
        <f t="shared" si="3"/>
        <v>-3.1719999999999997</v>
      </c>
    </row>
    <row r="242" spans="1:14" x14ac:dyDescent="0.25">
      <c r="A242">
        <v>23.4</v>
      </c>
      <c r="B242" s="28">
        <v>0.72531824611032503</v>
      </c>
      <c r="C242">
        <v>-104</v>
      </c>
      <c r="D242">
        <v>-3.1884294598627401</v>
      </c>
      <c r="E242">
        <v>-104</v>
      </c>
      <c r="F242">
        <v>-3.1865929244938501E-2</v>
      </c>
      <c r="H242" s="2">
        <v>9.36442E-4</v>
      </c>
      <c r="I242" s="2">
        <v>0.72531820000000002</v>
      </c>
      <c r="J242" s="4">
        <v>-3.1738279999999999</v>
      </c>
      <c r="N242">
        <f t="shared" si="3"/>
        <v>-3.1719999999999997</v>
      </c>
    </row>
    <row r="243" spans="1:14" x14ac:dyDescent="0.25">
      <c r="A243">
        <v>23.5</v>
      </c>
      <c r="B243" s="28">
        <v>0.73012729844413005</v>
      </c>
      <c r="C243">
        <v>-104</v>
      </c>
      <c r="D243">
        <v>-3.1879594792780499</v>
      </c>
      <c r="E243">
        <v>-104</v>
      </c>
      <c r="F243">
        <v>-3.1861232146179801E-2</v>
      </c>
      <c r="H243" s="2">
        <v>9.4044389999999999E-4</v>
      </c>
      <c r="I243" s="2">
        <v>0.73012730000000003</v>
      </c>
      <c r="J243" s="4">
        <v>-3.1738279999999999</v>
      </c>
      <c r="N243">
        <f t="shared" si="3"/>
        <v>-3.1719999999999997</v>
      </c>
    </row>
    <row r="244" spans="1:14" x14ac:dyDescent="0.25">
      <c r="A244">
        <v>23.6</v>
      </c>
      <c r="B244" s="28">
        <v>0.73493635077793495</v>
      </c>
      <c r="C244">
        <v>-105</v>
      </c>
      <c r="D244">
        <v>-3.1874919033852902</v>
      </c>
      <c r="E244">
        <v>-105</v>
      </c>
      <c r="F244">
        <v>-3.1856559080489399E-2</v>
      </c>
      <c r="H244" s="2">
        <v>9.4444579999999998E-4</v>
      </c>
      <c r="I244" s="2">
        <v>0.73493640000000005</v>
      </c>
      <c r="J244" s="4">
        <v>-3.2043460000000001</v>
      </c>
      <c r="N244">
        <f t="shared" si="3"/>
        <v>-3.2025000000000001</v>
      </c>
    </row>
    <row r="245" spans="1:14" x14ac:dyDescent="0.25">
      <c r="A245">
        <v>23.7</v>
      </c>
      <c r="B245" s="28">
        <v>0.73974540311173997</v>
      </c>
      <c r="C245">
        <v>-104</v>
      </c>
      <c r="D245">
        <v>-3.18702691440178</v>
      </c>
      <c r="E245">
        <v>-104</v>
      </c>
      <c r="F245">
        <v>-3.1851911868990897E-2</v>
      </c>
      <c r="H245" s="2">
        <v>9.4844769999999996E-4</v>
      </c>
      <c r="I245" s="2">
        <v>0.7397454</v>
      </c>
      <c r="J245" s="4">
        <v>-3.1738279999999999</v>
      </c>
      <c r="N245">
        <f t="shared" si="3"/>
        <v>-3.1719999999999997</v>
      </c>
    </row>
    <row r="246" spans="1:14" x14ac:dyDescent="0.25">
      <c r="A246">
        <v>23.8</v>
      </c>
      <c r="B246" s="28">
        <v>0.74455445544554399</v>
      </c>
      <c r="C246">
        <v>-104</v>
      </c>
      <c r="D246">
        <v>-3.18656468779947</v>
      </c>
      <c r="E246">
        <v>-104</v>
      </c>
      <c r="F246">
        <v>-3.1847292265392901E-2</v>
      </c>
      <c r="H246" s="2">
        <v>9.5244959999999995E-4</v>
      </c>
      <c r="I246" s="2">
        <v>0.74455450000000001</v>
      </c>
      <c r="J246" s="4">
        <v>-3.1738279999999999</v>
      </c>
      <c r="N246">
        <f t="shared" si="3"/>
        <v>-3.1719999999999997</v>
      </c>
    </row>
    <row r="247" spans="1:14" x14ac:dyDescent="0.25">
      <c r="A247">
        <v>23.9</v>
      </c>
      <c r="B247" s="28">
        <v>0.74936350777935001</v>
      </c>
      <c r="C247">
        <v>-104</v>
      </c>
      <c r="D247">
        <v>-3.18610538213118</v>
      </c>
      <c r="E247">
        <v>-104</v>
      </c>
      <c r="F247">
        <v>-3.18427018543107E-2</v>
      </c>
      <c r="H247" s="2">
        <v>9.5645140000000001E-4</v>
      </c>
      <c r="I247" s="2">
        <v>0.74936349999999996</v>
      </c>
      <c r="J247" s="4">
        <v>-3.1738279999999999</v>
      </c>
      <c r="N247">
        <f t="shared" si="3"/>
        <v>-3.1719999999999997</v>
      </c>
    </row>
    <row r="248" spans="1:14" x14ac:dyDescent="0.25">
      <c r="A248">
        <v>24</v>
      </c>
      <c r="B248" s="28">
        <v>0.75417256011315403</v>
      </c>
      <c r="C248">
        <v>-105</v>
      </c>
      <c r="D248">
        <v>-3.18564912884856</v>
      </c>
      <c r="E248">
        <v>-105</v>
      </c>
      <c r="F248">
        <v>-3.1838141949503497E-2</v>
      </c>
      <c r="H248" s="2">
        <v>9.604533E-4</v>
      </c>
      <c r="I248" s="2">
        <v>0.75417259999999997</v>
      </c>
      <c r="J248" s="4">
        <v>-3.2043460000000001</v>
      </c>
      <c r="N248">
        <f t="shared" si="3"/>
        <v>-3.2025000000000001</v>
      </c>
    </row>
    <row r="249" spans="1:14" x14ac:dyDescent="0.25">
      <c r="A249">
        <v>24.1</v>
      </c>
      <c r="B249" s="28">
        <v>0.75898161244695905</v>
      </c>
      <c r="C249">
        <v>-104</v>
      </c>
      <c r="D249">
        <v>-3.1851960452825301</v>
      </c>
      <c r="E249">
        <v>-104</v>
      </c>
      <c r="F249">
        <v>-3.1833613723604402E-2</v>
      </c>
      <c r="H249" s="2">
        <v>9.6445519999999998E-4</v>
      </c>
      <c r="I249" s="2">
        <v>0.75898160000000003</v>
      </c>
      <c r="J249" s="4">
        <v>-3.1738279999999999</v>
      </c>
      <c r="N249">
        <f t="shared" si="3"/>
        <v>-3.1719999999999997</v>
      </c>
    </row>
    <row r="250" spans="1:14" x14ac:dyDescent="0.25">
      <c r="A250">
        <v>24.2</v>
      </c>
      <c r="B250" s="28">
        <v>0.76379066478076396</v>
      </c>
      <c r="C250">
        <v>-105</v>
      </c>
      <c r="D250">
        <v>-3.1847462534072699</v>
      </c>
      <c r="E250">
        <v>-105</v>
      </c>
      <c r="F250">
        <v>-3.1829118395653097E-2</v>
      </c>
      <c r="H250" s="2">
        <v>9.6845709999999997E-4</v>
      </c>
      <c r="I250" s="2">
        <v>0.76379070000000004</v>
      </c>
      <c r="J250" s="4">
        <v>-3.2043460000000001</v>
      </c>
      <c r="N250">
        <f t="shared" si="3"/>
        <v>-3.2025000000000001</v>
      </c>
    </row>
    <row r="251" spans="1:14" x14ac:dyDescent="0.25">
      <c r="A251">
        <v>24.3</v>
      </c>
      <c r="B251" s="28">
        <v>0.76859971711456898</v>
      </c>
      <c r="C251">
        <v>-104</v>
      </c>
      <c r="D251">
        <v>-3.18429988700903</v>
      </c>
      <c r="E251">
        <v>-104</v>
      </c>
      <c r="F251">
        <v>-3.1824657302741199E-2</v>
      </c>
      <c r="H251" s="2">
        <v>9.7245899999999995E-4</v>
      </c>
      <c r="I251" s="2">
        <v>0.7685997</v>
      </c>
      <c r="J251" s="4">
        <v>-3.1738279999999999</v>
      </c>
      <c r="N251">
        <f t="shared" si="3"/>
        <v>-3.1719999999999997</v>
      </c>
    </row>
    <row r="252" spans="1:14" x14ac:dyDescent="0.25">
      <c r="A252">
        <v>24.4</v>
      </c>
      <c r="B252" s="28">
        <v>0.773408769448374</v>
      </c>
      <c r="C252">
        <v>-105</v>
      </c>
      <c r="D252">
        <v>-3.1838570930519401</v>
      </c>
      <c r="E252">
        <v>-105</v>
      </c>
      <c r="F252">
        <v>-3.1820231913663503E-2</v>
      </c>
      <c r="H252" s="2">
        <v>9.7646090000000005E-4</v>
      </c>
      <c r="I252" s="2">
        <v>0.77340880000000001</v>
      </c>
      <c r="J252" s="4">
        <v>-3.2043460000000001</v>
      </c>
      <c r="N252">
        <f t="shared" si="3"/>
        <v>-3.2025000000000001</v>
      </c>
    </row>
    <row r="253" spans="1:14" x14ac:dyDescent="0.25">
      <c r="A253">
        <v>24.5</v>
      </c>
      <c r="B253" s="28">
        <v>0.77821782178217902</v>
      </c>
      <c r="C253">
        <v>-104</v>
      </c>
      <c r="D253">
        <v>-3.1834180330334698</v>
      </c>
      <c r="E253">
        <v>-104</v>
      </c>
      <c r="F253">
        <v>-3.1815843842464497E-2</v>
      </c>
      <c r="H253" s="2">
        <v>9.8046279999999993E-4</v>
      </c>
      <c r="I253" s="2">
        <v>0.77821779999999996</v>
      </c>
      <c r="J253" s="4">
        <v>-3.1738279999999999</v>
      </c>
      <c r="N253">
        <f t="shared" si="3"/>
        <v>-3.1719999999999997</v>
      </c>
    </row>
    <row r="254" spans="1:14" x14ac:dyDescent="0.25">
      <c r="A254">
        <v>24.6</v>
      </c>
      <c r="B254" s="28">
        <v>0.78302687411598304</v>
      </c>
      <c r="C254">
        <v>-104</v>
      </c>
      <c r="D254">
        <v>-3.1829828785361598</v>
      </c>
      <c r="E254">
        <v>-104</v>
      </c>
      <c r="F254">
        <v>-3.1811494803981197E-2</v>
      </c>
      <c r="H254" s="2">
        <v>9.8446470000000002E-4</v>
      </c>
      <c r="I254" s="2">
        <v>0.78302689999999997</v>
      </c>
      <c r="J254" s="4">
        <v>-3.1738279999999999</v>
      </c>
      <c r="N254">
        <f t="shared" si="3"/>
        <v>-3.1719999999999997</v>
      </c>
    </row>
    <row r="255" spans="1:14" x14ac:dyDescent="0.25">
      <c r="A255">
        <v>24.7</v>
      </c>
      <c r="B255" s="28">
        <v>0.78783592644978795</v>
      </c>
      <c r="C255">
        <v>-104</v>
      </c>
      <c r="D255">
        <v>-3.1825517951823099</v>
      </c>
      <c r="E255">
        <v>-104</v>
      </c>
      <c r="F255">
        <v>-3.1807186453482801E-2</v>
      </c>
      <c r="H255" s="2">
        <v>9.884665999999999E-4</v>
      </c>
      <c r="I255" s="2">
        <v>0.78783590000000003</v>
      </c>
      <c r="J255" s="4">
        <v>-3.1738279999999999</v>
      </c>
      <c r="N255">
        <f t="shared" si="3"/>
        <v>-3.1719999999999997</v>
      </c>
    </row>
    <row r="256" spans="1:14" x14ac:dyDescent="0.25">
      <c r="A256">
        <v>24.8</v>
      </c>
      <c r="B256" s="28">
        <v>0.79264497878359297</v>
      </c>
      <c r="C256">
        <v>-103</v>
      </c>
      <c r="D256">
        <v>-3.1821249207839699</v>
      </c>
      <c r="E256">
        <v>-103</v>
      </c>
      <c r="F256">
        <v>-3.1802920168295903E-2</v>
      </c>
      <c r="H256" s="2">
        <v>9.9246839999999996E-4</v>
      </c>
      <c r="I256" s="2">
        <v>0.79264500000000004</v>
      </c>
      <c r="J256" s="4">
        <v>-3.1433110000000002</v>
      </c>
      <c r="N256">
        <f t="shared" si="3"/>
        <v>-3.1414999999999997</v>
      </c>
    </row>
    <row r="257" spans="1:14" x14ac:dyDescent="0.25">
      <c r="A257">
        <v>24.9</v>
      </c>
      <c r="B257" s="28">
        <v>0.79745403111739799</v>
      </c>
      <c r="C257">
        <v>-103</v>
      </c>
      <c r="D257">
        <v>-3.1817023376877702</v>
      </c>
      <c r="E257">
        <v>-103</v>
      </c>
      <c r="F257">
        <v>-3.1798696771412602E-2</v>
      </c>
      <c r="H257" s="2">
        <v>9.9647030000000005E-4</v>
      </c>
      <c r="I257" s="2">
        <v>0.797454</v>
      </c>
      <c r="J257" s="4">
        <v>-3.1433110000000002</v>
      </c>
      <c r="N257">
        <f t="shared" si="3"/>
        <v>-3.1414999999999997</v>
      </c>
    </row>
    <row r="258" spans="1:14" x14ac:dyDescent="0.25">
      <c r="A258">
        <v>25</v>
      </c>
      <c r="B258" s="28">
        <v>0.80226308345120201</v>
      </c>
      <c r="C258">
        <v>-104</v>
      </c>
      <c r="D258">
        <v>-3.1812840451070601</v>
      </c>
      <c r="E258">
        <v>-104</v>
      </c>
      <c r="F258">
        <v>-3.1794516254970803E-2</v>
      </c>
      <c r="H258" s="2">
        <v>1.0004720000000001E-3</v>
      </c>
      <c r="I258" s="2">
        <v>0.80226310000000001</v>
      </c>
      <c r="J258" s="4">
        <v>-3.1738279999999999</v>
      </c>
      <c r="N258">
        <f t="shared" si="3"/>
        <v>-3.1719999999999997</v>
      </c>
    </row>
    <row r="259" spans="1:14" x14ac:dyDescent="0.25">
      <c r="A259">
        <v>25.1</v>
      </c>
      <c r="B259" s="28">
        <v>0.80707213578500703</v>
      </c>
      <c r="C259">
        <v>-105</v>
      </c>
      <c r="D259">
        <v>-3.1808699661981801</v>
      </c>
      <c r="E259">
        <v>-105</v>
      </c>
      <c r="F259">
        <v>-3.1790377850976499E-2</v>
      </c>
      <c r="H259" s="2">
        <v>1.004474E-3</v>
      </c>
      <c r="I259" s="2">
        <v>0.80707209999999996</v>
      </c>
      <c r="J259" s="4">
        <v>-3.2043460000000001</v>
      </c>
      <c r="N259">
        <f t="shared" si="3"/>
        <v>-3.2025000000000001</v>
      </c>
    </row>
    <row r="260" spans="1:14" x14ac:dyDescent="0.25">
      <c r="A260">
        <v>25.2</v>
      </c>
      <c r="B260" s="28">
        <v>0.81188118811881205</v>
      </c>
      <c r="C260">
        <v>-104</v>
      </c>
      <c r="D260">
        <v>-3.1804599956737198</v>
      </c>
      <c r="E260">
        <v>-104</v>
      </c>
      <c r="F260">
        <v>-3.1786280507162097E-2</v>
      </c>
      <c r="H260" s="2">
        <v>1.0084759999999999E-3</v>
      </c>
      <c r="I260" s="2">
        <v>0.81188119999999997</v>
      </c>
      <c r="J260" s="4">
        <v>-3.1738279999999999</v>
      </c>
      <c r="N260">
        <f t="shared" si="3"/>
        <v>-3.1719999999999997</v>
      </c>
    </row>
    <row r="261" spans="1:14" x14ac:dyDescent="0.25">
      <c r="A261">
        <v>25.3</v>
      </c>
      <c r="B261" s="28">
        <v>0.81669024045261696</v>
      </c>
      <c r="C261">
        <v>-105</v>
      </c>
      <c r="D261">
        <v>-3.1800540416101901</v>
      </c>
      <c r="E261">
        <v>-105</v>
      </c>
      <c r="F261">
        <v>-3.1782223304822201E-2</v>
      </c>
      <c r="H261" s="2">
        <v>1.012478E-3</v>
      </c>
      <c r="I261" s="2">
        <v>0.81669020000000003</v>
      </c>
      <c r="J261" s="4">
        <v>-3.2043460000000001</v>
      </c>
      <c r="N261">
        <f t="shared" si="3"/>
        <v>-3.2025000000000001</v>
      </c>
    </row>
    <row r="262" spans="1:14" x14ac:dyDescent="0.25">
      <c r="A262">
        <v>25.4</v>
      </c>
      <c r="B262" s="28">
        <v>0.82149929278642198</v>
      </c>
      <c r="C262">
        <v>-104</v>
      </c>
      <c r="D262">
        <v>-3.1796520382789502</v>
      </c>
      <c r="E262">
        <v>-104</v>
      </c>
      <c r="F262">
        <v>-3.1778205587048997E-2</v>
      </c>
      <c r="H262" s="2">
        <v>1.0164799999999999E-3</v>
      </c>
      <c r="I262" s="2">
        <v>0.82149930000000004</v>
      </c>
      <c r="J262" s="4">
        <v>-3.1738279999999999</v>
      </c>
      <c r="N262">
        <f t="shared" si="3"/>
        <v>-3.1719999999999997</v>
      </c>
    </row>
    <row r="263" spans="1:14" x14ac:dyDescent="0.25">
      <c r="A263">
        <v>25.5</v>
      </c>
      <c r="B263" s="28">
        <v>0.826308345120226</v>
      </c>
      <c r="C263">
        <v>-104</v>
      </c>
      <c r="D263">
        <v>-3.1792539415864298</v>
      </c>
      <c r="E263">
        <v>-104</v>
      </c>
      <c r="F263">
        <v>-3.1774226913160702E-2</v>
      </c>
      <c r="H263" s="2">
        <v>1.0204820000000001E-3</v>
      </c>
      <c r="I263" s="2">
        <v>0.8263083</v>
      </c>
      <c r="J263" s="4">
        <v>-3.1738279999999999</v>
      </c>
      <c r="N263">
        <f t="shared" si="3"/>
        <v>-3.1719999999999997</v>
      </c>
    </row>
    <row r="264" spans="1:14" x14ac:dyDescent="0.25">
      <c r="A264">
        <v>25.6</v>
      </c>
      <c r="B264" s="28">
        <v>0.83111739745403101</v>
      </c>
      <c r="C264">
        <v>-104</v>
      </c>
      <c r="D264">
        <v>-3.1788597129165899</v>
      </c>
      <c r="E264">
        <v>-104</v>
      </c>
      <c r="F264">
        <v>-3.1770286897219502E-2</v>
      </c>
      <c r="H264" s="2">
        <v>1.024484E-3</v>
      </c>
      <c r="I264" s="2">
        <v>0.83111740000000001</v>
      </c>
      <c r="J264" s="4">
        <v>-3.1738279999999999</v>
      </c>
      <c r="N264">
        <f t="shared" si="3"/>
        <v>-3.1719999999999997</v>
      </c>
    </row>
    <row r="265" spans="1:14" x14ac:dyDescent="0.25">
      <c r="A265">
        <v>25.7</v>
      </c>
      <c r="B265" s="28">
        <v>0.83592644978783603</v>
      </c>
      <c r="C265">
        <v>-104</v>
      </c>
      <c r="D265">
        <v>-3.1784693029615001</v>
      </c>
      <c r="E265">
        <v>-104</v>
      </c>
      <c r="F265">
        <v>-3.176638504643E-2</v>
      </c>
      <c r="H265" s="2">
        <v>1.028485E-3</v>
      </c>
      <c r="I265" s="2">
        <v>0.83592639999999996</v>
      </c>
      <c r="J265" s="4">
        <v>-3.1738279999999999</v>
      </c>
      <c r="N265">
        <f t="shared" ref="N265:N328" si="4">C265*$H$2</f>
        <v>-3.1719999999999997</v>
      </c>
    </row>
    <row r="266" spans="1:14" x14ac:dyDescent="0.25">
      <c r="A266">
        <v>25.8</v>
      </c>
      <c r="B266" s="28">
        <v>0.84073550212164105</v>
      </c>
      <c r="C266">
        <v>-104</v>
      </c>
      <c r="D266">
        <v>-3.17808264712593</v>
      </c>
      <c r="E266">
        <v>-104</v>
      </c>
      <c r="F266">
        <v>-3.1762520715211899E-2</v>
      </c>
      <c r="H266" s="2">
        <v>1.0324869999999999E-3</v>
      </c>
      <c r="I266" s="2">
        <v>0.84073549999999997</v>
      </c>
      <c r="J266" s="4">
        <v>-3.1738279999999999</v>
      </c>
      <c r="N266">
        <f t="shared" si="4"/>
        <v>-3.1719999999999997</v>
      </c>
    </row>
    <row r="267" spans="1:14" x14ac:dyDescent="0.25">
      <c r="A267">
        <v>25.9</v>
      </c>
      <c r="B267" s="28">
        <v>0.84554455445544596</v>
      </c>
      <c r="C267">
        <v>-103</v>
      </c>
      <c r="D267">
        <v>-3.1776996609202799</v>
      </c>
      <c r="E267">
        <v>-103</v>
      </c>
      <c r="F267">
        <v>-3.17586930591559E-2</v>
      </c>
      <c r="H267" s="2">
        <v>1.036489E-3</v>
      </c>
      <c r="I267" s="2">
        <v>0.84554459999999998</v>
      </c>
      <c r="J267" s="4">
        <v>-3.1433110000000002</v>
      </c>
      <c r="N267">
        <f t="shared" si="4"/>
        <v>-3.1414999999999997</v>
      </c>
    </row>
    <row r="268" spans="1:14" x14ac:dyDescent="0.25">
      <c r="A268">
        <v>26</v>
      </c>
      <c r="B268" s="28">
        <v>0.85035360678924998</v>
      </c>
      <c r="C268">
        <v>-105</v>
      </c>
      <c r="D268">
        <v>-3.1773202295493701</v>
      </c>
      <c r="E268">
        <v>-105</v>
      </c>
      <c r="F268">
        <v>-3.1754900930971497E-2</v>
      </c>
      <c r="H268" s="2">
        <v>1.0404909999999999E-3</v>
      </c>
      <c r="I268" s="2">
        <v>0.85035360000000004</v>
      </c>
      <c r="J268" s="4">
        <v>-3.2043460000000001</v>
      </c>
      <c r="N268">
        <f t="shared" si="4"/>
        <v>-3.2025000000000001</v>
      </c>
    </row>
    <row r="269" spans="1:14" x14ac:dyDescent="0.25">
      <c r="A269">
        <v>26.1</v>
      </c>
      <c r="B269" s="28">
        <v>0.855162659123056</v>
      </c>
      <c r="C269">
        <v>-104</v>
      </c>
      <c r="D269">
        <v>-3.17694421486864</v>
      </c>
      <c r="E269">
        <v>-104</v>
      </c>
      <c r="F269">
        <v>-3.17511429500087E-2</v>
      </c>
      <c r="H269" s="2">
        <v>1.0444930000000001E-3</v>
      </c>
      <c r="I269" s="2">
        <v>0.85516270000000005</v>
      </c>
      <c r="J269" s="4">
        <v>-3.1738279999999999</v>
      </c>
      <c r="N269">
        <f t="shared" si="4"/>
        <v>-3.1719999999999997</v>
      </c>
    </row>
    <row r="270" spans="1:14" x14ac:dyDescent="0.25">
      <c r="A270">
        <v>26.2</v>
      </c>
      <c r="B270" s="28">
        <v>0.85997171145686002</v>
      </c>
      <c r="C270">
        <v>-104</v>
      </c>
      <c r="D270">
        <v>-3.17657147970806</v>
      </c>
      <c r="E270">
        <v>-104</v>
      </c>
      <c r="F270">
        <v>-3.1747417745357498E-2</v>
      </c>
      <c r="H270" s="2">
        <v>1.048495E-3</v>
      </c>
      <c r="I270" s="2">
        <v>0.85997170000000001</v>
      </c>
      <c r="J270" s="4">
        <v>-3.1738279999999999</v>
      </c>
      <c r="N270">
        <f t="shared" si="4"/>
        <v>-3.1719999999999997</v>
      </c>
    </row>
    <row r="271" spans="1:14" x14ac:dyDescent="0.25">
      <c r="A271">
        <v>26.3</v>
      </c>
      <c r="B271" s="28">
        <v>0.86478076379066504</v>
      </c>
      <c r="C271">
        <v>-104</v>
      </c>
      <c r="D271">
        <v>-3.1762018948072601</v>
      </c>
      <c r="E271">
        <v>-104</v>
      </c>
      <c r="F271">
        <v>-3.1743724025158501E-2</v>
      </c>
      <c r="H271" s="2">
        <v>1.0524969999999999E-3</v>
      </c>
      <c r="I271" s="2">
        <v>0.86478080000000002</v>
      </c>
      <c r="J271" s="4">
        <v>-3.1738279999999999</v>
      </c>
      <c r="N271">
        <f t="shared" si="4"/>
        <v>-3.1719999999999997</v>
      </c>
    </row>
    <row r="272" spans="1:14" x14ac:dyDescent="0.25">
      <c r="A272">
        <v>26.4</v>
      </c>
      <c r="B272" s="28">
        <v>0.86958981612446995</v>
      </c>
      <c r="C272">
        <v>-104</v>
      </c>
      <c r="D272">
        <v>-3.1758353283620102</v>
      </c>
      <c r="E272">
        <v>-104</v>
      </c>
      <c r="F272">
        <v>-3.1740060472128698E-2</v>
      </c>
      <c r="H272" s="2">
        <v>1.056499E-3</v>
      </c>
      <c r="I272" s="2">
        <v>0.86958979999999997</v>
      </c>
      <c r="J272" s="4">
        <v>-3.1738279999999999</v>
      </c>
      <c r="N272">
        <f t="shared" si="4"/>
        <v>-3.1719999999999997</v>
      </c>
    </row>
    <row r="273" spans="1:14" x14ac:dyDescent="0.25">
      <c r="A273">
        <v>26.5</v>
      </c>
      <c r="B273" s="28">
        <v>0.87439886845827397</v>
      </c>
      <c r="C273">
        <v>-103</v>
      </c>
      <c r="D273">
        <v>-3.1754716355612298</v>
      </c>
      <c r="E273">
        <v>-103</v>
      </c>
      <c r="F273">
        <v>-3.1736425638991497E-2</v>
      </c>
      <c r="H273" s="2">
        <v>1.0605009999999999E-3</v>
      </c>
      <c r="I273" s="2">
        <v>0.87439889999999998</v>
      </c>
      <c r="J273" s="4">
        <v>-3.1433110000000002</v>
      </c>
      <c r="N273">
        <f t="shared" si="4"/>
        <v>-3.1414999999999997</v>
      </c>
    </row>
    <row r="274" spans="1:14" x14ac:dyDescent="0.25">
      <c r="A274">
        <v>26.6</v>
      </c>
      <c r="B274" s="28">
        <v>0.87920792079207999</v>
      </c>
      <c r="C274">
        <v>-103</v>
      </c>
      <c r="D274">
        <v>-3.1751106365291801</v>
      </c>
      <c r="E274">
        <v>-103</v>
      </c>
      <c r="F274">
        <v>-3.17328177280254E-2</v>
      </c>
      <c r="H274" s="2">
        <v>1.0645019999999999E-3</v>
      </c>
      <c r="I274" s="2">
        <v>0.87920790000000004</v>
      </c>
      <c r="J274" s="4">
        <v>-3.1433110000000002</v>
      </c>
      <c r="N274">
        <f t="shared" si="4"/>
        <v>-3.1414999999999997</v>
      </c>
    </row>
    <row r="275" spans="1:14" x14ac:dyDescent="0.25">
      <c r="A275">
        <v>26.7</v>
      </c>
      <c r="B275" s="28">
        <v>0.88401697312588401</v>
      </c>
      <c r="C275">
        <v>-106</v>
      </c>
      <c r="D275">
        <v>-3.17475210005172</v>
      </c>
      <c r="E275">
        <v>-106</v>
      </c>
      <c r="F275">
        <v>-3.1729234428420898E-2</v>
      </c>
      <c r="H275" s="2">
        <v>1.0685040000000001E-3</v>
      </c>
      <c r="I275" s="2">
        <v>0.88401700000000005</v>
      </c>
      <c r="J275" s="4">
        <v>-3.2348629999999998</v>
      </c>
      <c r="N275">
        <f t="shared" si="4"/>
        <v>-3.2330000000000001</v>
      </c>
    </row>
    <row r="276" spans="1:14" x14ac:dyDescent="0.25">
      <c r="A276">
        <v>26.8</v>
      </c>
      <c r="B276" s="28">
        <v>0.88882602545968903</v>
      </c>
      <c r="C276">
        <v>-104</v>
      </c>
      <c r="D276">
        <v>-3.1743957794301698</v>
      </c>
      <c r="E276">
        <v>-104</v>
      </c>
      <c r="F276">
        <v>-3.1725673274612197E-2</v>
      </c>
      <c r="H276" s="2">
        <v>1.072506E-3</v>
      </c>
      <c r="I276" s="2">
        <v>0.888826</v>
      </c>
      <c r="J276" s="4">
        <v>-3.1738279999999999</v>
      </c>
      <c r="N276">
        <f t="shared" si="4"/>
        <v>-3.1719999999999997</v>
      </c>
    </row>
    <row r="277" spans="1:14" x14ac:dyDescent="0.25">
      <c r="A277">
        <v>26.9</v>
      </c>
      <c r="B277" s="28">
        <v>0.89363507779349405</v>
      </c>
      <c r="C277">
        <v>-104</v>
      </c>
      <c r="D277">
        <v>-3.17404146570615</v>
      </c>
      <c r="E277">
        <v>-104</v>
      </c>
      <c r="F277">
        <v>-3.1722132178219002E-2</v>
      </c>
      <c r="H277" s="2">
        <v>1.0765079999999999E-3</v>
      </c>
      <c r="I277" s="2">
        <v>0.89363510000000002</v>
      </c>
      <c r="J277" s="4">
        <v>-3.1738279999999999</v>
      </c>
      <c r="N277">
        <f t="shared" si="4"/>
        <v>-3.1719999999999997</v>
      </c>
    </row>
    <row r="278" spans="1:14" x14ac:dyDescent="0.25">
      <c r="A278">
        <v>27</v>
      </c>
      <c r="B278" s="28">
        <v>0.89844413012729896</v>
      </c>
      <c r="C278">
        <v>-104</v>
      </c>
      <c r="D278">
        <v>-3.17368898874411</v>
      </c>
      <c r="E278">
        <v>-104</v>
      </c>
      <c r="F278">
        <v>-3.1718609438865897E-2</v>
      </c>
      <c r="H278" s="2">
        <v>1.08051E-3</v>
      </c>
      <c r="I278" s="2">
        <v>0.89844409999999997</v>
      </c>
      <c r="J278" s="4">
        <v>-3.1738279999999999</v>
      </c>
      <c r="N278">
        <f t="shared" si="4"/>
        <v>-3.1719999999999997</v>
      </c>
    </row>
    <row r="279" spans="1:14" x14ac:dyDescent="0.25">
      <c r="A279">
        <v>27.1</v>
      </c>
      <c r="B279" s="28">
        <v>0.90325318246110398</v>
      </c>
      <c r="C279">
        <v>-103</v>
      </c>
      <c r="D279">
        <v>-3.1733381835505901</v>
      </c>
      <c r="E279">
        <v>-103</v>
      </c>
      <c r="F279">
        <v>-3.1715103407568598E-2</v>
      </c>
      <c r="H279" s="2">
        <v>1.0845119999999999E-3</v>
      </c>
      <c r="I279" s="2">
        <v>0.90325319999999998</v>
      </c>
      <c r="J279" s="4">
        <v>-3.1433110000000002</v>
      </c>
      <c r="N279">
        <f t="shared" si="4"/>
        <v>-3.1414999999999997</v>
      </c>
    </row>
    <row r="280" spans="1:14" x14ac:dyDescent="0.25">
      <c r="A280">
        <v>27.2</v>
      </c>
      <c r="B280" s="28">
        <v>0.908062234794908</v>
      </c>
      <c r="C280">
        <v>-104</v>
      </c>
      <c r="D280">
        <v>-3.17298886238081</v>
      </c>
      <c r="E280">
        <v>-104</v>
      </c>
      <c r="F280">
        <v>-3.1711612207960801E-2</v>
      </c>
      <c r="H280" s="2">
        <v>1.0885140000000001E-3</v>
      </c>
      <c r="I280" s="2">
        <v>0.90806220000000004</v>
      </c>
      <c r="J280" s="4">
        <v>-3.1738279999999999</v>
      </c>
      <c r="N280">
        <f t="shared" si="4"/>
        <v>-3.1719999999999997</v>
      </c>
    </row>
    <row r="281" spans="1:14" x14ac:dyDescent="0.25">
      <c r="A281">
        <v>27.3</v>
      </c>
      <c r="B281" s="28">
        <v>0.91287128712871302</v>
      </c>
      <c r="C281">
        <v>-105</v>
      </c>
      <c r="D281">
        <v>-3.17264081001154</v>
      </c>
      <c r="E281">
        <v>-105</v>
      </c>
      <c r="F281">
        <v>-3.1708133689049699E-2</v>
      </c>
      <c r="H281" s="2">
        <v>1.092516E-3</v>
      </c>
      <c r="I281" s="2">
        <v>0.91287130000000005</v>
      </c>
      <c r="J281" s="4">
        <v>-3.2043460000000001</v>
      </c>
      <c r="N281">
        <f t="shared" si="4"/>
        <v>-3.2025000000000001</v>
      </c>
    </row>
    <row r="282" spans="1:14" x14ac:dyDescent="0.25">
      <c r="A282">
        <v>27.4</v>
      </c>
      <c r="B282" s="28">
        <v>0.91768033946251804</v>
      </c>
      <c r="C282">
        <v>-105</v>
      </c>
      <c r="D282">
        <v>-3.1722938195593899</v>
      </c>
      <c r="E282">
        <v>-105</v>
      </c>
      <c r="F282">
        <v>-3.1704665783193302E-2</v>
      </c>
      <c r="H282" s="2">
        <v>1.0965180000000001E-3</v>
      </c>
      <c r="I282" s="2">
        <v>0.9176803</v>
      </c>
      <c r="J282" s="4">
        <v>-3.2043460000000001</v>
      </c>
      <c r="N282">
        <f t="shared" si="4"/>
        <v>-3.2025000000000001</v>
      </c>
    </row>
    <row r="283" spans="1:14" x14ac:dyDescent="0.25">
      <c r="A283">
        <v>27.5</v>
      </c>
      <c r="B283" s="28">
        <v>0.92248939179632305</v>
      </c>
      <c r="C283">
        <v>-104</v>
      </c>
      <c r="D283">
        <v>-3.1719477398809701</v>
      </c>
      <c r="E283">
        <v>-104</v>
      </c>
      <c r="F283">
        <v>-3.1701206979827902E-2</v>
      </c>
      <c r="H283" s="2">
        <v>1.1005190000000001E-3</v>
      </c>
      <c r="I283" s="2">
        <v>0.92248940000000001</v>
      </c>
      <c r="J283" s="4">
        <v>-3.1738279999999999</v>
      </c>
      <c r="N283">
        <f t="shared" si="4"/>
        <v>-3.1719999999999997</v>
      </c>
    </row>
    <row r="284" spans="1:14" x14ac:dyDescent="0.25">
      <c r="A284">
        <v>27.6</v>
      </c>
      <c r="B284" s="28">
        <v>0.92729844413012796</v>
      </c>
      <c r="C284">
        <v>-104</v>
      </c>
      <c r="D284">
        <v>-3.1716024824197699</v>
      </c>
      <c r="E284">
        <v>-104</v>
      </c>
      <c r="F284">
        <v>-3.1697756393898997E-2</v>
      </c>
      <c r="H284" s="2">
        <v>1.104521E-3</v>
      </c>
      <c r="I284" s="2">
        <v>0.92729839999999997</v>
      </c>
      <c r="J284" s="4">
        <v>-3.1738279999999999</v>
      </c>
      <c r="N284">
        <f t="shared" si="4"/>
        <v>-3.1719999999999997</v>
      </c>
    </row>
    <row r="285" spans="1:14" x14ac:dyDescent="0.25">
      <c r="A285">
        <v>27.7</v>
      </c>
      <c r="B285" s="28">
        <v>0.93210749646393198</v>
      </c>
      <c r="C285">
        <v>-104</v>
      </c>
      <c r="D285">
        <v>-3.1712579932932399</v>
      </c>
      <c r="E285">
        <v>-104</v>
      </c>
      <c r="F285">
        <v>-3.1694313486891001E-2</v>
      </c>
      <c r="H285" s="2">
        <v>1.1085229999999999E-3</v>
      </c>
      <c r="I285" s="2">
        <v>0.93210749999999998</v>
      </c>
      <c r="J285" s="4">
        <v>-3.1738279999999999</v>
      </c>
      <c r="N285">
        <f t="shared" si="4"/>
        <v>-3.1719999999999997</v>
      </c>
    </row>
    <row r="286" spans="1:14" x14ac:dyDescent="0.25">
      <c r="A286">
        <v>27.8</v>
      </c>
      <c r="B286" s="28">
        <v>0.936916548797737</v>
      </c>
      <c r="C286">
        <v>-104</v>
      </c>
      <c r="D286">
        <v>-3.17091423116999</v>
      </c>
      <c r="E286">
        <v>-104</v>
      </c>
      <c r="F286">
        <v>-3.1690877845728403E-2</v>
      </c>
      <c r="H286" s="2">
        <v>1.1125250000000001E-3</v>
      </c>
      <c r="I286" s="2">
        <v>0.93691650000000004</v>
      </c>
      <c r="J286" s="4">
        <v>-3.1738279999999999</v>
      </c>
      <c r="N286">
        <f t="shared" si="4"/>
        <v>-3.1719999999999997</v>
      </c>
    </row>
    <row r="287" spans="1:14" x14ac:dyDescent="0.25">
      <c r="A287">
        <v>27.9</v>
      </c>
      <c r="B287" s="28">
        <v>0.94172560113154202</v>
      </c>
      <c r="C287">
        <v>-103</v>
      </c>
      <c r="D287">
        <v>-3.1705711567305301</v>
      </c>
      <c r="E287">
        <v>-103</v>
      </c>
      <c r="F287">
        <v>-3.16874490774426E-2</v>
      </c>
      <c r="H287" s="2">
        <v>1.116527E-3</v>
      </c>
      <c r="I287" s="2">
        <v>0.94172560000000005</v>
      </c>
      <c r="J287" s="4">
        <v>-3.1433110000000002</v>
      </c>
      <c r="N287">
        <f t="shared" si="4"/>
        <v>-3.1414999999999997</v>
      </c>
    </row>
    <row r="288" spans="1:14" x14ac:dyDescent="0.25">
      <c r="A288">
        <v>28</v>
      </c>
      <c r="B288" s="28">
        <v>0.94653465346534704</v>
      </c>
      <c r="C288">
        <v>-104</v>
      </c>
      <c r="D288">
        <v>-3.17022871633276</v>
      </c>
      <c r="E288">
        <v>-104</v>
      </c>
      <c r="F288">
        <v>-3.1684026645921598E-2</v>
      </c>
      <c r="H288" s="2">
        <v>1.1205290000000001E-3</v>
      </c>
      <c r="I288" s="2">
        <v>0.94653469999999995</v>
      </c>
      <c r="J288" s="4">
        <v>-3.1738279999999999</v>
      </c>
      <c r="N288">
        <f t="shared" si="4"/>
        <v>-3.1719999999999997</v>
      </c>
    </row>
    <row r="289" spans="1:14" x14ac:dyDescent="0.25">
      <c r="A289">
        <v>28.1</v>
      </c>
      <c r="B289" s="28">
        <v>0.95134370579915095</v>
      </c>
      <c r="C289">
        <v>-104</v>
      </c>
      <c r="D289">
        <v>-3.1698868314683701</v>
      </c>
      <c r="E289">
        <v>-104</v>
      </c>
      <c r="F289">
        <v>-3.1680609766534397E-2</v>
      </c>
      <c r="H289" s="2">
        <v>1.124531E-3</v>
      </c>
      <c r="I289" s="2">
        <v>0.95134370000000001</v>
      </c>
      <c r="J289" s="4">
        <v>-3.1738279999999999</v>
      </c>
      <c r="N289">
        <f t="shared" si="4"/>
        <v>-3.1719999999999997</v>
      </c>
    </row>
    <row r="290" spans="1:14" x14ac:dyDescent="0.25">
      <c r="A290">
        <v>28.2</v>
      </c>
      <c r="B290" s="28">
        <v>0.95615275813295597</v>
      </c>
      <c r="C290">
        <v>-104</v>
      </c>
      <c r="D290">
        <v>-3.1695454113886599</v>
      </c>
      <c r="E290">
        <v>-104</v>
      </c>
      <c r="F290">
        <v>-3.1677197532317E-2</v>
      </c>
      <c r="H290" s="2">
        <v>1.1285329999999999E-3</v>
      </c>
      <c r="I290" s="2">
        <v>0.95615280000000002</v>
      </c>
      <c r="J290" s="4">
        <v>-3.1738279999999999</v>
      </c>
      <c r="N290">
        <f t="shared" si="4"/>
        <v>-3.1719999999999997</v>
      </c>
    </row>
    <row r="291" spans="1:14" x14ac:dyDescent="0.25">
      <c r="A291">
        <v>28.3</v>
      </c>
      <c r="B291" s="28">
        <v>0.96096181046676099</v>
      </c>
      <c r="C291">
        <v>-104</v>
      </c>
      <c r="D291">
        <v>-3.1692043715215599</v>
      </c>
      <c r="E291">
        <v>-104</v>
      </c>
      <c r="F291">
        <v>-3.1673789098035601E-2</v>
      </c>
      <c r="H291" s="2">
        <v>1.1325350000000001E-3</v>
      </c>
      <c r="I291" s="2">
        <v>0.96096179999999998</v>
      </c>
      <c r="J291" s="4">
        <v>-3.1738279999999999</v>
      </c>
      <c r="N291">
        <f t="shared" si="4"/>
        <v>-3.1719999999999997</v>
      </c>
    </row>
    <row r="292" spans="1:14" x14ac:dyDescent="0.25">
      <c r="A292">
        <v>28.4</v>
      </c>
      <c r="B292" s="28">
        <v>0.96577086280056601</v>
      </c>
      <c r="C292">
        <v>-103</v>
      </c>
      <c r="D292">
        <v>-3.16886363450867</v>
      </c>
      <c r="E292">
        <v>-103</v>
      </c>
      <c r="F292">
        <v>-3.1670383690552001E-2</v>
      </c>
      <c r="H292" s="2">
        <v>1.1365360000000001E-3</v>
      </c>
      <c r="I292" s="2">
        <v>0.96577089999999999</v>
      </c>
      <c r="J292" s="4">
        <v>-3.1433110000000002</v>
      </c>
      <c r="N292">
        <f t="shared" si="4"/>
        <v>-3.1414999999999997</v>
      </c>
    </row>
    <row r="293" spans="1:14" x14ac:dyDescent="0.25">
      <c r="A293">
        <v>28.5</v>
      </c>
      <c r="B293" s="28">
        <v>0.97057991513437103</v>
      </c>
      <c r="C293">
        <v>-105</v>
      </c>
      <c r="D293">
        <v>-3.1685231196555201</v>
      </c>
      <c r="E293">
        <v>-105</v>
      </c>
      <c r="F293">
        <v>-3.1666980503385997E-2</v>
      </c>
      <c r="H293" s="2">
        <v>1.140538E-3</v>
      </c>
      <c r="I293" s="2">
        <v>0.97057990000000005</v>
      </c>
      <c r="J293" s="4">
        <v>-3.2043460000000001</v>
      </c>
      <c r="N293">
        <f t="shared" si="4"/>
        <v>-3.2025000000000001</v>
      </c>
    </row>
    <row r="294" spans="1:14" x14ac:dyDescent="0.25">
      <c r="A294">
        <v>28.6</v>
      </c>
      <c r="B294" s="28">
        <v>0.97538896746817505</v>
      </c>
      <c r="C294">
        <v>-103</v>
      </c>
      <c r="D294">
        <v>-3.16818274396649</v>
      </c>
      <c r="E294">
        <v>-103</v>
      </c>
      <c r="F294">
        <v>-3.16635787070597E-2</v>
      </c>
      <c r="H294" s="2">
        <v>1.1445400000000001E-3</v>
      </c>
      <c r="I294" s="2">
        <v>0.97538899999999995</v>
      </c>
      <c r="J294" s="4">
        <v>-3.1433110000000002</v>
      </c>
      <c r="N294">
        <f t="shared" si="4"/>
        <v>-3.1414999999999997</v>
      </c>
    </row>
    <row r="295" spans="1:14" x14ac:dyDescent="0.25">
      <c r="A295">
        <v>28.7</v>
      </c>
      <c r="B295" s="28">
        <v>0.98019801980197996</v>
      </c>
      <c r="C295">
        <v>-104</v>
      </c>
      <c r="D295">
        <v>-3.167842428972</v>
      </c>
      <c r="E295">
        <v>-104</v>
      </c>
      <c r="F295">
        <v>-3.1660177517329101E-2</v>
      </c>
      <c r="H295" s="2">
        <v>1.148542E-3</v>
      </c>
      <c r="I295" s="2">
        <v>0.98019800000000001</v>
      </c>
      <c r="J295" s="4">
        <v>-3.1738279999999999</v>
      </c>
      <c r="N295">
        <f t="shared" si="4"/>
        <v>-3.1719999999999997</v>
      </c>
    </row>
    <row r="296" spans="1:14" x14ac:dyDescent="0.25">
      <c r="A296">
        <v>28.8</v>
      </c>
      <c r="B296" s="28">
        <v>0.98500707213578598</v>
      </c>
      <c r="C296">
        <v>-105</v>
      </c>
      <c r="D296">
        <v>-3.1675021017623699</v>
      </c>
      <c r="E296">
        <v>-105</v>
      </c>
      <c r="F296">
        <v>-3.1656776205517503E-2</v>
      </c>
      <c r="H296" s="2">
        <v>1.1525439999999999E-3</v>
      </c>
      <c r="I296" s="2">
        <v>0.98500710000000002</v>
      </c>
      <c r="J296" s="4">
        <v>-3.2043460000000001</v>
      </c>
      <c r="N296">
        <f t="shared" si="4"/>
        <v>-3.2025000000000001</v>
      </c>
    </row>
    <row r="297" spans="1:14" x14ac:dyDescent="0.25">
      <c r="A297">
        <v>28.9</v>
      </c>
      <c r="B297" s="28">
        <v>0.98981612446959</v>
      </c>
      <c r="C297">
        <v>-104</v>
      </c>
      <c r="D297">
        <v>-3.1671617134000498</v>
      </c>
      <c r="E297">
        <v>-104</v>
      </c>
      <c r="F297">
        <v>-3.1653374282531302E-2</v>
      </c>
      <c r="H297" s="2">
        <v>1.156546E-3</v>
      </c>
      <c r="I297" s="2">
        <v>0.98981609999999998</v>
      </c>
      <c r="J297" s="4">
        <v>-3.1738279999999999</v>
      </c>
      <c r="N297">
        <f t="shared" si="4"/>
        <v>-3.1719999999999997</v>
      </c>
    </row>
    <row r="298" spans="1:14" x14ac:dyDescent="0.25">
      <c r="A298">
        <v>29</v>
      </c>
      <c r="B298" s="28">
        <v>0.99462517680339502</v>
      </c>
      <c r="C298">
        <v>-104</v>
      </c>
      <c r="D298">
        <v>-3.1668212631246799</v>
      </c>
      <c r="E298">
        <v>-104</v>
      </c>
      <c r="F298">
        <v>-3.16499717407712E-2</v>
      </c>
      <c r="H298" s="2">
        <v>1.160548E-3</v>
      </c>
      <c r="I298" s="2">
        <v>0.99462519999999999</v>
      </c>
      <c r="J298" s="4">
        <v>-3.1738279999999999</v>
      </c>
      <c r="N298">
        <f t="shared" si="4"/>
        <v>-3.1719999999999997</v>
      </c>
    </row>
    <row r="299" spans="1:14" x14ac:dyDescent="0.25">
      <c r="A299">
        <v>29.1</v>
      </c>
      <c r="B299" s="28">
        <v>0.99943422913720004</v>
      </c>
      <c r="C299">
        <v>-103</v>
      </c>
      <c r="D299">
        <v>-3.1664807878011998</v>
      </c>
      <c r="E299">
        <v>-103</v>
      </c>
      <c r="F299">
        <v>-3.1646568948674299E-2</v>
      </c>
      <c r="H299" s="2">
        <v>1.1645500000000001E-3</v>
      </c>
      <c r="I299" s="2">
        <v>0.99943420000000005</v>
      </c>
      <c r="J299" s="4">
        <v>-3.1433110000000002</v>
      </c>
      <c r="N299">
        <f t="shared" si="4"/>
        <v>-3.1414999999999997</v>
      </c>
    </row>
    <row r="300" spans="1:14" x14ac:dyDescent="0.25">
      <c r="A300">
        <v>29.2</v>
      </c>
      <c r="B300" s="28">
        <v>1.0042432814710001</v>
      </c>
      <c r="C300">
        <v>-104</v>
      </c>
      <c r="D300">
        <v>-3.16614032819672</v>
      </c>
      <c r="E300">
        <v>-104</v>
      </c>
      <c r="F300">
        <v>-3.16431663136768E-2</v>
      </c>
      <c r="H300" s="2">
        <v>1.168552E-3</v>
      </c>
      <c r="I300" s="2">
        <v>1.004243</v>
      </c>
      <c r="J300" s="4">
        <v>-3.1738279999999999</v>
      </c>
      <c r="N300">
        <f t="shared" si="4"/>
        <v>-3.1719999999999997</v>
      </c>
    </row>
    <row r="301" spans="1:14" x14ac:dyDescent="0.25">
      <c r="A301">
        <v>29.3</v>
      </c>
      <c r="B301" s="28">
        <v>1.0090523338048101</v>
      </c>
      <c r="C301">
        <v>-103</v>
      </c>
      <c r="D301">
        <v>-3.1657999068431399</v>
      </c>
      <c r="E301">
        <v>-103</v>
      </c>
      <c r="F301">
        <v>-3.1639764060968002E-2</v>
      </c>
      <c r="H301" s="2">
        <v>1.172553E-3</v>
      </c>
      <c r="I301" s="2">
        <v>1.0090520000000001</v>
      </c>
      <c r="J301" s="4">
        <v>-3.1433110000000002</v>
      </c>
      <c r="N301">
        <f t="shared" si="4"/>
        <v>-3.1414999999999997</v>
      </c>
    </row>
    <row r="302" spans="1:14" x14ac:dyDescent="0.25">
      <c r="A302">
        <v>29.4</v>
      </c>
      <c r="B302" s="28">
        <v>1.0138613861386101</v>
      </c>
      <c r="C302">
        <v>-105</v>
      </c>
      <c r="D302">
        <v>-3.16545952907118</v>
      </c>
      <c r="E302">
        <v>-105</v>
      </c>
      <c r="F302">
        <v>-3.1636362243824399E-2</v>
      </c>
      <c r="H302" s="2">
        <v>1.1765549999999999E-3</v>
      </c>
      <c r="I302" s="2">
        <v>1.0138609999999999</v>
      </c>
      <c r="J302" s="4">
        <v>-3.2043460000000001</v>
      </c>
      <c r="N302">
        <f t="shared" si="4"/>
        <v>-3.2025000000000001</v>
      </c>
    </row>
    <row r="303" spans="1:14" x14ac:dyDescent="0.25">
      <c r="A303">
        <v>29.5</v>
      </c>
      <c r="B303" s="28">
        <v>1.0186704384724199</v>
      </c>
      <c r="C303">
        <v>-103</v>
      </c>
      <c r="D303">
        <v>-3.1651192014227498</v>
      </c>
      <c r="E303">
        <v>-103</v>
      </c>
      <c r="F303">
        <v>-3.1632960927627303E-2</v>
      </c>
      <c r="H303" s="2">
        <v>1.180557E-3</v>
      </c>
      <c r="I303" s="2">
        <v>1.01867</v>
      </c>
      <c r="J303" s="4">
        <v>-3.1433110000000002</v>
      </c>
      <c r="N303">
        <f t="shared" si="4"/>
        <v>-3.1414999999999997</v>
      </c>
    </row>
    <row r="304" spans="1:14" x14ac:dyDescent="0.25">
      <c r="A304">
        <v>29.6</v>
      </c>
      <c r="B304" s="28">
        <v>1.0234794908062199</v>
      </c>
      <c r="C304">
        <v>-103</v>
      </c>
      <c r="D304">
        <v>-3.16477893847757</v>
      </c>
      <c r="E304">
        <v>-103</v>
      </c>
      <c r="F304">
        <v>-3.1629560258090099E-2</v>
      </c>
      <c r="H304" s="2">
        <v>1.184559E-3</v>
      </c>
      <c r="I304" s="2">
        <v>1.023479</v>
      </c>
      <c r="J304" s="4">
        <v>-3.1433110000000002</v>
      </c>
      <c r="N304">
        <f t="shared" si="4"/>
        <v>-3.1414999999999997</v>
      </c>
    </row>
    <row r="305" spans="1:14" x14ac:dyDescent="0.25">
      <c r="A305">
        <v>29.7</v>
      </c>
      <c r="B305" s="28">
        <v>1.0282885431400299</v>
      </c>
      <c r="C305">
        <v>-104</v>
      </c>
      <c r="D305">
        <v>-3.1644387407154002</v>
      </c>
      <c r="E305">
        <v>-104</v>
      </c>
      <c r="F305">
        <v>-3.16261602400075E-2</v>
      </c>
      <c r="H305" s="2">
        <v>1.1885610000000001E-3</v>
      </c>
      <c r="I305" s="2">
        <v>1.028289</v>
      </c>
      <c r="J305" s="4">
        <v>-3.1738279999999999</v>
      </c>
      <c r="N305">
        <f t="shared" si="4"/>
        <v>-3.1719999999999997</v>
      </c>
    </row>
    <row r="306" spans="1:14" x14ac:dyDescent="0.25">
      <c r="A306">
        <v>29.8</v>
      </c>
      <c r="B306" s="28">
        <v>1.03309759547383</v>
      </c>
      <c r="C306">
        <v>-103</v>
      </c>
      <c r="D306">
        <v>-3.1640985781709001</v>
      </c>
      <c r="E306">
        <v>-103</v>
      </c>
      <c r="F306">
        <v>-3.1622760573898803E-2</v>
      </c>
      <c r="H306" s="2">
        <v>1.192563E-3</v>
      </c>
      <c r="I306" s="2">
        <v>1.0330980000000001</v>
      </c>
      <c r="J306" s="4">
        <v>-3.1433110000000002</v>
      </c>
      <c r="N306">
        <f t="shared" si="4"/>
        <v>-3.1414999999999997</v>
      </c>
    </row>
    <row r="307" spans="1:14" x14ac:dyDescent="0.25">
      <c r="A307">
        <v>29.9</v>
      </c>
      <c r="B307" s="28">
        <v>1.03790664780764</v>
      </c>
      <c r="C307">
        <v>-104</v>
      </c>
      <c r="D307">
        <v>-3.1637583972597998</v>
      </c>
      <c r="E307">
        <v>-104</v>
      </c>
      <c r="F307">
        <v>-3.16193607242298E-2</v>
      </c>
      <c r="H307" s="2">
        <v>1.1965649999999999E-3</v>
      </c>
      <c r="I307" s="2">
        <v>1.0379069999999999</v>
      </c>
      <c r="J307" s="4">
        <v>-3.1738279999999999</v>
      </c>
      <c r="N307">
        <f t="shared" si="4"/>
        <v>-3.1719999999999997</v>
      </c>
    </row>
    <row r="308" spans="1:14" x14ac:dyDescent="0.25">
      <c r="A308">
        <v>30</v>
      </c>
      <c r="B308" s="28">
        <v>1.04271570014144</v>
      </c>
      <c r="C308">
        <v>-104</v>
      </c>
      <c r="D308">
        <v>-3.1634181333976898</v>
      </c>
      <c r="E308">
        <v>-104</v>
      </c>
      <c r="F308">
        <v>-3.1615960045528503E-2</v>
      </c>
      <c r="H308" s="2">
        <v>1.200567E-3</v>
      </c>
      <c r="I308" s="2">
        <v>1.042716</v>
      </c>
      <c r="J308" s="4">
        <v>-3.1738279999999999</v>
      </c>
      <c r="N308">
        <f t="shared" si="4"/>
        <v>-3.1719999999999997</v>
      </c>
    </row>
    <row r="309" spans="1:14" x14ac:dyDescent="0.25">
      <c r="A309">
        <v>30.1</v>
      </c>
      <c r="B309" s="28">
        <v>1.04752475247525</v>
      </c>
      <c r="C309">
        <v>-104</v>
      </c>
      <c r="D309">
        <v>-3.1630777294119099</v>
      </c>
      <c r="E309">
        <v>-104</v>
      </c>
      <c r="F309">
        <v>-3.16125579663976E-2</v>
      </c>
      <c r="H309" s="2">
        <v>1.204569E-3</v>
      </c>
      <c r="I309" s="2">
        <v>1.047525</v>
      </c>
      <c r="J309" s="4">
        <v>-3.1738279999999999</v>
      </c>
      <c r="N309">
        <f t="shared" si="4"/>
        <v>-3.1719999999999997</v>
      </c>
    </row>
    <row r="310" spans="1:14" x14ac:dyDescent="0.25">
      <c r="A310">
        <v>30.2</v>
      </c>
      <c r="B310" s="28">
        <v>1.05233380480905</v>
      </c>
      <c r="C310">
        <v>-104</v>
      </c>
      <c r="D310">
        <v>-3.1627371539535098</v>
      </c>
      <c r="E310">
        <v>-104</v>
      </c>
      <c r="F310">
        <v>-3.1609154173528303E-2</v>
      </c>
      <c r="H310" s="2">
        <v>1.20857E-3</v>
      </c>
      <c r="I310" s="2">
        <v>1.0523340000000001</v>
      </c>
      <c r="J310" s="4">
        <v>-3.1738279999999999</v>
      </c>
      <c r="N310">
        <f t="shared" si="4"/>
        <v>-3.1719999999999997</v>
      </c>
    </row>
    <row r="311" spans="1:14" x14ac:dyDescent="0.25">
      <c r="A311">
        <v>30.3</v>
      </c>
      <c r="B311" s="28">
        <v>1.05714285714286</v>
      </c>
      <c r="C311">
        <v>-104</v>
      </c>
      <c r="D311">
        <v>-3.1623964083240299</v>
      </c>
      <c r="E311">
        <v>-104</v>
      </c>
      <c r="F311">
        <v>-3.1605748679928401E-2</v>
      </c>
      <c r="H311" s="2">
        <v>1.2125720000000001E-3</v>
      </c>
      <c r="I311" s="2">
        <v>1.0571429999999999</v>
      </c>
      <c r="J311" s="4">
        <v>-3.1738279999999999</v>
      </c>
      <c r="N311">
        <f t="shared" si="4"/>
        <v>-3.1719999999999997</v>
      </c>
    </row>
    <row r="312" spans="1:14" x14ac:dyDescent="0.25">
      <c r="A312">
        <v>30.4</v>
      </c>
      <c r="B312" s="28">
        <v>1.0619519094766601</v>
      </c>
      <c r="C312">
        <v>-103</v>
      </c>
      <c r="D312">
        <v>-3.1620555217170199</v>
      </c>
      <c r="E312">
        <v>-103</v>
      </c>
      <c r="F312">
        <v>-3.1602341777365102E-2</v>
      </c>
      <c r="H312" s="2">
        <v>1.216574E-3</v>
      </c>
      <c r="I312" s="2">
        <v>1.061952</v>
      </c>
      <c r="J312" s="4">
        <v>-3.1433110000000002</v>
      </c>
      <c r="N312">
        <f t="shared" si="4"/>
        <v>-3.1414999999999997</v>
      </c>
    </row>
    <row r="313" spans="1:14" x14ac:dyDescent="0.25">
      <c r="A313">
        <v>30.5</v>
      </c>
      <c r="B313" s="28">
        <v>1.0667609618104701</v>
      </c>
      <c r="C313">
        <v>-103</v>
      </c>
      <c r="D313">
        <v>-3.1617145290814901</v>
      </c>
      <c r="E313">
        <v>-103</v>
      </c>
      <c r="F313">
        <v>-3.1598933815127399E-2</v>
      </c>
      <c r="H313" s="2">
        <v>1.2205759999999999E-3</v>
      </c>
      <c r="I313" s="2">
        <v>1.0667610000000001</v>
      </c>
      <c r="J313" s="4">
        <v>-3.1433110000000002</v>
      </c>
      <c r="N313">
        <f t="shared" si="4"/>
        <v>-3.1414999999999997</v>
      </c>
    </row>
    <row r="314" spans="1:14" x14ac:dyDescent="0.25">
      <c r="A314">
        <v>30.6</v>
      </c>
      <c r="B314" s="28">
        <v>1.0715700141442701</v>
      </c>
      <c r="C314">
        <v>-103</v>
      </c>
      <c r="D314">
        <v>-3.1613734374001301</v>
      </c>
      <c r="E314">
        <v>-103</v>
      </c>
      <c r="F314">
        <v>-3.1595524863001899E-2</v>
      </c>
      <c r="H314" s="2">
        <v>1.224578E-3</v>
      </c>
      <c r="I314" s="2">
        <v>1.0715699999999999</v>
      </c>
      <c r="J314" s="4">
        <v>-3.1433110000000002</v>
      </c>
      <c r="N314">
        <f t="shared" si="4"/>
        <v>-3.1414999999999997</v>
      </c>
    </row>
    <row r="315" spans="1:14" x14ac:dyDescent="0.25">
      <c r="A315">
        <v>30.7</v>
      </c>
      <c r="B315" s="28">
        <v>1.0763790664780799</v>
      </c>
      <c r="C315">
        <v>-104</v>
      </c>
      <c r="D315">
        <v>-3.16103220934641</v>
      </c>
      <c r="E315">
        <v>-104</v>
      </c>
      <c r="F315">
        <v>-3.1592114547938303E-2</v>
      </c>
      <c r="H315" s="2">
        <v>1.2285799999999999E-3</v>
      </c>
      <c r="I315" s="2">
        <v>1.076379</v>
      </c>
      <c r="J315" s="4">
        <v>-3.1738279999999999</v>
      </c>
      <c r="N315">
        <f t="shared" si="4"/>
        <v>-3.1719999999999997</v>
      </c>
    </row>
    <row r="316" spans="1:14" x14ac:dyDescent="0.25">
      <c r="A316">
        <v>30.8</v>
      </c>
      <c r="B316" s="28">
        <v>1.0811881188118799</v>
      </c>
      <c r="C316">
        <v>-104</v>
      </c>
      <c r="D316">
        <v>-3.1606907816990701</v>
      </c>
      <c r="E316">
        <v>-104</v>
      </c>
      <c r="F316">
        <v>-3.1588702238088198E-2</v>
      </c>
      <c r="H316" s="2">
        <v>1.2325820000000001E-3</v>
      </c>
      <c r="I316" s="2">
        <v>1.081188</v>
      </c>
      <c r="J316" s="4">
        <v>-3.1738279999999999</v>
      </c>
      <c r="N316">
        <f t="shared" si="4"/>
        <v>-3.1719999999999997</v>
      </c>
    </row>
    <row r="317" spans="1:14" x14ac:dyDescent="0.25">
      <c r="A317">
        <v>30.9</v>
      </c>
      <c r="B317" s="28">
        <v>1.0859971711456899</v>
      </c>
      <c r="C317">
        <v>-103</v>
      </c>
      <c r="D317">
        <v>-3.1603490953428399</v>
      </c>
      <c r="E317">
        <v>-103</v>
      </c>
      <c r="F317">
        <v>-3.1585287342639198E-2</v>
      </c>
      <c r="H317" s="2">
        <v>1.236584E-3</v>
      </c>
      <c r="I317" s="2">
        <v>1.0859970000000001</v>
      </c>
      <c r="J317" s="4">
        <v>-3.1433110000000002</v>
      </c>
      <c r="N317">
        <f t="shared" si="4"/>
        <v>-3.1414999999999997</v>
      </c>
    </row>
    <row r="318" spans="1:14" x14ac:dyDescent="0.25">
      <c r="A318">
        <v>31</v>
      </c>
      <c r="B318" s="28">
        <v>1.09080622347949</v>
      </c>
      <c r="C318">
        <v>-103</v>
      </c>
      <c r="D318">
        <v>-3.1600070963054101</v>
      </c>
      <c r="E318">
        <v>-103</v>
      </c>
      <c r="F318">
        <v>-3.15818693221794E-2</v>
      </c>
      <c r="H318" s="2">
        <v>1.2405859999999999E-3</v>
      </c>
      <c r="I318" s="2">
        <v>1.0908059999999999</v>
      </c>
      <c r="J318" s="4">
        <v>-3.1433110000000002</v>
      </c>
      <c r="N318">
        <f t="shared" si="4"/>
        <v>-3.1414999999999997</v>
      </c>
    </row>
    <row r="319" spans="1:14" x14ac:dyDescent="0.25">
      <c r="A319">
        <v>31.1</v>
      </c>
      <c r="B319" s="28">
        <v>1.0956152758133</v>
      </c>
      <c r="C319">
        <v>-104</v>
      </c>
      <c r="D319">
        <v>-3.1596647136239402</v>
      </c>
      <c r="E319">
        <v>-104</v>
      </c>
      <c r="F319">
        <v>-3.1578447467488897E-2</v>
      </c>
      <c r="H319" s="2">
        <v>1.2445869999999999E-3</v>
      </c>
      <c r="I319" s="2">
        <v>1.095615</v>
      </c>
      <c r="J319" s="4">
        <v>-3.1738279999999999</v>
      </c>
      <c r="N319">
        <f t="shared" si="4"/>
        <v>-3.1719999999999997</v>
      </c>
    </row>
    <row r="320" spans="1:14" x14ac:dyDescent="0.25">
      <c r="A320">
        <v>31.2</v>
      </c>
      <c r="B320" s="28">
        <v>1.1004243281471</v>
      </c>
      <c r="C320">
        <v>-104</v>
      </c>
      <c r="D320">
        <v>-3.15932186038384</v>
      </c>
      <c r="E320">
        <v>-104</v>
      </c>
      <c r="F320">
        <v>-3.1575020909922598E-2</v>
      </c>
      <c r="H320" s="2">
        <v>1.248589E-3</v>
      </c>
      <c r="I320" s="2">
        <v>1.1004240000000001</v>
      </c>
      <c r="J320" s="4">
        <v>-3.1738279999999999</v>
      </c>
      <c r="N320">
        <f t="shared" si="4"/>
        <v>-3.1719999999999997</v>
      </c>
    </row>
    <row r="321" spans="1:14" x14ac:dyDescent="0.25">
      <c r="A321">
        <v>31.3</v>
      </c>
      <c r="B321" s="28">
        <v>1.10523338048091</v>
      </c>
      <c r="C321">
        <v>-104</v>
      </c>
      <c r="D321">
        <v>-3.1589784637229599</v>
      </c>
      <c r="E321">
        <v>-104</v>
      </c>
      <c r="F321">
        <v>-3.15715889212786E-2</v>
      </c>
      <c r="H321" s="2">
        <v>1.2525909999999999E-3</v>
      </c>
      <c r="I321" s="2">
        <v>1.1052329999999999</v>
      </c>
      <c r="J321" s="4">
        <v>-3.1738279999999999</v>
      </c>
      <c r="N321">
        <f t="shared" si="4"/>
        <v>-3.1719999999999997</v>
      </c>
    </row>
    <row r="322" spans="1:14" x14ac:dyDescent="0.25">
      <c r="A322">
        <v>31.4</v>
      </c>
      <c r="B322" s="28">
        <v>1.11004243281471</v>
      </c>
      <c r="C322">
        <v>-104</v>
      </c>
      <c r="D322">
        <v>-3.15863448904439</v>
      </c>
      <c r="E322">
        <v>-104</v>
      </c>
      <c r="F322">
        <v>-3.1568151155786997E-2</v>
      </c>
      <c r="H322" s="2">
        <v>1.2565930000000001E-3</v>
      </c>
      <c r="I322" s="2">
        <v>1.110042</v>
      </c>
      <c r="J322" s="4">
        <v>-3.1738279999999999</v>
      </c>
      <c r="N322">
        <f t="shared" si="4"/>
        <v>-3.1719999999999997</v>
      </c>
    </row>
    <row r="323" spans="1:14" x14ac:dyDescent="0.25">
      <c r="A323">
        <v>31.5</v>
      </c>
      <c r="B323" s="28">
        <v>1.1148514851485201</v>
      </c>
      <c r="C323">
        <v>-103</v>
      </c>
      <c r="D323">
        <v>-3.1582899410594001</v>
      </c>
      <c r="E323">
        <v>-103</v>
      </c>
      <c r="F323">
        <v>-3.15647076605335E-2</v>
      </c>
      <c r="H323" s="2">
        <v>1.260595E-3</v>
      </c>
      <c r="I323" s="2">
        <v>1.114851</v>
      </c>
      <c r="J323" s="4">
        <v>-3.1433110000000002</v>
      </c>
      <c r="N323">
        <f t="shared" si="4"/>
        <v>-3.1414999999999997</v>
      </c>
    </row>
    <row r="324" spans="1:14" x14ac:dyDescent="0.25">
      <c r="A324">
        <v>31.6</v>
      </c>
      <c r="B324" s="28">
        <v>1.1196605374823201</v>
      </c>
      <c r="C324">
        <v>-103</v>
      </c>
      <c r="D324">
        <v>-3.1579448416607798</v>
      </c>
      <c r="E324">
        <v>-103</v>
      </c>
      <c r="F324">
        <v>-3.1561258654319899E-2</v>
      </c>
      <c r="H324" s="2">
        <v>1.2645969999999999E-3</v>
      </c>
      <c r="I324" s="2">
        <v>1.119661</v>
      </c>
      <c r="J324" s="4">
        <v>-3.1433110000000002</v>
      </c>
      <c r="N324">
        <f t="shared" si="4"/>
        <v>-3.1414999999999997</v>
      </c>
    </row>
    <row r="325" spans="1:14" x14ac:dyDescent="0.25">
      <c r="A325">
        <v>31.7</v>
      </c>
      <c r="B325" s="28">
        <v>1.1244695898161201</v>
      </c>
      <c r="C325">
        <v>-103</v>
      </c>
      <c r="D325">
        <v>-3.1575991962122201</v>
      </c>
      <c r="E325">
        <v>-103</v>
      </c>
      <c r="F325">
        <v>-3.1557804190751999E-2</v>
      </c>
      <c r="H325" s="2">
        <v>1.268599E-3</v>
      </c>
      <c r="I325" s="2">
        <v>1.1244700000000001</v>
      </c>
      <c r="J325" s="4">
        <v>-3.1433110000000002</v>
      </c>
      <c r="N325">
        <f t="shared" si="4"/>
        <v>-3.1414999999999997</v>
      </c>
    </row>
    <row r="326" spans="1:14" x14ac:dyDescent="0.25">
      <c r="A326">
        <v>31.8</v>
      </c>
      <c r="B326" s="28">
        <v>1.1292786421499299</v>
      </c>
      <c r="C326">
        <v>-104</v>
      </c>
      <c r="D326">
        <v>-3.1572529772178002</v>
      </c>
      <c r="E326">
        <v>-104</v>
      </c>
      <c r="F326">
        <v>-3.1554343995029301E-2</v>
      </c>
      <c r="H326" s="2">
        <v>1.2726009999999999E-3</v>
      </c>
      <c r="I326" s="2">
        <v>1.1292789999999999</v>
      </c>
      <c r="J326" s="4">
        <v>-3.1738279999999999</v>
      </c>
      <c r="N326">
        <f t="shared" si="4"/>
        <v>-3.1719999999999997</v>
      </c>
    </row>
    <row r="327" spans="1:14" x14ac:dyDescent="0.25">
      <c r="A327">
        <v>31.9</v>
      </c>
      <c r="B327" s="28">
        <v>1.1340876944837299</v>
      </c>
      <c r="C327">
        <v>-104</v>
      </c>
      <c r="D327">
        <v>-3.1569061427504099</v>
      </c>
      <c r="E327">
        <v>-104</v>
      </c>
      <c r="F327">
        <v>-3.1550877648121901E-2</v>
      </c>
      <c r="H327" s="2">
        <v>1.2766030000000001E-3</v>
      </c>
      <c r="I327" s="2">
        <v>1.134088</v>
      </c>
      <c r="J327" s="4">
        <v>-3.1738279999999999</v>
      </c>
      <c r="N327">
        <f t="shared" si="4"/>
        <v>-3.1719999999999997</v>
      </c>
    </row>
    <row r="328" spans="1:14" x14ac:dyDescent="0.25">
      <c r="A328">
        <v>32</v>
      </c>
      <c r="B328" s="28">
        <v>1.1388967468175399</v>
      </c>
      <c r="C328">
        <v>-103</v>
      </c>
      <c r="D328">
        <v>-3.1565586664674798</v>
      </c>
      <c r="E328">
        <v>-103</v>
      </c>
      <c r="F328">
        <v>-3.1547404886755899E-2</v>
      </c>
      <c r="H328" s="2">
        <v>1.2806040000000001E-3</v>
      </c>
      <c r="I328" s="2">
        <v>1.138897</v>
      </c>
      <c r="J328" s="4">
        <v>-3.1433110000000002</v>
      </c>
      <c r="N328">
        <f t="shared" si="4"/>
        <v>-3.1414999999999997</v>
      </c>
    </row>
    <row r="329" spans="1:14" x14ac:dyDescent="0.25">
      <c r="A329">
        <v>32.1</v>
      </c>
      <c r="B329" s="28">
        <v>1.14370579915134</v>
      </c>
      <c r="C329">
        <v>-102</v>
      </c>
      <c r="D329">
        <v>-3.1562105328715599</v>
      </c>
      <c r="E329">
        <v>-102</v>
      </c>
      <c r="F329">
        <v>-3.15439255560463E-2</v>
      </c>
      <c r="H329" s="2">
        <v>1.284606E-3</v>
      </c>
      <c r="I329" s="2">
        <v>1.1437059999999999</v>
      </c>
      <c r="J329" s="4">
        <v>-3.1127929999999999</v>
      </c>
      <c r="N329">
        <f t="shared" ref="N329:N392" si="5">C329*$H$2</f>
        <v>-3.1109999999999998</v>
      </c>
    </row>
    <row r="330" spans="1:14" x14ac:dyDescent="0.25">
      <c r="A330">
        <v>32.200000000000003</v>
      </c>
      <c r="B330" s="28">
        <v>1.14851485148515</v>
      </c>
      <c r="C330">
        <v>-104</v>
      </c>
      <c r="D330">
        <v>-3.1558616978158098</v>
      </c>
      <c r="E330">
        <v>-104</v>
      </c>
      <c r="F330">
        <v>-3.1540439214778601E-2</v>
      </c>
      <c r="H330" s="2">
        <v>1.2886079999999999E-3</v>
      </c>
      <c r="I330" s="2">
        <v>1.148515</v>
      </c>
      <c r="J330" s="4">
        <v>-3.1738279999999999</v>
      </c>
      <c r="N330">
        <f t="shared" si="5"/>
        <v>-3.1719999999999997</v>
      </c>
    </row>
    <row r="331" spans="1:14" x14ac:dyDescent="0.25">
      <c r="A331">
        <v>32.299999999999997</v>
      </c>
      <c r="B331" s="28">
        <v>1.15332390381895</v>
      </c>
      <c r="C331">
        <v>-104</v>
      </c>
      <c r="D331">
        <v>-3.1555120779756498</v>
      </c>
      <c r="E331">
        <v>-104</v>
      </c>
      <c r="F331">
        <v>-3.1536945030187398E-2</v>
      </c>
      <c r="H331" s="2">
        <v>1.29261E-3</v>
      </c>
      <c r="I331" s="2">
        <v>1.153324</v>
      </c>
      <c r="J331" s="4">
        <v>-3.1738279999999999</v>
      </c>
      <c r="N331">
        <f t="shared" si="5"/>
        <v>-3.1719999999999997</v>
      </c>
    </row>
    <row r="332" spans="1:14" x14ac:dyDescent="0.25">
      <c r="A332">
        <v>32.4</v>
      </c>
      <c r="B332" s="28">
        <v>1.15813295615276</v>
      </c>
      <c r="C332">
        <v>-104</v>
      </c>
      <c r="D332">
        <v>-3.1551615924582901</v>
      </c>
      <c r="E332">
        <v>-104</v>
      </c>
      <c r="F332">
        <v>-3.1533442193810303E-2</v>
      </c>
      <c r="H332" s="2">
        <v>1.2966119999999999E-3</v>
      </c>
      <c r="I332" s="2">
        <v>1.1581330000000001</v>
      </c>
      <c r="J332" s="4">
        <v>-3.1738279999999999</v>
      </c>
      <c r="N332">
        <f t="shared" si="5"/>
        <v>-3.1719999999999997</v>
      </c>
    </row>
    <row r="333" spans="1:14" x14ac:dyDescent="0.25">
      <c r="A333">
        <v>32.5</v>
      </c>
      <c r="B333" s="28">
        <v>1.16294200848656</v>
      </c>
      <c r="C333">
        <v>-104</v>
      </c>
      <c r="D333">
        <v>-3.1548102044145399</v>
      </c>
      <c r="E333">
        <v>-104</v>
      </c>
      <c r="F333">
        <v>-3.1529930337367999E-2</v>
      </c>
      <c r="H333" s="2">
        <v>1.3006140000000001E-3</v>
      </c>
      <c r="I333" s="2">
        <v>1.1629419999999999</v>
      </c>
      <c r="J333" s="4">
        <v>-3.1738279999999999</v>
      </c>
      <c r="N333">
        <f t="shared" si="5"/>
        <v>-3.1719999999999997</v>
      </c>
    </row>
    <row r="334" spans="1:14" x14ac:dyDescent="0.25">
      <c r="A334">
        <v>32.6</v>
      </c>
      <c r="B334" s="28">
        <v>1.1677510608203701</v>
      </c>
      <c r="C334">
        <v>-103</v>
      </c>
      <c r="D334">
        <v>-3.1544579278962201</v>
      </c>
      <c r="E334">
        <v>-103</v>
      </c>
      <c r="F334">
        <v>-3.1526409601297503E-2</v>
      </c>
      <c r="H334" s="2">
        <v>1.304616E-3</v>
      </c>
      <c r="I334" s="2">
        <v>1.167751</v>
      </c>
      <c r="J334" s="4">
        <v>-3.1433110000000002</v>
      </c>
      <c r="N334">
        <f t="shared" si="5"/>
        <v>-3.1414999999999997</v>
      </c>
    </row>
    <row r="335" spans="1:14" x14ac:dyDescent="0.25">
      <c r="A335">
        <v>32.700000000000003</v>
      </c>
      <c r="B335" s="28">
        <v>1.1725601131541701</v>
      </c>
      <c r="C335">
        <v>-103</v>
      </c>
      <c r="D335">
        <v>-3.1541048057519299</v>
      </c>
      <c r="E335">
        <v>-103</v>
      </c>
      <c r="F335">
        <v>-3.1522880413838099E-2</v>
      </c>
      <c r="H335" s="2">
        <v>1.3086180000000001E-3</v>
      </c>
      <c r="I335" s="2">
        <v>1.17256</v>
      </c>
      <c r="J335" s="4">
        <v>-3.1433110000000002</v>
      </c>
      <c r="N335">
        <f t="shared" si="5"/>
        <v>-3.1414999999999997</v>
      </c>
    </row>
    <row r="336" spans="1:14" x14ac:dyDescent="0.25">
      <c r="A336">
        <v>32.799999999999997</v>
      </c>
      <c r="B336" s="28">
        <v>1.1773691654879801</v>
      </c>
      <c r="C336">
        <v>-103</v>
      </c>
      <c r="D336">
        <v>-3.1537508759398598</v>
      </c>
      <c r="E336">
        <v>-103</v>
      </c>
      <c r="F336">
        <v>-3.1519343154353202E-2</v>
      </c>
      <c r="H336" s="2">
        <v>1.31262E-3</v>
      </c>
      <c r="I336" s="2">
        <v>1.1773690000000001</v>
      </c>
      <c r="J336" s="4">
        <v>-3.1433110000000002</v>
      </c>
      <c r="N336">
        <f t="shared" si="5"/>
        <v>-3.1414999999999997</v>
      </c>
    </row>
    <row r="337" spans="1:14" x14ac:dyDescent="0.25">
      <c r="A337">
        <v>32.9</v>
      </c>
      <c r="B337" s="28">
        <v>1.1821782178217799</v>
      </c>
      <c r="C337">
        <v>-103</v>
      </c>
      <c r="D337">
        <v>-3.15339614942885</v>
      </c>
      <c r="E337">
        <v>-103</v>
      </c>
      <c r="F337">
        <v>-3.1515797932467803E-2</v>
      </c>
      <c r="H337" s="2">
        <v>1.316621E-3</v>
      </c>
      <c r="I337" s="2">
        <v>1.182178</v>
      </c>
      <c r="J337" s="4">
        <v>-3.1433110000000002</v>
      </c>
      <c r="N337">
        <f t="shared" si="5"/>
        <v>-3.1414999999999997</v>
      </c>
    </row>
    <row r="338" spans="1:14" x14ac:dyDescent="0.25">
      <c r="A338">
        <v>33</v>
      </c>
      <c r="B338" s="28">
        <v>1.1869872701555899</v>
      </c>
      <c r="C338">
        <v>-104</v>
      </c>
      <c r="D338">
        <v>-3.1530406112732701</v>
      </c>
      <c r="E338">
        <v>-104</v>
      </c>
      <c r="F338">
        <v>-3.1512244598811801E-2</v>
      </c>
      <c r="H338" s="2">
        <v>1.3206229999999999E-3</v>
      </c>
      <c r="I338" s="2">
        <v>1.186987</v>
      </c>
      <c r="J338" s="4">
        <v>-3.1738279999999999</v>
      </c>
      <c r="N338">
        <f t="shared" si="5"/>
        <v>-3.1719999999999997</v>
      </c>
    </row>
    <row r="339" spans="1:14" x14ac:dyDescent="0.25">
      <c r="A339">
        <v>33.1</v>
      </c>
      <c r="B339" s="28">
        <v>1.1917963224893899</v>
      </c>
      <c r="C339">
        <v>-103</v>
      </c>
      <c r="D339">
        <v>-3.1526842390689298</v>
      </c>
      <c r="E339">
        <v>-103</v>
      </c>
      <c r="F339">
        <v>-3.1508682929472197E-2</v>
      </c>
      <c r="H339" s="2">
        <v>1.3246250000000001E-3</v>
      </c>
      <c r="I339" s="2">
        <v>1.1917960000000001</v>
      </c>
      <c r="J339" s="4">
        <v>-3.1433110000000002</v>
      </c>
      <c r="N339">
        <f t="shared" si="5"/>
        <v>-3.1414999999999997</v>
      </c>
    </row>
    <row r="340" spans="1:14" x14ac:dyDescent="0.25">
      <c r="A340">
        <v>33.200000000000003</v>
      </c>
      <c r="B340" s="28">
        <v>1.1966053748232</v>
      </c>
      <c r="C340">
        <v>-103</v>
      </c>
      <c r="D340">
        <v>-3.1523270156186101</v>
      </c>
      <c r="E340">
        <v>-103</v>
      </c>
      <c r="F340">
        <v>-3.15051127525761E-2</v>
      </c>
      <c r="H340" s="2">
        <v>1.328627E-3</v>
      </c>
      <c r="I340" s="2">
        <v>1.1966049999999999</v>
      </c>
      <c r="J340" s="4">
        <v>-3.1433110000000002</v>
      </c>
      <c r="N340">
        <f t="shared" si="5"/>
        <v>-3.1414999999999997</v>
      </c>
    </row>
    <row r="341" spans="1:14" x14ac:dyDescent="0.25">
      <c r="A341">
        <v>33.299999999999997</v>
      </c>
      <c r="B341" s="28">
        <v>1.201414427157</v>
      </c>
      <c r="C341">
        <v>-103</v>
      </c>
      <c r="D341">
        <v>-3.1519689184287398</v>
      </c>
      <c r="E341">
        <v>-103</v>
      </c>
      <c r="F341">
        <v>-3.1501533843317303E-2</v>
      </c>
      <c r="H341" s="2">
        <v>1.3326290000000001E-3</v>
      </c>
      <c r="I341" s="2">
        <v>1.201414</v>
      </c>
      <c r="J341" s="4">
        <v>-3.1433110000000002</v>
      </c>
      <c r="N341">
        <f t="shared" si="5"/>
        <v>-3.1414999999999997</v>
      </c>
    </row>
    <row r="342" spans="1:14" x14ac:dyDescent="0.25">
      <c r="A342">
        <v>33.4</v>
      </c>
      <c r="B342" s="28">
        <v>1.20622347949081</v>
      </c>
      <c r="C342">
        <v>-104</v>
      </c>
      <c r="D342">
        <v>-3.1516099092087102</v>
      </c>
      <c r="E342">
        <v>-104</v>
      </c>
      <c r="F342">
        <v>-3.1497945819009998E-2</v>
      </c>
      <c r="H342" s="2">
        <v>1.336631E-3</v>
      </c>
      <c r="I342" s="2">
        <v>1.206223</v>
      </c>
      <c r="J342" s="4">
        <v>-3.1738279999999999</v>
      </c>
      <c r="N342">
        <f t="shared" si="5"/>
        <v>-3.1719999999999997</v>
      </c>
    </row>
    <row r="343" spans="1:14" x14ac:dyDescent="0.25">
      <c r="A343">
        <v>33.5</v>
      </c>
      <c r="B343" s="28">
        <v>1.21103253182461</v>
      </c>
      <c r="C343">
        <v>-103</v>
      </c>
      <c r="D343">
        <v>-3.1512499465441302</v>
      </c>
      <c r="E343">
        <v>-103</v>
      </c>
      <c r="F343">
        <v>-3.1494348265749199E-2</v>
      </c>
      <c r="H343" s="2">
        <v>1.3406329999999999E-3</v>
      </c>
      <c r="I343" s="2">
        <v>1.211033</v>
      </c>
      <c r="J343" s="4">
        <v>-3.1433110000000002</v>
      </c>
      <c r="N343">
        <f t="shared" si="5"/>
        <v>-3.1414999999999997</v>
      </c>
    </row>
    <row r="344" spans="1:14" x14ac:dyDescent="0.25">
      <c r="A344">
        <v>33.6</v>
      </c>
      <c r="B344" s="28">
        <v>1.21584158415842</v>
      </c>
      <c r="C344">
        <v>-104</v>
      </c>
      <c r="D344">
        <v>-3.1508890043658502</v>
      </c>
      <c r="E344">
        <v>-104</v>
      </c>
      <c r="F344">
        <v>-3.14907409229934E-2</v>
      </c>
      <c r="H344" s="2">
        <v>1.3446350000000001E-3</v>
      </c>
      <c r="I344" s="2">
        <v>1.2158420000000001</v>
      </c>
      <c r="J344" s="4">
        <v>-3.1738279999999999</v>
      </c>
      <c r="N344">
        <f t="shared" si="5"/>
        <v>-3.1719999999999997</v>
      </c>
    </row>
    <row r="345" spans="1:14" x14ac:dyDescent="0.25">
      <c r="A345">
        <v>33.700000000000003</v>
      </c>
      <c r="B345" s="28">
        <v>1.2206506364922201</v>
      </c>
      <c r="C345">
        <v>-103</v>
      </c>
      <c r="D345">
        <v>-3.1505270788360402</v>
      </c>
      <c r="E345">
        <v>-103</v>
      </c>
      <c r="F345">
        <v>-3.1487123752386298E-2</v>
      </c>
      <c r="H345" s="2">
        <v>1.348637E-3</v>
      </c>
      <c r="I345" s="2">
        <v>1.2206509999999999</v>
      </c>
      <c r="J345" s="4">
        <v>-3.1433110000000002</v>
      </c>
      <c r="N345">
        <f t="shared" si="5"/>
        <v>-3.1414999999999997</v>
      </c>
    </row>
    <row r="346" spans="1:14" x14ac:dyDescent="0.25">
      <c r="A346">
        <v>33.799999999999997</v>
      </c>
      <c r="B346" s="28">
        <v>1.2254596888260301</v>
      </c>
      <c r="C346">
        <v>-103</v>
      </c>
      <c r="D346">
        <v>-3.1501641836515799</v>
      </c>
      <c r="E346">
        <v>-103</v>
      </c>
      <c r="F346">
        <v>-3.1483496890818002E-2</v>
      </c>
      <c r="H346" s="2">
        <v>1.352638E-3</v>
      </c>
      <c r="I346" s="2">
        <v>1.22546</v>
      </c>
      <c r="J346" s="4">
        <v>-3.1433110000000002</v>
      </c>
      <c r="N346">
        <f t="shared" si="5"/>
        <v>-3.1414999999999997</v>
      </c>
    </row>
    <row r="347" spans="1:14" x14ac:dyDescent="0.25">
      <c r="A347">
        <v>33.9</v>
      </c>
      <c r="B347" s="28">
        <v>1.2302687411598301</v>
      </c>
      <c r="C347">
        <v>-104</v>
      </c>
      <c r="D347">
        <v>-3.1498003395576002</v>
      </c>
      <c r="E347">
        <v>-104</v>
      </c>
      <c r="F347">
        <v>-3.14798605456202E-2</v>
      </c>
      <c r="H347" s="2">
        <v>1.3566400000000001E-3</v>
      </c>
      <c r="I347" s="2">
        <v>1.2302690000000001</v>
      </c>
      <c r="J347" s="4">
        <v>-3.1738279999999999</v>
      </c>
      <c r="N347">
        <f t="shared" si="5"/>
        <v>-3.1719999999999997</v>
      </c>
    </row>
    <row r="348" spans="1:14" x14ac:dyDescent="0.25">
      <c r="A348">
        <v>34</v>
      </c>
      <c r="B348" s="28">
        <v>1.2350777934936401</v>
      </c>
      <c r="C348">
        <v>-103</v>
      </c>
      <c r="D348">
        <v>-3.1494355754495702</v>
      </c>
      <c r="E348">
        <v>-103</v>
      </c>
      <c r="F348">
        <v>-3.14762150055811E-2</v>
      </c>
      <c r="H348" s="2">
        <v>1.360642E-3</v>
      </c>
      <c r="I348" s="2">
        <v>1.2350779999999999</v>
      </c>
      <c r="J348" s="4">
        <v>-3.1433110000000002</v>
      </c>
      <c r="N348">
        <f t="shared" si="5"/>
        <v>-3.1414999999999997</v>
      </c>
    </row>
    <row r="349" spans="1:14" x14ac:dyDescent="0.25">
      <c r="A349">
        <v>34.1</v>
      </c>
      <c r="B349" s="28">
        <v>1.2398868458274399</v>
      </c>
      <c r="C349">
        <v>-104</v>
      </c>
      <c r="D349">
        <v>-3.149069941064</v>
      </c>
      <c r="E349">
        <v>-104</v>
      </c>
      <c r="F349">
        <v>-3.1472560767779399E-2</v>
      </c>
      <c r="H349" s="2">
        <v>1.3646439999999999E-3</v>
      </c>
      <c r="I349" s="2">
        <v>1.239887</v>
      </c>
      <c r="J349" s="4">
        <v>-3.1738279999999999</v>
      </c>
      <c r="N349">
        <f t="shared" si="5"/>
        <v>-3.1719999999999997</v>
      </c>
    </row>
    <row r="350" spans="1:14" x14ac:dyDescent="0.25">
      <c r="A350">
        <v>34.200000000000003</v>
      </c>
      <c r="B350" s="28">
        <v>1.2446958981612399</v>
      </c>
      <c r="C350">
        <v>-103</v>
      </c>
      <c r="D350">
        <v>-3.148703513879</v>
      </c>
      <c r="E350">
        <v>-103</v>
      </c>
      <c r="F350">
        <v>-3.146889860655E-2</v>
      </c>
      <c r="H350" s="2">
        <v>1.3686460000000001E-3</v>
      </c>
      <c r="I350" s="2">
        <v>1.244696</v>
      </c>
      <c r="J350" s="4">
        <v>-3.1433110000000002</v>
      </c>
      <c r="N350">
        <f t="shared" si="5"/>
        <v>-3.1414999999999997</v>
      </c>
    </row>
    <row r="351" spans="1:14" x14ac:dyDescent="0.25">
      <c r="A351">
        <v>34.299999999999997</v>
      </c>
      <c r="B351" s="28">
        <v>1.2495049504950499</v>
      </c>
      <c r="C351">
        <v>-104</v>
      </c>
      <c r="D351">
        <v>-3.1483364002246899</v>
      </c>
      <c r="E351">
        <v>-104</v>
      </c>
      <c r="F351">
        <v>-3.1465229584581603E-2</v>
      </c>
      <c r="H351" s="2">
        <v>1.372648E-3</v>
      </c>
      <c r="I351" s="2">
        <v>1.2495050000000001</v>
      </c>
      <c r="J351" s="4">
        <v>-3.1738279999999999</v>
      </c>
      <c r="N351">
        <f t="shared" si="5"/>
        <v>-3.1719999999999997</v>
      </c>
    </row>
    <row r="352" spans="1:14" x14ac:dyDescent="0.25">
      <c r="A352">
        <v>34.4</v>
      </c>
      <c r="B352" s="28">
        <v>1.25431400282885</v>
      </c>
      <c r="C352">
        <v>-104</v>
      </c>
      <c r="D352">
        <v>-3.1479687421887399</v>
      </c>
      <c r="E352">
        <v>-104</v>
      </c>
      <c r="F352">
        <v>-3.1461555121932397E-2</v>
      </c>
      <c r="H352" s="2">
        <v>1.3766500000000001E-3</v>
      </c>
      <c r="I352" s="2">
        <v>1.2543139999999999</v>
      </c>
      <c r="J352" s="4">
        <v>-3.1738279999999999</v>
      </c>
      <c r="N352">
        <f t="shared" si="5"/>
        <v>-3.1719999999999997</v>
      </c>
    </row>
    <row r="353" spans="1:14" x14ac:dyDescent="0.25">
      <c r="A353">
        <v>34.5</v>
      </c>
      <c r="B353" s="28">
        <v>1.25912305516266</v>
      </c>
      <c r="C353">
        <v>-103</v>
      </c>
      <c r="D353">
        <v>-3.1476007303167899</v>
      </c>
      <c r="E353">
        <v>-103</v>
      </c>
      <c r="F353">
        <v>-3.1457877122961303E-2</v>
      </c>
      <c r="H353" s="2">
        <v>1.380652E-3</v>
      </c>
      <c r="I353" s="2">
        <v>1.259123</v>
      </c>
      <c r="J353" s="4">
        <v>-3.1433110000000002</v>
      </c>
      <c r="N353">
        <f t="shared" si="5"/>
        <v>-3.1414999999999997</v>
      </c>
    </row>
    <row r="354" spans="1:14" x14ac:dyDescent="0.25">
      <c r="A354">
        <v>34.6</v>
      </c>
      <c r="B354" s="28">
        <v>1.26393210749646</v>
      </c>
      <c r="C354">
        <v>-103</v>
      </c>
      <c r="D354">
        <v>-3.14723259893597</v>
      </c>
      <c r="E354">
        <v>-103</v>
      </c>
      <c r="F354">
        <v>-3.1454197929589901E-2</v>
      </c>
      <c r="H354" s="2">
        <v>1.3846539999999999E-3</v>
      </c>
      <c r="I354" s="2">
        <v>1.2639320000000001</v>
      </c>
      <c r="J354" s="4">
        <v>-3.1433110000000002</v>
      </c>
      <c r="N354">
        <f t="shared" si="5"/>
        <v>-3.1414999999999997</v>
      </c>
    </row>
    <row r="355" spans="1:14" x14ac:dyDescent="0.25">
      <c r="A355">
        <v>34.700000000000003</v>
      </c>
      <c r="B355" s="28">
        <v>1.26874115983027</v>
      </c>
      <c r="C355">
        <v>-103</v>
      </c>
      <c r="D355">
        <v>-3.1468645983079999</v>
      </c>
      <c r="E355">
        <v>-103</v>
      </c>
      <c r="F355">
        <v>-3.1450520042993702E-2</v>
      </c>
      <c r="H355" s="2">
        <v>1.3886549999999999E-3</v>
      </c>
      <c r="I355" s="2">
        <v>1.2687409999999999</v>
      </c>
      <c r="J355" s="4">
        <v>-3.1433110000000002</v>
      </c>
      <c r="N355">
        <f t="shared" si="5"/>
        <v>-3.1414999999999997</v>
      </c>
    </row>
    <row r="356" spans="1:14" x14ac:dyDescent="0.25">
      <c r="A356">
        <v>34.799999999999997</v>
      </c>
      <c r="B356" s="28">
        <v>1.2735502121640701</v>
      </c>
      <c r="C356">
        <v>-103</v>
      </c>
      <c r="D356">
        <v>-3.1464969725755001</v>
      </c>
      <c r="E356">
        <v>-103</v>
      </c>
      <c r="F356">
        <v>-3.1446845903193001E-2</v>
      </c>
      <c r="H356" s="2">
        <v>1.3926570000000001E-3</v>
      </c>
      <c r="I356" s="2">
        <v>1.27355</v>
      </c>
      <c r="J356" s="4">
        <v>-3.1433110000000002</v>
      </c>
      <c r="N356">
        <f t="shared" si="5"/>
        <v>-3.1414999999999997</v>
      </c>
    </row>
    <row r="357" spans="1:14" x14ac:dyDescent="0.25">
      <c r="A357">
        <v>34.9</v>
      </c>
      <c r="B357" s="28">
        <v>1.2783592644978801</v>
      </c>
      <c r="C357">
        <v>-103</v>
      </c>
      <c r="D357">
        <v>-3.1461299550864799</v>
      </c>
      <c r="E357">
        <v>-103</v>
      </c>
      <c r="F357">
        <v>-3.1443177842323498E-2</v>
      </c>
      <c r="H357" s="2">
        <v>1.396659E-3</v>
      </c>
      <c r="I357" s="2">
        <v>1.278359</v>
      </c>
      <c r="J357" s="4">
        <v>-3.1433110000000002</v>
      </c>
      <c r="N357">
        <f t="shared" si="5"/>
        <v>-3.1414999999999997</v>
      </c>
    </row>
    <row r="358" spans="1:14" x14ac:dyDescent="0.25">
      <c r="A358">
        <v>35</v>
      </c>
      <c r="B358" s="28">
        <v>1.2831683168316801</v>
      </c>
      <c r="C358">
        <v>-102</v>
      </c>
      <c r="D358">
        <v>-3.1457637637175999</v>
      </c>
      <c r="E358">
        <v>-102</v>
      </c>
      <c r="F358">
        <v>-3.1439518037896998E-2</v>
      </c>
      <c r="H358" s="2">
        <v>1.4006610000000001E-3</v>
      </c>
      <c r="I358" s="2">
        <v>1.2831680000000001</v>
      </c>
      <c r="J358" s="4">
        <v>-3.1127929999999999</v>
      </c>
      <c r="N358">
        <f t="shared" si="5"/>
        <v>-3.1109999999999998</v>
      </c>
    </row>
    <row r="359" spans="1:14" x14ac:dyDescent="0.25">
      <c r="A359">
        <v>35.1</v>
      </c>
      <c r="B359" s="28">
        <v>1.2879773691654901</v>
      </c>
      <c r="C359">
        <v>-102</v>
      </c>
      <c r="D359">
        <v>-3.1453985788172001</v>
      </c>
      <c r="E359">
        <v>-102</v>
      </c>
      <c r="F359">
        <v>-3.1435868292357998E-2</v>
      </c>
      <c r="H359" s="2">
        <v>1.404663E-3</v>
      </c>
      <c r="I359" s="2">
        <v>1.2879769999999999</v>
      </c>
      <c r="J359" s="4">
        <v>-3.1127929999999999</v>
      </c>
      <c r="N359">
        <f t="shared" si="5"/>
        <v>-3.1109999999999998</v>
      </c>
    </row>
    <row r="360" spans="1:14" x14ac:dyDescent="0.25">
      <c r="A360">
        <v>35.200000000000003</v>
      </c>
      <c r="B360" s="28">
        <v>1.2927864214992899</v>
      </c>
      <c r="C360">
        <v>-103</v>
      </c>
      <c r="D360">
        <v>-3.14503451535295</v>
      </c>
      <c r="E360">
        <v>-103</v>
      </c>
      <c r="F360">
        <v>-3.1432229754721097E-2</v>
      </c>
      <c r="H360" s="2">
        <v>1.4086649999999999E-3</v>
      </c>
      <c r="I360" s="2">
        <v>1.292786</v>
      </c>
      <c r="J360" s="4">
        <v>-3.1433110000000002</v>
      </c>
      <c r="N360">
        <f t="shared" si="5"/>
        <v>-3.1414999999999997</v>
      </c>
    </row>
    <row r="361" spans="1:14" x14ac:dyDescent="0.25">
      <c r="A361">
        <v>35.299999999999997</v>
      </c>
      <c r="B361" s="28">
        <v>1.2975954738330999</v>
      </c>
      <c r="C361">
        <v>-103</v>
      </c>
      <c r="D361">
        <v>-3.1446716240207899</v>
      </c>
      <c r="E361">
        <v>-103</v>
      </c>
      <c r="F361">
        <v>-3.1428602931653601E-2</v>
      </c>
      <c r="H361" s="2">
        <v>1.412667E-3</v>
      </c>
      <c r="I361" s="2">
        <v>1.2975950000000001</v>
      </c>
      <c r="J361" s="4">
        <v>-3.1433110000000002</v>
      </c>
      <c r="N361">
        <f t="shared" si="5"/>
        <v>-3.1414999999999997</v>
      </c>
    </row>
    <row r="362" spans="1:14" x14ac:dyDescent="0.25">
      <c r="A362">
        <v>35.4</v>
      </c>
      <c r="B362" s="28">
        <v>1.2975954738330999</v>
      </c>
      <c r="C362">
        <v>-103</v>
      </c>
      <c r="D362">
        <v>-3.1443099213147798</v>
      </c>
      <c r="E362">
        <v>-103</v>
      </c>
      <c r="F362">
        <v>-3.1424987988001099E-2</v>
      </c>
      <c r="H362" s="2">
        <v>1.416669E-3</v>
      </c>
      <c r="I362" s="2">
        <v>1.2975950000000001</v>
      </c>
      <c r="J362" s="4">
        <v>-3.1433110000000002</v>
      </c>
      <c r="N362">
        <f t="shared" si="5"/>
        <v>-3.1414999999999997</v>
      </c>
    </row>
    <row r="363" spans="1:14" x14ac:dyDescent="0.25">
      <c r="A363">
        <v>35.5</v>
      </c>
      <c r="B363" s="28">
        <v>1.2927864214992899</v>
      </c>
      <c r="C363">
        <v>-103</v>
      </c>
      <c r="D363">
        <v>-3.1439494138005899</v>
      </c>
      <c r="E363">
        <v>-103</v>
      </c>
      <c r="F363">
        <v>-3.1421384989382399E-2</v>
      </c>
      <c r="H363" s="2">
        <v>1.4206710000000001E-3</v>
      </c>
      <c r="I363" s="2">
        <v>1.292786</v>
      </c>
      <c r="J363" s="4">
        <v>-3.1433110000000002</v>
      </c>
      <c r="N363">
        <f t="shared" si="5"/>
        <v>-3.1414999999999997</v>
      </c>
    </row>
    <row r="364" spans="1:14" x14ac:dyDescent="0.25">
      <c r="A364">
        <v>35.6</v>
      </c>
      <c r="B364" s="28">
        <v>1.2879773691654901</v>
      </c>
      <c r="C364">
        <v>-104</v>
      </c>
      <c r="D364">
        <v>-3.1435901107996602</v>
      </c>
      <c r="E364">
        <v>-104</v>
      </c>
      <c r="F364">
        <v>-3.1417794028958397E-2</v>
      </c>
      <c r="H364" s="2">
        <v>1.4246720000000001E-3</v>
      </c>
      <c r="I364" s="2">
        <v>1.2879769999999999</v>
      </c>
      <c r="J364" s="4">
        <v>-3.1738279999999999</v>
      </c>
      <c r="N364">
        <f t="shared" si="5"/>
        <v>-3.1719999999999997</v>
      </c>
    </row>
    <row r="365" spans="1:14" x14ac:dyDescent="0.25">
      <c r="A365">
        <v>35.700000000000003</v>
      </c>
      <c r="B365" s="28">
        <v>1.2831683168316801</v>
      </c>
      <c r="C365">
        <v>-103</v>
      </c>
      <c r="D365">
        <v>-3.1432320428627101</v>
      </c>
      <c r="E365">
        <v>-103</v>
      </c>
      <c r="F365">
        <v>-3.1414215412060298E-2</v>
      </c>
      <c r="H365" s="2">
        <v>1.428674E-3</v>
      </c>
      <c r="I365" s="2">
        <v>1.2831680000000001</v>
      </c>
      <c r="J365" s="4">
        <v>-3.1433110000000002</v>
      </c>
      <c r="N365">
        <f t="shared" si="5"/>
        <v>-3.1414999999999997</v>
      </c>
    </row>
    <row r="366" spans="1:14" x14ac:dyDescent="0.25">
      <c r="A366">
        <v>35.799999999999997</v>
      </c>
      <c r="B366" s="28">
        <v>1.2783592644978801</v>
      </c>
      <c r="C366">
        <v>-103</v>
      </c>
      <c r="D366">
        <v>-3.1428752744465398</v>
      </c>
      <c r="E366">
        <v>-103</v>
      </c>
      <c r="F366">
        <v>-3.1410649782884603E-2</v>
      </c>
      <c r="H366" s="2">
        <v>1.4326759999999999E-3</v>
      </c>
      <c r="I366" s="2">
        <v>1.278359</v>
      </c>
      <c r="J366" s="4">
        <v>-3.1433110000000002</v>
      </c>
      <c r="N366">
        <f t="shared" si="5"/>
        <v>-3.1414999999999997</v>
      </c>
    </row>
    <row r="367" spans="1:14" x14ac:dyDescent="0.25">
      <c r="A367">
        <v>35.9</v>
      </c>
      <c r="B367" s="28">
        <v>1.2735502121640701</v>
      </c>
      <c r="C367">
        <v>-103</v>
      </c>
      <c r="D367">
        <v>-3.1425198934157699</v>
      </c>
      <c r="E367">
        <v>-103</v>
      </c>
      <c r="F367">
        <v>-3.1407098019571603E-2</v>
      </c>
      <c r="H367" s="2">
        <v>1.436678E-3</v>
      </c>
      <c r="I367" s="2">
        <v>1.27355</v>
      </c>
      <c r="J367" s="4">
        <v>-3.1433110000000002</v>
      </c>
      <c r="N367">
        <f t="shared" si="5"/>
        <v>-3.1414999999999997</v>
      </c>
    </row>
    <row r="368" spans="1:14" x14ac:dyDescent="0.25">
      <c r="A368">
        <v>36</v>
      </c>
      <c r="B368" s="28">
        <v>1.26874115983027</v>
      </c>
      <c r="C368">
        <v>-102</v>
      </c>
      <c r="D368">
        <v>-3.1421659889548899</v>
      </c>
      <c r="E368">
        <v>-102</v>
      </c>
      <c r="F368">
        <v>-3.1403561013452597E-2</v>
      </c>
      <c r="H368" s="2">
        <v>1.44068E-3</v>
      </c>
      <c r="I368" s="2">
        <v>1.2687409999999999</v>
      </c>
      <c r="J368" s="4">
        <v>-3.1127929999999999</v>
      </c>
      <c r="N368">
        <f t="shared" si="5"/>
        <v>-3.1109999999999998</v>
      </c>
    </row>
    <row r="369" spans="1:14" x14ac:dyDescent="0.25">
      <c r="A369">
        <v>36.1</v>
      </c>
      <c r="B369" s="28">
        <v>1.26393210749646</v>
      </c>
      <c r="C369">
        <v>-103</v>
      </c>
      <c r="D369">
        <v>-3.1418136294761099</v>
      </c>
      <c r="E369">
        <v>-103</v>
      </c>
      <c r="F369">
        <v>-3.1400039448255299E-2</v>
      </c>
      <c r="H369" s="2">
        <v>1.4446820000000001E-3</v>
      </c>
      <c r="I369" s="2">
        <v>1.2639320000000001</v>
      </c>
      <c r="J369" s="4">
        <v>-3.1433110000000002</v>
      </c>
      <c r="N369">
        <f t="shared" si="5"/>
        <v>-3.1414999999999997</v>
      </c>
    </row>
    <row r="370" spans="1:14" x14ac:dyDescent="0.25">
      <c r="A370">
        <v>36.200000000000003</v>
      </c>
      <c r="B370" s="28">
        <v>1.25912305516266</v>
      </c>
      <c r="C370">
        <v>-102</v>
      </c>
      <c r="D370">
        <v>-3.1414628463155099</v>
      </c>
      <c r="E370">
        <v>-102</v>
      </c>
      <c r="F370">
        <v>-3.1396533637160301E-2</v>
      </c>
      <c r="H370" s="2">
        <v>1.448684E-3</v>
      </c>
      <c r="I370" s="2">
        <v>1.259123</v>
      </c>
      <c r="J370" s="4">
        <v>-3.1127929999999999</v>
      </c>
      <c r="N370">
        <f t="shared" si="5"/>
        <v>-3.1109999999999998</v>
      </c>
    </row>
    <row r="371" spans="1:14" x14ac:dyDescent="0.25">
      <c r="A371">
        <v>36.299999999999997</v>
      </c>
      <c r="B371" s="28">
        <v>1.25431400282885</v>
      </c>
      <c r="C371">
        <v>-103</v>
      </c>
      <c r="D371">
        <v>-3.1411136290103898</v>
      </c>
      <c r="E371">
        <v>-103</v>
      </c>
      <c r="F371">
        <v>-3.1393043475600797E-2</v>
      </c>
      <c r="H371" s="2">
        <v>1.4526859999999999E-3</v>
      </c>
      <c r="I371" s="2">
        <v>1.2543139999999999</v>
      </c>
      <c r="J371" s="4">
        <v>-3.1433110000000002</v>
      </c>
      <c r="N371">
        <f t="shared" si="5"/>
        <v>-3.1414999999999997</v>
      </c>
    </row>
    <row r="372" spans="1:14" x14ac:dyDescent="0.25">
      <c r="A372">
        <v>36.4</v>
      </c>
      <c r="B372" s="28">
        <v>1.2495049504950499</v>
      </c>
      <c r="C372">
        <v>-103</v>
      </c>
      <c r="D372">
        <v>-3.1407659321574402</v>
      </c>
      <c r="E372">
        <v>-103</v>
      </c>
      <c r="F372">
        <v>-3.1389568509805101E-2</v>
      </c>
      <c r="H372" s="2">
        <v>1.456688E-3</v>
      </c>
      <c r="I372" s="2">
        <v>1.2495050000000001</v>
      </c>
      <c r="J372" s="4">
        <v>-3.1433110000000002</v>
      </c>
      <c r="N372">
        <f t="shared" si="5"/>
        <v>-3.1414999999999997</v>
      </c>
    </row>
    <row r="373" spans="1:14" x14ac:dyDescent="0.25">
      <c r="A373">
        <v>36.5</v>
      </c>
      <c r="B373" s="28">
        <v>1.2446958981612399</v>
      </c>
      <c r="C373">
        <v>-103</v>
      </c>
      <c r="D373">
        <v>-3.1404196938519702</v>
      </c>
      <c r="E373">
        <v>-103</v>
      </c>
      <c r="F373">
        <v>-3.1386108121083098E-2</v>
      </c>
      <c r="H373" s="2">
        <v>1.460689E-3</v>
      </c>
      <c r="I373" s="2">
        <v>1.244696</v>
      </c>
      <c r="J373" s="4">
        <v>-3.1433110000000002</v>
      </c>
      <c r="N373">
        <f t="shared" si="5"/>
        <v>-3.1414999999999997</v>
      </c>
    </row>
    <row r="374" spans="1:14" x14ac:dyDescent="0.25">
      <c r="A374">
        <v>36.6</v>
      </c>
      <c r="B374" s="28">
        <v>1.2398868458274399</v>
      </c>
      <c r="C374">
        <v>-103</v>
      </c>
      <c r="D374">
        <v>-3.1400748541225298</v>
      </c>
      <c r="E374">
        <v>-103</v>
      </c>
      <c r="F374">
        <v>-3.1382661710065603E-2</v>
      </c>
      <c r="H374" s="2">
        <v>1.464691E-3</v>
      </c>
      <c r="I374" s="2">
        <v>1.239887</v>
      </c>
      <c r="J374" s="4">
        <v>-3.1433110000000002</v>
      </c>
      <c r="N374">
        <f t="shared" si="5"/>
        <v>-3.1414999999999997</v>
      </c>
    </row>
    <row r="375" spans="1:14" x14ac:dyDescent="0.25">
      <c r="A375">
        <v>36.700000000000003</v>
      </c>
      <c r="B375" s="28">
        <v>1.2350777934936401</v>
      </c>
      <c r="C375">
        <v>-103</v>
      </c>
      <c r="D375">
        <v>-3.1397313617754099</v>
      </c>
      <c r="E375">
        <v>-103</v>
      </c>
      <c r="F375">
        <v>-3.1379228765110297E-2</v>
      </c>
      <c r="H375" s="2">
        <v>1.4686930000000001E-3</v>
      </c>
      <c r="I375" s="2">
        <v>1.2350779999999999</v>
      </c>
      <c r="J375" s="4">
        <v>-3.1433110000000002</v>
      </c>
      <c r="N375">
        <f t="shared" si="5"/>
        <v>-3.1414999999999997</v>
      </c>
    </row>
    <row r="376" spans="1:14" x14ac:dyDescent="0.25">
      <c r="A376">
        <v>36.799999999999997</v>
      </c>
      <c r="B376" s="28">
        <v>1.2302687411598301</v>
      </c>
      <c r="C376">
        <v>-103</v>
      </c>
      <c r="D376">
        <v>-3.13938917544204</v>
      </c>
      <c r="E376">
        <v>-103</v>
      </c>
      <c r="F376">
        <v>-3.1375808872769903E-2</v>
      </c>
      <c r="H376" s="2">
        <v>1.472695E-3</v>
      </c>
      <c r="I376" s="2">
        <v>1.2302690000000001</v>
      </c>
      <c r="J376" s="4">
        <v>-3.1433110000000002</v>
      </c>
      <c r="N376">
        <f t="shared" si="5"/>
        <v>-3.1414999999999997</v>
      </c>
    </row>
    <row r="377" spans="1:14" x14ac:dyDescent="0.25">
      <c r="A377">
        <v>36.9</v>
      </c>
      <c r="B377" s="28">
        <v>1.2254596888260301</v>
      </c>
      <c r="C377">
        <v>-103</v>
      </c>
      <c r="D377">
        <v>-3.1390482646222599</v>
      </c>
      <c r="E377">
        <v>-103</v>
      </c>
      <c r="F377">
        <v>-3.1372401728218299E-2</v>
      </c>
      <c r="H377" s="2">
        <v>1.4766969999999999E-3</v>
      </c>
      <c r="I377" s="2">
        <v>1.22546</v>
      </c>
      <c r="J377" s="4">
        <v>-3.1433110000000002</v>
      </c>
      <c r="N377">
        <f t="shared" si="5"/>
        <v>-3.1414999999999997</v>
      </c>
    </row>
    <row r="378" spans="1:14" x14ac:dyDescent="0.25">
      <c r="A378">
        <v>37</v>
      </c>
      <c r="B378" s="28">
        <v>1.2206506364922201</v>
      </c>
      <c r="C378">
        <v>-103</v>
      </c>
      <c r="D378">
        <v>-3.1387086107236399</v>
      </c>
      <c r="E378">
        <v>-103</v>
      </c>
      <c r="F378">
        <v>-3.1369007145638603E-2</v>
      </c>
      <c r="H378" s="2">
        <v>1.480699E-3</v>
      </c>
      <c r="I378" s="2">
        <v>1.2206509999999999</v>
      </c>
      <c r="J378" s="4">
        <v>-3.1433110000000002</v>
      </c>
      <c r="N378">
        <f t="shared" si="5"/>
        <v>-3.1414999999999997</v>
      </c>
    </row>
    <row r="379" spans="1:14" x14ac:dyDescent="0.25">
      <c r="A379">
        <v>37.1</v>
      </c>
      <c r="B379" s="28">
        <v>1.21584158415842</v>
      </c>
      <c r="C379">
        <v>-103</v>
      </c>
      <c r="D379">
        <v>-3.1383702080968998</v>
      </c>
      <c r="E379">
        <v>-103</v>
      </c>
      <c r="F379">
        <v>-3.1365625068570303E-2</v>
      </c>
      <c r="H379" s="2">
        <v>1.4847009999999999E-3</v>
      </c>
      <c r="I379" s="2">
        <v>1.2158420000000001</v>
      </c>
      <c r="J379" s="4">
        <v>-3.1433110000000002</v>
      </c>
      <c r="N379">
        <f t="shared" si="5"/>
        <v>-3.1414999999999997</v>
      </c>
    </row>
    <row r="380" spans="1:14" x14ac:dyDescent="0.25">
      <c r="A380">
        <v>37.200000000000003</v>
      </c>
      <c r="B380" s="28">
        <v>1.21103253182461</v>
      </c>
      <c r="C380">
        <v>-103</v>
      </c>
      <c r="D380">
        <v>-3.1380330650674901</v>
      </c>
      <c r="E380">
        <v>-103</v>
      </c>
      <c r="F380">
        <v>-3.13622555802201E-2</v>
      </c>
      <c r="H380" s="2">
        <v>1.4887030000000001E-3</v>
      </c>
      <c r="I380" s="2">
        <v>1.211033</v>
      </c>
      <c r="J380" s="4">
        <v>-3.1433110000000002</v>
      </c>
      <c r="N380">
        <f t="shared" si="5"/>
        <v>-3.1414999999999997</v>
      </c>
    </row>
    <row r="381" spans="1:14" x14ac:dyDescent="0.25">
      <c r="A381">
        <v>37.299999999999997</v>
      </c>
      <c r="B381" s="28">
        <v>1.20622347949081</v>
      </c>
      <c r="C381">
        <v>-103</v>
      </c>
      <c r="D381">
        <v>-3.1376972049633198</v>
      </c>
      <c r="E381">
        <v>-103</v>
      </c>
      <c r="F381">
        <v>-3.13588989137326E-2</v>
      </c>
      <c r="H381" s="2">
        <v>1.492705E-3</v>
      </c>
      <c r="I381" s="2">
        <v>1.206223</v>
      </c>
      <c r="J381" s="4">
        <v>-3.1433110000000002</v>
      </c>
      <c r="N381">
        <f t="shared" si="5"/>
        <v>-3.1414999999999997</v>
      </c>
    </row>
    <row r="382" spans="1:14" x14ac:dyDescent="0.25">
      <c r="A382">
        <v>37.4</v>
      </c>
      <c r="B382" s="28">
        <v>1.201414427157</v>
      </c>
      <c r="C382">
        <v>-103</v>
      </c>
      <c r="D382">
        <v>-3.1373626671386998</v>
      </c>
      <c r="E382">
        <v>-103</v>
      </c>
      <c r="F382">
        <v>-3.13555554624243E-2</v>
      </c>
      <c r="H382" s="2">
        <v>1.496706E-3</v>
      </c>
      <c r="I382" s="2">
        <v>1.201414</v>
      </c>
      <c r="J382" s="4">
        <v>-3.1433110000000002</v>
      </c>
      <c r="N382">
        <f t="shared" si="5"/>
        <v>-3.1414999999999997</v>
      </c>
    </row>
    <row r="383" spans="1:14" x14ac:dyDescent="0.25">
      <c r="A383">
        <v>37.5</v>
      </c>
      <c r="B383" s="28">
        <v>1.1966053748232</v>
      </c>
      <c r="C383">
        <v>-103</v>
      </c>
      <c r="D383">
        <v>-3.13702950799432</v>
      </c>
      <c r="E383">
        <v>-103</v>
      </c>
      <c r="F383">
        <v>-3.1352225789977102E-2</v>
      </c>
      <c r="H383" s="2">
        <v>1.5007079999999999E-3</v>
      </c>
      <c r="I383" s="2">
        <v>1.1966049999999999</v>
      </c>
      <c r="J383" s="4">
        <v>-3.1433110000000002</v>
      </c>
      <c r="N383">
        <f t="shared" si="5"/>
        <v>-3.1414999999999997</v>
      </c>
    </row>
    <row r="384" spans="1:14" x14ac:dyDescent="0.25">
      <c r="A384">
        <v>37.6</v>
      </c>
      <c r="B384" s="28">
        <v>1.1917963224893899</v>
      </c>
      <c r="C384">
        <v>-103</v>
      </c>
      <c r="D384">
        <v>-3.13669780199315</v>
      </c>
      <c r="E384">
        <v>-103</v>
      </c>
      <c r="F384">
        <v>-3.1348910640591997E-2</v>
      </c>
      <c r="H384" s="2">
        <v>1.50471E-3</v>
      </c>
      <c r="I384" s="2">
        <v>1.1917960000000001</v>
      </c>
      <c r="J384" s="4">
        <v>-3.1433110000000002</v>
      </c>
      <c r="N384">
        <f t="shared" si="5"/>
        <v>-3.1414999999999997</v>
      </c>
    </row>
    <row r="385" spans="1:14" x14ac:dyDescent="0.25">
      <c r="A385">
        <v>37.700000000000003</v>
      </c>
      <c r="B385" s="28">
        <v>1.1869872701555899</v>
      </c>
      <c r="C385">
        <v>-102</v>
      </c>
      <c r="D385">
        <v>-3.1363676368794202</v>
      </c>
      <c r="E385">
        <v>-102</v>
      </c>
      <c r="F385">
        <v>-3.1345610891205702E-2</v>
      </c>
      <c r="H385" s="2">
        <v>1.5087119999999999E-3</v>
      </c>
      <c r="I385" s="2">
        <v>1.186987</v>
      </c>
      <c r="J385" s="4">
        <v>-3.1127929999999999</v>
      </c>
      <c r="N385">
        <f t="shared" si="5"/>
        <v>-3.1109999999999998</v>
      </c>
    </row>
    <row r="386" spans="1:14" x14ac:dyDescent="0.25">
      <c r="A386">
        <v>37.799999999999997</v>
      </c>
      <c r="B386" s="28">
        <v>1.1821782178217799</v>
      </c>
      <c r="C386">
        <v>-104</v>
      </c>
      <c r="D386">
        <v>-3.13603910310013</v>
      </c>
      <c r="E386">
        <v>-104</v>
      </c>
      <c r="F386">
        <v>-3.1342327445767398E-2</v>
      </c>
      <c r="H386" s="2">
        <v>1.5127140000000001E-3</v>
      </c>
      <c r="I386" s="2">
        <v>1.182178</v>
      </c>
      <c r="J386" s="4">
        <v>-3.1738279999999999</v>
      </c>
      <c r="N386">
        <f t="shared" si="5"/>
        <v>-3.1719999999999997</v>
      </c>
    </row>
    <row r="387" spans="1:14" x14ac:dyDescent="0.25">
      <c r="A387">
        <v>37.9</v>
      </c>
      <c r="B387" s="28">
        <v>1.1773691654879801</v>
      </c>
      <c r="C387">
        <v>-103</v>
      </c>
      <c r="D387">
        <v>-3.1357123006005798</v>
      </c>
      <c r="E387">
        <v>-103</v>
      </c>
      <c r="F387">
        <v>-3.1339061303154302E-2</v>
      </c>
      <c r="H387" s="2">
        <v>1.516716E-3</v>
      </c>
      <c r="I387" s="2">
        <v>1.1773690000000001</v>
      </c>
      <c r="J387" s="4">
        <v>-3.1433110000000002</v>
      </c>
      <c r="N387">
        <f t="shared" si="5"/>
        <v>-3.1414999999999997</v>
      </c>
    </row>
    <row r="388" spans="1:14" x14ac:dyDescent="0.25">
      <c r="A388">
        <v>38</v>
      </c>
      <c r="B388" s="28">
        <v>1.1725601131541701</v>
      </c>
      <c r="C388">
        <v>-102</v>
      </c>
      <c r="D388">
        <v>-3.1353873572005</v>
      </c>
      <c r="E388">
        <v>-102</v>
      </c>
      <c r="F388">
        <v>-3.1335813740827501E-2</v>
      </c>
      <c r="H388" s="2">
        <v>1.5207179999999999E-3</v>
      </c>
      <c r="I388" s="2">
        <v>1.17256</v>
      </c>
      <c r="J388" s="4">
        <v>-3.1127929999999999</v>
      </c>
      <c r="N388">
        <f t="shared" si="5"/>
        <v>-3.1109999999999998</v>
      </c>
    </row>
    <row r="389" spans="1:14" x14ac:dyDescent="0.25">
      <c r="A389">
        <v>38.1</v>
      </c>
      <c r="B389" s="28">
        <v>1.1677510608203701</v>
      </c>
      <c r="C389">
        <v>-102</v>
      </c>
      <c r="D389">
        <v>-3.1350644122079001</v>
      </c>
      <c r="E389">
        <v>-102</v>
      </c>
      <c r="F389">
        <v>-3.1332586151064698E-2</v>
      </c>
      <c r="H389" s="2">
        <v>1.52472E-3</v>
      </c>
      <c r="I389" s="2">
        <v>1.167751</v>
      </c>
      <c r="J389" s="4">
        <v>-3.1127929999999999</v>
      </c>
      <c r="N389">
        <f t="shared" si="5"/>
        <v>-3.1109999999999998</v>
      </c>
    </row>
    <row r="390" spans="1:14" x14ac:dyDescent="0.25">
      <c r="A390">
        <v>38.200000000000003</v>
      </c>
      <c r="B390" s="28">
        <v>1.16294200848656</v>
      </c>
      <c r="C390">
        <v>-103</v>
      </c>
      <c r="D390">
        <v>-3.1347435768558101</v>
      </c>
      <c r="E390">
        <v>-103</v>
      </c>
      <c r="F390">
        <v>-3.1329379645555502E-2</v>
      </c>
      <c r="H390" s="2">
        <v>1.5287219999999999E-3</v>
      </c>
      <c r="I390" s="2">
        <v>1.1629419999999999</v>
      </c>
      <c r="J390" s="4">
        <v>-3.1433110000000002</v>
      </c>
      <c r="N390">
        <f t="shared" si="5"/>
        <v>-3.1414999999999997</v>
      </c>
    </row>
    <row r="391" spans="1:14" x14ac:dyDescent="0.25">
      <c r="A391">
        <v>38.299999999999997</v>
      </c>
      <c r="B391" s="28">
        <v>1.15813295615276</v>
      </c>
      <c r="C391">
        <v>-104</v>
      </c>
      <c r="D391">
        <v>-3.1344249352829801</v>
      </c>
      <c r="E391">
        <v>-104</v>
      </c>
      <c r="F391">
        <v>-3.1326195065202601E-2</v>
      </c>
      <c r="H391" s="2">
        <v>1.5327229999999999E-3</v>
      </c>
      <c r="I391" s="2">
        <v>1.1581330000000001</v>
      </c>
      <c r="J391" s="4">
        <v>-3.1738279999999999</v>
      </c>
      <c r="N391">
        <f t="shared" si="5"/>
        <v>-3.1719999999999997</v>
      </c>
    </row>
    <row r="392" spans="1:14" x14ac:dyDescent="0.25">
      <c r="A392">
        <v>38.4</v>
      </c>
      <c r="B392" s="28">
        <v>1.15332390381895</v>
      </c>
      <c r="C392">
        <v>-101</v>
      </c>
      <c r="D392">
        <v>-3.1341085802651798</v>
      </c>
      <c r="E392">
        <v>-101</v>
      </c>
      <c r="F392">
        <v>-3.1323033337229501E-2</v>
      </c>
      <c r="H392" s="2">
        <v>1.5367250000000001E-3</v>
      </c>
      <c r="I392" s="2">
        <v>1.153324</v>
      </c>
      <c r="J392" s="4">
        <v>-3.0822750000000001</v>
      </c>
      <c r="N392">
        <f t="shared" si="5"/>
        <v>-3.0804999999999998</v>
      </c>
    </row>
    <row r="393" spans="1:14" x14ac:dyDescent="0.25">
      <c r="A393">
        <v>38.5</v>
      </c>
      <c r="B393" s="28">
        <v>1.14851485148515</v>
      </c>
      <c r="C393">
        <v>-103</v>
      </c>
      <c r="D393">
        <v>-3.1337946141828401</v>
      </c>
      <c r="E393">
        <v>-103</v>
      </c>
      <c r="F393">
        <v>-3.1319895484850702E-2</v>
      </c>
      <c r="H393" s="2">
        <v>1.540727E-3</v>
      </c>
      <c r="I393" s="2">
        <v>1.148515</v>
      </c>
      <c r="J393" s="4">
        <v>-3.1433110000000002</v>
      </c>
      <c r="N393">
        <f t="shared" ref="N393:N456" si="6">C393*$H$2</f>
        <v>-3.1414999999999997</v>
      </c>
    </row>
    <row r="394" spans="1:14" x14ac:dyDescent="0.25">
      <c r="A394">
        <v>38.6</v>
      </c>
      <c r="B394" s="28">
        <v>1.14370579915134</v>
      </c>
      <c r="C394">
        <v>-103</v>
      </c>
      <c r="D394">
        <v>-3.1334831210174601</v>
      </c>
      <c r="E394">
        <v>-103</v>
      </c>
      <c r="F394">
        <v>-3.1316782347397501E-2</v>
      </c>
      <c r="H394" s="2">
        <v>1.5447289999999999E-3</v>
      </c>
      <c r="I394" s="2">
        <v>1.1437059999999999</v>
      </c>
      <c r="J394" s="4">
        <v>-3.1433110000000002</v>
      </c>
      <c r="N394">
        <f t="shared" si="6"/>
        <v>-3.1414999999999997</v>
      </c>
    </row>
    <row r="395" spans="1:14" x14ac:dyDescent="0.25">
      <c r="A395">
        <v>38.700000000000003</v>
      </c>
      <c r="B395" s="28">
        <v>1.1388967468175399</v>
      </c>
      <c r="C395">
        <v>-103</v>
      </c>
      <c r="D395">
        <v>-3.1331741730979301</v>
      </c>
      <c r="E395">
        <v>-103</v>
      </c>
      <c r="F395">
        <v>-3.1313694647742203E-2</v>
      </c>
      <c r="H395" s="2">
        <v>1.548731E-3</v>
      </c>
      <c r="I395" s="2">
        <v>1.138897</v>
      </c>
      <c r="J395" s="4">
        <v>-3.1433110000000002</v>
      </c>
      <c r="N395">
        <f t="shared" si="6"/>
        <v>-3.1414999999999997</v>
      </c>
    </row>
    <row r="396" spans="1:14" x14ac:dyDescent="0.25">
      <c r="A396">
        <v>38.799999999999997</v>
      </c>
      <c r="B396" s="28">
        <v>1.1340876944837299</v>
      </c>
      <c r="C396">
        <v>-103</v>
      </c>
      <c r="D396">
        <v>-3.13286786101061</v>
      </c>
      <c r="E396">
        <v>-103</v>
      </c>
      <c r="F396">
        <v>-3.1310633291226603E-2</v>
      </c>
      <c r="H396" s="2">
        <v>1.5527329999999999E-3</v>
      </c>
      <c r="I396" s="2">
        <v>1.134088</v>
      </c>
      <c r="J396" s="4">
        <v>-3.1433110000000002</v>
      </c>
      <c r="N396">
        <f t="shared" si="6"/>
        <v>-3.1414999999999997</v>
      </c>
    </row>
    <row r="397" spans="1:14" x14ac:dyDescent="0.25">
      <c r="A397">
        <v>38.9</v>
      </c>
      <c r="B397" s="28">
        <v>1.1292786421499299</v>
      </c>
      <c r="C397">
        <v>-102</v>
      </c>
      <c r="D397">
        <v>-3.13256430033038</v>
      </c>
      <c r="E397">
        <v>-102</v>
      </c>
      <c r="F397">
        <v>-3.1307599432933902E-2</v>
      </c>
      <c r="H397" s="2">
        <v>1.5567350000000001E-3</v>
      </c>
      <c r="I397" s="2">
        <v>1.1292789999999999</v>
      </c>
      <c r="J397" s="4">
        <v>-3.1127929999999999</v>
      </c>
      <c r="N397">
        <f t="shared" si="6"/>
        <v>-3.1109999999999998</v>
      </c>
    </row>
    <row r="398" spans="1:14" x14ac:dyDescent="0.25">
      <c r="A398">
        <v>39</v>
      </c>
      <c r="B398" s="28">
        <v>1.1244695898161201</v>
      </c>
      <c r="C398">
        <v>-104</v>
      </c>
      <c r="D398">
        <v>-3.13226362096511</v>
      </c>
      <c r="E398">
        <v>-104</v>
      </c>
      <c r="F398">
        <v>-3.1304594371194303E-2</v>
      </c>
      <c r="H398" s="2">
        <v>1.560737E-3</v>
      </c>
      <c r="I398" s="2">
        <v>1.1244700000000001</v>
      </c>
      <c r="J398" s="4">
        <v>-3.1738279999999999</v>
      </c>
      <c r="N398">
        <f t="shared" si="6"/>
        <v>-3.1719999999999997</v>
      </c>
    </row>
    <row r="399" spans="1:14" x14ac:dyDescent="0.25">
      <c r="A399">
        <v>39.1</v>
      </c>
      <c r="B399" s="28">
        <v>1.1196605374823201</v>
      </c>
      <c r="C399">
        <v>-103</v>
      </c>
      <c r="D399">
        <v>-3.1319659738701802</v>
      </c>
      <c r="E399">
        <v>-103</v>
      </c>
      <c r="F399">
        <v>-3.13016196146923E-2</v>
      </c>
      <c r="H399" s="2">
        <v>1.5647390000000001E-3</v>
      </c>
      <c r="I399" s="2">
        <v>1.119661</v>
      </c>
      <c r="J399" s="4">
        <v>-3.1433110000000002</v>
      </c>
      <c r="N399">
        <f t="shared" si="6"/>
        <v>-3.1414999999999997</v>
      </c>
    </row>
    <row r="400" spans="1:14" x14ac:dyDescent="0.25">
      <c r="A400">
        <v>39.200000000000003</v>
      </c>
      <c r="B400" s="28">
        <v>1.1148514851485201</v>
      </c>
      <c r="C400">
        <v>-102</v>
      </c>
      <c r="D400">
        <v>-3.1316715493400702</v>
      </c>
      <c r="E400">
        <v>-102</v>
      </c>
      <c r="F400">
        <v>-3.1298677065276503E-2</v>
      </c>
      <c r="H400" s="2">
        <v>1.5687400000000001E-3</v>
      </c>
      <c r="I400" s="2">
        <v>1.114851</v>
      </c>
      <c r="J400" s="4">
        <v>-3.1127929999999999</v>
      </c>
      <c r="N400">
        <f t="shared" si="6"/>
        <v>-3.1109999999999998</v>
      </c>
    </row>
    <row r="401" spans="1:14" x14ac:dyDescent="0.25">
      <c r="A401">
        <v>39.299999999999997</v>
      </c>
      <c r="B401" s="28">
        <v>1.11004243281471</v>
      </c>
      <c r="C401">
        <v>-103</v>
      </c>
      <c r="D401">
        <v>-3.1313805663262801</v>
      </c>
      <c r="E401">
        <v>-103</v>
      </c>
      <c r="F401">
        <v>-3.1295768911200797E-2</v>
      </c>
      <c r="H401" s="2">
        <v>1.572742E-3</v>
      </c>
      <c r="I401" s="2">
        <v>1.110042</v>
      </c>
      <c r="J401" s="4">
        <v>-3.1433110000000002</v>
      </c>
      <c r="N401">
        <f t="shared" si="6"/>
        <v>-3.1414999999999997</v>
      </c>
    </row>
    <row r="402" spans="1:14" x14ac:dyDescent="0.25">
      <c r="A402">
        <v>39.4</v>
      </c>
      <c r="B402" s="28">
        <v>1.10523338048091</v>
      </c>
      <c r="C402">
        <v>-103</v>
      </c>
      <c r="D402">
        <v>-3.13109325015993</v>
      </c>
      <c r="E402">
        <v>-103</v>
      </c>
      <c r="F402">
        <v>-3.1292897404478298E-2</v>
      </c>
      <c r="H402" s="2">
        <v>1.5767439999999999E-3</v>
      </c>
      <c r="I402" s="2">
        <v>1.1052329999999999</v>
      </c>
      <c r="J402" s="4">
        <v>-3.1433110000000002</v>
      </c>
      <c r="N402">
        <f t="shared" si="6"/>
        <v>-3.1414999999999997</v>
      </c>
    </row>
    <row r="403" spans="1:14" x14ac:dyDescent="0.25">
      <c r="A403">
        <v>39.5</v>
      </c>
      <c r="B403" s="28">
        <v>1.1004243281471</v>
      </c>
      <c r="C403">
        <v>-102</v>
      </c>
      <c r="D403">
        <v>-3.1308098334350598</v>
      </c>
      <c r="E403">
        <v>-102</v>
      </c>
      <c r="F403">
        <v>-3.1290064869710102E-2</v>
      </c>
      <c r="H403" s="2">
        <v>1.5807460000000001E-3</v>
      </c>
      <c r="I403" s="2">
        <v>1.1004240000000001</v>
      </c>
      <c r="J403" s="4">
        <v>-3.1127929999999999</v>
      </c>
      <c r="N403">
        <f t="shared" si="6"/>
        <v>-3.1109999999999998</v>
      </c>
    </row>
    <row r="404" spans="1:14" x14ac:dyDescent="0.25">
      <c r="A404">
        <v>39.6</v>
      </c>
      <c r="B404" s="28">
        <v>1.0956152758133</v>
      </c>
      <c r="C404">
        <v>-102</v>
      </c>
      <c r="D404">
        <v>-3.1305305510881598</v>
      </c>
      <c r="E404">
        <v>-102</v>
      </c>
      <c r="F404">
        <v>-3.1287273654907299E-2</v>
      </c>
      <c r="H404" s="2">
        <v>1.584748E-3</v>
      </c>
      <c r="I404" s="2">
        <v>1.095615</v>
      </c>
      <c r="J404" s="4">
        <v>-3.1127929999999999</v>
      </c>
      <c r="N404">
        <f t="shared" si="6"/>
        <v>-3.1109999999999998</v>
      </c>
    </row>
    <row r="405" spans="1:14" x14ac:dyDescent="0.25">
      <c r="A405">
        <v>39.700000000000003</v>
      </c>
      <c r="B405" s="28">
        <v>1.09080622347949</v>
      </c>
      <c r="C405">
        <v>-103</v>
      </c>
      <c r="D405">
        <v>-3.1302556180871099</v>
      </c>
      <c r="E405">
        <v>-103</v>
      </c>
      <c r="F405">
        <v>-3.1284525908510899E-2</v>
      </c>
      <c r="H405" s="2">
        <v>1.5887500000000001E-3</v>
      </c>
      <c r="I405" s="2">
        <v>1.0908059999999999</v>
      </c>
      <c r="J405" s="4">
        <v>-3.1433110000000002</v>
      </c>
      <c r="N405">
        <f t="shared" si="6"/>
        <v>-3.1414999999999997</v>
      </c>
    </row>
    <row r="406" spans="1:14" x14ac:dyDescent="0.25">
      <c r="A406">
        <v>39.799999999999997</v>
      </c>
      <c r="B406" s="28">
        <v>1.0859971711456899</v>
      </c>
      <c r="C406">
        <v>-101</v>
      </c>
      <c r="D406">
        <v>-3.1299852186934598</v>
      </c>
      <c r="E406">
        <v>-101</v>
      </c>
      <c r="F406">
        <v>-3.12818234720749E-2</v>
      </c>
      <c r="H406" s="2">
        <v>1.592752E-3</v>
      </c>
      <c r="I406" s="2">
        <v>1.0859970000000001</v>
      </c>
      <c r="J406" s="4">
        <v>-3.0822750000000001</v>
      </c>
      <c r="N406">
        <f t="shared" si="6"/>
        <v>-3.0804999999999998</v>
      </c>
    </row>
    <row r="407" spans="1:14" x14ac:dyDescent="0.25">
      <c r="A407">
        <v>39.9</v>
      </c>
      <c r="B407" s="28">
        <v>1.0811881188118799</v>
      </c>
      <c r="C407">
        <v>-103</v>
      </c>
      <c r="D407">
        <v>-3.1297195015042498</v>
      </c>
      <c r="E407">
        <v>-103</v>
      </c>
      <c r="F407">
        <v>-3.12791678307138E-2</v>
      </c>
      <c r="H407" s="2">
        <v>1.5967539999999999E-3</v>
      </c>
      <c r="I407" s="2">
        <v>1.081188</v>
      </c>
      <c r="J407" s="4">
        <v>-3.1433110000000002</v>
      </c>
      <c r="N407">
        <f t="shared" si="6"/>
        <v>-3.1414999999999997</v>
      </c>
    </row>
    <row r="408" spans="1:14" x14ac:dyDescent="0.25">
      <c r="A408">
        <v>40</v>
      </c>
      <c r="B408" s="28">
        <v>1.0763790664780799</v>
      </c>
      <c r="C408">
        <v>-102</v>
      </c>
      <c r="D408">
        <v>-3.1294585744802301</v>
      </c>
      <c r="E408">
        <v>-102</v>
      </c>
      <c r="F408">
        <v>-3.1276560063413297E-2</v>
      </c>
      <c r="H408" s="2">
        <v>1.6007560000000001E-3</v>
      </c>
      <c r="I408" s="2">
        <v>1.076379</v>
      </c>
      <c r="J408" s="4">
        <v>-3.1127929999999999</v>
      </c>
      <c r="N408">
        <f t="shared" si="6"/>
        <v>-3.1109999999999998</v>
      </c>
    </row>
    <row r="409" spans="1:14" x14ac:dyDescent="0.25">
      <c r="A409">
        <v>40.1</v>
      </c>
      <c r="B409" s="28">
        <v>1.0715700141442701</v>
      </c>
      <c r="C409">
        <v>-102</v>
      </c>
      <c r="D409">
        <v>-3.12920251154552</v>
      </c>
      <c r="E409">
        <v>-102</v>
      </c>
      <c r="F409">
        <v>-3.12740009089887E-2</v>
      </c>
      <c r="H409" s="2">
        <v>1.6047570000000001E-3</v>
      </c>
      <c r="I409" s="2">
        <v>1.0715699999999999</v>
      </c>
      <c r="J409" s="4">
        <v>-3.1127929999999999</v>
      </c>
      <c r="N409">
        <f t="shared" si="6"/>
        <v>-3.1109999999999998</v>
      </c>
    </row>
    <row r="410" spans="1:14" x14ac:dyDescent="0.25">
      <c r="A410">
        <v>40.200000000000003</v>
      </c>
      <c r="B410" s="28">
        <v>1.0667609618104701</v>
      </c>
      <c r="C410">
        <v>-103</v>
      </c>
      <c r="D410">
        <v>-3.12895135917283</v>
      </c>
      <c r="E410">
        <v>-103</v>
      </c>
      <c r="F410">
        <v>-3.12714908318995E-2</v>
      </c>
      <c r="H410" s="2">
        <v>1.608759E-3</v>
      </c>
      <c r="I410" s="2">
        <v>1.0667610000000001</v>
      </c>
      <c r="J410" s="4">
        <v>-3.1433110000000002</v>
      </c>
      <c r="N410">
        <f t="shared" si="6"/>
        <v>-3.1414999999999997</v>
      </c>
    </row>
    <row r="411" spans="1:14" x14ac:dyDescent="0.25">
      <c r="A411">
        <v>40.299999999999997</v>
      </c>
      <c r="B411" s="28">
        <v>1.0619519094766601</v>
      </c>
      <c r="C411">
        <v>-102</v>
      </c>
      <c r="D411">
        <v>-3.1287051429538901</v>
      </c>
      <c r="E411">
        <v>-102</v>
      </c>
      <c r="F411">
        <v>-3.1269030087915498E-2</v>
      </c>
      <c r="H411" s="2">
        <v>1.6127610000000001E-3</v>
      </c>
      <c r="I411" s="2">
        <v>1.061952</v>
      </c>
      <c r="J411" s="4">
        <v>-3.1127929999999999</v>
      </c>
      <c r="N411">
        <f t="shared" si="6"/>
        <v>-3.1109999999999998</v>
      </c>
    </row>
    <row r="412" spans="1:14" x14ac:dyDescent="0.25">
      <c r="A412">
        <v>40.4</v>
      </c>
      <c r="B412" s="28">
        <v>1.05714285714286</v>
      </c>
      <c r="C412">
        <v>-102</v>
      </c>
      <c r="D412">
        <v>-3.1284638741550599</v>
      </c>
      <c r="E412">
        <v>-102</v>
      </c>
      <c r="F412">
        <v>-3.1266618789635499E-2</v>
      </c>
      <c r="H412" s="2">
        <v>1.616763E-3</v>
      </c>
      <c r="I412" s="2">
        <v>1.0571429999999999</v>
      </c>
      <c r="J412" s="4">
        <v>-3.1127929999999999</v>
      </c>
      <c r="N412">
        <f t="shared" si="6"/>
        <v>-3.1109999999999998</v>
      </c>
    </row>
    <row r="413" spans="1:14" x14ac:dyDescent="0.25">
      <c r="A413">
        <v>40.5</v>
      </c>
      <c r="B413" s="28">
        <v>1.05233380480905</v>
      </c>
      <c r="C413">
        <v>-103</v>
      </c>
      <c r="D413">
        <v>-3.1282275446722601</v>
      </c>
      <c r="E413">
        <v>-103</v>
      </c>
      <c r="F413">
        <v>-3.1264256856065299E-2</v>
      </c>
      <c r="H413" s="2">
        <v>1.6207649999999999E-3</v>
      </c>
      <c r="I413" s="2">
        <v>1.0523340000000001</v>
      </c>
      <c r="J413" s="4">
        <v>-3.1433110000000002</v>
      </c>
      <c r="N413">
        <f t="shared" si="6"/>
        <v>-3.1414999999999997</v>
      </c>
    </row>
    <row r="414" spans="1:14" x14ac:dyDescent="0.25">
      <c r="A414">
        <v>40.6</v>
      </c>
      <c r="B414" s="28">
        <v>1.04752475247525</v>
      </c>
      <c r="C414">
        <v>-102</v>
      </c>
      <c r="D414">
        <v>-3.1279961277637298</v>
      </c>
      <c r="E414">
        <v>-102</v>
      </c>
      <c r="F414">
        <v>-3.1261944019941403E-2</v>
      </c>
      <c r="H414" s="2">
        <v>1.6247670000000001E-3</v>
      </c>
      <c r="I414" s="2">
        <v>1.047525</v>
      </c>
      <c r="J414" s="4">
        <v>-3.1127929999999999</v>
      </c>
      <c r="N414">
        <f t="shared" si="6"/>
        <v>-3.1109999999999998</v>
      </c>
    </row>
    <row r="415" spans="1:14" x14ac:dyDescent="0.25">
      <c r="A415">
        <v>40.700000000000003</v>
      </c>
      <c r="B415" s="28">
        <v>1.04271570014144</v>
      </c>
      <c r="C415">
        <v>-101</v>
      </c>
      <c r="D415">
        <v>-3.1277695787678401</v>
      </c>
      <c r="E415">
        <v>-101</v>
      </c>
      <c r="F415">
        <v>-3.1259679834904699E-2</v>
      </c>
      <c r="H415" s="2">
        <v>1.628769E-3</v>
      </c>
      <c r="I415" s="2">
        <v>1.042716</v>
      </c>
      <c r="J415" s="4">
        <v>-3.0822750000000001</v>
      </c>
      <c r="N415">
        <f t="shared" si="6"/>
        <v>-3.0804999999999998</v>
      </c>
    </row>
    <row r="416" spans="1:14" x14ac:dyDescent="0.25">
      <c r="A416">
        <v>40.799999999999997</v>
      </c>
      <c r="B416" s="28">
        <v>1.03790664780764</v>
      </c>
      <c r="C416">
        <v>-102</v>
      </c>
      <c r="D416">
        <v>-3.1275478068417701</v>
      </c>
      <c r="E416">
        <v>-102</v>
      </c>
      <c r="F416">
        <v>-3.12574633930503E-2</v>
      </c>
      <c r="H416" s="2">
        <v>1.6327710000000001E-3</v>
      </c>
      <c r="I416" s="2">
        <v>1.0379069999999999</v>
      </c>
      <c r="J416" s="4">
        <v>-3.1127929999999999</v>
      </c>
      <c r="N416">
        <f t="shared" si="6"/>
        <v>-3.1109999999999998</v>
      </c>
    </row>
    <row r="417" spans="1:14" x14ac:dyDescent="0.25">
      <c r="A417">
        <v>40.9</v>
      </c>
      <c r="B417" s="28">
        <v>1.03309759547383</v>
      </c>
      <c r="C417">
        <v>-102</v>
      </c>
      <c r="D417">
        <v>-3.1273306466855399</v>
      </c>
      <c r="E417">
        <v>-102</v>
      </c>
      <c r="F417">
        <v>-3.1255293042330497E-2</v>
      </c>
      <c r="H417" s="2">
        <v>1.636773E-3</v>
      </c>
      <c r="I417" s="2">
        <v>1.0330980000000001</v>
      </c>
      <c r="J417" s="4">
        <v>-3.1127929999999999</v>
      </c>
      <c r="N417">
        <f t="shared" si="6"/>
        <v>-3.1109999999999998</v>
      </c>
    </row>
    <row r="418" spans="1:14" x14ac:dyDescent="0.25">
      <c r="A418">
        <v>41</v>
      </c>
      <c r="B418" s="28">
        <v>1.0282885431400299</v>
      </c>
      <c r="C418">
        <v>-103</v>
      </c>
      <c r="D418">
        <v>-3.12711787080142</v>
      </c>
      <c r="E418">
        <v>-103</v>
      </c>
      <c r="F418">
        <v>-3.1253166509078299E-2</v>
      </c>
      <c r="H418" s="2">
        <v>1.640774E-3</v>
      </c>
      <c r="I418" s="2">
        <v>1.028289</v>
      </c>
      <c r="J418" s="4">
        <v>-3.1433110000000002</v>
      </c>
      <c r="N418">
        <f t="shared" si="6"/>
        <v>-3.1414999999999997</v>
      </c>
    </row>
    <row r="419" spans="1:14" x14ac:dyDescent="0.25">
      <c r="A419">
        <v>41.1</v>
      </c>
      <c r="B419" s="28">
        <v>1.0234794908062199</v>
      </c>
      <c r="C419">
        <v>-103</v>
      </c>
      <c r="D419">
        <v>-3.12690923070376</v>
      </c>
      <c r="E419">
        <v>-103</v>
      </c>
      <c r="F419">
        <v>-3.12510813098687E-2</v>
      </c>
      <c r="H419" s="2">
        <v>1.6447759999999999E-3</v>
      </c>
      <c r="I419" s="2">
        <v>1.023479</v>
      </c>
      <c r="J419" s="4">
        <v>-3.1433110000000002</v>
      </c>
      <c r="N419">
        <f t="shared" si="6"/>
        <v>-3.1414999999999997</v>
      </c>
    </row>
    <row r="420" spans="1:14" x14ac:dyDescent="0.25">
      <c r="A420">
        <v>41.2</v>
      </c>
      <c r="B420" s="28">
        <v>1.0186704384724199</v>
      </c>
      <c r="C420">
        <v>-103</v>
      </c>
      <c r="D420">
        <v>-3.1267044981155001</v>
      </c>
      <c r="E420">
        <v>-103</v>
      </c>
      <c r="F420">
        <v>-3.12490351632458E-2</v>
      </c>
      <c r="H420" s="2">
        <v>1.648778E-3</v>
      </c>
      <c r="I420" s="2">
        <v>1.01867</v>
      </c>
      <c r="J420" s="4">
        <v>-3.1433110000000002</v>
      </c>
      <c r="N420">
        <f t="shared" si="6"/>
        <v>-3.1414999999999997</v>
      </c>
    </row>
    <row r="421" spans="1:14" x14ac:dyDescent="0.25">
      <c r="A421">
        <v>41.3</v>
      </c>
      <c r="B421" s="28">
        <v>1.0138613861386101</v>
      </c>
      <c r="C421">
        <v>-103</v>
      </c>
      <c r="D421">
        <v>-3.1265034887735101</v>
      </c>
      <c r="E421">
        <v>-103</v>
      </c>
      <c r="F421">
        <v>-3.12470262276398E-2</v>
      </c>
      <c r="H421" s="2">
        <v>1.65278E-3</v>
      </c>
      <c r="I421" s="2">
        <v>1.0138609999999999</v>
      </c>
      <c r="J421" s="4">
        <v>-3.1433110000000002</v>
      </c>
      <c r="N421">
        <f t="shared" si="6"/>
        <v>-3.1414999999999997</v>
      </c>
    </row>
    <row r="422" spans="1:14" x14ac:dyDescent="0.25">
      <c r="A422">
        <v>41.4</v>
      </c>
      <c r="B422" s="28">
        <v>1.0090523338048101</v>
      </c>
      <c r="C422">
        <v>-103</v>
      </c>
      <c r="D422">
        <v>-3.1263060688435602</v>
      </c>
      <c r="E422">
        <v>-103</v>
      </c>
      <c r="F422">
        <v>-3.1245053165479E-2</v>
      </c>
      <c r="H422" s="2">
        <v>1.6567820000000001E-3</v>
      </c>
      <c r="I422" s="2">
        <v>1.0090520000000001</v>
      </c>
      <c r="J422" s="4">
        <v>-3.1433110000000002</v>
      </c>
      <c r="N422">
        <f t="shared" si="6"/>
        <v>-3.1414999999999997</v>
      </c>
    </row>
    <row r="423" spans="1:14" x14ac:dyDescent="0.25">
      <c r="A423">
        <v>41.5</v>
      </c>
      <c r="B423" s="28">
        <v>1.0042432814710001</v>
      </c>
      <c r="C423">
        <v>-101</v>
      </c>
      <c r="D423">
        <v>-3.1261121439452699</v>
      </c>
      <c r="E423">
        <v>-101</v>
      </c>
      <c r="F423">
        <v>-3.12431150335035E-2</v>
      </c>
      <c r="H423" s="2">
        <v>1.660784E-3</v>
      </c>
      <c r="I423" s="2">
        <v>1.004243</v>
      </c>
      <c r="J423" s="4">
        <v>-3.0822750000000001</v>
      </c>
      <c r="N423">
        <f t="shared" si="6"/>
        <v>-3.0804999999999998</v>
      </c>
    </row>
    <row r="424" spans="1:14" x14ac:dyDescent="0.25">
      <c r="A424">
        <v>41.6</v>
      </c>
      <c r="B424" s="28">
        <v>0.99943422913719904</v>
      </c>
      <c r="C424">
        <v>-102</v>
      </c>
      <c r="D424">
        <v>-3.1259216192019799</v>
      </c>
      <c r="E424">
        <v>-102</v>
      </c>
      <c r="F424">
        <v>-3.1241210883493201E-2</v>
      </c>
      <c r="H424" s="2">
        <v>1.6647859999999999E-3</v>
      </c>
      <c r="I424" s="2">
        <v>0.99943420000000005</v>
      </c>
      <c r="J424" s="4">
        <v>-3.1127929999999999</v>
      </c>
      <c r="N424">
        <f t="shared" si="6"/>
        <v>-3.1109999999999998</v>
      </c>
    </row>
    <row r="425" spans="1:14" x14ac:dyDescent="0.25">
      <c r="A425">
        <v>41.7</v>
      </c>
      <c r="B425" s="28">
        <v>0.99462517680339402</v>
      </c>
      <c r="C425">
        <v>-103</v>
      </c>
      <c r="D425">
        <v>-3.12573435927998</v>
      </c>
      <c r="E425">
        <v>-103</v>
      </c>
      <c r="F425">
        <v>-3.1239339362890299E-2</v>
      </c>
      <c r="H425" s="2">
        <v>1.668788E-3</v>
      </c>
      <c r="I425" s="2">
        <v>0.99462519999999999</v>
      </c>
      <c r="J425" s="4">
        <v>-3.1433110000000002</v>
      </c>
      <c r="N425">
        <f t="shared" si="6"/>
        <v>-3.1414999999999997</v>
      </c>
    </row>
    <row r="426" spans="1:14" x14ac:dyDescent="0.25">
      <c r="A426">
        <v>41.8</v>
      </c>
      <c r="B426" s="28">
        <v>0.98981612446959</v>
      </c>
      <c r="C426">
        <v>-102</v>
      </c>
      <c r="D426">
        <v>-3.1255501947601698</v>
      </c>
      <c r="E426">
        <v>-102</v>
      </c>
      <c r="F426">
        <v>-3.1237498778479901E-2</v>
      </c>
      <c r="H426" s="2">
        <v>1.67279E-3</v>
      </c>
      <c r="I426" s="2">
        <v>0.98981609999999998</v>
      </c>
      <c r="J426" s="4">
        <v>-3.1127929999999999</v>
      </c>
      <c r="N426">
        <f t="shared" si="6"/>
        <v>-3.1109999999999998</v>
      </c>
    </row>
    <row r="427" spans="1:14" x14ac:dyDescent="0.25">
      <c r="A427">
        <v>41.9</v>
      </c>
      <c r="B427" s="28">
        <v>0.98500707213578498</v>
      </c>
      <c r="C427">
        <v>-102</v>
      </c>
      <c r="D427">
        <v>-3.1253689458784399</v>
      </c>
      <c r="E427">
        <v>-102</v>
      </c>
      <c r="F427">
        <v>-3.1235687333656201E-2</v>
      </c>
      <c r="H427" s="2">
        <v>1.676791E-3</v>
      </c>
      <c r="I427" s="2">
        <v>0.98500710000000002</v>
      </c>
      <c r="J427" s="4">
        <v>-3.1127929999999999</v>
      </c>
      <c r="N427">
        <f t="shared" si="6"/>
        <v>-3.1109999999999998</v>
      </c>
    </row>
    <row r="428" spans="1:14" x14ac:dyDescent="0.25">
      <c r="A428">
        <v>42</v>
      </c>
      <c r="B428" s="28">
        <v>0.98019801980197996</v>
      </c>
      <c r="C428">
        <v>-102</v>
      </c>
      <c r="D428">
        <v>-3.1251904172924299</v>
      </c>
      <c r="E428">
        <v>-102</v>
      </c>
      <c r="F428">
        <v>-3.12339030761207E-2</v>
      </c>
      <c r="H428" s="2">
        <v>1.6807930000000001E-3</v>
      </c>
      <c r="I428" s="2">
        <v>0.98019800000000001</v>
      </c>
      <c r="J428" s="4">
        <v>-3.1127929999999999</v>
      </c>
      <c r="N428">
        <f t="shared" si="6"/>
        <v>-3.1109999999999998</v>
      </c>
    </row>
    <row r="429" spans="1:14" x14ac:dyDescent="0.25">
      <c r="A429">
        <v>42.1</v>
      </c>
      <c r="B429" s="28">
        <v>0.97538896746817505</v>
      </c>
      <c r="C429">
        <v>-103</v>
      </c>
      <c r="D429">
        <v>-3.1250143870465901</v>
      </c>
      <c r="E429">
        <v>-103</v>
      </c>
      <c r="F429">
        <v>-3.1232143787596499E-2</v>
      </c>
      <c r="H429" s="2">
        <v>1.684795E-3</v>
      </c>
      <c r="I429" s="2">
        <v>0.97538899999999995</v>
      </c>
      <c r="J429" s="4">
        <v>-3.1433110000000002</v>
      </c>
      <c r="N429">
        <f t="shared" si="6"/>
        <v>-3.1414999999999997</v>
      </c>
    </row>
    <row r="430" spans="1:14" x14ac:dyDescent="0.25">
      <c r="A430">
        <v>42.2</v>
      </c>
      <c r="B430" s="28">
        <v>0.97057991513437103</v>
      </c>
      <c r="C430">
        <v>-102</v>
      </c>
      <c r="D430">
        <v>-3.1248406187004698</v>
      </c>
      <c r="E430">
        <v>-102</v>
      </c>
      <c r="F430">
        <v>-3.1230407105040901E-2</v>
      </c>
      <c r="H430" s="2">
        <v>1.6887969999999999E-3</v>
      </c>
      <c r="I430" s="2">
        <v>0.97057990000000005</v>
      </c>
      <c r="J430" s="4">
        <v>-3.1127929999999999</v>
      </c>
      <c r="N430">
        <f t="shared" si="6"/>
        <v>-3.1109999999999998</v>
      </c>
    </row>
    <row r="431" spans="1:14" x14ac:dyDescent="0.25">
      <c r="A431">
        <v>42.3</v>
      </c>
      <c r="B431" s="28">
        <v>0.96577086280056601</v>
      </c>
      <c r="C431">
        <v>-101</v>
      </c>
      <c r="D431">
        <v>-3.1246688676564598</v>
      </c>
      <c r="E431">
        <v>-101</v>
      </c>
      <c r="F431">
        <v>-3.1228690583886901E-2</v>
      </c>
      <c r="H431" s="2">
        <v>1.692799E-3</v>
      </c>
      <c r="I431" s="2">
        <v>0.96577089999999999</v>
      </c>
      <c r="J431" s="4">
        <v>-3.0822750000000001</v>
      </c>
      <c r="N431">
        <f t="shared" si="6"/>
        <v>-3.0804999999999998</v>
      </c>
    </row>
    <row r="432" spans="1:14" x14ac:dyDescent="0.25">
      <c r="A432">
        <v>42.4</v>
      </c>
      <c r="B432" s="28">
        <v>0.96096181046676099</v>
      </c>
      <c r="C432">
        <v>-102</v>
      </c>
      <c r="D432">
        <v>-3.1244988527238098</v>
      </c>
      <c r="E432">
        <v>-102</v>
      </c>
      <c r="F432">
        <v>-3.1226991413846401E-2</v>
      </c>
      <c r="H432" s="2">
        <v>1.696801E-3</v>
      </c>
      <c r="I432" s="2">
        <v>0.96096179999999998</v>
      </c>
      <c r="J432" s="4">
        <v>-3.1127929999999999</v>
      </c>
      <c r="N432">
        <f t="shared" si="6"/>
        <v>-3.1109999999999998</v>
      </c>
    </row>
    <row r="433" spans="1:14" x14ac:dyDescent="0.25">
      <c r="A433">
        <v>42.5</v>
      </c>
      <c r="B433" s="28">
        <v>0.95615275813295597</v>
      </c>
      <c r="C433">
        <v>-103</v>
      </c>
      <c r="D433">
        <v>-3.12433023346922</v>
      </c>
      <c r="E433">
        <v>-103</v>
      </c>
      <c r="F433">
        <v>-3.1225306192547399E-2</v>
      </c>
      <c r="H433" s="2">
        <v>1.7008030000000001E-3</v>
      </c>
      <c r="I433" s="2">
        <v>0.95615280000000002</v>
      </c>
      <c r="J433" s="4">
        <v>-3.1433110000000002</v>
      </c>
      <c r="N433">
        <f t="shared" si="6"/>
        <v>-3.1414999999999997</v>
      </c>
    </row>
    <row r="434" spans="1:14" x14ac:dyDescent="0.25">
      <c r="A434">
        <v>42.6</v>
      </c>
      <c r="B434" s="28">
        <v>0.95134370579915095</v>
      </c>
      <c r="C434">
        <v>-102</v>
      </c>
      <c r="D434">
        <v>-3.12416263390514</v>
      </c>
      <c r="E434">
        <v>-102</v>
      </c>
      <c r="F434">
        <v>-3.1223631162280101E-2</v>
      </c>
      <c r="H434" s="2">
        <v>1.704805E-3</v>
      </c>
      <c r="I434" s="2">
        <v>0.95134370000000001</v>
      </c>
      <c r="J434" s="4">
        <v>-3.1127929999999999</v>
      </c>
      <c r="N434">
        <f t="shared" si="6"/>
        <v>-3.1109999999999998</v>
      </c>
    </row>
    <row r="435" spans="1:14" x14ac:dyDescent="0.25">
      <c r="A435">
        <v>42.7</v>
      </c>
      <c r="B435" s="28">
        <v>0.94653465346534704</v>
      </c>
      <c r="C435">
        <v>-104</v>
      </c>
      <c r="D435">
        <v>-3.1239956835523301</v>
      </c>
      <c r="E435">
        <v>-104</v>
      </c>
      <c r="F435">
        <v>-3.1221962620385998E-2</v>
      </c>
      <c r="H435" s="2">
        <v>1.7088069999999999E-3</v>
      </c>
      <c r="I435" s="2">
        <v>0.94653469999999995</v>
      </c>
      <c r="J435" s="4">
        <v>-3.1738279999999999</v>
      </c>
      <c r="N435">
        <f t="shared" si="6"/>
        <v>-3.1719999999999997</v>
      </c>
    </row>
    <row r="436" spans="1:14" x14ac:dyDescent="0.25">
      <c r="A436">
        <v>42.8</v>
      </c>
      <c r="B436" s="28">
        <v>0.94172560113154202</v>
      </c>
      <c r="C436">
        <v>-103</v>
      </c>
      <c r="D436">
        <v>-3.12382905270651</v>
      </c>
      <c r="E436">
        <v>-103</v>
      </c>
      <c r="F436">
        <v>-3.12202972717215E-2</v>
      </c>
      <c r="H436" s="2">
        <v>1.7128079999999999E-3</v>
      </c>
      <c r="I436" s="2">
        <v>0.94172560000000005</v>
      </c>
      <c r="J436" s="4">
        <v>-3.1433110000000002</v>
      </c>
      <c r="N436">
        <f t="shared" si="6"/>
        <v>-3.1414999999999997</v>
      </c>
    </row>
    <row r="437" spans="1:14" x14ac:dyDescent="0.25">
      <c r="A437">
        <v>42.9</v>
      </c>
      <c r="B437" s="28">
        <v>0.936916548797737</v>
      </c>
      <c r="C437">
        <v>-103</v>
      </c>
      <c r="D437">
        <v>-3.12366248191011</v>
      </c>
      <c r="E437">
        <v>-103</v>
      </c>
      <c r="F437">
        <v>-3.1218632523205302E-2</v>
      </c>
      <c r="H437" s="2">
        <v>1.71681E-3</v>
      </c>
      <c r="I437" s="2">
        <v>0.93691650000000004</v>
      </c>
      <c r="J437" s="4">
        <v>-3.1433110000000002</v>
      </c>
      <c r="N437">
        <f t="shared" si="6"/>
        <v>-3.1414999999999997</v>
      </c>
    </row>
    <row r="438" spans="1:14" x14ac:dyDescent="0.25">
      <c r="A438">
        <v>43</v>
      </c>
      <c r="B438" s="28">
        <v>0.93210749646393198</v>
      </c>
      <c r="C438">
        <v>-102</v>
      </c>
      <c r="D438">
        <v>-3.1234957824587402</v>
      </c>
      <c r="E438">
        <v>-102</v>
      </c>
      <c r="F438">
        <v>-3.1216966488880501E-2</v>
      </c>
      <c r="H438" s="2">
        <v>1.7208119999999999E-3</v>
      </c>
      <c r="I438" s="2">
        <v>0.93210749999999998</v>
      </c>
      <c r="J438" s="4">
        <v>-3.1127929999999999</v>
      </c>
      <c r="N438">
        <f t="shared" si="6"/>
        <v>-3.1109999999999998</v>
      </c>
    </row>
    <row r="439" spans="1:14" x14ac:dyDescent="0.25">
      <c r="A439">
        <v>43.1</v>
      </c>
      <c r="B439" s="28">
        <v>0.92729844413012696</v>
      </c>
      <c r="C439">
        <v>-103</v>
      </c>
      <c r="D439">
        <v>-3.12332880794319</v>
      </c>
      <c r="E439">
        <v>-103</v>
      </c>
      <c r="F439">
        <v>-3.12152977054981E-2</v>
      </c>
      <c r="H439" s="2">
        <v>1.7248140000000001E-3</v>
      </c>
      <c r="I439" s="2">
        <v>0.92729839999999997</v>
      </c>
      <c r="J439" s="4">
        <v>-3.1433110000000002</v>
      </c>
      <c r="N439">
        <f t="shared" si="6"/>
        <v>-3.1414999999999997</v>
      </c>
    </row>
    <row r="440" spans="1:14" x14ac:dyDescent="0.25">
      <c r="A440">
        <v>43.2</v>
      </c>
      <c r="B440" s="28">
        <v>0.92248939179632305</v>
      </c>
      <c r="C440">
        <v>-103</v>
      </c>
      <c r="D440">
        <v>-3.12316143737735</v>
      </c>
      <c r="E440">
        <v>-103</v>
      </c>
      <c r="F440">
        <v>-3.1213624963894199E-2</v>
      </c>
      <c r="H440" s="2">
        <v>1.728816E-3</v>
      </c>
      <c r="I440" s="2">
        <v>0.92248940000000001</v>
      </c>
      <c r="J440" s="4">
        <v>-3.1433110000000002</v>
      </c>
      <c r="N440">
        <f t="shared" si="6"/>
        <v>-3.1414999999999997</v>
      </c>
    </row>
    <row r="441" spans="1:14" x14ac:dyDescent="0.25">
      <c r="A441">
        <v>43.3</v>
      </c>
      <c r="B441" s="28">
        <v>0.91768033946251804</v>
      </c>
      <c r="C441">
        <v>-102</v>
      </c>
      <c r="D441">
        <v>-3.1229935814984202</v>
      </c>
      <c r="E441">
        <v>-102</v>
      </c>
      <c r="F441">
        <v>-3.1211947371954801E-2</v>
      </c>
      <c r="H441" s="2">
        <v>1.7328179999999999E-3</v>
      </c>
      <c r="I441" s="2">
        <v>0.9176803</v>
      </c>
      <c r="J441" s="4">
        <v>-3.1127929999999999</v>
      </c>
      <c r="N441">
        <f t="shared" si="6"/>
        <v>-3.1109999999999998</v>
      </c>
    </row>
    <row r="442" spans="1:14" x14ac:dyDescent="0.25">
      <c r="A442">
        <v>43.4</v>
      </c>
      <c r="B442" s="28">
        <v>0.91287128712871302</v>
      </c>
      <c r="C442">
        <v>-103</v>
      </c>
      <c r="D442">
        <v>-3.1228251832753502</v>
      </c>
      <c r="E442">
        <v>-103</v>
      </c>
      <c r="F442">
        <v>-3.1210264359697801E-2</v>
      </c>
      <c r="H442" s="2">
        <v>1.73682E-3</v>
      </c>
      <c r="I442" s="2">
        <v>0.91287130000000005</v>
      </c>
      <c r="J442" s="4">
        <v>-3.1433110000000002</v>
      </c>
      <c r="N442">
        <f t="shared" si="6"/>
        <v>-3.1414999999999997</v>
      </c>
    </row>
    <row r="443" spans="1:14" x14ac:dyDescent="0.25">
      <c r="A443">
        <v>43.5</v>
      </c>
      <c r="B443" s="28">
        <v>0.908062234794908</v>
      </c>
      <c r="C443">
        <v>-103</v>
      </c>
      <c r="D443">
        <v>-3.1226562126258401</v>
      </c>
      <c r="E443">
        <v>-103</v>
      </c>
      <c r="F443">
        <v>-3.1208575626473702E-2</v>
      </c>
      <c r="H443" s="2">
        <v>1.7408219999999999E-3</v>
      </c>
      <c r="I443" s="2">
        <v>0.90806220000000004</v>
      </c>
      <c r="J443" s="4">
        <v>-3.1433110000000002</v>
      </c>
      <c r="N443">
        <f t="shared" si="6"/>
        <v>-3.1414999999999997</v>
      </c>
    </row>
    <row r="444" spans="1:14" x14ac:dyDescent="0.25">
      <c r="A444">
        <v>43.6</v>
      </c>
      <c r="B444" s="28">
        <v>0.90325318246110298</v>
      </c>
      <c r="C444">
        <v>-102</v>
      </c>
      <c r="D444">
        <v>-3.1224866727207501</v>
      </c>
      <c r="E444">
        <v>-102</v>
      </c>
      <c r="F444">
        <v>-3.1206881203972602E-2</v>
      </c>
      <c r="H444" s="2">
        <v>1.7448240000000001E-3</v>
      </c>
      <c r="I444" s="2">
        <v>0.90325319999999998</v>
      </c>
      <c r="J444" s="4">
        <v>-3.1127929999999999</v>
      </c>
      <c r="N444">
        <f t="shared" si="6"/>
        <v>-3.1109999999999998</v>
      </c>
    </row>
    <row r="445" spans="1:14" x14ac:dyDescent="0.25">
      <c r="A445">
        <v>43.7</v>
      </c>
      <c r="B445" s="28">
        <v>0.89844413012729796</v>
      </c>
      <c r="C445">
        <v>-104</v>
      </c>
      <c r="D445">
        <v>-3.1223166062900498</v>
      </c>
      <c r="E445">
        <v>-104</v>
      </c>
      <c r="F445">
        <v>-3.1205181519248299E-2</v>
      </c>
      <c r="H445" s="2">
        <v>1.7488250000000001E-3</v>
      </c>
      <c r="I445" s="2">
        <v>0.89844409999999997</v>
      </c>
      <c r="J445" s="4">
        <v>-3.1738279999999999</v>
      </c>
      <c r="N445">
        <f t="shared" si="6"/>
        <v>-3.1719999999999997</v>
      </c>
    </row>
    <row r="446" spans="1:14" x14ac:dyDescent="0.25">
      <c r="A446">
        <v>43.8</v>
      </c>
      <c r="B446" s="28">
        <v>0.89363507779349405</v>
      </c>
      <c r="C446">
        <v>-103</v>
      </c>
      <c r="D446">
        <v>-3.1221461077233998</v>
      </c>
      <c r="E446">
        <v>-103</v>
      </c>
      <c r="F446">
        <v>-3.1203477515653499E-2</v>
      </c>
      <c r="H446" s="2">
        <v>1.752827E-3</v>
      </c>
      <c r="I446" s="2">
        <v>0.89363510000000002</v>
      </c>
      <c r="J446" s="4">
        <v>-3.1433110000000002</v>
      </c>
      <c r="N446">
        <f t="shared" si="6"/>
        <v>-3.1414999999999997</v>
      </c>
    </row>
    <row r="447" spans="1:14" x14ac:dyDescent="0.25">
      <c r="A447">
        <v>43.9</v>
      </c>
      <c r="B447" s="28">
        <v>0.88882602545968903</v>
      </c>
      <c r="C447">
        <v>-103</v>
      </c>
      <c r="D447">
        <v>-3.1219753467578699</v>
      </c>
      <c r="E447">
        <v>-103</v>
      </c>
      <c r="F447">
        <v>-3.1201770889581398E-2</v>
      </c>
      <c r="H447" s="2">
        <v>1.7568289999999999E-3</v>
      </c>
      <c r="I447" s="2">
        <v>0.888826</v>
      </c>
      <c r="J447" s="4">
        <v>-3.1433110000000002</v>
      </c>
      <c r="N447">
        <f t="shared" si="6"/>
        <v>-3.1414999999999997</v>
      </c>
    </row>
    <row r="448" spans="1:14" x14ac:dyDescent="0.25">
      <c r="A448">
        <v>44</v>
      </c>
      <c r="B448" s="28">
        <v>0.88401697312588401</v>
      </c>
      <c r="C448">
        <v>-101</v>
      </c>
      <c r="D448">
        <v>-3.1218045632026601</v>
      </c>
      <c r="E448">
        <v>-101</v>
      </c>
      <c r="F448">
        <v>-3.12000640377425E-2</v>
      </c>
      <c r="H448" s="2">
        <v>1.760831E-3</v>
      </c>
      <c r="I448" s="2">
        <v>0.88401700000000005</v>
      </c>
      <c r="J448" s="4">
        <v>-3.0822750000000001</v>
      </c>
      <c r="N448">
        <f t="shared" si="6"/>
        <v>-3.0804999999999998</v>
      </c>
    </row>
    <row r="449" spans="1:14" x14ac:dyDescent="0.25">
      <c r="A449">
        <v>44.1</v>
      </c>
      <c r="B449" s="28">
        <v>0.87920792079207899</v>
      </c>
      <c r="C449">
        <v>-103</v>
      </c>
      <c r="D449">
        <v>-3.1216340211146201</v>
      </c>
      <c r="E449">
        <v>-103</v>
      </c>
      <c r="F449">
        <v>-3.11983595991846E-2</v>
      </c>
      <c r="H449" s="2">
        <v>1.7648329999999999E-3</v>
      </c>
      <c r="I449" s="2">
        <v>0.87920790000000004</v>
      </c>
      <c r="J449" s="4">
        <v>-3.1433110000000002</v>
      </c>
      <c r="N449">
        <f t="shared" si="6"/>
        <v>-3.1414999999999997</v>
      </c>
    </row>
    <row r="450" spans="1:14" x14ac:dyDescent="0.25">
      <c r="A450">
        <v>44.2</v>
      </c>
      <c r="B450" s="28">
        <v>0.87439886845827397</v>
      </c>
      <c r="C450">
        <v>-102</v>
      </c>
      <c r="D450">
        <v>-3.1214639745594899</v>
      </c>
      <c r="E450">
        <v>-102</v>
      </c>
      <c r="F450">
        <v>-3.1196660113101501E-2</v>
      </c>
      <c r="H450" s="2">
        <v>1.7688350000000001E-3</v>
      </c>
      <c r="I450" s="2">
        <v>0.87439889999999998</v>
      </c>
      <c r="J450" s="4">
        <v>-3.1127929999999999</v>
      </c>
      <c r="N450">
        <f t="shared" si="6"/>
        <v>-3.1109999999999998</v>
      </c>
    </row>
    <row r="451" spans="1:14" x14ac:dyDescent="0.25">
      <c r="A451">
        <v>44.3</v>
      </c>
      <c r="B451" s="28">
        <v>0.86958981612446895</v>
      </c>
      <c r="C451">
        <v>-102</v>
      </c>
      <c r="D451">
        <v>-3.1212946681294902</v>
      </c>
      <c r="E451">
        <v>-102</v>
      </c>
      <c r="F451">
        <v>-3.1194968024006502E-2</v>
      </c>
      <c r="H451" s="2">
        <v>1.772837E-3</v>
      </c>
      <c r="I451" s="2">
        <v>0.86958979999999997</v>
      </c>
      <c r="J451" s="4">
        <v>-3.1127929999999999</v>
      </c>
      <c r="N451">
        <f t="shared" si="6"/>
        <v>-3.1109999999999998</v>
      </c>
    </row>
    <row r="452" spans="1:14" x14ac:dyDescent="0.25">
      <c r="A452">
        <v>44.4</v>
      </c>
      <c r="B452" s="28">
        <v>0.86478076379066504</v>
      </c>
      <c r="C452">
        <v>-101</v>
      </c>
      <c r="D452">
        <v>-3.1211263316664901</v>
      </c>
      <c r="E452">
        <v>-101</v>
      </c>
      <c r="F452">
        <v>-3.11932856289945E-2</v>
      </c>
      <c r="H452" s="2">
        <v>1.7768389999999999E-3</v>
      </c>
      <c r="I452" s="2">
        <v>0.86478080000000002</v>
      </c>
      <c r="J452" s="4">
        <v>-3.0822750000000001</v>
      </c>
      <c r="N452">
        <f t="shared" si="6"/>
        <v>-3.0804999999999998</v>
      </c>
    </row>
    <row r="453" spans="1:14" x14ac:dyDescent="0.25">
      <c r="A453">
        <v>44.5</v>
      </c>
      <c r="B453" s="28">
        <v>0.85997171145686002</v>
      </c>
      <c r="C453">
        <v>-101</v>
      </c>
      <c r="D453">
        <v>-3.1209591460188899</v>
      </c>
      <c r="E453">
        <v>-101</v>
      </c>
      <c r="F453">
        <v>-3.1191614735507901E-2</v>
      </c>
      <c r="H453" s="2">
        <v>1.780841E-3</v>
      </c>
      <c r="I453" s="2">
        <v>0.85997170000000001</v>
      </c>
      <c r="J453" s="4">
        <v>-3.0822750000000001</v>
      </c>
      <c r="N453">
        <f t="shared" si="6"/>
        <v>-3.0804999999999998</v>
      </c>
    </row>
    <row r="454" spans="1:14" x14ac:dyDescent="0.25">
      <c r="A454">
        <v>44.6</v>
      </c>
      <c r="B454" s="28">
        <v>0.855162659123056</v>
      </c>
      <c r="C454">
        <v>-102</v>
      </c>
      <c r="D454">
        <v>-3.1207932087955101</v>
      </c>
      <c r="E454">
        <v>-102</v>
      </c>
      <c r="F454">
        <v>-3.1189956319072398E-2</v>
      </c>
      <c r="H454" s="2">
        <v>1.784842E-3</v>
      </c>
      <c r="I454" s="2">
        <v>0.85516270000000005</v>
      </c>
      <c r="J454" s="4">
        <v>-3.1127929999999999</v>
      </c>
      <c r="N454">
        <f t="shared" si="6"/>
        <v>-3.1109999999999998</v>
      </c>
    </row>
    <row r="455" spans="1:14" x14ac:dyDescent="0.25">
      <c r="A455">
        <v>44.7</v>
      </c>
      <c r="B455" s="28">
        <v>0.85035360678924998</v>
      </c>
      <c r="C455">
        <v>-102</v>
      </c>
      <c r="D455">
        <v>-3.1206285348731901</v>
      </c>
      <c r="E455">
        <v>-102</v>
      </c>
      <c r="F455">
        <v>-3.1188310528371E-2</v>
      </c>
      <c r="H455" s="2">
        <v>1.7888439999999999E-3</v>
      </c>
      <c r="I455" s="2">
        <v>0.85035360000000004</v>
      </c>
      <c r="J455" s="4">
        <v>-3.1127929999999999</v>
      </c>
      <c r="N455">
        <f t="shared" si="6"/>
        <v>-3.1109999999999998</v>
      </c>
    </row>
    <row r="456" spans="1:14" x14ac:dyDescent="0.25">
      <c r="A456">
        <v>44.8</v>
      </c>
      <c r="B456" s="28">
        <v>0.84554455445544496</v>
      </c>
      <c r="C456">
        <v>-102</v>
      </c>
      <c r="D456">
        <v>-3.1204650858649701</v>
      </c>
      <c r="E456">
        <v>-102</v>
      </c>
      <c r="F456">
        <v>-3.1186676979755201E-2</v>
      </c>
      <c r="H456" s="2">
        <v>1.7928460000000001E-3</v>
      </c>
      <c r="I456" s="2">
        <v>0.84554459999999998</v>
      </c>
      <c r="J456" s="4">
        <v>-3.1127929999999999</v>
      </c>
      <c r="N456">
        <f t="shared" si="6"/>
        <v>-3.1109999999999998</v>
      </c>
    </row>
    <row r="457" spans="1:14" x14ac:dyDescent="0.25">
      <c r="A457">
        <v>44.9</v>
      </c>
      <c r="B457" s="28">
        <v>0.84073550212164105</v>
      </c>
      <c r="C457">
        <v>-103</v>
      </c>
      <c r="D457">
        <v>-3.1203027995845201</v>
      </c>
      <c r="E457">
        <v>-103</v>
      </c>
      <c r="F457">
        <v>-3.1185055051719601E-2</v>
      </c>
      <c r="H457" s="2">
        <v>1.796848E-3</v>
      </c>
      <c r="I457" s="2">
        <v>0.84073549999999997</v>
      </c>
      <c r="J457" s="4">
        <v>-3.1433110000000002</v>
      </c>
      <c r="N457">
        <f t="shared" ref="N457:N520" si="7">C457*$H$2</f>
        <v>-3.1414999999999997</v>
      </c>
    </row>
    <row r="458" spans="1:14" x14ac:dyDescent="0.25">
      <c r="A458">
        <v>45</v>
      </c>
      <c r="B458" s="28">
        <v>0.83592644978783603</v>
      </c>
      <c r="C458">
        <v>-102</v>
      </c>
      <c r="D458">
        <v>-3.1201416137139599</v>
      </c>
      <c r="E458">
        <v>-102</v>
      </c>
      <c r="F458">
        <v>-3.1183444121444599E-2</v>
      </c>
      <c r="H458" s="2">
        <v>1.8008500000000001E-3</v>
      </c>
      <c r="I458" s="2">
        <v>0.83592639999999996</v>
      </c>
      <c r="J458" s="4">
        <v>-3.1127929999999999</v>
      </c>
      <c r="N458">
        <f t="shared" si="7"/>
        <v>-3.1109999999999998</v>
      </c>
    </row>
    <row r="459" spans="1:14" x14ac:dyDescent="0.25">
      <c r="A459">
        <v>45.1</v>
      </c>
      <c r="B459" s="28">
        <v>0.83111739745403101</v>
      </c>
      <c r="C459">
        <v>-102</v>
      </c>
      <c r="D459">
        <v>-3.1199814778825701</v>
      </c>
      <c r="E459">
        <v>-102</v>
      </c>
      <c r="F459">
        <v>-3.1181843685513098E-2</v>
      </c>
      <c r="H459" s="2">
        <v>1.804852E-3</v>
      </c>
      <c r="I459" s="2">
        <v>0.83111740000000001</v>
      </c>
      <c r="J459" s="4">
        <v>-3.1127929999999999</v>
      </c>
      <c r="N459">
        <f t="shared" si="7"/>
        <v>-3.1109999999999998</v>
      </c>
    </row>
    <row r="460" spans="1:14" x14ac:dyDescent="0.25">
      <c r="A460">
        <v>45.2</v>
      </c>
      <c r="B460" s="28">
        <v>0.826308345120226</v>
      </c>
      <c r="C460">
        <v>-102</v>
      </c>
      <c r="D460">
        <v>-3.1198223425706901</v>
      </c>
      <c r="E460">
        <v>-102</v>
      </c>
      <c r="F460">
        <v>-3.11802532490137E-2</v>
      </c>
      <c r="H460" s="2">
        <v>1.8088539999999999E-3</v>
      </c>
      <c r="I460" s="2">
        <v>0.8263083</v>
      </c>
      <c r="J460" s="4">
        <v>-3.1127929999999999</v>
      </c>
      <c r="N460">
        <f t="shared" si="7"/>
        <v>-3.1109999999999998</v>
      </c>
    </row>
    <row r="461" spans="1:14" x14ac:dyDescent="0.25">
      <c r="A461">
        <v>45.3</v>
      </c>
      <c r="B461" s="28">
        <v>0.82149929278642198</v>
      </c>
      <c r="C461">
        <v>-101</v>
      </c>
      <c r="D461">
        <v>-3.1196641364248001</v>
      </c>
      <c r="E461">
        <v>-101</v>
      </c>
      <c r="F461">
        <v>-3.1178672098822201E-2</v>
      </c>
      <c r="H461" s="2">
        <v>1.8128560000000001E-3</v>
      </c>
      <c r="I461" s="2">
        <v>0.82149930000000004</v>
      </c>
      <c r="J461" s="4">
        <v>-3.0822750000000001</v>
      </c>
      <c r="N461">
        <f t="shared" si="7"/>
        <v>-3.0804999999999998</v>
      </c>
    </row>
    <row r="462" spans="1:14" x14ac:dyDescent="0.25">
      <c r="A462">
        <v>45.4</v>
      </c>
      <c r="B462" s="28">
        <v>0.81669024045261596</v>
      </c>
      <c r="C462">
        <v>-103</v>
      </c>
      <c r="D462">
        <v>-3.11950674936242</v>
      </c>
      <c r="E462">
        <v>-103</v>
      </c>
      <c r="F462">
        <v>-3.11770991347479E-2</v>
      </c>
      <c r="H462" s="2">
        <v>1.816858E-3</v>
      </c>
      <c r="I462" s="2">
        <v>0.81669020000000003</v>
      </c>
      <c r="J462" s="4">
        <v>-3.1433110000000002</v>
      </c>
      <c r="N462">
        <f t="shared" si="7"/>
        <v>-3.1414999999999997</v>
      </c>
    </row>
    <row r="463" spans="1:14" x14ac:dyDescent="0.25">
      <c r="A463">
        <v>45.5</v>
      </c>
      <c r="B463" s="28">
        <v>0.81188118811881205</v>
      </c>
      <c r="C463">
        <v>-103</v>
      </c>
      <c r="D463">
        <v>-3.1193500446384199</v>
      </c>
      <c r="E463">
        <v>-103</v>
      </c>
      <c r="F463">
        <v>-3.1175532990127101E-2</v>
      </c>
      <c r="H463" s="2">
        <v>1.820859E-3</v>
      </c>
      <c r="I463" s="2">
        <v>0.81188119999999997</v>
      </c>
      <c r="J463" s="4">
        <v>-3.1433110000000002</v>
      </c>
      <c r="N463">
        <f t="shared" si="7"/>
        <v>-3.1414999999999997</v>
      </c>
    </row>
    <row r="464" spans="1:14" x14ac:dyDescent="0.25">
      <c r="A464">
        <v>45.6</v>
      </c>
      <c r="B464" s="28">
        <v>0.80707213578500703</v>
      </c>
      <c r="C464">
        <v>-102</v>
      </c>
      <c r="D464">
        <v>-3.1191938998731401</v>
      </c>
      <c r="E464">
        <v>-102</v>
      </c>
      <c r="F464">
        <v>-3.1173972441868099E-2</v>
      </c>
      <c r="H464" s="2">
        <v>1.8248610000000001E-3</v>
      </c>
      <c r="I464" s="2">
        <v>0.80707209999999996</v>
      </c>
      <c r="J464" s="4">
        <v>-3.1127929999999999</v>
      </c>
      <c r="N464">
        <f t="shared" si="7"/>
        <v>-3.1109999999999998</v>
      </c>
    </row>
    <row r="465" spans="1:14" x14ac:dyDescent="0.25">
      <c r="A465">
        <v>45.7</v>
      </c>
      <c r="B465" s="28">
        <v>0.80226308345120201</v>
      </c>
      <c r="C465">
        <v>-102</v>
      </c>
      <c r="D465">
        <v>-3.1190382249070598</v>
      </c>
      <c r="E465">
        <v>-102</v>
      </c>
      <c r="F465">
        <v>-3.1172416588895101E-2</v>
      </c>
      <c r="H465" s="2">
        <v>1.828863E-3</v>
      </c>
      <c r="I465" s="2">
        <v>0.80226310000000001</v>
      </c>
      <c r="J465" s="4">
        <v>-3.1127929999999999</v>
      </c>
      <c r="N465">
        <f t="shared" si="7"/>
        <v>-3.1109999999999998</v>
      </c>
    </row>
    <row r="466" spans="1:14" x14ac:dyDescent="0.25">
      <c r="A466">
        <v>45.8</v>
      </c>
      <c r="B466" s="28">
        <v>0.79745403111739799</v>
      </c>
      <c r="C466">
        <v>-102</v>
      </c>
      <c r="D466">
        <v>-3.1188829391037598</v>
      </c>
      <c r="E466">
        <v>-102</v>
      </c>
      <c r="F466">
        <v>-3.1170864625308398E-2</v>
      </c>
      <c r="H466" s="2">
        <v>1.8328649999999999E-3</v>
      </c>
      <c r="I466" s="2">
        <v>0.797454</v>
      </c>
      <c r="J466" s="4">
        <v>-3.1127929999999999</v>
      </c>
      <c r="N466">
        <f t="shared" si="7"/>
        <v>-3.1109999999999998</v>
      </c>
    </row>
    <row r="467" spans="1:14" x14ac:dyDescent="0.25">
      <c r="A467">
        <v>45.9</v>
      </c>
      <c r="B467" s="28">
        <v>0.79264497878359197</v>
      </c>
      <c r="C467">
        <v>-101</v>
      </c>
      <c r="D467">
        <v>-3.1187279428586701</v>
      </c>
      <c r="E467">
        <v>-101</v>
      </c>
      <c r="F467">
        <v>-3.1169315555635901E-2</v>
      </c>
      <c r="H467" s="2">
        <v>1.8368670000000001E-3</v>
      </c>
      <c r="I467" s="2">
        <v>0.79264500000000004</v>
      </c>
      <c r="J467" s="4">
        <v>-3.0822750000000001</v>
      </c>
      <c r="N467">
        <f t="shared" si="7"/>
        <v>-3.0804999999999998</v>
      </c>
    </row>
    <row r="468" spans="1:14" x14ac:dyDescent="0.25">
      <c r="A468">
        <v>46</v>
      </c>
      <c r="B468" s="28">
        <v>0.78783592644978795</v>
      </c>
      <c r="C468">
        <v>-102</v>
      </c>
      <c r="D468">
        <v>-3.1185730948994301</v>
      </c>
      <c r="E468">
        <v>-102</v>
      </c>
      <c r="F468">
        <v>-3.1167767967967702E-2</v>
      </c>
      <c r="H468" s="2">
        <v>1.840869E-3</v>
      </c>
      <c r="I468" s="2">
        <v>0.78783590000000003</v>
      </c>
      <c r="J468" s="4">
        <v>-3.1127929999999999</v>
      </c>
      <c r="N468">
        <f t="shared" si="7"/>
        <v>-3.1109999999999998</v>
      </c>
    </row>
    <row r="469" spans="1:14" x14ac:dyDescent="0.25">
      <c r="A469">
        <v>46.1</v>
      </c>
      <c r="B469" s="28">
        <v>0.78302687411598304</v>
      </c>
      <c r="C469">
        <v>-103</v>
      </c>
      <c r="D469">
        <v>-3.11841820696405</v>
      </c>
      <c r="E469">
        <v>-103</v>
      </c>
      <c r="F469">
        <v>-3.1166219980768399E-2</v>
      </c>
      <c r="H469" s="2">
        <v>1.8448710000000001E-3</v>
      </c>
      <c r="I469" s="2">
        <v>0.78302689999999997</v>
      </c>
      <c r="J469" s="4">
        <v>-3.1433110000000002</v>
      </c>
      <c r="N469">
        <f t="shared" si="7"/>
        <v>-3.1414999999999997</v>
      </c>
    </row>
    <row r="470" spans="1:14" x14ac:dyDescent="0.25">
      <c r="A470">
        <v>46.2</v>
      </c>
      <c r="B470" s="28">
        <v>0.77821782178217802</v>
      </c>
      <c r="C470">
        <v>-103</v>
      </c>
      <c r="D470">
        <v>-3.1182630790284902</v>
      </c>
      <c r="E470">
        <v>-103</v>
      </c>
      <c r="F470">
        <v>-3.11646695949497E-2</v>
      </c>
      <c r="H470" s="2">
        <v>1.848873E-3</v>
      </c>
      <c r="I470" s="2">
        <v>0.77821779999999996</v>
      </c>
      <c r="J470" s="4">
        <v>-3.1433110000000002</v>
      </c>
      <c r="N470">
        <f t="shared" si="7"/>
        <v>-3.1414999999999997</v>
      </c>
    </row>
    <row r="471" spans="1:14" x14ac:dyDescent="0.25">
      <c r="A471">
        <v>46.3</v>
      </c>
      <c r="B471" s="28">
        <v>0.773408769448374</v>
      </c>
      <c r="C471">
        <v>-101</v>
      </c>
      <c r="D471">
        <v>-3.1181075403273399</v>
      </c>
      <c r="E471">
        <v>-101</v>
      </c>
      <c r="F471">
        <v>-3.1163115103841101E-2</v>
      </c>
      <c r="H471" s="2">
        <v>1.8528749999999999E-3</v>
      </c>
      <c r="I471" s="2">
        <v>0.77340880000000001</v>
      </c>
      <c r="J471" s="4">
        <v>-3.0822750000000001</v>
      </c>
      <c r="N471">
        <f t="shared" si="7"/>
        <v>-3.0804999999999998</v>
      </c>
    </row>
    <row r="472" spans="1:14" x14ac:dyDescent="0.25">
      <c r="A472">
        <v>46.4</v>
      </c>
      <c r="B472" s="28">
        <v>0.76859971711456798</v>
      </c>
      <c r="C472">
        <v>-102</v>
      </c>
      <c r="D472">
        <v>-3.1179514382394702</v>
      </c>
      <c r="E472">
        <v>-102</v>
      </c>
      <c r="F472">
        <v>-3.1161554982110401E-2</v>
      </c>
      <c r="H472" s="2">
        <v>1.8568759999999999E-3</v>
      </c>
      <c r="I472" s="2">
        <v>0.7685997</v>
      </c>
      <c r="J472" s="4">
        <v>-3.1127929999999999</v>
      </c>
      <c r="N472">
        <f t="shared" si="7"/>
        <v>-3.1109999999999998</v>
      </c>
    </row>
    <row r="473" spans="1:14" x14ac:dyDescent="0.25">
      <c r="A473">
        <v>46.5</v>
      </c>
      <c r="B473" s="28">
        <v>0.76379066478076396</v>
      </c>
      <c r="C473">
        <v>-102</v>
      </c>
      <c r="D473">
        <v>-3.1177945982107902</v>
      </c>
      <c r="E473">
        <v>-102</v>
      </c>
      <c r="F473">
        <v>-3.1159987485222199E-2</v>
      </c>
      <c r="H473" s="2">
        <v>1.8608780000000001E-3</v>
      </c>
      <c r="I473" s="2">
        <v>0.76379070000000004</v>
      </c>
      <c r="J473" s="4">
        <v>-3.1127929999999999</v>
      </c>
      <c r="N473">
        <f t="shared" si="7"/>
        <v>-3.1109999999999998</v>
      </c>
    </row>
    <row r="474" spans="1:14" x14ac:dyDescent="0.25">
      <c r="A474">
        <v>46.6</v>
      </c>
      <c r="B474" s="28">
        <v>0.75898161244695905</v>
      </c>
      <c r="C474">
        <v>-102</v>
      </c>
      <c r="D474">
        <v>-3.1176368126429299</v>
      </c>
      <c r="E474">
        <v>-102</v>
      </c>
      <c r="F474">
        <v>-3.1158410538388401E-2</v>
      </c>
      <c r="H474" s="2">
        <v>1.86488E-3</v>
      </c>
      <c r="I474" s="2">
        <v>0.75898160000000003</v>
      </c>
      <c r="J474" s="4">
        <v>-3.1127929999999999</v>
      </c>
      <c r="N474">
        <f t="shared" si="7"/>
        <v>-3.1109999999999998</v>
      </c>
    </row>
    <row r="475" spans="1:14" x14ac:dyDescent="0.25">
      <c r="A475">
        <v>46.7</v>
      </c>
      <c r="B475" s="28">
        <v>0.75417256011315403</v>
      </c>
      <c r="C475">
        <v>-102</v>
      </c>
      <c r="D475">
        <v>-3.1174778529555698</v>
      </c>
      <c r="E475">
        <v>-102</v>
      </c>
      <c r="F475">
        <v>-3.11568218571227E-2</v>
      </c>
      <c r="H475" s="2">
        <v>1.8688820000000001E-3</v>
      </c>
      <c r="I475" s="2">
        <v>0.75417259999999997</v>
      </c>
      <c r="J475" s="4">
        <v>-3.1127929999999999</v>
      </c>
      <c r="N475">
        <f t="shared" si="7"/>
        <v>-3.1109999999999998</v>
      </c>
    </row>
    <row r="476" spans="1:14" x14ac:dyDescent="0.25">
      <c r="A476">
        <v>46.8</v>
      </c>
      <c r="B476" s="28">
        <v>0.74936350777935001</v>
      </c>
      <c r="C476">
        <v>-102</v>
      </c>
      <c r="D476">
        <v>-3.1173174758588602</v>
      </c>
      <c r="E476">
        <v>-102</v>
      </c>
      <c r="F476">
        <v>-3.1155219009927598E-2</v>
      </c>
      <c r="H476" s="2">
        <v>1.872884E-3</v>
      </c>
      <c r="I476" s="2">
        <v>0.74936349999999996</v>
      </c>
      <c r="J476" s="4">
        <v>-3.1127929999999999</v>
      </c>
      <c r="N476">
        <f t="shared" si="7"/>
        <v>-3.1109999999999998</v>
      </c>
    </row>
    <row r="477" spans="1:14" x14ac:dyDescent="0.25">
      <c r="A477">
        <v>46.9</v>
      </c>
      <c r="B477" s="28">
        <v>0.74455445544554399</v>
      </c>
      <c r="C477">
        <v>-102</v>
      </c>
      <c r="D477">
        <v>-3.11715542383654</v>
      </c>
      <c r="E477">
        <v>-102</v>
      </c>
      <c r="F477">
        <v>-3.1153599423124099E-2</v>
      </c>
      <c r="H477" s="2">
        <v>1.8768859999999999E-3</v>
      </c>
      <c r="I477" s="2">
        <v>0.74455450000000001</v>
      </c>
      <c r="J477" s="4">
        <v>-3.1127929999999999</v>
      </c>
      <c r="N477">
        <f t="shared" si="7"/>
        <v>-3.1109999999999998</v>
      </c>
    </row>
    <row r="478" spans="1:14" x14ac:dyDescent="0.25">
      <c r="A478">
        <v>47</v>
      </c>
      <c r="B478" s="28">
        <v>0.73974540311173997</v>
      </c>
      <c r="C478">
        <v>-102</v>
      </c>
      <c r="D478">
        <v>-3.1169914256334401</v>
      </c>
      <c r="E478">
        <v>-102</v>
      </c>
      <c r="F478">
        <v>-3.11519603857228E-2</v>
      </c>
      <c r="H478" s="2">
        <v>1.880888E-3</v>
      </c>
      <c r="I478" s="2">
        <v>0.7397454</v>
      </c>
      <c r="J478" s="4">
        <v>-3.1127929999999999</v>
      </c>
      <c r="N478">
        <f t="shared" si="7"/>
        <v>-3.1109999999999998</v>
      </c>
    </row>
    <row r="479" spans="1:14" x14ac:dyDescent="0.25">
      <c r="A479">
        <v>47.1</v>
      </c>
      <c r="B479" s="28">
        <v>0.73493635077793495</v>
      </c>
      <c r="C479">
        <v>-103</v>
      </c>
      <c r="D479">
        <v>-3.1168252025409098</v>
      </c>
      <c r="E479">
        <v>-103</v>
      </c>
      <c r="F479">
        <v>-3.1150299112242499E-2</v>
      </c>
      <c r="H479" s="2">
        <v>1.88489E-3</v>
      </c>
      <c r="I479" s="2">
        <v>0.73493640000000005</v>
      </c>
      <c r="J479" s="4">
        <v>-3.1433110000000002</v>
      </c>
      <c r="N479">
        <f t="shared" si="7"/>
        <v>-3.1414999999999997</v>
      </c>
    </row>
    <row r="480" spans="1:14" x14ac:dyDescent="0.25">
      <c r="A480">
        <v>47.2</v>
      </c>
      <c r="B480" s="28">
        <v>0.73012729844413005</v>
      </c>
      <c r="C480">
        <v>-103</v>
      </c>
      <c r="D480">
        <v>-3.1166564920666602</v>
      </c>
      <c r="E480">
        <v>-103</v>
      </c>
      <c r="F480">
        <v>-3.1148612979272301E-2</v>
      </c>
      <c r="H480" s="2">
        <v>1.8888920000000001E-3</v>
      </c>
      <c r="I480" s="2">
        <v>0.73012730000000003</v>
      </c>
      <c r="J480" s="4">
        <v>-3.1433110000000002</v>
      </c>
      <c r="N480">
        <f t="shared" si="7"/>
        <v>-3.1414999999999997</v>
      </c>
    </row>
    <row r="481" spans="1:14" x14ac:dyDescent="0.25">
      <c r="A481">
        <v>47.3</v>
      </c>
      <c r="B481" s="28">
        <v>0.72531824611032503</v>
      </c>
      <c r="C481">
        <v>-102</v>
      </c>
      <c r="D481">
        <v>-3.1164850774042501</v>
      </c>
      <c r="E481">
        <v>-102</v>
      </c>
      <c r="F481">
        <v>-3.1146899819996601E-2</v>
      </c>
      <c r="H481" s="2">
        <v>1.8928930000000001E-3</v>
      </c>
      <c r="I481" s="2">
        <v>0.72531820000000002</v>
      </c>
      <c r="J481" s="4">
        <v>-3.1127929999999999</v>
      </c>
      <c r="N481">
        <f t="shared" si="7"/>
        <v>-3.1109999999999998</v>
      </c>
    </row>
    <row r="482" spans="1:14" x14ac:dyDescent="0.25">
      <c r="A482">
        <v>47.4</v>
      </c>
      <c r="B482" s="28">
        <v>0.72050919377652001</v>
      </c>
      <c r="C482">
        <v>-102</v>
      </c>
      <c r="D482">
        <v>-3.1163107879457801</v>
      </c>
      <c r="E482">
        <v>-102</v>
      </c>
      <c r="F482">
        <v>-3.1145157929319298E-2</v>
      </c>
      <c r="H482" s="2">
        <v>1.896895E-3</v>
      </c>
      <c r="I482" s="2">
        <v>0.72050919999999996</v>
      </c>
      <c r="J482" s="4">
        <v>-3.1127929999999999</v>
      </c>
      <c r="N482">
        <f t="shared" si="7"/>
        <v>-3.1109999999999998</v>
      </c>
    </row>
    <row r="483" spans="1:14" x14ac:dyDescent="0.25">
      <c r="A483">
        <v>47.5</v>
      </c>
      <c r="B483" s="28">
        <v>0.71570014144271599</v>
      </c>
      <c r="C483">
        <v>-102</v>
      </c>
      <c r="D483">
        <v>-3.1161334708385899</v>
      </c>
      <c r="E483">
        <v>-102</v>
      </c>
      <c r="F483">
        <v>-3.1143385779593798E-2</v>
      </c>
      <c r="H483" s="2">
        <v>1.9008969999999999E-3</v>
      </c>
      <c r="I483" s="2">
        <v>0.71570009999999995</v>
      </c>
      <c r="J483" s="4">
        <v>-3.1127929999999999</v>
      </c>
      <c r="N483">
        <f t="shared" si="7"/>
        <v>-3.1109999999999998</v>
      </c>
    </row>
    <row r="484" spans="1:14" x14ac:dyDescent="0.25">
      <c r="A484">
        <v>47.6</v>
      </c>
      <c r="B484" s="28">
        <v>0.71089108910891097</v>
      </c>
      <c r="C484">
        <v>-103</v>
      </c>
      <c r="D484">
        <v>-3.11595297413623</v>
      </c>
      <c r="E484">
        <v>-103</v>
      </c>
      <c r="F484">
        <v>-3.11415818522312E-2</v>
      </c>
      <c r="H484" s="2">
        <v>1.904899E-3</v>
      </c>
      <c r="I484" s="2">
        <v>0.7108911</v>
      </c>
      <c r="J484" s="4">
        <v>-3.1433110000000002</v>
      </c>
      <c r="N484">
        <f t="shared" si="7"/>
        <v>-3.1414999999999997</v>
      </c>
    </row>
    <row r="485" spans="1:14" x14ac:dyDescent="0.25">
      <c r="A485">
        <v>47.7</v>
      </c>
      <c r="B485" s="28">
        <v>0.70608203677510595</v>
      </c>
      <c r="C485">
        <v>-102</v>
      </c>
      <c r="D485">
        <v>-3.1157691589229799</v>
      </c>
      <c r="E485">
        <v>-102</v>
      </c>
      <c r="F485">
        <v>-3.1139744758874401E-2</v>
      </c>
      <c r="H485" s="2">
        <v>1.908901E-3</v>
      </c>
      <c r="I485" s="2">
        <v>0.70608199999999999</v>
      </c>
      <c r="J485" s="4">
        <v>-3.1127929999999999</v>
      </c>
      <c r="N485">
        <f t="shared" si="7"/>
        <v>-3.1109999999999998</v>
      </c>
    </row>
    <row r="486" spans="1:14" x14ac:dyDescent="0.25">
      <c r="A486">
        <v>47.8</v>
      </c>
      <c r="B486" s="28">
        <v>0.70127298444130104</v>
      </c>
      <c r="C486">
        <v>-103</v>
      </c>
      <c r="D486">
        <v>-3.1155819172407302</v>
      </c>
      <c r="E486">
        <v>-103</v>
      </c>
      <c r="F486">
        <v>-3.1137873420564E-2</v>
      </c>
      <c r="H486" s="2">
        <v>1.9129030000000001E-3</v>
      </c>
      <c r="I486" s="2">
        <v>0.70127300000000004</v>
      </c>
      <c r="J486" s="4">
        <v>-3.1433110000000002</v>
      </c>
      <c r="N486">
        <f t="shared" si="7"/>
        <v>-3.1414999999999997</v>
      </c>
    </row>
    <row r="487" spans="1:14" x14ac:dyDescent="0.25">
      <c r="A487">
        <v>47.9</v>
      </c>
      <c r="B487" s="28">
        <v>0.69646393210749602</v>
      </c>
      <c r="C487">
        <v>-102</v>
      </c>
      <c r="D487">
        <v>-3.1153911784402899</v>
      </c>
      <c r="E487">
        <v>-102</v>
      </c>
      <c r="F487">
        <v>-3.1135967131215098E-2</v>
      </c>
      <c r="H487" s="2">
        <v>1.916905E-3</v>
      </c>
      <c r="I487" s="2">
        <v>0.69646390000000002</v>
      </c>
      <c r="J487" s="4">
        <v>-3.1127929999999999</v>
      </c>
      <c r="N487">
        <f t="shared" si="7"/>
        <v>-3.1109999999999998</v>
      </c>
    </row>
    <row r="488" spans="1:14" x14ac:dyDescent="0.25">
      <c r="A488">
        <v>48</v>
      </c>
      <c r="B488" s="28">
        <v>0.691654879773691</v>
      </c>
      <c r="C488">
        <v>-102</v>
      </c>
      <c r="D488">
        <v>-3.1151969039573002</v>
      </c>
      <c r="E488">
        <v>-102</v>
      </c>
      <c r="F488">
        <v>-3.1134025505406299E-2</v>
      </c>
      <c r="H488" s="2">
        <v>1.9209069999999999E-3</v>
      </c>
      <c r="I488" s="2">
        <v>0.69165489999999996</v>
      </c>
      <c r="J488" s="4">
        <v>-3.1127929999999999</v>
      </c>
      <c r="N488">
        <f t="shared" si="7"/>
        <v>-3.1109999999999998</v>
      </c>
    </row>
    <row r="489" spans="1:14" x14ac:dyDescent="0.25">
      <c r="A489">
        <v>48.1</v>
      </c>
      <c r="B489" s="28">
        <v>0.68684582743988698</v>
      </c>
      <c r="C489">
        <v>-103</v>
      </c>
      <c r="D489">
        <v>-3.1149990763059301</v>
      </c>
      <c r="E489">
        <v>-103</v>
      </c>
      <c r="F489">
        <v>-3.1132048368379701E-2</v>
      </c>
      <c r="H489" s="2">
        <v>1.924909E-3</v>
      </c>
      <c r="I489" s="2">
        <v>0.68684579999999995</v>
      </c>
      <c r="J489" s="4">
        <v>-3.1433110000000002</v>
      </c>
      <c r="N489">
        <f t="shared" si="7"/>
        <v>-3.1414999999999997</v>
      </c>
    </row>
    <row r="490" spans="1:14" x14ac:dyDescent="0.25">
      <c r="A490">
        <v>48.2</v>
      </c>
      <c r="B490" s="28">
        <v>0.68203677510608196</v>
      </c>
      <c r="C490">
        <v>-101</v>
      </c>
      <c r="D490">
        <v>-3.11479769387604</v>
      </c>
      <c r="E490">
        <v>-101</v>
      </c>
      <c r="F490">
        <v>-3.1130035704043699E-2</v>
      </c>
      <c r="H490" s="2">
        <v>1.92891E-3</v>
      </c>
      <c r="I490" s="2">
        <v>0.6820368</v>
      </c>
      <c r="J490" s="4">
        <v>-3.0822750000000001</v>
      </c>
      <c r="N490">
        <f t="shared" si="7"/>
        <v>-3.0804999999999998</v>
      </c>
    </row>
    <row r="491" spans="1:14" x14ac:dyDescent="0.25">
      <c r="A491">
        <v>48.3</v>
      </c>
      <c r="B491" s="28">
        <v>0.67722772277227705</v>
      </c>
      <c r="C491">
        <v>-102</v>
      </c>
      <c r="D491">
        <v>-3.11459275994841</v>
      </c>
      <c r="E491">
        <v>-102</v>
      </c>
      <c r="F491">
        <v>-3.1127987545186801E-2</v>
      </c>
      <c r="H491" s="2">
        <v>1.932912E-3</v>
      </c>
      <c r="I491" s="2">
        <v>0.67722769999999999</v>
      </c>
      <c r="J491" s="4">
        <v>-3.1127929999999999</v>
      </c>
      <c r="N491">
        <f t="shared" si="7"/>
        <v>-3.1109999999999998</v>
      </c>
    </row>
    <row r="492" spans="1:14" x14ac:dyDescent="0.25">
      <c r="A492">
        <v>48.4</v>
      </c>
      <c r="B492" s="28">
        <v>0.67241867043847203</v>
      </c>
      <c r="C492">
        <v>-101</v>
      </c>
      <c r="D492">
        <v>-3.1143842543420899</v>
      </c>
      <c r="E492">
        <v>-101</v>
      </c>
      <c r="F492">
        <v>-3.1125903690115898E-2</v>
      </c>
      <c r="H492" s="2">
        <v>1.9369140000000001E-3</v>
      </c>
      <c r="I492" s="2">
        <v>0.67241870000000004</v>
      </c>
      <c r="J492" s="4">
        <v>-3.0822750000000001</v>
      </c>
      <c r="N492">
        <f t="shared" si="7"/>
        <v>-3.0804999999999998</v>
      </c>
    </row>
    <row r="493" spans="1:14" x14ac:dyDescent="0.25">
      <c r="A493">
        <v>48.5</v>
      </c>
      <c r="B493" s="28">
        <v>0.66760961810466701</v>
      </c>
      <c r="C493">
        <v>-103</v>
      </c>
      <c r="D493">
        <v>-3.1141721166582901</v>
      </c>
      <c r="E493">
        <v>-103</v>
      </c>
      <c r="F493">
        <v>-3.1123783535191001E-2</v>
      </c>
      <c r="H493" s="2">
        <v>1.940916E-3</v>
      </c>
      <c r="I493" s="2">
        <v>0.66760960000000003</v>
      </c>
      <c r="J493" s="4">
        <v>-3.1433110000000002</v>
      </c>
      <c r="N493">
        <f t="shared" si="7"/>
        <v>-3.1414999999999997</v>
      </c>
    </row>
    <row r="494" spans="1:14" x14ac:dyDescent="0.25">
      <c r="A494">
        <v>48.6</v>
      </c>
      <c r="B494" s="28">
        <v>0.66280056577086299</v>
      </c>
      <c r="C494">
        <v>-102</v>
      </c>
      <c r="D494">
        <v>-3.1139562642923302</v>
      </c>
      <c r="E494">
        <v>-102</v>
      </c>
      <c r="F494">
        <v>-3.1121626254840998E-2</v>
      </c>
      <c r="H494" s="2">
        <v>1.9449179999999999E-3</v>
      </c>
      <c r="I494" s="2">
        <v>0.66280059999999996</v>
      </c>
      <c r="J494" s="4">
        <v>-3.1127929999999999</v>
      </c>
      <c r="N494">
        <f t="shared" si="7"/>
        <v>-3.1109999999999998</v>
      </c>
    </row>
    <row r="495" spans="1:14" x14ac:dyDescent="0.25">
      <c r="A495">
        <v>48.7</v>
      </c>
      <c r="B495" s="28">
        <v>0.65799151343705797</v>
      </c>
      <c r="C495">
        <v>-103</v>
      </c>
      <c r="D495">
        <v>-3.11373662783503</v>
      </c>
      <c r="E495">
        <v>-103</v>
      </c>
      <c r="F495">
        <v>-3.1119431155373901E-2</v>
      </c>
      <c r="H495" s="2">
        <v>1.94892E-3</v>
      </c>
      <c r="I495" s="2">
        <v>0.65799149999999995</v>
      </c>
      <c r="J495" s="4">
        <v>-3.1433110000000002</v>
      </c>
      <c r="N495">
        <f t="shared" si="7"/>
        <v>-3.1414999999999997</v>
      </c>
    </row>
    <row r="496" spans="1:14" x14ac:dyDescent="0.25">
      <c r="A496">
        <v>48.8</v>
      </c>
      <c r="B496" s="28">
        <v>0.65318246110325295</v>
      </c>
      <c r="C496">
        <v>-102</v>
      </c>
      <c r="D496">
        <v>-3.1135131748998002</v>
      </c>
      <c r="E496">
        <v>-102</v>
      </c>
      <c r="F496">
        <v>-3.11171979131106E-2</v>
      </c>
      <c r="H496" s="2">
        <v>1.9529219999999999E-3</v>
      </c>
      <c r="I496" s="2">
        <v>0.6531825</v>
      </c>
      <c r="J496" s="4">
        <v>-3.1127929999999999</v>
      </c>
      <c r="N496">
        <f t="shared" si="7"/>
        <v>-3.1109999999999998</v>
      </c>
    </row>
    <row r="497" spans="1:14" x14ac:dyDescent="0.25">
      <c r="A497">
        <v>48.9</v>
      </c>
      <c r="B497" s="28">
        <v>0.64837340876944805</v>
      </c>
      <c r="C497">
        <v>-103</v>
      </c>
      <c r="D497">
        <v>-3.1132859165825901</v>
      </c>
      <c r="E497">
        <v>-103</v>
      </c>
      <c r="F497">
        <v>-3.11149266389464E-2</v>
      </c>
      <c r="H497" s="2">
        <v>1.9569240000000001E-3</v>
      </c>
      <c r="I497" s="2">
        <v>0.64837339999999999</v>
      </c>
      <c r="J497" s="4">
        <v>-3.1433110000000002</v>
      </c>
      <c r="N497">
        <f t="shared" si="7"/>
        <v>-3.1414999999999997</v>
      </c>
    </row>
    <row r="498" spans="1:14" x14ac:dyDescent="0.25">
      <c r="A498">
        <v>49</v>
      </c>
      <c r="B498" s="28">
        <v>0.64356435643564303</v>
      </c>
      <c r="C498">
        <v>-102</v>
      </c>
      <c r="D498">
        <v>-3.1130549081405099</v>
      </c>
      <c r="E498">
        <v>-102</v>
      </c>
      <c r="F498">
        <v>-3.1112617885134301E-2</v>
      </c>
      <c r="H498" s="2">
        <v>1.960926E-3</v>
      </c>
      <c r="I498" s="2">
        <v>0.64356440000000004</v>
      </c>
      <c r="J498" s="4">
        <v>-3.1127929999999999</v>
      </c>
      <c r="N498">
        <f t="shared" si="7"/>
        <v>-3.1109999999999998</v>
      </c>
    </row>
    <row r="499" spans="1:14" x14ac:dyDescent="0.25">
      <c r="A499">
        <v>49.1</v>
      </c>
      <c r="B499" s="28">
        <v>0.63875530410183901</v>
      </c>
      <c r="C499">
        <v>-102</v>
      </c>
      <c r="D499">
        <v>-3.1128202438891202</v>
      </c>
      <c r="E499">
        <v>-102</v>
      </c>
      <c r="F499">
        <v>-3.1110272594286399E-2</v>
      </c>
      <c r="H499" s="2">
        <v>1.964927E-3</v>
      </c>
      <c r="I499" s="2">
        <v>0.63875530000000003</v>
      </c>
      <c r="J499" s="4">
        <v>-3.1127929999999999</v>
      </c>
      <c r="N499">
        <f t="shared" si="7"/>
        <v>-3.1109999999999998</v>
      </c>
    </row>
    <row r="500" spans="1:14" x14ac:dyDescent="0.25">
      <c r="A500">
        <v>49.2</v>
      </c>
      <c r="B500" s="28">
        <v>0.63394625176803399</v>
      </c>
      <c r="C500">
        <v>-102</v>
      </c>
      <c r="D500">
        <v>-3.1125820405253601</v>
      </c>
      <c r="E500">
        <v>-102</v>
      </c>
      <c r="F500">
        <v>-3.11078919327002E-2</v>
      </c>
      <c r="H500" s="2">
        <v>1.9689289999999999E-3</v>
      </c>
      <c r="I500" s="2">
        <v>0.63394629999999996</v>
      </c>
      <c r="J500" s="4">
        <v>-3.1127929999999999</v>
      </c>
      <c r="N500">
        <f t="shared" si="7"/>
        <v>-3.1109999999999998</v>
      </c>
    </row>
    <row r="501" spans="1:14" x14ac:dyDescent="0.25">
      <c r="A501">
        <v>49.3</v>
      </c>
      <c r="B501" s="28">
        <v>0.62913719943422897</v>
      </c>
      <c r="C501">
        <v>-102</v>
      </c>
      <c r="D501">
        <v>-3.1123404204615501</v>
      </c>
      <c r="E501">
        <v>-102</v>
      </c>
      <c r="F501">
        <v>-3.11054771237936E-2</v>
      </c>
      <c r="H501" s="2">
        <v>1.9729309999999998E-3</v>
      </c>
      <c r="I501" s="2">
        <v>0.62913719999999995</v>
      </c>
      <c r="J501" s="4">
        <v>-3.1127929999999999</v>
      </c>
      <c r="N501">
        <f t="shared" si="7"/>
        <v>-3.1109999999999998</v>
      </c>
    </row>
    <row r="502" spans="1:14" x14ac:dyDescent="0.25">
      <c r="A502">
        <v>49.4</v>
      </c>
      <c r="B502" s="28">
        <v>0.62432814710042395</v>
      </c>
      <c r="C502">
        <v>-102</v>
      </c>
      <c r="D502">
        <v>-3.1120955067558098</v>
      </c>
      <c r="E502">
        <v>-102</v>
      </c>
      <c r="F502">
        <v>-3.11030293974392E-2</v>
      </c>
      <c r="H502" s="2">
        <v>1.9769330000000002E-3</v>
      </c>
      <c r="I502" s="2">
        <v>0.62432810000000005</v>
      </c>
      <c r="J502" s="4">
        <v>-3.1127929999999999</v>
      </c>
      <c r="N502">
        <f t="shared" si="7"/>
        <v>-3.1109999999999998</v>
      </c>
    </row>
    <row r="503" spans="1:14" x14ac:dyDescent="0.25">
      <c r="A503">
        <v>49.5</v>
      </c>
      <c r="B503" s="28">
        <v>0.61951909476662004</v>
      </c>
      <c r="C503">
        <v>-102</v>
      </c>
      <c r="D503">
        <v>-3.1118474238457199</v>
      </c>
      <c r="E503">
        <v>-102</v>
      </c>
      <c r="F503">
        <v>-3.11005499972958E-2</v>
      </c>
      <c r="H503" s="2">
        <v>1.9809350000000001E-3</v>
      </c>
      <c r="I503" s="2">
        <v>0.61951909999999999</v>
      </c>
      <c r="J503" s="4">
        <v>-3.1127929999999999</v>
      </c>
      <c r="N503">
        <f t="shared" si="7"/>
        <v>-3.1109999999999998</v>
      </c>
    </row>
    <row r="504" spans="1:14" x14ac:dyDescent="0.25">
      <c r="A504">
        <v>49.6</v>
      </c>
      <c r="B504" s="28">
        <v>0.61471004243281502</v>
      </c>
      <c r="C504">
        <v>-102</v>
      </c>
      <c r="D504">
        <v>-3.1115962982919201</v>
      </c>
      <c r="E504">
        <v>-102</v>
      </c>
      <c r="F504">
        <v>-3.1098040188241E-2</v>
      </c>
      <c r="H504" s="2">
        <v>1.984937E-3</v>
      </c>
      <c r="I504" s="2">
        <v>0.61470999999999998</v>
      </c>
      <c r="J504" s="4">
        <v>-3.1127929999999999</v>
      </c>
      <c r="N504">
        <f t="shared" si="7"/>
        <v>-3.1109999999999998</v>
      </c>
    </row>
    <row r="505" spans="1:14" x14ac:dyDescent="0.25">
      <c r="A505">
        <v>49.7</v>
      </c>
      <c r="B505" s="28">
        <v>0.60990099009901</v>
      </c>
      <c r="C505">
        <v>-101</v>
      </c>
      <c r="D505">
        <v>-3.1113422537385702</v>
      </c>
      <c r="E505">
        <v>-101</v>
      </c>
      <c r="F505">
        <v>-3.1095501206004201E-2</v>
      </c>
      <c r="H505" s="2">
        <v>1.9889389999999999E-3</v>
      </c>
      <c r="I505" s="2">
        <v>0.60990100000000003</v>
      </c>
      <c r="J505" s="4">
        <v>-3.0822750000000001</v>
      </c>
      <c r="N505">
        <f t="shared" si="7"/>
        <v>-3.0804999999999998</v>
      </c>
    </row>
    <row r="506" spans="1:14" x14ac:dyDescent="0.25">
      <c r="A506">
        <v>49.8</v>
      </c>
      <c r="B506" s="28">
        <v>0.60509193776520498</v>
      </c>
      <c r="C506">
        <v>-101</v>
      </c>
      <c r="D506">
        <v>-3.1110853885044998</v>
      </c>
      <c r="E506">
        <v>-101</v>
      </c>
      <c r="F506">
        <v>-3.1092934033207301E-2</v>
      </c>
      <c r="H506" s="2">
        <v>1.9929409999999998E-3</v>
      </c>
      <c r="I506" s="2">
        <v>0.60509190000000002</v>
      </c>
      <c r="J506" s="4">
        <v>-3.0822750000000001</v>
      </c>
      <c r="N506">
        <f t="shared" si="7"/>
        <v>-3.0804999999999998</v>
      </c>
    </row>
    <row r="507" spans="1:14" x14ac:dyDescent="0.25">
      <c r="A507">
        <v>49.9</v>
      </c>
      <c r="B507" s="28">
        <v>0.60028288543139996</v>
      </c>
      <c r="C507">
        <v>-101</v>
      </c>
      <c r="D507">
        <v>-3.1108257415975298</v>
      </c>
      <c r="E507">
        <v>-101</v>
      </c>
      <c r="F507">
        <v>-3.1090339059703698E-2</v>
      </c>
      <c r="H507" s="2">
        <v>1.9969430000000002E-3</v>
      </c>
      <c r="I507" s="2">
        <v>0.60028289999999995</v>
      </c>
      <c r="J507" s="4">
        <v>-3.0822750000000001</v>
      </c>
      <c r="N507">
        <f t="shared" si="7"/>
        <v>-3.0804999999999998</v>
      </c>
    </row>
    <row r="508" spans="1:14" x14ac:dyDescent="0.25">
      <c r="A508">
        <v>50</v>
      </c>
      <c r="B508" s="28">
        <v>0.59547383309759605</v>
      </c>
      <c r="C508">
        <v>-102</v>
      </c>
      <c r="D508">
        <v>-3.11056327611601</v>
      </c>
      <c r="E508">
        <v>-102</v>
      </c>
      <c r="F508">
        <v>-3.1087715916689702E-2</v>
      </c>
      <c r="H508" s="2">
        <v>2.0009440000000002E-3</v>
      </c>
      <c r="I508" s="2">
        <v>0.59547380000000005</v>
      </c>
      <c r="J508" s="4">
        <v>-3.1127929999999999</v>
      </c>
      <c r="N508">
        <f t="shared" si="7"/>
        <v>-3.1109999999999998</v>
      </c>
    </row>
    <row r="509" spans="1:14" x14ac:dyDescent="0.25">
      <c r="A509">
        <v>50.1</v>
      </c>
      <c r="B509" s="28">
        <v>0.59066478076379103</v>
      </c>
      <c r="C509">
        <v>-102</v>
      </c>
      <c r="D509">
        <v>-3.1102978974160602</v>
      </c>
      <c r="E509">
        <v>-102</v>
      </c>
      <c r="F509">
        <v>-3.1085063658271499E-2</v>
      </c>
      <c r="H509" s="2">
        <v>2.0049460000000001E-3</v>
      </c>
      <c r="I509" s="2">
        <v>0.59066479999999999</v>
      </c>
      <c r="J509" s="4">
        <v>-3.1127929999999999</v>
      </c>
      <c r="N509">
        <f t="shared" si="7"/>
        <v>-3.1109999999999998</v>
      </c>
    </row>
    <row r="510" spans="1:14" x14ac:dyDescent="0.25">
      <c r="A510">
        <v>50.2</v>
      </c>
      <c r="B510" s="28">
        <v>0.58585572842998601</v>
      </c>
      <c r="C510">
        <v>-103</v>
      </c>
      <c r="D510">
        <v>-3.11002949445863</v>
      </c>
      <c r="E510">
        <v>-103</v>
      </c>
      <c r="F510">
        <v>-3.10823811746982E-2</v>
      </c>
      <c r="H510" s="2">
        <v>2.008948E-3</v>
      </c>
      <c r="I510" s="2">
        <v>0.58585569999999998</v>
      </c>
      <c r="J510" s="4">
        <v>-3.1433110000000002</v>
      </c>
      <c r="N510">
        <f t="shared" si="7"/>
        <v>-3.1414999999999997</v>
      </c>
    </row>
    <row r="511" spans="1:14" x14ac:dyDescent="0.25">
      <c r="A511">
        <v>50.3</v>
      </c>
      <c r="B511" s="28">
        <v>0.58104667609618099</v>
      </c>
      <c r="C511">
        <v>-102</v>
      </c>
      <c r="D511">
        <v>-3.1097579811656701</v>
      </c>
      <c r="E511">
        <v>-102</v>
      </c>
      <c r="F511">
        <v>-3.1079667605685202E-2</v>
      </c>
      <c r="H511" s="2">
        <v>2.0129499999999999E-3</v>
      </c>
      <c r="I511" s="2">
        <v>0.58104670000000003</v>
      </c>
      <c r="J511" s="4">
        <v>-3.1127929999999999</v>
      </c>
      <c r="N511">
        <f t="shared" si="7"/>
        <v>-3.1109999999999998</v>
      </c>
    </row>
    <row r="512" spans="1:14" x14ac:dyDescent="0.25">
      <c r="A512">
        <v>50.4</v>
      </c>
      <c r="B512" s="28">
        <v>0.57623762376237597</v>
      </c>
      <c r="C512">
        <v>-103</v>
      </c>
      <c r="D512">
        <v>-3.10948332040671</v>
      </c>
      <c r="E512">
        <v>-103</v>
      </c>
      <c r="F512">
        <v>-3.1076922580141501E-2</v>
      </c>
      <c r="H512" s="2">
        <v>2.0169519999999998E-3</v>
      </c>
      <c r="I512" s="2">
        <v>0.57623760000000002</v>
      </c>
      <c r="J512" s="4">
        <v>-3.1433110000000002</v>
      </c>
      <c r="N512">
        <f t="shared" si="7"/>
        <v>-3.1414999999999997</v>
      </c>
    </row>
    <row r="513" spans="1:14" x14ac:dyDescent="0.25">
      <c r="A513">
        <v>50.5</v>
      </c>
      <c r="B513" s="28">
        <v>0.57142857142857195</v>
      </c>
      <c r="C513">
        <v>-103</v>
      </c>
      <c r="D513">
        <v>-3.1092055364092701</v>
      </c>
      <c r="E513">
        <v>-103</v>
      </c>
      <c r="F513">
        <v>-3.1074146340203002E-2</v>
      </c>
      <c r="H513" s="2">
        <v>2.0209540000000002E-3</v>
      </c>
      <c r="I513" s="2">
        <v>0.57142859999999995</v>
      </c>
      <c r="J513" s="4">
        <v>-3.1433110000000002</v>
      </c>
      <c r="N513">
        <f t="shared" si="7"/>
        <v>-3.1414999999999997</v>
      </c>
    </row>
    <row r="514" spans="1:14" x14ac:dyDescent="0.25">
      <c r="A514">
        <v>50.6</v>
      </c>
      <c r="B514" s="28">
        <v>0.56661951909476704</v>
      </c>
      <c r="C514">
        <v>-102</v>
      </c>
      <c r="D514">
        <v>-3.10892472717868</v>
      </c>
      <c r="E514">
        <v>-102</v>
      </c>
      <c r="F514">
        <v>-3.1071339865358202E-2</v>
      </c>
      <c r="H514" s="2">
        <v>2.0249560000000001E-3</v>
      </c>
      <c r="I514" s="2">
        <v>0.56661950000000005</v>
      </c>
      <c r="J514" s="4">
        <v>-3.1127929999999999</v>
      </c>
      <c r="N514">
        <f t="shared" si="7"/>
        <v>-3.1109999999999998</v>
      </c>
    </row>
    <row r="515" spans="1:14" x14ac:dyDescent="0.25">
      <c r="A515">
        <v>50.7</v>
      </c>
      <c r="B515" s="28">
        <v>0.56181046676096202</v>
      </c>
      <c r="C515">
        <v>-102</v>
      </c>
      <c r="D515">
        <v>-3.1086410595487299</v>
      </c>
      <c r="E515">
        <v>-102</v>
      </c>
      <c r="F515">
        <v>-3.1068504822984299E-2</v>
      </c>
      <c r="H515" s="2">
        <v>2.028958E-3</v>
      </c>
      <c r="I515" s="2">
        <v>0.56181049999999999</v>
      </c>
      <c r="J515" s="4">
        <v>-3.1127929999999999</v>
      </c>
      <c r="N515">
        <f t="shared" si="7"/>
        <v>-3.1109999999999998</v>
      </c>
    </row>
    <row r="516" spans="1:14" x14ac:dyDescent="0.25">
      <c r="A516">
        <v>50.8</v>
      </c>
      <c r="B516" s="28">
        <v>0.557001414427157</v>
      </c>
      <c r="C516">
        <v>-102</v>
      </c>
      <c r="D516">
        <v>-3.1083547410700598</v>
      </c>
      <c r="E516">
        <v>-102</v>
      </c>
      <c r="F516">
        <v>-3.10656432873921E-2</v>
      </c>
      <c r="H516" s="2">
        <v>2.0329599999999999E-3</v>
      </c>
      <c r="I516" s="2">
        <v>0.55700139999999998</v>
      </c>
      <c r="J516" s="4">
        <v>-3.1127929999999999</v>
      </c>
      <c r="N516">
        <f t="shared" si="7"/>
        <v>-3.1109999999999998</v>
      </c>
    </row>
    <row r="517" spans="1:14" x14ac:dyDescent="0.25">
      <c r="A517">
        <v>50.9</v>
      </c>
      <c r="B517" s="28">
        <v>0.55219236209335198</v>
      </c>
      <c r="C517">
        <v>-102</v>
      </c>
      <c r="D517">
        <v>-3.10806599770005</v>
      </c>
      <c r="E517">
        <v>-102</v>
      </c>
      <c r="F517">
        <v>-3.1062757516853799E-2</v>
      </c>
      <c r="H517" s="2">
        <v>2.0369609999999999E-3</v>
      </c>
      <c r="I517" s="2">
        <v>0.55219240000000003</v>
      </c>
      <c r="J517" s="4">
        <v>-3.1127929999999999</v>
      </c>
      <c r="N517">
        <f t="shared" si="7"/>
        <v>-3.1109999999999998</v>
      </c>
    </row>
    <row r="518" spans="1:14" x14ac:dyDescent="0.25">
      <c r="A518">
        <v>51</v>
      </c>
      <c r="B518" s="28">
        <v>0.54738330975954796</v>
      </c>
      <c r="C518">
        <v>-102</v>
      </c>
      <c r="D518">
        <v>-3.1077750688791501</v>
      </c>
      <c r="E518">
        <v>-102</v>
      </c>
      <c r="F518">
        <v>-3.1059849904394799E-2</v>
      </c>
      <c r="H518" s="2">
        <v>2.0409629999999998E-3</v>
      </c>
      <c r="I518" s="2">
        <v>0.54738330000000002</v>
      </c>
      <c r="J518" s="4">
        <v>-3.1127929999999999</v>
      </c>
      <c r="N518">
        <f t="shared" si="7"/>
        <v>-3.1109999999999998</v>
      </c>
    </row>
    <row r="519" spans="1:14" x14ac:dyDescent="0.25">
      <c r="A519">
        <v>51.1</v>
      </c>
      <c r="B519" s="28">
        <v>0.54257425742574295</v>
      </c>
      <c r="C519">
        <v>-101</v>
      </c>
      <c r="D519">
        <v>-3.10748220261467</v>
      </c>
      <c r="E519">
        <v>-101</v>
      </c>
      <c r="F519">
        <v>-3.1056922928659601E-2</v>
      </c>
      <c r="H519" s="2">
        <v>2.0449650000000002E-3</v>
      </c>
      <c r="I519" s="2">
        <v>0.54257429999999995</v>
      </c>
      <c r="J519" s="4">
        <v>-3.0822750000000001</v>
      </c>
      <c r="N519">
        <f t="shared" si="7"/>
        <v>-3.0804999999999998</v>
      </c>
    </row>
    <row r="520" spans="1:14" x14ac:dyDescent="0.25">
      <c r="A520">
        <v>51.2</v>
      </c>
      <c r="B520" s="28">
        <v>0.53776520509193804</v>
      </c>
      <c r="C520">
        <v>-101</v>
      </c>
      <c r="D520">
        <v>-3.1071876331925901</v>
      </c>
      <c r="E520">
        <v>-101</v>
      </c>
      <c r="F520">
        <v>-3.1053978931158702E-2</v>
      </c>
      <c r="H520" s="2">
        <v>2.0489670000000001E-3</v>
      </c>
      <c r="I520" s="2">
        <v>0.53776520000000005</v>
      </c>
      <c r="J520" s="4">
        <v>-3.0822750000000001</v>
      </c>
      <c r="N520">
        <f t="shared" si="7"/>
        <v>-3.0804999999999998</v>
      </c>
    </row>
    <row r="521" spans="1:14" x14ac:dyDescent="0.25">
      <c r="A521">
        <v>51.3</v>
      </c>
      <c r="B521" s="28">
        <v>0.53295615275813302</v>
      </c>
      <c r="C521">
        <v>-103</v>
      </c>
      <c r="D521">
        <v>-3.1068915588953199</v>
      </c>
      <c r="E521">
        <v>-103</v>
      </c>
      <c r="F521">
        <v>-3.1051019893573999E-2</v>
      </c>
      <c r="H521" s="2">
        <v>2.052969E-3</v>
      </c>
      <c r="I521" s="2">
        <v>0.53295619999999999</v>
      </c>
      <c r="J521" s="4">
        <v>-3.1433110000000002</v>
      </c>
      <c r="N521">
        <f t="shared" ref="N521:N584" si="8">C521*$H$2</f>
        <v>-3.1414999999999997</v>
      </c>
    </row>
    <row r="522" spans="1:14" x14ac:dyDescent="0.25">
      <c r="A522">
        <v>51.4</v>
      </c>
      <c r="B522" s="28">
        <v>0.528147100424328</v>
      </c>
      <c r="C522">
        <v>-102</v>
      </c>
      <c r="D522">
        <v>-3.1065941602745899</v>
      </c>
      <c r="E522">
        <v>-102</v>
      </c>
      <c r="F522">
        <v>-3.1048047620382699E-2</v>
      </c>
      <c r="H522" s="2">
        <v>2.0569709999999999E-3</v>
      </c>
      <c r="I522" s="2">
        <v>0.52814709999999998</v>
      </c>
      <c r="J522" s="4">
        <v>-3.1127929999999999</v>
      </c>
      <c r="N522">
        <f t="shared" si="8"/>
        <v>-3.1109999999999998</v>
      </c>
    </row>
    <row r="523" spans="1:14" x14ac:dyDescent="0.25">
      <c r="A523">
        <v>51.5</v>
      </c>
      <c r="B523" s="28">
        <v>0.52333804809052398</v>
      </c>
      <c r="C523">
        <v>-102</v>
      </c>
      <c r="D523">
        <v>-3.1062956416002101</v>
      </c>
      <c r="E523">
        <v>-102</v>
      </c>
      <c r="F523">
        <v>-3.10450641531065E-2</v>
      </c>
      <c r="H523" s="2">
        <v>2.0609729999999998E-3</v>
      </c>
      <c r="I523" s="2">
        <v>0.52333799999999997</v>
      </c>
      <c r="J523" s="4">
        <v>-3.1127929999999999</v>
      </c>
      <c r="N523">
        <f t="shared" si="8"/>
        <v>-3.1109999999999998</v>
      </c>
    </row>
    <row r="524" spans="1:14" x14ac:dyDescent="0.25">
      <c r="A524">
        <v>51.6</v>
      </c>
      <c r="B524" s="28">
        <v>0.51852899575671796</v>
      </c>
      <c r="C524">
        <v>-101</v>
      </c>
      <c r="D524">
        <v>-3.10599623755594</v>
      </c>
      <c r="E524">
        <v>-101</v>
      </c>
      <c r="F524">
        <v>-3.1042071837231101E-2</v>
      </c>
      <c r="H524" s="2">
        <v>2.0649750000000001E-3</v>
      </c>
      <c r="I524" s="2">
        <v>0.51852900000000002</v>
      </c>
      <c r="J524" s="4">
        <v>-3.0822750000000001</v>
      </c>
      <c r="N524">
        <f t="shared" si="8"/>
        <v>-3.0804999999999998</v>
      </c>
    </row>
    <row r="525" spans="1:14" x14ac:dyDescent="0.25">
      <c r="A525">
        <v>51.7</v>
      </c>
      <c r="B525" s="28">
        <v>0.51371994342291405</v>
      </c>
      <c r="C525">
        <v>-102</v>
      </c>
      <c r="D525">
        <v>-3.1056961851814799</v>
      </c>
      <c r="E525">
        <v>-102</v>
      </c>
      <c r="F525">
        <v>-3.1039073041788101E-2</v>
      </c>
      <c r="H525" s="2">
        <v>2.0689770000000001E-3</v>
      </c>
      <c r="I525" s="2">
        <v>0.51371990000000001</v>
      </c>
      <c r="J525" s="4">
        <v>-3.1127929999999999</v>
      </c>
      <c r="N525">
        <f t="shared" si="8"/>
        <v>-3.1109999999999998</v>
      </c>
    </row>
    <row r="526" spans="1:14" x14ac:dyDescent="0.25">
      <c r="A526">
        <v>51.8</v>
      </c>
      <c r="B526" s="28">
        <v>0.50891089108910803</v>
      </c>
      <c r="C526">
        <v>-103</v>
      </c>
      <c r="D526">
        <v>-3.1053957131957599</v>
      </c>
      <c r="E526">
        <v>-103</v>
      </c>
      <c r="F526">
        <v>-3.1036070052649599E-2</v>
      </c>
      <c r="H526" s="2">
        <v>2.0729780000000001E-3</v>
      </c>
      <c r="I526" s="2">
        <v>0.50891090000000005</v>
      </c>
      <c r="J526" s="4">
        <v>-3.1433110000000002</v>
      </c>
      <c r="N526">
        <f t="shared" si="8"/>
        <v>-3.1414999999999997</v>
      </c>
    </row>
    <row r="527" spans="1:14" x14ac:dyDescent="0.25">
      <c r="A527">
        <v>51.9</v>
      </c>
      <c r="B527" s="28">
        <v>0.50410183875530401</v>
      </c>
      <c r="C527">
        <v>-101</v>
      </c>
      <c r="D527">
        <v>-3.1050950660793002</v>
      </c>
      <c r="E527">
        <v>-101</v>
      </c>
      <c r="F527">
        <v>-3.1033065313212399E-2</v>
      </c>
      <c r="H527" s="2">
        <v>2.07698E-3</v>
      </c>
      <c r="I527" s="2">
        <v>0.50410180000000004</v>
      </c>
      <c r="J527" s="4">
        <v>-3.0822750000000001</v>
      </c>
      <c r="N527">
        <f t="shared" si="8"/>
        <v>-3.0804999999999998</v>
      </c>
    </row>
    <row r="528" spans="1:14" x14ac:dyDescent="0.25">
      <c r="A528">
        <v>52</v>
      </c>
      <c r="B528" s="28">
        <v>0.49929278642149899</v>
      </c>
      <c r="C528">
        <v>-101</v>
      </c>
      <c r="D528">
        <v>-3.1047945107792199</v>
      </c>
      <c r="E528">
        <v>-101</v>
      </c>
      <c r="F528">
        <v>-3.1030061491410101E-2</v>
      </c>
      <c r="H528" s="2">
        <v>2.0809819999999999E-3</v>
      </c>
      <c r="I528" s="2">
        <v>0.49929279999999998</v>
      </c>
      <c r="J528" s="4">
        <v>-3.0822750000000001</v>
      </c>
      <c r="N528">
        <f t="shared" si="8"/>
        <v>-3.0804999999999998</v>
      </c>
    </row>
    <row r="529" spans="1:14" x14ac:dyDescent="0.25">
      <c r="A529">
        <v>52.1</v>
      </c>
      <c r="B529" s="28">
        <v>0.49448373408769403</v>
      </c>
      <c r="C529">
        <v>-101</v>
      </c>
      <c r="D529">
        <v>-3.1044942970720202</v>
      </c>
      <c r="E529">
        <v>-101</v>
      </c>
      <c r="F529">
        <v>-3.1027061083569001E-2</v>
      </c>
      <c r="H529" s="2">
        <v>2.0849839999999998E-3</v>
      </c>
      <c r="I529" s="2">
        <v>0.49448370000000003</v>
      </c>
      <c r="J529" s="4">
        <v>-3.0822750000000001</v>
      </c>
      <c r="N529">
        <f t="shared" si="8"/>
        <v>-3.0804999999999998</v>
      </c>
    </row>
    <row r="530" spans="1:14" x14ac:dyDescent="0.25">
      <c r="A530">
        <v>52.2</v>
      </c>
      <c r="B530" s="28">
        <v>0.48967468175388901</v>
      </c>
      <c r="C530">
        <v>-102</v>
      </c>
      <c r="D530">
        <v>-3.1041946237190001</v>
      </c>
      <c r="E530">
        <v>-102</v>
      </c>
      <c r="F530">
        <v>-3.1024066076157399E-2</v>
      </c>
      <c r="H530" s="2">
        <v>2.0889860000000001E-3</v>
      </c>
      <c r="I530" s="2">
        <v>0.48967470000000002</v>
      </c>
      <c r="J530" s="4">
        <v>-3.1127929999999999</v>
      </c>
      <c r="N530">
        <f t="shared" si="8"/>
        <v>-3.1109999999999998</v>
      </c>
    </row>
    <row r="531" spans="1:14" x14ac:dyDescent="0.25">
      <c r="A531">
        <v>52.3</v>
      </c>
      <c r="B531" s="28">
        <v>0.48486562942008399</v>
      </c>
      <c r="C531">
        <v>-102</v>
      </c>
      <c r="D531">
        <v>-3.1038956509634201</v>
      </c>
      <c r="E531">
        <v>-102</v>
      </c>
      <c r="F531">
        <v>-3.1021078070684702E-2</v>
      </c>
      <c r="H531" s="2">
        <v>2.0929880000000001E-3</v>
      </c>
      <c r="I531" s="2">
        <v>0.48486560000000001</v>
      </c>
      <c r="J531" s="4">
        <v>-3.1127929999999999</v>
      </c>
      <c r="N531">
        <f t="shared" si="8"/>
        <v>-3.1109999999999998</v>
      </c>
    </row>
    <row r="532" spans="1:14" x14ac:dyDescent="0.25">
      <c r="A532">
        <v>52.4</v>
      </c>
      <c r="B532" s="28">
        <v>0.48005657708628002</v>
      </c>
      <c r="C532">
        <v>-103</v>
      </c>
      <c r="D532">
        <v>-3.1035975419902901</v>
      </c>
      <c r="E532">
        <v>-103</v>
      </c>
      <c r="F532">
        <v>-3.1018098698061099E-2</v>
      </c>
      <c r="H532" s="2">
        <v>2.09699E-3</v>
      </c>
      <c r="I532" s="2">
        <v>0.4800566</v>
      </c>
      <c r="J532" s="4">
        <v>-3.1433110000000002</v>
      </c>
      <c r="N532">
        <f t="shared" si="8"/>
        <v>-3.1414999999999997</v>
      </c>
    </row>
    <row r="533" spans="1:14" x14ac:dyDescent="0.25">
      <c r="A533">
        <v>52.5</v>
      </c>
      <c r="B533" s="28">
        <v>0.475247524752475</v>
      </c>
      <c r="C533">
        <v>-101</v>
      </c>
      <c r="D533">
        <v>-3.1033004985911998</v>
      </c>
      <c r="E533">
        <v>-101</v>
      </c>
      <c r="F533">
        <v>-3.10151299750401E-2</v>
      </c>
      <c r="H533" s="2">
        <v>2.1009919999999999E-3</v>
      </c>
      <c r="I533" s="2">
        <v>0.47524749999999999</v>
      </c>
      <c r="J533" s="4">
        <v>-3.0822750000000001</v>
      </c>
      <c r="N533">
        <f t="shared" si="8"/>
        <v>-3.0804999999999998</v>
      </c>
    </row>
    <row r="534" spans="1:14" x14ac:dyDescent="0.25">
      <c r="A534">
        <v>52.6</v>
      </c>
      <c r="B534" s="28">
        <v>0.47043847241866998</v>
      </c>
      <c r="C534">
        <v>-101</v>
      </c>
      <c r="D534">
        <v>-3.1030047562765399</v>
      </c>
      <c r="E534">
        <v>-101</v>
      </c>
      <c r="F534">
        <v>-3.1012174255369201E-2</v>
      </c>
      <c r="H534" s="2">
        <v>2.1049939999999998E-3</v>
      </c>
      <c r="I534" s="2">
        <v>0.47043849999999998</v>
      </c>
      <c r="J534" s="4">
        <v>-3.0822750000000001</v>
      </c>
      <c r="N534">
        <f t="shared" si="8"/>
        <v>-3.0804999999999998</v>
      </c>
    </row>
    <row r="535" spans="1:14" x14ac:dyDescent="0.25">
      <c r="A535">
        <v>52.7</v>
      </c>
      <c r="B535" s="28">
        <v>0.46562942008486502</v>
      </c>
      <c r="C535">
        <v>-101</v>
      </c>
      <c r="D535">
        <v>-3.1027105388346001</v>
      </c>
      <c r="E535">
        <v>-101</v>
      </c>
      <c r="F535">
        <v>-3.1009233775642301E-2</v>
      </c>
      <c r="H535" s="2">
        <v>2.1089949999999998E-3</v>
      </c>
      <c r="I535" s="2">
        <v>0.46562940000000003</v>
      </c>
      <c r="J535" s="4">
        <v>-3.0822750000000001</v>
      </c>
      <c r="N535">
        <f t="shared" si="8"/>
        <v>-3.0804999999999998</v>
      </c>
    </row>
    <row r="536" spans="1:14" x14ac:dyDescent="0.25">
      <c r="A536">
        <v>52.8</v>
      </c>
      <c r="B536" s="28">
        <v>0.46082036775106</v>
      </c>
      <c r="C536">
        <v>-100</v>
      </c>
      <c r="D536">
        <v>-3.1024180128866501</v>
      </c>
      <c r="E536">
        <v>-100</v>
      </c>
      <c r="F536">
        <v>-3.1006310201112299E-2</v>
      </c>
      <c r="H536" s="2">
        <v>2.1129970000000001E-3</v>
      </c>
      <c r="I536" s="2">
        <v>0.46082040000000002</v>
      </c>
      <c r="J536" s="4">
        <v>-3.051758</v>
      </c>
      <c r="N536">
        <f t="shared" si="8"/>
        <v>-3.05</v>
      </c>
    </row>
    <row r="537" spans="1:14" x14ac:dyDescent="0.25">
      <c r="A537">
        <v>52.9</v>
      </c>
      <c r="B537" s="28">
        <v>0.45601131541725598</v>
      </c>
      <c r="C537">
        <v>-101</v>
      </c>
      <c r="D537">
        <v>-3.1021272598161</v>
      </c>
      <c r="E537">
        <v>-101</v>
      </c>
      <c r="F537">
        <v>-3.1003404345144401E-2</v>
      </c>
      <c r="H537" s="2">
        <v>2.1169990000000001E-3</v>
      </c>
      <c r="I537" s="2">
        <v>0.45601130000000001</v>
      </c>
      <c r="J537" s="4">
        <v>-3.0822750000000001</v>
      </c>
      <c r="N537">
        <f t="shared" si="8"/>
        <v>-3.0804999999999998</v>
      </c>
    </row>
    <row r="538" spans="1:14" x14ac:dyDescent="0.25">
      <c r="A538">
        <v>53</v>
      </c>
      <c r="B538" s="28">
        <v>0.45120226308345102</v>
      </c>
      <c r="C538">
        <v>-102</v>
      </c>
      <c r="D538">
        <v>-3.1018382708639001</v>
      </c>
      <c r="E538">
        <v>-102</v>
      </c>
      <c r="F538">
        <v>-3.1000516120198801E-2</v>
      </c>
      <c r="H538" s="2">
        <v>2.121001E-3</v>
      </c>
      <c r="I538" s="2">
        <v>0.4512023</v>
      </c>
      <c r="J538" s="4">
        <v>-3.1127929999999999</v>
      </c>
      <c r="N538">
        <f t="shared" si="8"/>
        <v>-3.1109999999999998</v>
      </c>
    </row>
    <row r="539" spans="1:14" x14ac:dyDescent="0.25">
      <c r="A539">
        <v>53.1</v>
      </c>
      <c r="B539" s="28">
        <v>0.446393210749646</v>
      </c>
      <c r="C539">
        <v>-102</v>
      </c>
      <c r="D539">
        <v>-3.10155098276873</v>
      </c>
      <c r="E539">
        <v>-102</v>
      </c>
      <c r="F539">
        <v>-3.0997644894026601E-2</v>
      </c>
      <c r="H539" s="2">
        <v>2.1250029999999999E-3</v>
      </c>
      <c r="I539" s="2">
        <v>0.44639319999999999</v>
      </c>
      <c r="J539" s="4">
        <v>-3.1127929999999999</v>
      </c>
      <c r="N539">
        <f t="shared" si="8"/>
        <v>-3.1109999999999998</v>
      </c>
    </row>
    <row r="540" spans="1:14" x14ac:dyDescent="0.25">
      <c r="A540">
        <v>53.2</v>
      </c>
      <c r="B540" s="28">
        <v>0.44158415841584098</v>
      </c>
      <c r="C540">
        <v>-102</v>
      </c>
      <c r="D540">
        <v>-3.10126533078033</v>
      </c>
      <c r="E540">
        <v>-102</v>
      </c>
      <c r="F540">
        <v>-3.0994790019498002E-2</v>
      </c>
      <c r="H540" s="2">
        <v>2.1290049999999998E-3</v>
      </c>
      <c r="I540" s="2">
        <v>0.44158419999999998</v>
      </c>
      <c r="J540" s="4">
        <v>-3.1127929999999999</v>
      </c>
      <c r="N540">
        <f t="shared" si="8"/>
        <v>-3.1109999999999998</v>
      </c>
    </row>
    <row r="541" spans="1:14" x14ac:dyDescent="0.25">
      <c r="A541">
        <v>53.3</v>
      </c>
      <c r="B541" s="28">
        <v>0.43677510608203601</v>
      </c>
      <c r="C541">
        <v>-102</v>
      </c>
      <c r="D541">
        <v>-3.1009812784963402</v>
      </c>
      <c r="E541">
        <v>-102</v>
      </c>
      <c r="F541">
        <v>-3.09919511327993E-2</v>
      </c>
      <c r="H541" s="2">
        <v>2.1330070000000001E-3</v>
      </c>
      <c r="I541" s="2">
        <v>0.43677510000000003</v>
      </c>
      <c r="J541" s="4">
        <v>-3.1127929999999999</v>
      </c>
      <c r="N541">
        <f t="shared" si="8"/>
        <v>-3.1109999999999998</v>
      </c>
    </row>
    <row r="542" spans="1:14" x14ac:dyDescent="0.25">
      <c r="A542">
        <v>53.4</v>
      </c>
      <c r="B542" s="28">
        <v>0.43196605374823199</v>
      </c>
      <c r="C542">
        <v>-102</v>
      </c>
      <c r="D542">
        <v>-3.1006988245227798</v>
      </c>
      <c r="E542">
        <v>-102</v>
      </c>
      <c r="F542">
        <v>-3.09891282199986E-2</v>
      </c>
      <c r="H542" s="2">
        <v>2.137009E-3</v>
      </c>
      <c r="I542" s="2">
        <v>0.43196610000000002</v>
      </c>
      <c r="J542" s="4">
        <v>-3.1127929999999999</v>
      </c>
      <c r="N542">
        <f t="shared" si="8"/>
        <v>-3.1109999999999998</v>
      </c>
    </row>
    <row r="543" spans="1:14" x14ac:dyDescent="0.25">
      <c r="A543">
        <v>53.5</v>
      </c>
      <c r="B543" s="28">
        <v>0.42715700141442697</v>
      </c>
      <c r="C543">
        <v>-101</v>
      </c>
      <c r="D543">
        <v>-3.1004179975438899</v>
      </c>
      <c r="E543">
        <v>-101</v>
      </c>
      <c r="F543">
        <v>-3.0986321567772999E-2</v>
      </c>
      <c r="H543" s="2">
        <v>2.141011E-3</v>
      </c>
      <c r="I543" s="2">
        <v>0.42715700000000001</v>
      </c>
      <c r="J543" s="4">
        <v>-3.0822750000000001</v>
      </c>
      <c r="N543">
        <f t="shared" si="8"/>
        <v>-3.0804999999999998</v>
      </c>
    </row>
    <row r="544" spans="1:14" x14ac:dyDescent="0.25">
      <c r="A544">
        <v>53.6</v>
      </c>
      <c r="B544" s="28">
        <v>0.42234794908062201</v>
      </c>
      <c r="C544">
        <v>-101</v>
      </c>
      <c r="D544">
        <v>-3.1001388340085501</v>
      </c>
      <c r="E544">
        <v>-101</v>
      </c>
      <c r="F544">
        <v>-3.09835315404016E-2</v>
      </c>
      <c r="H544" s="2">
        <v>2.145012E-3</v>
      </c>
      <c r="I544" s="2">
        <v>0.4223479</v>
      </c>
      <c r="J544" s="4">
        <v>-3.0822750000000001</v>
      </c>
      <c r="N544">
        <f t="shared" si="8"/>
        <v>-3.0804999999999998</v>
      </c>
    </row>
    <row r="545" spans="1:14" x14ac:dyDescent="0.25">
      <c r="A545">
        <v>53.7</v>
      </c>
      <c r="B545" s="28">
        <v>0.41753889674681699</v>
      </c>
      <c r="C545">
        <v>-102</v>
      </c>
      <c r="D545">
        <v>-3.0998613500189598</v>
      </c>
      <c r="E545">
        <v>-102</v>
      </c>
      <c r="F545">
        <v>-3.0980758298813499E-2</v>
      </c>
      <c r="H545" s="2">
        <v>2.1490139999999999E-3</v>
      </c>
      <c r="I545" s="2">
        <v>0.41753889999999999</v>
      </c>
      <c r="J545" s="4">
        <v>-3.1127929999999999</v>
      </c>
      <c r="N545">
        <f t="shared" si="8"/>
        <v>-3.1109999999999998</v>
      </c>
    </row>
    <row r="546" spans="1:14" x14ac:dyDescent="0.25">
      <c r="A546">
        <v>53.8</v>
      </c>
      <c r="B546" s="28">
        <v>0.41272984441301303</v>
      </c>
      <c r="C546">
        <v>-102</v>
      </c>
      <c r="D546">
        <v>-3.09958554217843</v>
      </c>
      <c r="E546">
        <v>-102</v>
      </c>
      <c r="F546">
        <v>-3.0978001809061399E-2</v>
      </c>
      <c r="H546" s="2">
        <v>2.1530159999999998E-3</v>
      </c>
      <c r="I546" s="2">
        <v>0.41272979999999998</v>
      </c>
      <c r="J546" s="4">
        <v>-3.1127929999999999</v>
      </c>
      <c r="N546">
        <f t="shared" si="8"/>
        <v>-3.1109999999999998</v>
      </c>
    </row>
    <row r="547" spans="1:14" x14ac:dyDescent="0.25">
      <c r="A547">
        <v>53.9</v>
      </c>
      <c r="B547" s="28">
        <v>0.40792079207920801</v>
      </c>
      <c r="C547">
        <v>-103</v>
      </c>
      <c r="D547">
        <v>-3.0993114231912098</v>
      </c>
      <c r="E547">
        <v>-103</v>
      </c>
      <c r="F547">
        <v>-3.09752621981145E-2</v>
      </c>
      <c r="H547" s="2">
        <v>2.1570180000000001E-3</v>
      </c>
      <c r="I547" s="2">
        <v>0.40792079999999997</v>
      </c>
      <c r="J547" s="4">
        <v>-3.1433110000000002</v>
      </c>
      <c r="N547">
        <f t="shared" si="8"/>
        <v>-3.1414999999999997</v>
      </c>
    </row>
    <row r="548" spans="1:14" x14ac:dyDescent="0.25">
      <c r="A548">
        <v>54</v>
      </c>
      <c r="B548" s="28">
        <v>0.40311173974540299</v>
      </c>
      <c r="C548">
        <v>-102</v>
      </c>
      <c r="D548">
        <v>-3.0990390632500202</v>
      </c>
      <c r="E548">
        <v>-102</v>
      </c>
      <c r="F548">
        <v>-3.0972540167495899E-2</v>
      </c>
      <c r="H548" s="2">
        <v>2.16102E-3</v>
      </c>
      <c r="I548" s="2">
        <v>0.40311170000000002</v>
      </c>
      <c r="J548" s="4">
        <v>-3.1127929999999999</v>
      </c>
      <c r="N548">
        <f t="shared" si="8"/>
        <v>-3.1109999999999998</v>
      </c>
    </row>
    <row r="549" spans="1:14" x14ac:dyDescent="0.25">
      <c r="A549">
        <v>54.1</v>
      </c>
      <c r="B549" s="28">
        <v>0.39830268741159802</v>
      </c>
      <c r="C549">
        <v>-101</v>
      </c>
      <c r="D549">
        <v>-3.0987686024541499</v>
      </c>
      <c r="E549">
        <v>-101</v>
      </c>
      <c r="F549">
        <v>-3.0969837117391399E-2</v>
      </c>
      <c r="H549" s="2">
        <v>2.165022E-3</v>
      </c>
      <c r="I549" s="2">
        <v>0.39830270000000001</v>
      </c>
      <c r="J549" s="4">
        <v>-3.0822750000000001</v>
      </c>
      <c r="N549">
        <f t="shared" si="8"/>
        <v>-3.0804999999999998</v>
      </c>
    </row>
    <row r="550" spans="1:14" x14ac:dyDescent="0.25">
      <c r="A550">
        <v>54.2</v>
      </c>
      <c r="B550" s="28">
        <v>0.393493635077793</v>
      </c>
      <c r="C550">
        <v>-101</v>
      </c>
      <c r="D550">
        <v>-3.0985002168794198</v>
      </c>
      <c r="E550">
        <v>-101</v>
      </c>
      <c r="F550">
        <v>-3.0967154807545E-2</v>
      </c>
      <c r="H550" s="2">
        <v>2.1690239999999999E-3</v>
      </c>
      <c r="I550" s="2">
        <v>0.3934936</v>
      </c>
      <c r="J550" s="4">
        <v>-3.0822750000000001</v>
      </c>
      <c r="N550">
        <f t="shared" si="8"/>
        <v>-3.0804999999999998</v>
      </c>
    </row>
    <row r="551" spans="1:14" x14ac:dyDescent="0.25">
      <c r="A551">
        <v>54.3</v>
      </c>
      <c r="B551" s="28">
        <v>0.38868458274398898</v>
      </c>
      <c r="C551">
        <v>-101</v>
      </c>
      <c r="D551">
        <v>-3.0982340672637099</v>
      </c>
      <c r="E551">
        <v>-101</v>
      </c>
      <c r="F551">
        <v>-3.0964494844409701E-2</v>
      </c>
      <c r="H551" s="2">
        <v>2.1730260000000002E-3</v>
      </c>
      <c r="I551" s="2">
        <v>0.38868459999999999</v>
      </c>
      <c r="J551" s="4">
        <v>-3.0822750000000001</v>
      </c>
      <c r="N551">
        <f t="shared" si="8"/>
        <v>-3.0804999999999998</v>
      </c>
    </row>
    <row r="552" spans="1:14" x14ac:dyDescent="0.25">
      <c r="A552">
        <v>54.4</v>
      </c>
      <c r="B552" s="28">
        <v>0.38387553041018402</v>
      </c>
      <c r="C552">
        <v>-101</v>
      </c>
      <c r="D552">
        <v>-3.09797027085764</v>
      </c>
      <c r="E552">
        <v>-101</v>
      </c>
      <c r="F552">
        <v>-3.09618583998163E-2</v>
      </c>
      <c r="H552" s="2">
        <v>2.1770280000000001E-3</v>
      </c>
      <c r="I552" s="2">
        <v>0.38387549999999998</v>
      </c>
      <c r="J552" s="4">
        <v>-3.0822750000000001</v>
      </c>
      <c r="N552">
        <f t="shared" si="8"/>
        <v>-3.0804999999999998</v>
      </c>
    </row>
    <row r="553" spans="1:14" x14ac:dyDescent="0.25">
      <c r="A553">
        <v>54.5</v>
      </c>
      <c r="B553" s="28">
        <v>0.379066478076379</v>
      </c>
      <c r="C553">
        <v>-101</v>
      </c>
      <c r="D553">
        <v>-3.09770889643988</v>
      </c>
      <c r="E553">
        <v>-101</v>
      </c>
      <c r="F553">
        <v>-3.09592461611553E-2</v>
      </c>
      <c r="H553" s="2">
        <v>2.1810290000000001E-3</v>
      </c>
      <c r="I553" s="2">
        <v>0.37906649999999997</v>
      </c>
      <c r="J553" s="4">
        <v>-3.0822750000000001</v>
      </c>
      <c r="N553">
        <f t="shared" si="8"/>
        <v>-3.0804999999999998</v>
      </c>
    </row>
    <row r="554" spans="1:14" x14ac:dyDescent="0.25">
      <c r="A554">
        <v>54.6</v>
      </c>
      <c r="B554" s="28">
        <v>0.37425742574257398</v>
      </c>
      <c r="C554">
        <v>-102</v>
      </c>
      <c r="D554">
        <v>-3.0974499709110601</v>
      </c>
      <c r="E554">
        <v>-102</v>
      </c>
      <c r="F554">
        <v>-3.0956658397278101E-2</v>
      </c>
      <c r="H554" s="2">
        <v>2.185031E-3</v>
      </c>
      <c r="I554" s="2">
        <v>0.37425740000000002</v>
      </c>
      <c r="J554" s="4">
        <v>-3.1127929999999999</v>
      </c>
      <c r="N554">
        <f t="shared" si="8"/>
        <v>-3.1109999999999998</v>
      </c>
    </row>
    <row r="555" spans="1:14" x14ac:dyDescent="0.25">
      <c r="A555">
        <v>54.7</v>
      </c>
      <c r="B555" s="28">
        <v>0.36944837340876902</v>
      </c>
      <c r="C555">
        <v>-101</v>
      </c>
      <c r="D555">
        <v>-3.0971934974660802</v>
      </c>
      <c r="E555">
        <v>-101</v>
      </c>
      <c r="F555">
        <v>-3.0954095140115399E-2</v>
      </c>
      <c r="H555" s="2">
        <v>2.189033E-3</v>
      </c>
      <c r="I555" s="2">
        <v>0.36944840000000001</v>
      </c>
      <c r="J555" s="4">
        <v>-3.0822750000000001</v>
      </c>
      <c r="N555">
        <f t="shared" si="8"/>
        <v>-3.0804999999999998</v>
      </c>
    </row>
    <row r="556" spans="1:14" x14ac:dyDescent="0.25">
      <c r="A556">
        <v>54.8</v>
      </c>
      <c r="B556" s="28">
        <v>0.36463932107496499</v>
      </c>
      <c r="C556">
        <v>-102</v>
      </c>
      <c r="D556">
        <v>-3.0969394737590501</v>
      </c>
      <c r="E556">
        <v>-102</v>
      </c>
      <c r="F556">
        <v>-3.09515563662217E-2</v>
      </c>
      <c r="H556" s="2">
        <v>2.1930349999999999E-3</v>
      </c>
      <c r="I556" s="2">
        <v>0.3646393</v>
      </c>
      <c r="J556" s="4">
        <v>-3.1127929999999999</v>
      </c>
      <c r="N556">
        <f t="shared" si="8"/>
        <v>-3.1109999999999998</v>
      </c>
    </row>
    <row r="557" spans="1:14" x14ac:dyDescent="0.25">
      <c r="A557">
        <v>54.9</v>
      </c>
      <c r="B557" s="28">
        <v>0.35983026874115998</v>
      </c>
      <c r="C557">
        <v>-103</v>
      </c>
      <c r="D557">
        <v>-3.0966879100607101</v>
      </c>
      <c r="E557">
        <v>-103</v>
      </c>
      <c r="F557">
        <v>-3.0949042178245199E-2</v>
      </c>
      <c r="H557" s="2">
        <v>2.1970370000000002E-3</v>
      </c>
      <c r="I557" s="2">
        <v>0.35983029999999999</v>
      </c>
      <c r="J557" s="4">
        <v>-3.1433110000000002</v>
      </c>
      <c r="N557">
        <f t="shared" si="8"/>
        <v>-3.1414999999999997</v>
      </c>
    </row>
    <row r="558" spans="1:14" x14ac:dyDescent="0.25">
      <c r="A558">
        <v>55</v>
      </c>
      <c r="B558" s="28">
        <v>0.35502121640735501</v>
      </c>
      <c r="C558">
        <v>-102</v>
      </c>
      <c r="D558">
        <v>-3.09643886478701</v>
      </c>
      <c r="E558">
        <v>-102</v>
      </c>
      <c r="F558">
        <v>-3.0946553160009001E-2</v>
      </c>
      <c r="H558" s="2">
        <v>2.2010390000000001E-3</v>
      </c>
      <c r="I558" s="2">
        <v>0.35502119999999998</v>
      </c>
      <c r="J558" s="4">
        <v>-3.1127929999999999</v>
      </c>
      <c r="N558">
        <f t="shared" si="8"/>
        <v>-3.1109999999999998</v>
      </c>
    </row>
    <row r="559" spans="1:14" x14ac:dyDescent="0.25">
      <c r="A559">
        <v>55.1</v>
      </c>
      <c r="B559" s="28">
        <v>0.35021216407354999</v>
      </c>
      <c r="C559">
        <v>-102</v>
      </c>
      <c r="D559">
        <v>-3.0961924742272502</v>
      </c>
      <c r="E559">
        <v>-102</v>
      </c>
      <c r="F559">
        <v>-3.0944090673621E-2</v>
      </c>
      <c r="H559" s="2">
        <v>2.205041E-3</v>
      </c>
      <c r="I559" s="2">
        <v>0.35021219999999997</v>
      </c>
      <c r="J559" s="4">
        <v>-3.1127929999999999</v>
      </c>
      <c r="N559">
        <f t="shared" si="8"/>
        <v>-3.1109999999999998</v>
      </c>
    </row>
    <row r="560" spans="1:14" x14ac:dyDescent="0.25">
      <c r="A560">
        <v>55.2</v>
      </c>
      <c r="B560" s="28">
        <v>0.34540311173974497</v>
      </c>
      <c r="C560">
        <v>-101</v>
      </c>
      <c r="D560">
        <v>-3.0959489417145498</v>
      </c>
      <c r="E560">
        <v>-101</v>
      </c>
      <c r="F560">
        <v>-3.09416567512413E-2</v>
      </c>
      <c r="H560" s="2">
        <v>2.2090429999999999E-3</v>
      </c>
      <c r="I560" s="2">
        <v>0.34540310000000002</v>
      </c>
      <c r="J560" s="4">
        <v>-3.0822750000000001</v>
      </c>
      <c r="N560">
        <f t="shared" si="8"/>
        <v>-3.0804999999999998</v>
      </c>
    </row>
    <row r="561" spans="1:14" x14ac:dyDescent="0.25">
      <c r="A561">
        <v>55.3</v>
      </c>
      <c r="B561" s="28">
        <v>0.34059405940594101</v>
      </c>
      <c r="C561">
        <v>-101</v>
      </c>
      <c r="D561">
        <v>-3.0957084978239999</v>
      </c>
      <c r="E561">
        <v>-101</v>
      </c>
      <c r="F561">
        <v>-3.0939253697292501E-2</v>
      </c>
      <c r="H561" s="2">
        <v>2.2130449999999999E-3</v>
      </c>
      <c r="I561" s="2">
        <v>0.34059410000000001</v>
      </c>
      <c r="J561" s="4">
        <v>-3.0822750000000001</v>
      </c>
      <c r="N561">
        <f t="shared" si="8"/>
        <v>-3.0804999999999998</v>
      </c>
    </row>
    <row r="562" spans="1:14" x14ac:dyDescent="0.25">
      <c r="A562">
        <v>55.4</v>
      </c>
      <c r="B562" s="28">
        <v>0.33578500707213599</v>
      </c>
      <c r="C562">
        <v>-102</v>
      </c>
      <c r="D562">
        <v>-3.0954713663548499</v>
      </c>
      <c r="E562">
        <v>-102</v>
      </c>
      <c r="F562">
        <v>-3.0936883748478299E-2</v>
      </c>
      <c r="H562" s="2">
        <v>2.2170459999999999E-3</v>
      </c>
      <c r="I562" s="2">
        <v>0.335785</v>
      </c>
      <c r="J562" s="4">
        <v>-3.1127929999999999</v>
      </c>
      <c r="N562">
        <f t="shared" si="8"/>
        <v>-3.1109999999999998</v>
      </c>
    </row>
    <row r="563" spans="1:14" x14ac:dyDescent="0.25">
      <c r="A563">
        <v>55.5</v>
      </c>
      <c r="B563" s="28">
        <v>0.33097595473833102</v>
      </c>
      <c r="C563">
        <v>-101</v>
      </c>
      <c r="D563">
        <v>-3.0952377592676101</v>
      </c>
      <c r="E563">
        <v>-101</v>
      </c>
      <c r="F563">
        <v>-3.0934549023182701E-2</v>
      </c>
      <c r="H563" s="2">
        <v>2.2210480000000002E-3</v>
      </c>
      <c r="I563" s="2">
        <v>0.33097599999999999</v>
      </c>
      <c r="J563" s="4">
        <v>-3.0822750000000001</v>
      </c>
      <c r="N563">
        <f t="shared" si="8"/>
        <v>-3.0804999999999998</v>
      </c>
    </row>
    <row r="564" spans="1:14" x14ac:dyDescent="0.25">
      <c r="A564">
        <v>55.6</v>
      </c>
      <c r="B564" s="28">
        <v>0.326166902404526</v>
      </c>
      <c r="C564">
        <v>-101</v>
      </c>
      <c r="D564">
        <v>-3.0950078831967698</v>
      </c>
      <c r="E564">
        <v>-101</v>
      </c>
      <c r="F564">
        <v>-3.0932251586560499E-2</v>
      </c>
      <c r="H564" s="2">
        <v>2.2250500000000001E-3</v>
      </c>
      <c r="I564" s="2">
        <v>0.32616689999999998</v>
      </c>
      <c r="J564" s="4">
        <v>-3.0822750000000001</v>
      </c>
      <c r="N564">
        <f t="shared" si="8"/>
        <v>-3.0804999999999998</v>
      </c>
    </row>
    <row r="565" spans="1:14" x14ac:dyDescent="0.25">
      <c r="A565">
        <v>55.7</v>
      </c>
      <c r="B565" s="28">
        <v>0.32135785007072198</v>
      </c>
      <c r="C565">
        <v>-102</v>
      </c>
      <c r="D565">
        <v>-3.0947819343671101</v>
      </c>
      <c r="E565">
        <v>-102</v>
      </c>
      <c r="F565">
        <v>-3.09299933997291E-2</v>
      </c>
      <c r="H565" s="2">
        <v>2.229052E-3</v>
      </c>
      <c r="I565" s="2">
        <v>0.32135789999999997</v>
      </c>
      <c r="J565" s="4">
        <v>-3.1127929999999999</v>
      </c>
      <c r="N565">
        <f t="shared" si="8"/>
        <v>-3.1109999999999998</v>
      </c>
    </row>
    <row r="566" spans="1:14" x14ac:dyDescent="0.25">
      <c r="A566">
        <v>55.8</v>
      </c>
      <c r="B566" s="28">
        <v>0.31654879773691702</v>
      </c>
      <c r="C566">
        <v>-101</v>
      </c>
      <c r="D566">
        <v>-3.0945600992915798</v>
      </c>
      <c r="E566">
        <v>-101</v>
      </c>
      <c r="F566">
        <v>-3.09277763267439E-2</v>
      </c>
      <c r="H566" s="2">
        <v>2.2330539999999999E-3</v>
      </c>
      <c r="I566" s="2">
        <v>0.31654880000000002</v>
      </c>
      <c r="J566" s="4">
        <v>-3.0822750000000001</v>
      </c>
      <c r="N566">
        <f t="shared" si="8"/>
        <v>-3.0804999999999998</v>
      </c>
    </row>
    <row r="567" spans="1:14" x14ac:dyDescent="0.25">
      <c r="A567">
        <v>55.9</v>
      </c>
      <c r="B567" s="28">
        <v>0.311739745403112</v>
      </c>
      <c r="C567">
        <v>-102</v>
      </c>
      <c r="D567">
        <v>-3.0943425670429501</v>
      </c>
      <c r="E567">
        <v>-102</v>
      </c>
      <c r="F567">
        <v>-3.09256022572434E-2</v>
      </c>
      <c r="H567" s="2">
        <v>2.2370559999999999E-3</v>
      </c>
      <c r="I567" s="2">
        <v>0.31173970000000001</v>
      </c>
      <c r="J567" s="4">
        <v>-3.1127929999999999</v>
      </c>
      <c r="N567">
        <f t="shared" si="8"/>
        <v>-3.1109999999999998</v>
      </c>
    </row>
    <row r="568" spans="1:14" x14ac:dyDescent="0.25">
      <c r="A568">
        <v>56</v>
      </c>
      <c r="B568" s="28">
        <v>0.30693069306930698</v>
      </c>
      <c r="C568">
        <v>-102</v>
      </c>
      <c r="D568">
        <v>-3.09412954151292</v>
      </c>
      <c r="E568">
        <v>-102</v>
      </c>
      <c r="F568">
        <v>-3.09234732289701E-2</v>
      </c>
      <c r="H568" s="2">
        <v>2.2410580000000002E-3</v>
      </c>
      <c r="I568" s="2">
        <v>0.3069307</v>
      </c>
      <c r="J568" s="4">
        <v>-3.1127929999999999</v>
      </c>
      <c r="N568">
        <f t="shared" si="8"/>
        <v>-3.1109999999999998</v>
      </c>
    </row>
    <row r="569" spans="1:14" x14ac:dyDescent="0.25">
      <c r="A569">
        <v>56.1</v>
      </c>
      <c r="B569" s="28">
        <v>0.30212164073550202</v>
      </c>
      <c r="C569">
        <v>-101</v>
      </c>
      <c r="D569">
        <v>-3.0939212536581802</v>
      </c>
      <c r="E569">
        <v>-101</v>
      </c>
      <c r="F569">
        <v>-3.0921391550160701E-2</v>
      </c>
      <c r="H569" s="2">
        <v>2.2450600000000001E-3</v>
      </c>
      <c r="I569" s="2">
        <v>0.30212159999999999</v>
      </c>
      <c r="J569" s="4">
        <v>-3.0822750000000001</v>
      </c>
      <c r="N569">
        <f t="shared" si="8"/>
        <v>-3.0804999999999998</v>
      </c>
    </row>
    <row r="570" spans="1:14" x14ac:dyDescent="0.25">
      <c r="A570">
        <v>56.2</v>
      </c>
      <c r="B570" s="28">
        <v>0.297312588401698</v>
      </c>
      <c r="C570">
        <v>-101</v>
      </c>
      <c r="D570">
        <v>-3.0937179563541899</v>
      </c>
      <c r="E570">
        <v>-101</v>
      </c>
      <c r="F570">
        <v>-3.0919359748113301E-2</v>
      </c>
      <c r="H570" s="2">
        <v>2.249062E-3</v>
      </c>
      <c r="I570" s="2">
        <v>0.29731259999999998</v>
      </c>
      <c r="J570" s="4">
        <v>-3.0822750000000001</v>
      </c>
      <c r="N570">
        <f t="shared" si="8"/>
        <v>-3.0804999999999998</v>
      </c>
    </row>
    <row r="571" spans="1:14" x14ac:dyDescent="0.25">
      <c r="A571">
        <v>56.3</v>
      </c>
      <c r="B571" s="28">
        <v>0.29250353606789298</v>
      </c>
      <c r="C571">
        <v>-101</v>
      </c>
      <c r="D571">
        <v>-3.09351989606319</v>
      </c>
      <c r="E571">
        <v>-101</v>
      </c>
      <c r="F571">
        <v>-3.09173802860306E-2</v>
      </c>
      <c r="H571" s="2">
        <v>2.253063E-3</v>
      </c>
      <c r="I571" s="2">
        <v>0.29250350000000003</v>
      </c>
      <c r="J571" s="4">
        <v>-3.0822750000000001</v>
      </c>
      <c r="N571">
        <f t="shared" si="8"/>
        <v>-3.0804999999999998</v>
      </c>
    </row>
    <row r="572" spans="1:14" x14ac:dyDescent="0.25">
      <c r="A572">
        <v>56.4</v>
      </c>
      <c r="B572" s="28">
        <v>0.28769448373408801</v>
      </c>
      <c r="C572">
        <v>-101</v>
      </c>
      <c r="D572">
        <v>-3.0933272902798898</v>
      </c>
      <c r="E572">
        <v>-101</v>
      </c>
      <c r="F572">
        <v>-3.0915455337606899E-2</v>
      </c>
      <c r="H572" s="2">
        <v>2.2570649999999999E-3</v>
      </c>
      <c r="I572" s="2">
        <v>0.28769450000000002</v>
      </c>
      <c r="J572" s="4">
        <v>-3.0822750000000001</v>
      </c>
      <c r="N572">
        <f t="shared" si="8"/>
        <v>-3.0804999999999998</v>
      </c>
    </row>
    <row r="573" spans="1:14" x14ac:dyDescent="0.25">
      <c r="A573">
        <v>56.5</v>
      </c>
      <c r="B573" s="28">
        <v>0.28288543140028299</v>
      </c>
      <c r="C573">
        <v>-101</v>
      </c>
      <c r="D573">
        <v>-3.0931403223398402</v>
      </c>
      <c r="E573">
        <v>-101</v>
      </c>
      <c r="F573">
        <v>-3.0913586735141801E-2</v>
      </c>
      <c r="H573" s="2">
        <v>2.2610669999999999E-3</v>
      </c>
      <c r="I573" s="2">
        <v>0.28288540000000001</v>
      </c>
      <c r="J573" s="4">
        <v>-3.0822750000000001</v>
      </c>
      <c r="N573">
        <f t="shared" si="8"/>
        <v>-3.0804999999999998</v>
      </c>
    </row>
    <row r="574" spans="1:14" x14ac:dyDescent="0.25">
      <c r="A574">
        <v>56.6</v>
      </c>
      <c r="B574" s="28">
        <v>0.27807637906647797</v>
      </c>
      <c r="C574">
        <v>-103</v>
      </c>
      <c r="D574">
        <v>-3.09295915358978</v>
      </c>
      <c r="E574">
        <v>-103</v>
      </c>
      <c r="F574">
        <v>-3.0911776091173199E-2</v>
      </c>
      <c r="H574" s="2">
        <v>2.2650690000000002E-3</v>
      </c>
      <c r="I574" s="2">
        <v>0.2780764</v>
      </c>
      <c r="J574" s="4">
        <v>-3.1433110000000002</v>
      </c>
      <c r="N574">
        <f t="shared" si="8"/>
        <v>-3.1414999999999997</v>
      </c>
    </row>
    <row r="575" spans="1:14" x14ac:dyDescent="0.25">
      <c r="A575">
        <v>56.7</v>
      </c>
      <c r="B575" s="28">
        <v>0.27326732673267401</v>
      </c>
      <c r="C575">
        <v>-101</v>
      </c>
      <c r="D575">
        <v>-3.0927839587123098</v>
      </c>
      <c r="E575">
        <v>-101</v>
      </c>
      <c r="F575">
        <v>-3.0910025151520901E-2</v>
      </c>
      <c r="H575" s="2">
        <v>2.2690710000000001E-3</v>
      </c>
      <c r="I575" s="2">
        <v>0.27326729999999999</v>
      </c>
      <c r="J575" s="4">
        <v>-3.0822750000000001</v>
      </c>
      <c r="N575">
        <f t="shared" si="8"/>
        <v>-3.0804999999999998</v>
      </c>
    </row>
    <row r="576" spans="1:14" x14ac:dyDescent="0.25">
      <c r="A576">
        <v>56.8</v>
      </c>
      <c r="B576" s="28">
        <v>0.26845827439886899</v>
      </c>
      <c r="C576">
        <v>-101</v>
      </c>
      <c r="D576">
        <v>-3.0926149494472202</v>
      </c>
      <c r="E576">
        <v>-101</v>
      </c>
      <c r="F576">
        <v>-3.0908336032363402E-2</v>
      </c>
      <c r="H576" s="2">
        <v>2.273073E-3</v>
      </c>
      <c r="I576" s="2">
        <v>0.26845829999999998</v>
      </c>
      <c r="J576" s="4">
        <v>-3.0822750000000001</v>
      </c>
      <c r="N576">
        <f t="shared" si="8"/>
        <v>-3.0804999999999998</v>
      </c>
    </row>
    <row r="577" spans="1:14" x14ac:dyDescent="0.25">
      <c r="A577">
        <v>56.9</v>
      </c>
      <c r="B577" s="28">
        <v>0.26364922206506303</v>
      </c>
      <c r="C577">
        <v>-101</v>
      </c>
      <c r="D577">
        <v>-3.0924523519518798</v>
      </c>
      <c r="E577">
        <v>-101</v>
      </c>
      <c r="F577">
        <v>-3.09067109939716E-2</v>
      </c>
      <c r="H577" s="2">
        <v>2.2770749999999999E-3</v>
      </c>
      <c r="I577" s="2">
        <v>0.26364919999999997</v>
      </c>
      <c r="J577" s="4">
        <v>-3.0822750000000001</v>
      </c>
      <c r="N577">
        <f t="shared" si="8"/>
        <v>-3.0804999999999998</v>
      </c>
    </row>
    <row r="578" spans="1:14" x14ac:dyDescent="0.25">
      <c r="A578">
        <v>57</v>
      </c>
      <c r="B578" s="28">
        <v>0.25884016973125801</v>
      </c>
      <c r="C578">
        <v>-101</v>
      </c>
      <c r="D578">
        <v>-3.0922963725571702</v>
      </c>
      <c r="E578">
        <v>-101</v>
      </c>
      <c r="F578">
        <v>-3.09051520984658E-2</v>
      </c>
      <c r="H578" s="2">
        <v>2.2810769999999998E-3</v>
      </c>
      <c r="I578" s="2">
        <v>0.25884020000000002</v>
      </c>
      <c r="J578" s="4">
        <v>-3.0822750000000001</v>
      </c>
      <c r="N578">
        <f t="shared" si="8"/>
        <v>-3.0804999999999998</v>
      </c>
    </row>
    <row r="579" spans="1:14" x14ac:dyDescent="0.25">
      <c r="A579">
        <v>57.1</v>
      </c>
      <c r="B579" s="28">
        <v>0.25403111739745299</v>
      </c>
      <c r="C579">
        <v>-101</v>
      </c>
      <c r="D579">
        <v>-3.0921471866752701</v>
      </c>
      <c r="E579">
        <v>-101</v>
      </c>
      <c r="F579">
        <v>-3.0903661098957501E-2</v>
      </c>
      <c r="H579" s="2">
        <v>2.2850790000000002E-3</v>
      </c>
      <c r="I579" s="2">
        <v>0.25403110000000001</v>
      </c>
      <c r="J579" s="4">
        <v>-3.0822750000000001</v>
      </c>
      <c r="N579">
        <f t="shared" si="8"/>
        <v>-3.0804999999999998</v>
      </c>
    </row>
    <row r="580" spans="1:14" x14ac:dyDescent="0.25">
      <c r="A580">
        <v>57.2</v>
      </c>
      <c r="B580" s="28">
        <v>0.249222065063649</v>
      </c>
      <c r="C580">
        <v>-101</v>
      </c>
      <c r="D580">
        <v>-3.0920049392731501</v>
      </c>
      <c r="E580">
        <v>-101</v>
      </c>
      <c r="F580">
        <v>-3.0902239444281301E-2</v>
      </c>
      <c r="H580" s="2">
        <v>2.2890800000000002E-3</v>
      </c>
      <c r="I580" s="2">
        <v>0.2492221</v>
      </c>
      <c r="J580" s="4">
        <v>-3.0822750000000001</v>
      </c>
      <c r="N580">
        <f t="shared" si="8"/>
        <v>-3.0804999999999998</v>
      </c>
    </row>
    <row r="581" spans="1:14" x14ac:dyDescent="0.25">
      <c r="A581">
        <v>57.3</v>
      </c>
      <c r="B581" s="28">
        <v>0.244413012729844</v>
      </c>
      <c r="C581">
        <v>-101</v>
      </c>
      <c r="D581">
        <v>-3.0918697453254498</v>
      </c>
      <c r="E581">
        <v>-101</v>
      </c>
      <c r="F581">
        <v>-3.0900888283521399E-2</v>
      </c>
      <c r="H581" s="2">
        <v>2.2930820000000001E-3</v>
      </c>
      <c r="I581" s="2">
        <v>0.24441299999999999</v>
      </c>
      <c r="J581" s="4">
        <v>-3.0822750000000001</v>
      </c>
      <c r="N581">
        <f t="shared" si="8"/>
        <v>-3.0804999999999998</v>
      </c>
    </row>
    <row r="582" spans="1:14" x14ac:dyDescent="0.25">
      <c r="A582">
        <v>57.4</v>
      </c>
      <c r="B582" s="28">
        <v>0.23960396039603901</v>
      </c>
      <c r="C582">
        <v>-101</v>
      </c>
      <c r="D582">
        <v>-3.0917416902462702</v>
      </c>
      <c r="E582">
        <v>-101</v>
      </c>
      <c r="F582">
        <v>-3.0899608470326901E-2</v>
      </c>
      <c r="H582" s="2">
        <v>2.297084E-3</v>
      </c>
      <c r="I582" s="2">
        <v>0.23960400000000001</v>
      </c>
      <c r="J582" s="4">
        <v>-3.0822750000000001</v>
      </c>
      <c r="N582">
        <f t="shared" si="8"/>
        <v>-3.0804999999999998</v>
      </c>
    </row>
    <row r="583" spans="1:14" x14ac:dyDescent="0.25">
      <c r="A583">
        <v>57.5</v>
      </c>
      <c r="B583" s="28">
        <v>0.23479490806223399</v>
      </c>
      <c r="C583">
        <v>-101</v>
      </c>
      <c r="D583">
        <v>-3.0916208302997399</v>
      </c>
      <c r="E583">
        <v>-101</v>
      </c>
      <c r="F583">
        <v>-3.08984005670149E-2</v>
      </c>
      <c r="H583" s="2">
        <v>2.3010859999999999E-3</v>
      </c>
      <c r="I583" s="2">
        <v>0.2347949</v>
      </c>
      <c r="J583" s="4">
        <v>-3.0822750000000001</v>
      </c>
      <c r="N583">
        <f t="shared" si="8"/>
        <v>-3.0804999999999998</v>
      </c>
    </row>
    <row r="584" spans="1:14" x14ac:dyDescent="0.25">
      <c r="A584">
        <v>57.6</v>
      </c>
      <c r="B584" s="28">
        <v>0.229985855728429</v>
      </c>
      <c r="C584">
        <v>-101</v>
      </c>
      <c r="D584">
        <v>-3.0915071929887601</v>
      </c>
      <c r="E584">
        <v>-101</v>
      </c>
      <c r="F584">
        <v>-3.08972648484559E-2</v>
      </c>
      <c r="H584" s="2">
        <v>2.3050879999999998E-3</v>
      </c>
      <c r="I584" s="2">
        <v>0.22998589999999999</v>
      </c>
      <c r="J584" s="4">
        <v>-3.0822750000000001</v>
      </c>
      <c r="N584">
        <f t="shared" si="8"/>
        <v>-3.0804999999999998</v>
      </c>
    </row>
    <row r="585" spans="1:14" x14ac:dyDescent="0.25">
      <c r="A585">
        <v>57.7</v>
      </c>
      <c r="B585" s="28">
        <v>0.22517680339462501</v>
      </c>
      <c r="C585">
        <v>-102</v>
      </c>
      <c r="D585">
        <v>-3.0914007832149002</v>
      </c>
      <c r="E585">
        <v>-102</v>
      </c>
      <c r="F585">
        <v>-3.0896201363637701E-2</v>
      </c>
      <c r="H585" s="2">
        <v>2.3090900000000002E-3</v>
      </c>
      <c r="I585" s="2">
        <v>0.22517680000000001</v>
      </c>
      <c r="J585" s="4">
        <v>-3.1127929999999999</v>
      </c>
      <c r="N585">
        <f t="shared" ref="N585:N648" si="9">C585*$H$2</f>
        <v>-3.1109999999999998</v>
      </c>
    </row>
    <row r="586" spans="1:14" x14ac:dyDescent="0.25">
      <c r="A586">
        <v>57.8</v>
      </c>
      <c r="B586" s="28">
        <v>0.22036775106081999</v>
      </c>
      <c r="C586">
        <v>-102</v>
      </c>
      <c r="D586">
        <v>-3.0913016067949299</v>
      </c>
      <c r="E586">
        <v>-102</v>
      </c>
      <c r="F586">
        <v>-3.0895210170694201E-2</v>
      </c>
      <c r="H586" s="2">
        <v>2.3130920000000001E-3</v>
      </c>
      <c r="I586" s="2">
        <v>0.2203678</v>
      </c>
      <c r="J586" s="4">
        <v>-3.1127929999999999</v>
      </c>
      <c r="N586">
        <f t="shared" si="9"/>
        <v>-3.1109999999999998</v>
      </c>
    </row>
    <row r="587" spans="1:14" x14ac:dyDescent="0.25">
      <c r="A587">
        <v>57.9</v>
      </c>
      <c r="B587" s="28">
        <v>0.215558698727015</v>
      </c>
      <c r="C587">
        <v>-102</v>
      </c>
      <c r="D587">
        <v>-3.09120970554098</v>
      </c>
      <c r="E587">
        <v>-102</v>
      </c>
      <c r="F587">
        <v>-3.08942916875059E-2</v>
      </c>
      <c r="H587" s="2">
        <v>2.317094E-3</v>
      </c>
      <c r="I587" s="2">
        <v>0.21555869999999999</v>
      </c>
      <c r="J587" s="4">
        <v>-3.1127929999999999</v>
      </c>
      <c r="N587">
        <f t="shared" si="9"/>
        <v>-3.1109999999999998</v>
      </c>
    </row>
    <row r="588" spans="1:14" x14ac:dyDescent="0.25">
      <c r="A588">
        <v>58</v>
      </c>
      <c r="B588" s="28">
        <v>0.21074964639321001</v>
      </c>
      <c r="C588">
        <v>-102</v>
      </c>
      <c r="D588">
        <v>-3.0911251807330999</v>
      </c>
      <c r="E588">
        <v>-102</v>
      </c>
      <c r="F588">
        <v>-3.08934469262899E-2</v>
      </c>
      <c r="H588" s="2">
        <v>2.3210959999999999E-3</v>
      </c>
      <c r="I588" s="2">
        <v>0.21074960000000001</v>
      </c>
      <c r="J588" s="4">
        <v>-3.1127929999999999</v>
      </c>
      <c r="N588">
        <f t="shared" si="9"/>
        <v>-3.1109999999999998</v>
      </c>
    </row>
    <row r="589" spans="1:14" x14ac:dyDescent="0.25">
      <c r="A589">
        <v>58.1</v>
      </c>
      <c r="B589" s="28">
        <v>0.20594059405940601</v>
      </c>
      <c r="C589">
        <v>-101</v>
      </c>
      <c r="D589">
        <v>-3.0910481933981901</v>
      </c>
      <c r="E589">
        <v>-101</v>
      </c>
      <c r="F589">
        <v>-3.0892677496388E-2</v>
      </c>
      <c r="H589" s="2">
        <v>2.3250969999999999E-3</v>
      </c>
      <c r="I589" s="2">
        <v>0.2059406</v>
      </c>
      <c r="J589" s="4">
        <v>-3.0822750000000001</v>
      </c>
      <c r="N589">
        <f t="shared" si="9"/>
        <v>-3.0804999999999998</v>
      </c>
    </row>
    <row r="590" spans="1:14" x14ac:dyDescent="0.25">
      <c r="A590">
        <v>58.2</v>
      </c>
      <c r="B590" s="28">
        <v>0.20113154172560099</v>
      </c>
      <c r="C590">
        <v>-101</v>
      </c>
      <c r="D590">
        <v>-3.0909789413951501</v>
      </c>
      <c r="E590">
        <v>-101</v>
      </c>
      <c r="F590">
        <v>-3.0891985375249099E-2</v>
      </c>
      <c r="H590" s="2">
        <v>2.3290989999999998E-3</v>
      </c>
      <c r="I590" s="2">
        <v>0.20113149999999999</v>
      </c>
      <c r="J590" s="4">
        <v>-3.0822750000000001</v>
      </c>
      <c r="N590">
        <f t="shared" si="9"/>
        <v>-3.0804999999999998</v>
      </c>
    </row>
    <row r="591" spans="1:14" x14ac:dyDescent="0.25">
      <c r="A591">
        <v>58.3</v>
      </c>
      <c r="B591" s="28">
        <v>0.196322489391796</v>
      </c>
      <c r="C591">
        <v>-101</v>
      </c>
      <c r="D591">
        <v>-3.09091762489129</v>
      </c>
      <c r="E591">
        <v>-101</v>
      </c>
      <c r="F591">
        <v>-3.0891372563393499E-2</v>
      </c>
      <c r="H591" s="2">
        <v>2.3331010000000002E-3</v>
      </c>
      <c r="I591" s="2">
        <v>0.19632250000000001</v>
      </c>
      <c r="J591" s="4">
        <v>-3.0822750000000001</v>
      </c>
      <c r="N591">
        <f t="shared" si="9"/>
        <v>-3.0804999999999998</v>
      </c>
    </row>
    <row r="592" spans="1:14" x14ac:dyDescent="0.25">
      <c r="A592">
        <v>58.4</v>
      </c>
      <c r="B592" s="28">
        <v>0.19151343705799101</v>
      </c>
      <c r="C592">
        <v>-101</v>
      </c>
      <c r="D592">
        <v>-3.0908644234009901</v>
      </c>
      <c r="E592">
        <v>-101</v>
      </c>
      <c r="F592">
        <v>-3.0890840854931201E-2</v>
      </c>
      <c r="H592" s="2">
        <v>2.3371030000000001E-3</v>
      </c>
      <c r="I592" s="2">
        <v>0.1915134</v>
      </c>
      <c r="J592" s="4">
        <v>-3.0822750000000001</v>
      </c>
      <c r="N592">
        <f t="shared" si="9"/>
        <v>-3.0804999999999998</v>
      </c>
    </row>
    <row r="593" spans="1:14" x14ac:dyDescent="0.25">
      <c r="A593">
        <v>58.5</v>
      </c>
      <c r="B593" s="28">
        <v>0.18670438472418599</v>
      </c>
      <c r="C593">
        <v>-101</v>
      </c>
      <c r="D593">
        <v>-3.0908194901788599</v>
      </c>
      <c r="E593">
        <v>-101</v>
      </c>
      <c r="F593">
        <v>-3.0890391781525101E-2</v>
      </c>
      <c r="H593" s="2">
        <v>2.341105E-3</v>
      </c>
      <c r="I593" s="2">
        <v>0.18670439999999999</v>
      </c>
      <c r="J593" s="4">
        <v>-3.0822750000000001</v>
      </c>
      <c r="N593">
        <f t="shared" si="9"/>
        <v>-3.0804999999999998</v>
      </c>
    </row>
    <row r="594" spans="1:14" x14ac:dyDescent="0.25">
      <c r="A594">
        <v>58.6</v>
      </c>
      <c r="B594" s="28">
        <v>0.181895332390382</v>
      </c>
      <c r="C594">
        <v>-101</v>
      </c>
      <c r="D594">
        <v>-3.0907829523810002</v>
      </c>
      <c r="E594">
        <v>-101</v>
      </c>
      <c r="F594">
        <v>-3.08900266140043E-2</v>
      </c>
      <c r="H594" s="2">
        <v>2.3451069999999999E-3</v>
      </c>
      <c r="I594" s="2">
        <v>0.18189530000000001</v>
      </c>
      <c r="J594" s="4">
        <v>-3.0822750000000001</v>
      </c>
      <c r="N594">
        <f t="shared" si="9"/>
        <v>-3.0804999999999998</v>
      </c>
    </row>
    <row r="595" spans="1:14" x14ac:dyDescent="0.25">
      <c r="A595">
        <v>58.7</v>
      </c>
      <c r="B595" s="28">
        <v>0.17708628005657701</v>
      </c>
      <c r="C595">
        <v>-101</v>
      </c>
      <c r="D595">
        <v>-3.0907549112013801</v>
      </c>
      <c r="E595">
        <v>-101</v>
      </c>
      <c r="F595">
        <v>-3.0889746363725299E-2</v>
      </c>
      <c r="H595" s="2">
        <v>2.3491089999999998E-3</v>
      </c>
      <c r="I595" s="2">
        <v>0.1770863</v>
      </c>
      <c r="J595" s="4">
        <v>-3.0822750000000001</v>
      </c>
      <c r="N595">
        <f t="shared" si="9"/>
        <v>-3.0804999999999998</v>
      </c>
    </row>
    <row r="596" spans="1:14" x14ac:dyDescent="0.25">
      <c r="A596">
        <v>58.8</v>
      </c>
      <c r="B596" s="28">
        <v>0.17227722772277199</v>
      </c>
      <c r="C596">
        <v>-101</v>
      </c>
      <c r="D596">
        <v>-3.0907354419825599</v>
      </c>
      <c r="E596">
        <v>-101</v>
      </c>
      <c r="F596">
        <v>-3.0889551783679799E-2</v>
      </c>
      <c r="H596" s="2">
        <v>2.3531110000000002E-3</v>
      </c>
      <c r="I596" s="2">
        <v>0.17227719999999999</v>
      </c>
      <c r="J596" s="4">
        <v>-3.0822750000000001</v>
      </c>
      <c r="N596">
        <f t="shared" si="9"/>
        <v>-3.0804999999999998</v>
      </c>
    </row>
    <row r="597" spans="1:14" x14ac:dyDescent="0.25">
      <c r="A597">
        <v>58.9</v>
      </c>
      <c r="B597" s="28">
        <v>0.16746817538896699</v>
      </c>
      <c r="C597">
        <v>-101</v>
      </c>
      <c r="D597">
        <v>-3.0907245943007902</v>
      </c>
      <c r="E597">
        <v>-101</v>
      </c>
      <c r="F597">
        <v>-3.08894433693447E-2</v>
      </c>
      <c r="H597" s="2">
        <v>2.3571130000000001E-3</v>
      </c>
      <c r="I597" s="2">
        <v>0.16746820000000001</v>
      </c>
      <c r="J597" s="4">
        <v>-3.0822750000000001</v>
      </c>
      <c r="N597">
        <f t="shared" si="9"/>
        <v>-3.0804999999999998</v>
      </c>
    </row>
    <row r="598" spans="1:14" x14ac:dyDescent="0.25">
      <c r="A598">
        <v>59</v>
      </c>
      <c r="B598" s="28">
        <v>0.162659123055162</v>
      </c>
      <c r="C598">
        <v>-101</v>
      </c>
      <c r="D598">
        <v>-3.0907223920250599</v>
      </c>
      <c r="E598">
        <v>-101</v>
      </c>
      <c r="F598">
        <v>-3.0889421359272501E-2</v>
      </c>
      <c r="H598" s="2">
        <v>2.3611140000000001E-3</v>
      </c>
      <c r="I598" s="2">
        <v>0.1626591</v>
      </c>
      <c r="J598" s="4">
        <v>-3.0822750000000001</v>
      </c>
      <c r="N598">
        <f t="shared" si="9"/>
        <v>-3.0804999999999998</v>
      </c>
    </row>
    <row r="599" spans="1:14" x14ac:dyDescent="0.25">
      <c r="A599">
        <v>59.1</v>
      </c>
      <c r="B599" s="28">
        <v>0.15785007072135801</v>
      </c>
      <c r="C599">
        <v>-102</v>
      </c>
      <c r="D599">
        <v>-3.0907288391428498</v>
      </c>
      <c r="E599">
        <v>-102</v>
      </c>
      <c r="F599">
        <v>-3.0889485793314998E-2</v>
      </c>
      <c r="H599" s="2">
        <v>2.365116E-3</v>
      </c>
      <c r="I599" s="2">
        <v>0.15785009999999999</v>
      </c>
      <c r="J599" s="4">
        <v>-3.1127929999999999</v>
      </c>
      <c r="N599">
        <f t="shared" si="9"/>
        <v>-3.1109999999999998</v>
      </c>
    </row>
    <row r="600" spans="1:14" x14ac:dyDescent="0.25">
      <c r="A600">
        <v>59.2</v>
      </c>
      <c r="B600" s="28">
        <v>0.15304101838755299</v>
      </c>
      <c r="C600">
        <v>-101</v>
      </c>
      <c r="D600">
        <v>-3.09074393714533</v>
      </c>
      <c r="E600">
        <v>-101</v>
      </c>
      <c r="F600">
        <v>-3.0889636686375298E-2</v>
      </c>
      <c r="H600" s="2">
        <v>2.3691179999999999E-3</v>
      </c>
      <c r="I600" s="2">
        <v>0.15304100000000001</v>
      </c>
      <c r="J600" s="4">
        <v>-3.0822750000000001</v>
      </c>
      <c r="N600">
        <f t="shared" si="9"/>
        <v>-3.0804999999999998</v>
      </c>
    </row>
    <row r="601" spans="1:14" x14ac:dyDescent="0.25">
      <c r="A601">
        <v>59.3</v>
      </c>
      <c r="B601" s="28">
        <v>0.148231966053748</v>
      </c>
      <c r="C601">
        <v>-102</v>
      </c>
      <c r="D601">
        <v>-3.0907677023862998</v>
      </c>
      <c r="E601">
        <v>-102</v>
      </c>
      <c r="F601">
        <v>-3.0889874201897299E-2</v>
      </c>
      <c r="H601" s="2">
        <v>2.3731199999999998E-3</v>
      </c>
      <c r="I601" s="2">
        <v>0.148232</v>
      </c>
      <c r="J601" s="4">
        <v>-3.1127929999999999</v>
      </c>
      <c r="N601">
        <f t="shared" si="9"/>
        <v>-3.1109999999999998</v>
      </c>
    </row>
    <row r="602" spans="1:14" x14ac:dyDescent="0.25">
      <c r="A602">
        <v>59.4</v>
      </c>
      <c r="B602" s="28">
        <v>0.14342291371994301</v>
      </c>
      <c r="C602">
        <v>-101</v>
      </c>
      <c r="D602">
        <v>-3.0908001718292102</v>
      </c>
      <c r="E602">
        <v>-101</v>
      </c>
      <c r="F602">
        <v>-3.0890198709302302E-2</v>
      </c>
      <c r="H602" s="2">
        <v>2.3771220000000002E-3</v>
      </c>
      <c r="I602" s="2">
        <v>0.14342289999999999</v>
      </c>
      <c r="J602" s="4">
        <v>-3.0822750000000001</v>
      </c>
      <c r="N602">
        <f t="shared" si="9"/>
        <v>-3.0804999999999998</v>
      </c>
    </row>
    <row r="603" spans="1:14" x14ac:dyDescent="0.25">
      <c r="A603">
        <v>59.5</v>
      </c>
      <c r="B603" s="28">
        <v>0.13861386138613799</v>
      </c>
      <c r="C603">
        <v>-101</v>
      </c>
      <c r="D603">
        <v>-3.0908413971819702</v>
      </c>
      <c r="E603">
        <v>-101</v>
      </c>
      <c r="F603">
        <v>-3.0890610725372001E-2</v>
      </c>
      <c r="H603" s="2">
        <v>2.3811240000000001E-3</v>
      </c>
      <c r="I603" s="2">
        <v>0.13861390000000001</v>
      </c>
      <c r="J603" s="4">
        <v>-3.0822750000000001</v>
      </c>
      <c r="N603">
        <f t="shared" si="9"/>
        <v>-3.0804999999999998</v>
      </c>
    </row>
    <row r="604" spans="1:14" x14ac:dyDescent="0.25">
      <c r="A604">
        <v>59.6</v>
      </c>
      <c r="B604" s="28">
        <v>0.133804809052334</v>
      </c>
      <c r="C604">
        <v>-102</v>
      </c>
      <c r="D604">
        <v>-3.0908914332127102</v>
      </c>
      <c r="E604">
        <v>-102</v>
      </c>
      <c r="F604">
        <v>-3.0891110797471699E-2</v>
      </c>
      <c r="H604" s="2">
        <v>2.385126E-3</v>
      </c>
      <c r="I604" s="2">
        <v>0.1338048</v>
      </c>
      <c r="J604" s="4">
        <v>-3.1127929999999999</v>
      </c>
      <c r="N604">
        <f t="shared" si="9"/>
        <v>-3.1109999999999998</v>
      </c>
    </row>
    <row r="605" spans="1:14" x14ac:dyDescent="0.25">
      <c r="A605">
        <v>59.7</v>
      </c>
      <c r="B605" s="28">
        <v>0.128995756718529</v>
      </c>
      <c r="C605">
        <v>-101</v>
      </c>
      <c r="D605">
        <v>-3.0909503376243599</v>
      </c>
      <c r="E605">
        <v>-101</v>
      </c>
      <c r="F605">
        <v>-3.0891699502298899E-2</v>
      </c>
      <c r="H605" s="2">
        <v>2.3891279999999999E-3</v>
      </c>
      <c r="I605" s="2">
        <v>0.12899579999999999</v>
      </c>
      <c r="J605" s="4">
        <v>-3.0822750000000001</v>
      </c>
      <c r="N605">
        <f t="shared" si="9"/>
        <v>-3.0804999999999998</v>
      </c>
    </row>
    <row r="606" spans="1:14" x14ac:dyDescent="0.25">
      <c r="A606">
        <v>59.8</v>
      </c>
      <c r="B606" s="28">
        <v>0.124186704384724</v>
      </c>
      <c r="C606">
        <v>-101</v>
      </c>
      <c r="D606">
        <v>-3.09101817669556</v>
      </c>
      <c r="E606">
        <v>-101</v>
      </c>
      <c r="F606">
        <v>-3.08923775022578E-2</v>
      </c>
      <c r="H606" s="2">
        <v>2.3931299999999998E-3</v>
      </c>
      <c r="I606" s="2">
        <v>0.1241867</v>
      </c>
      <c r="J606" s="4">
        <v>-3.0822750000000001</v>
      </c>
      <c r="N606">
        <f t="shared" si="9"/>
        <v>-3.0804999999999998</v>
      </c>
    </row>
    <row r="607" spans="1:14" x14ac:dyDescent="0.25">
      <c r="A607">
        <v>59.9</v>
      </c>
      <c r="B607" s="28">
        <v>0.11937765205091901</v>
      </c>
      <c r="C607">
        <v>-101</v>
      </c>
      <c r="D607">
        <v>-3.0910950135158601</v>
      </c>
      <c r="E607">
        <v>-101</v>
      </c>
      <c r="F607">
        <v>-3.0893145427880801E-2</v>
      </c>
      <c r="H607" s="2">
        <v>2.3971309999999998E-3</v>
      </c>
      <c r="I607" s="2">
        <v>0.1193777</v>
      </c>
      <c r="J607" s="4">
        <v>-3.0822750000000001</v>
      </c>
      <c r="N607">
        <f t="shared" si="9"/>
        <v>-3.0804999999999998</v>
      </c>
    </row>
    <row r="608" spans="1:14" x14ac:dyDescent="0.25">
      <c r="A608">
        <v>60</v>
      </c>
      <c r="B608" s="28">
        <v>0.114568599717115</v>
      </c>
      <c r="C608">
        <v>-101</v>
      </c>
      <c r="D608">
        <v>-3.0911808904011702</v>
      </c>
      <c r="E608">
        <v>-101</v>
      </c>
      <c r="F608">
        <v>-3.0894003702082999E-2</v>
      </c>
      <c r="H608" s="2">
        <v>2.4011330000000002E-3</v>
      </c>
      <c r="I608" s="2">
        <v>0.11456860000000001</v>
      </c>
      <c r="J608" s="4">
        <v>-3.0822750000000001</v>
      </c>
      <c r="N608">
        <f t="shared" si="9"/>
        <v>-3.0804999999999998</v>
      </c>
    </row>
    <row r="609" spans="1:14" x14ac:dyDescent="0.25">
      <c r="A609">
        <v>60.1</v>
      </c>
      <c r="B609" s="28">
        <v>0.10975954738330999</v>
      </c>
      <c r="C609">
        <v>-101</v>
      </c>
      <c r="D609">
        <v>-3.0912758228673902</v>
      </c>
      <c r="E609">
        <v>-101</v>
      </c>
      <c r="F609">
        <v>-3.08949524799342E-2</v>
      </c>
      <c r="H609" s="2">
        <v>2.4051350000000001E-3</v>
      </c>
      <c r="I609" s="2">
        <v>0.1097595</v>
      </c>
      <c r="J609" s="4">
        <v>-3.0822750000000001</v>
      </c>
      <c r="N609">
        <f t="shared" si="9"/>
        <v>-3.0804999999999998</v>
      </c>
    </row>
    <row r="610" spans="1:14" x14ac:dyDescent="0.25">
      <c r="A610">
        <v>60.2</v>
      </c>
      <c r="B610" s="28">
        <v>0.104950495049505</v>
      </c>
      <c r="C610">
        <v>-101</v>
      </c>
      <c r="D610">
        <v>-3.0913797993696601</v>
      </c>
      <c r="E610">
        <v>-101</v>
      </c>
      <c r="F610">
        <v>-3.0895991646052199E-2</v>
      </c>
      <c r="H610" s="2">
        <v>2.409137E-3</v>
      </c>
      <c r="I610" s="2">
        <v>0.1049505</v>
      </c>
      <c r="J610" s="4">
        <v>-3.0822750000000001</v>
      </c>
      <c r="N610">
        <f t="shared" si="9"/>
        <v>-3.0804999999999998</v>
      </c>
    </row>
    <row r="611" spans="1:14" x14ac:dyDescent="0.25">
      <c r="A611">
        <v>60.3</v>
      </c>
      <c r="B611" s="28">
        <v>0.1001414427157</v>
      </c>
      <c r="C611">
        <v>-100</v>
      </c>
      <c r="D611">
        <v>-3.0914927752211399</v>
      </c>
      <c r="E611">
        <v>-100</v>
      </c>
      <c r="F611">
        <v>-3.0897120753826099E-2</v>
      </c>
      <c r="H611" s="2">
        <v>2.4131389999999999E-3</v>
      </c>
      <c r="I611" s="2">
        <v>0.10014140000000001</v>
      </c>
      <c r="J611" s="4">
        <v>-3.051758</v>
      </c>
      <c r="N611">
        <f t="shared" si="9"/>
        <v>-3.05</v>
      </c>
    </row>
    <row r="612" spans="1:14" x14ac:dyDescent="0.25">
      <c r="A612">
        <v>60.4</v>
      </c>
      <c r="B612" s="28">
        <v>9.5332390381894797E-2</v>
      </c>
      <c r="C612">
        <v>-101</v>
      </c>
      <c r="D612">
        <v>-3.0916146548988102</v>
      </c>
      <c r="E612">
        <v>-101</v>
      </c>
      <c r="F612">
        <v>-3.0898338848575901E-2</v>
      </c>
      <c r="H612" s="2">
        <v>2.4171409999999998E-3</v>
      </c>
      <c r="I612" s="2">
        <v>9.5332390000000003E-2</v>
      </c>
      <c r="J612" s="4">
        <v>-3.0822750000000001</v>
      </c>
      <c r="N612">
        <f t="shared" si="9"/>
        <v>-3.0804999999999998</v>
      </c>
    </row>
    <row r="613" spans="1:14" x14ac:dyDescent="0.25">
      <c r="A613">
        <v>60.5</v>
      </c>
      <c r="B613" s="28">
        <v>9.0523338048090901E-2</v>
      </c>
      <c r="C613">
        <v>-101</v>
      </c>
      <c r="D613">
        <v>-3.0917452801147798</v>
      </c>
      <c r="E613">
        <v>-101</v>
      </c>
      <c r="F613">
        <v>-3.0899644348334299E-2</v>
      </c>
      <c r="H613" s="2">
        <v>2.4211430000000002E-3</v>
      </c>
      <c r="I613" s="2">
        <v>9.0523339999999994E-2</v>
      </c>
      <c r="J613" s="4">
        <v>-3.0822750000000001</v>
      </c>
      <c r="N613">
        <f t="shared" si="9"/>
        <v>-3.0804999999999998</v>
      </c>
    </row>
    <row r="614" spans="1:14" x14ac:dyDescent="0.25">
      <c r="A614">
        <v>60.6</v>
      </c>
      <c r="B614" s="28">
        <v>8.5714285714285798E-2</v>
      </c>
      <c r="C614">
        <v>-102</v>
      </c>
      <c r="D614">
        <v>-3.0918844468249098</v>
      </c>
      <c r="E614">
        <v>-102</v>
      </c>
      <c r="F614">
        <v>-3.0901035213835401E-2</v>
      </c>
      <c r="H614" s="2">
        <v>2.4251450000000001E-3</v>
      </c>
      <c r="I614" s="2">
        <v>8.5714289999999999E-2</v>
      </c>
      <c r="J614" s="4">
        <v>-3.1127929999999999</v>
      </c>
      <c r="N614">
        <f t="shared" si="9"/>
        <v>-3.1109999999999998</v>
      </c>
    </row>
    <row r="615" spans="1:14" x14ac:dyDescent="0.25">
      <c r="A615">
        <v>60.7</v>
      </c>
      <c r="B615" s="28">
        <v>8.0905233380480807E-2</v>
      </c>
      <c r="C615">
        <v>-101</v>
      </c>
      <c r="D615">
        <v>-3.0920319395894502</v>
      </c>
      <c r="E615">
        <v>-101</v>
      </c>
      <c r="F615">
        <v>-3.0902509291922502E-2</v>
      </c>
      <c r="H615" s="2">
        <v>2.429147E-3</v>
      </c>
      <c r="I615" s="2">
        <v>8.0905229999999995E-2</v>
      </c>
      <c r="J615" s="4">
        <v>-3.0822750000000001</v>
      </c>
      <c r="N615">
        <f t="shared" si="9"/>
        <v>-3.0804999999999998</v>
      </c>
    </row>
    <row r="616" spans="1:14" x14ac:dyDescent="0.25">
      <c r="A616">
        <v>60.8</v>
      </c>
      <c r="B616" s="28">
        <v>7.6096181046675801E-2</v>
      </c>
      <c r="C616">
        <v>-102</v>
      </c>
      <c r="D616">
        <v>-3.09218755432207</v>
      </c>
      <c r="E616">
        <v>-102</v>
      </c>
      <c r="F616">
        <v>-3.0904064542907801E-2</v>
      </c>
      <c r="H616" s="2">
        <v>2.433148E-3</v>
      </c>
      <c r="I616" s="2">
        <v>7.6096179999999999E-2</v>
      </c>
      <c r="J616" s="4">
        <v>-3.1127929999999999</v>
      </c>
      <c r="N616">
        <f t="shared" si="9"/>
        <v>-3.1109999999999998</v>
      </c>
    </row>
    <row r="617" spans="1:14" x14ac:dyDescent="0.25">
      <c r="A617">
        <v>60.9</v>
      </c>
      <c r="B617" s="28">
        <v>7.1287128712870698E-2</v>
      </c>
      <c r="C617">
        <v>-102</v>
      </c>
      <c r="D617">
        <v>-3.0923511094278902</v>
      </c>
      <c r="E617">
        <v>-102</v>
      </c>
      <c r="F617">
        <v>-3.0905699151888601E-2</v>
      </c>
      <c r="H617" s="2">
        <v>2.4371499999999999E-3</v>
      </c>
      <c r="I617" s="2">
        <v>7.1287130000000004E-2</v>
      </c>
      <c r="J617" s="4">
        <v>-3.1127929999999999</v>
      </c>
      <c r="N617">
        <f t="shared" si="9"/>
        <v>-3.1109999999999998</v>
      </c>
    </row>
    <row r="618" spans="1:14" x14ac:dyDescent="0.25">
      <c r="A618">
        <v>61</v>
      </c>
      <c r="B618" s="28">
        <v>6.6478076379066803E-2</v>
      </c>
      <c r="C618">
        <v>-101</v>
      </c>
      <c r="D618">
        <v>-3.0925224569168499</v>
      </c>
      <c r="E618">
        <v>-101</v>
      </c>
      <c r="F618">
        <v>-3.0907411639816602E-2</v>
      </c>
      <c r="H618" s="2">
        <v>2.4411519999999998E-3</v>
      </c>
      <c r="I618" s="2">
        <v>6.6478079999999995E-2</v>
      </c>
      <c r="J618" s="4">
        <v>-3.0822750000000001</v>
      </c>
      <c r="N618">
        <f t="shared" si="9"/>
        <v>-3.0804999999999998</v>
      </c>
    </row>
    <row r="619" spans="1:14" x14ac:dyDescent="0.25">
      <c r="A619">
        <v>61.1</v>
      </c>
      <c r="B619" s="28">
        <v>6.16690240452617E-2</v>
      </c>
      <c r="C619">
        <v>-101</v>
      </c>
      <c r="D619">
        <v>-3.0927014761143101</v>
      </c>
      <c r="E619">
        <v>-101</v>
      </c>
      <c r="F619">
        <v>-3.09092008006406E-2</v>
      </c>
      <c r="H619" s="2">
        <v>2.4451540000000002E-3</v>
      </c>
      <c r="I619" s="2">
        <v>6.1669019999999998E-2</v>
      </c>
      <c r="J619" s="4">
        <v>-3.0822750000000001</v>
      </c>
      <c r="N619">
        <f t="shared" si="9"/>
        <v>-3.0804999999999998</v>
      </c>
    </row>
    <row r="620" spans="1:14" x14ac:dyDescent="0.25">
      <c r="A620">
        <v>61.2</v>
      </c>
      <c r="B620" s="28">
        <v>5.6859971711456701E-2</v>
      </c>
      <c r="C620">
        <v>-101</v>
      </c>
      <c r="D620">
        <v>-3.09288804417666</v>
      </c>
      <c r="E620">
        <v>-101</v>
      </c>
      <c r="F620">
        <v>-3.0911065406632101E-2</v>
      </c>
      <c r="H620" s="2">
        <v>2.4491560000000001E-3</v>
      </c>
      <c r="I620" s="2">
        <v>5.6859970000000003E-2</v>
      </c>
      <c r="J620" s="4">
        <v>-3.0822750000000001</v>
      </c>
      <c r="N620">
        <f t="shared" si="9"/>
        <v>-3.0804999999999998</v>
      </c>
    </row>
    <row r="621" spans="1:14" x14ac:dyDescent="0.25">
      <c r="A621">
        <v>61.3</v>
      </c>
      <c r="B621" s="28">
        <v>5.2050919377651703E-2</v>
      </c>
      <c r="C621">
        <v>-102</v>
      </c>
      <c r="D621">
        <v>-3.0930820181692602</v>
      </c>
      <c r="E621">
        <v>-102</v>
      </c>
      <c r="F621">
        <v>-3.0913004029267901E-2</v>
      </c>
      <c r="H621" s="2">
        <v>2.453158E-3</v>
      </c>
      <c r="I621" s="2">
        <v>5.2050920000000001E-2</v>
      </c>
      <c r="J621" s="4">
        <v>-3.1127929999999999</v>
      </c>
      <c r="N621">
        <f t="shared" si="9"/>
        <v>-3.1109999999999998</v>
      </c>
    </row>
    <row r="622" spans="1:14" x14ac:dyDescent="0.25">
      <c r="A622">
        <v>61.4</v>
      </c>
      <c r="B622" s="28">
        <v>4.72418670438466E-2</v>
      </c>
      <c r="C622">
        <v>-101</v>
      </c>
      <c r="D622">
        <v>-3.0932832460857198</v>
      </c>
      <c r="E622">
        <v>-101</v>
      </c>
      <c r="F622">
        <v>-3.0915015149359699E-2</v>
      </c>
      <c r="H622" s="2">
        <v>2.4571599999999999E-3</v>
      </c>
      <c r="I622" s="2">
        <v>4.7241869999999998E-2</v>
      </c>
      <c r="J622" s="4">
        <v>-3.0822750000000001</v>
      </c>
      <c r="N622">
        <f t="shared" si="9"/>
        <v>-3.0804999999999998</v>
      </c>
    </row>
    <row r="623" spans="1:14" x14ac:dyDescent="0.25">
      <c r="A623">
        <v>61.5</v>
      </c>
      <c r="B623" s="28">
        <v>4.2432814710042698E-2</v>
      </c>
      <c r="C623">
        <v>-101</v>
      </c>
      <c r="D623">
        <v>-3.0934915778446701</v>
      </c>
      <c r="E623">
        <v>-101</v>
      </c>
      <c r="F623">
        <v>-3.0917097266958401E-2</v>
      </c>
      <c r="H623" s="2">
        <v>2.4611619999999998E-3</v>
      </c>
      <c r="I623" s="2">
        <v>4.2432810000000001E-2</v>
      </c>
      <c r="J623" s="4">
        <v>-3.0822750000000001</v>
      </c>
      <c r="N623">
        <f t="shared" si="9"/>
        <v>-3.0804999999999998</v>
      </c>
    </row>
    <row r="624" spans="1:14" x14ac:dyDescent="0.25">
      <c r="A624">
        <v>61.6</v>
      </c>
      <c r="B624" s="28">
        <v>3.7623762376237602E-2</v>
      </c>
      <c r="C624">
        <v>-101</v>
      </c>
      <c r="D624">
        <v>-3.0937068530932099</v>
      </c>
      <c r="E624">
        <v>-101</v>
      </c>
      <c r="F624">
        <v>-3.0919248779458199E-2</v>
      </c>
      <c r="H624" s="2">
        <v>2.4651640000000002E-3</v>
      </c>
      <c r="I624" s="2">
        <v>3.7623759999999999E-2</v>
      </c>
      <c r="J624" s="4">
        <v>-3.0822750000000001</v>
      </c>
      <c r="N624">
        <f t="shared" si="9"/>
        <v>-3.0804999999999998</v>
      </c>
    </row>
    <row r="625" spans="1:14" x14ac:dyDescent="0.25">
      <c r="A625">
        <v>61.7</v>
      </c>
      <c r="B625" s="28">
        <v>3.2814710042432603E-2</v>
      </c>
      <c r="C625">
        <v>-101</v>
      </c>
      <c r="D625">
        <v>-3.0939288831958001</v>
      </c>
      <c r="E625">
        <v>-101</v>
      </c>
      <c r="F625">
        <v>-3.0921467801590798E-2</v>
      </c>
      <c r="H625" s="2">
        <v>2.4691650000000002E-3</v>
      </c>
      <c r="I625" s="2">
        <v>3.2814709999999997E-2</v>
      </c>
      <c r="J625" s="4">
        <v>-3.0822750000000001</v>
      </c>
      <c r="N625">
        <f t="shared" si="9"/>
        <v>-3.0804999999999998</v>
      </c>
    </row>
    <row r="626" spans="1:14" x14ac:dyDescent="0.25">
      <c r="A626">
        <v>61.8</v>
      </c>
      <c r="B626" s="28">
        <v>2.8005657708627601E-2</v>
      </c>
      <c r="C626">
        <v>-102</v>
      </c>
      <c r="D626">
        <v>-3.09415745058083</v>
      </c>
      <c r="E626">
        <v>-102</v>
      </c>
      <c r="F626">
        <v>-3.0923752158892901E-2</v>
      </c>
      <c r="H626" s="2">
        <v>2.4731670000000001E-3</v>
      </c>
      <c r="I626" s="2">
        <v>2.8005660000000002E-2</v>
      </c>
      <c r="J626" s="4">
        <v>-3.1127929999999999</v>
      </c>
      <c r="N626">
        <f t="shared" si="9"/>
        <v>-3.1109999999999998</v>
      </c>
    </row>
    <row r="627" spans="1:14" x14ac:dyDescent="0.25">
      <c r="A627">
        <v>61.9</v>
      </c>
      <c r="B627" s="28">
        <v>2.3196605374822502E-2</v>
      </c>
      <c r="C627">
        <v>-101</v>
      </c>
      <c r="D627">
        <v>-3.0943923254450798</v>
      </c>
      <c r="E627">
        <v>-101</v>
      </c>
      <c r="F627">
        <v>-3.0926099554656201E-2</v>
      </c>
      <c r="H627" s="2">
        <v>2.477169E-3</v>
      </c>
      <c r="I627" s="2">
        <v>2.3196609999999999E-2</v>
      </c>
      <c r="J627" s="4">
        <v>-3.0822750000000001</v>
      </c>
      <c r="N627">
        <f t="shared" si="9"/>
        <v>-3.0804999999999998</v>
      </c>
    </row>
    <row r="628" spans="1:14" x14ac:dyDescent="0.25">
      <c r="A628">
        <v>62</v>
      </c>
      <c r="B628" s="28">
        <v>1.8387553041018599E-2</v>
      </c>
      <c r="C628">
        <v>-102</v>
      </c>
      <c r="D628">
        <v>-3.0946332824384499</v>
      </c>
      <c r="E628">
        <v>-102</v>
      </c>
      <c r="F628">
        <v>-3.0928507736677598E-2</v>
      </c>
      <c r="H628" s="2">
        <v>2.4811709999999999E-3</v>
      </c>
      <c r="I628" s="2">
        <v>1.8387549999999999E-2</v>
      </c>
      <c r="J628" s="4">
        <v>-3.1127929999999999</v>
      </c>
      <c r="N628">
        <f t="shared" si="9"/>
        <v>-3.1109999999999998</v>
      </c>
    </row>
    <row r="629" spans="1:14" x14ac:dyDescent="0.25">
      <c r="A629">
        <v>62.1</v>
      </c>
      <c r="B629" s="28">
        <v>1.35785007072135E-2</v>
      </c>
      <c r="C629">
        <v>-102</v>
      </c>
      <c r="D629">
        <v>-3.09488011153661</v>
      </c>
      <c r="E629">
        <v>-102</v>
      </c>
      <c r="F629">
        <v>-3.0930974605923599E-2</v>
      </c>
      <c r="H629" s="2">
        <v>2.4851729999999998E-3</v>
      </c>
      <c r="I629" s="2">
        <v>1.35785E-2</v>
      </c>
      <c r="J629" s="4">
        <v>-3.1127929999999999</v>
      </c>
      <c r="N629">
        <f t="shared" si="9"/>
        <v>-3.1109999999999998</v>
      </c>
    </row>
    <row r="630" spans="1:14" x14ac:dyDescent="0.25">
      <c r="A630">
        <v>62.2</v>
      </c>
      <c r="B630" s="28">
        <v>8.7694483734084804E-3</v>
      </c>
      <c r="C630">
        <v>-102</v>
      </c>
      <c r="D630">
        <v>-3.0951326346880701</v>
      </c>
      <c r="E630">
        <v>-102</v>
      </c>
      <c r="F630">
        <v>-3.0933498382904899E-2</v>
      </c>
      <c r="H630" s="2">
        <v>2.4891750000000002E-3</v>
      </c>
      <c r="I630" s="2">
        <v>8.7694479999999991E-3</v>
      </c>
      <c r="J630" s="4">
        <v>-3.1127929999999999</v>
      </c>
      <c r="N630">
        <f t="shared" si="9"/>
        <v>-3.1109999999999998</v>
      </c>
    </row>
    <row r="631" spans="1:14" x14ac:dyDescent="0.25">
      <c r="A631">
        <v>62.3</v>
      </c>
      <c r="B631" s="28">
        <v>3.96039603960346E-3</v>
      </c>
      <c r="C631">
        <v>-102</v>
      </c>
      <c r="D631">
        <v>-3.0953907224432902</v>
      </c>
      <c r="E631">
        <v>-102</v>
      </c>
      <c r="F631">
        <v>-3.0936077773871602E-2</v>
      </c>
      <c r="H631" s="2">
        <v>2.4931770000000001E-3</v>
      </c>
      <c r="I631" s="2">
        <v>3.9603959999999997E-3</v>
      </c>
      <c r="J631" s="4">
        <v>-3.1127929999999999</v>
      </c>
      <c r="N631">
        <f t="shared" si="9"/>
        <v>-3.1109999999999998</v>
      </c>
    </row>
    <row r="632" spans="1:14" x14ac:dyDescent="0.25">
      <c r="A632">
        <v>62.4</v>
      </c>
      <c r="B632" s="28">
        <v>-8.4865629420050005E-4</v>
      </c>
      <c r="C632">
        <v>-101</v>
      </c>
      <c r="D632">
        <v>-3.09565429318795</v>
      </c>
      <c r="E632">
        <v>-101</v>
      </c>
      <c r="F632">
        <v>-3.0938711963150799E-2</v>
      </c>
      <c r="H632" s="2">
        <v>2.497179E-3</v>
      </c>
      <c r="I632" s="2">
        <v>-8.4865630000000004E-4</v>
      </c>
      <c r="J632" s="4">
        <v>-3.0822750000000001</v>
      </c>
      <c r="N632">
        <f t="shared" si="9"/>
        <v>-3.0804999999999998</v>
      </c>
    </row>
    <row r="633" spans="1:14" x14ac:dyDescent="0.25">
      <c r="A633">
        <v>62.5</v>
      </c>
      <c r="B633" s="28">
        <v>-5.65770862800552E-3</v>
      </c>
      <c r="C633">
        <v>-102</v>
      </c>
      <c r="D633">
        <v>-3.0959232949807398</v>
      </c>
      <c r="E633">
        <v>-102</v>
      </c>
      <c r="F633">
        <v>-3.09414004316283E-2</v>
      </c>
      <c r="H633" s="2">
        <v>2.5011809999999999E-3</v>
      </c>
      <c r="I633" s="2">
        <v>-5.6577090000000003E-3</v>
      </c>
      <c r="J633" s="4">
        <v>-3.1127929999999999</v>
      </c>
      <c r="N633">
        <f t="shared" si="9"/>
        <v>-3.1109999999999998</v>
      </c>
    </row>
    <row r="634" spans="1:14" x14ac:dyDescent="0.25">
      <c r="A634">
        <v>62.6</v>
      </c>
      <c r="B634" s="28">
        <v>-1.04667609618106E-2</v>
      </c>
      <c r="C634">
        <v>-102</v>
      </c>
      <c r="D634">
        <v>-3.09619769316717</v>
      </c>
      <c r="E634">
        <v>-102</v>
      </c>
      <c r="F634">
        <v>-3.0944142832959098E-2</v>
      </c>
      <c r="H634" s="2">
        <v>2.5051819999999999E-3</v>
      </c>
      <c r="I634" s="2">
        <v>-1.046676E-2</v>
      </c>
      <c r="J634" s="4">
        <v>-3.1127929999999999</v>
      </c>
      <c r="N634">
        <f t="shared" si="9"/>
        <v>-3.1109999999999998</v>
      </c>
    </row>
    <row r="635" spans="1:14" x14ac:dyDescent="0.25">
      <c r="A635">
        <v>62.7</v>
      </c>
      <c r="B635" s="28">
        <v>-1.5275813295615601E-2</v>
      </c>
      <c r="C635">
        <v>-101</v>
      </c>
      <c r="D635">
        <v>-3.0964774753555799</v>
      </c>
      <c r="E635">
        <v>-101</v>
      </c>
      <c r="F635">
        <v>-3.0946939043297698E-2</v>
      </c>
      <c r="H635" s="2">
        <v>2.5091839999999998E-3</v>
      </c>
      <c r="I635" s="2">
        <v>-1.5275810000000001E-2</v>
      </c>
      <c r="J635" s="4">
        <v>-3.0822750000000001</v>
      </c>
      <c r="N635">
        <f t="shared" si="9"/>
        <v>-3.0804999999999998</v>
      </c>
    </row>
    <row r="636" spans="1:14" x14ac:dyDescent="0.25">
      <c r="A636">
        <v>62.8</v>
      </c>
      <c r="B636" s="28">
        <v>-2.0084865629420599E-2</v>
      </c>
      <c r="C636">
        <v>-102</v>
      </c>
      <c r="D636">
        <v>-3.09676265058369</v>
      </c>
      <c r="E636">
        <v>-102</v>
      </c>
      <c r="F636">
        <v>-3.09497891529695E-2</v>
      </c>
      <c r="H636" s="2">
        <v>2.5131860000000002E-3</v>
      </c>
      <c r="I636" s="2">
        <v>-2.0084870000000001E-2</v>
      </c>
      <c r="J636" s="4">
        <v>-3.1127929999999999</v>
      </c>
      <c r="N636">
        <f t="shared" si="9"/>
        <v>-3.1109999999999998</v>
      </c>
    </row>
    <row r="637" spans="1:14" x14ac:dyDescent="0.25">
      <c r="A637">
        <v>62.9</v>
      </c>
      <c r="B637" s="28">
        <v>-2.4893917963224599E-2</v>
      </c>
      <c r="C637">
        <v>-102</v>
      </c>
      <c r="D637">
        <v>-3.09705324267608</v>
      </c>
      <c r="E637">
        <v>-102</v>
      </c>
      <c r="F637">
        <v>-3.0952693400083001E-2</v>
      </c>
      <c r="H637" s="2">
        <v>2.5171880000000001E-3</v>
      </c>
      <c r="I637" s="2">
        <v>-2.489392E-2</v>
      </c>
      <c r="J637" s="4">
        <v>-3.1127929999999999</v>
      </c>
      <c r="N637">
        <f t="shared" si="9"/>
        <v>-3.1109999999999998</v>
      </c>
    </row>
    <row r="638" spans="1:14" x14ac:dyDescent="0.25">
      <c r="A638">
        <v>63</v>
      </c>
      <c r="B638" s="28">
        <v>-2.9702970297029601E-2</v>
      </c>
      <c r="C638">
        <v>-101</v>
      </c>
      <c r="D638">
        <v>-3.0973492951708299</v>
      </c>
      <c r="E638">
        <v>-101</v>
      </c>
      <c r="F638">
        <v>-3.09556522197681E-2</v>
      </c>
      <c r="H638" s="2">
        <v>2.52119E-3</v>
      </c>
      <c r="I638" s="2">
        <v>-2.9702969999999999E-2</v>
      </c>
      <c r="J638" s="4">
        <v>-3.0822750000000001</v>
      </c>
      <c r="N638">
        <f t="shared" si="9"/>
        <v>-3.0804999999999998</v>
      </c>
    </row>
    <row r="639" spans="1:14" x14ac:dyDescent="0.25">
      <c r="A639">
        <v>63.1</v>
      </c>
      <c r="B639" s="28">
        <v>-3.45120226308347E-2</v>
      </c>
      <c r="C639">
        <v>-101</v>
      </c>
      <c r="D639">
        <v>-3.0976508646441001</v>
      </c>
      <c r="E639">
        <v>-101</v>
      </c>
      <c r="F639">
        <v>-3.0958666177460702E-2</v>
      </c>
      <c r="H639" s="2">
        <v>2.5251919999999999E-3</v>
      </c>
      <c r="I639" s="2">
        <v>-3.4512019999999997E-2</v>
      </c>
      <c r="J639" s="4">
        <v>-3.0822750000000001</v>
      </c>
      <c r="N639">
        <f t="shared" si="9"/>
        <v>-3.0804999999999998</v>
      </c>
    </row>
    <row r="640" spans="1:14" x14ac:dyDescent="0.25">
      <c r="A640">
        <v>63.2</v>
      </c>
      <c r="B640" s="28">
        <v>-3.9321074964639699E-2</v>
      </c>
      <c r="C640">
        <v>-100</v>
      </c>
      <c r="D640">
        <v>-3.0979579850538101</v>
      </c>
      <c r="E640">
        <v>-100</v>
      </c>
      <c r="F640">
        <v>-3.09617356125442E-2</v>
      </c>
      <c r="H640" s="2">
        <v>2.5291939999999998E-3</v>
      </c>
      <c r="I640" s="2">
        <v>-3.932107E-2</v>
      </c>
      <c r="J640" s="4">
        <v>-3.051758</v>
      </c>
      <c r="N640">
        <f t="shared" si="9"/>
        <v>-3.05</v>
      </c>
    </row>
    <row r="641" spans="1:14" x14ac:dyDescent="0.25">
      <c r="A641">
        <v>63.3</v>
      </c>
      <c r="B641" s="28">
        <v>-4.4130127298444698E-2</v>
      </c>
      <c r="C641">
        <v>-100</v>
      </c>
      <c r="D641">
        <v>-3.0982706204809398</v>
      </c>
      <c r="E641">
        <v>-100</v>
      </c>
      <c r="F641">
        <v>-3.0964860166035401E-2</v>
      </c>
      <c r="H641" s="2">
        <v>2.5331960000000001E-3</v>
      </c>
      <c r="I641" s="2">
        <v>-4.4130129999999997E-2</v>
      </c>
      <c r="J641" s="4">
        <v>-3.051758</v>
      </c>
      <c r="N641">
        <f t="shared" si="9"/>
        <v>-3.05</v>
      </c>
    </row>
    <row r="642" spans="1:14" x14ac:dyDescent="0.25">
      <c r="A642">
        <v>63.4</v>
      </c>
      <c r="B642" s="28">
        <v>-4.8939179632248697E-2</v>
      </c>
      <c r="C642">
        <v>-103</v>
      </c>
      <c r="D642">
        <v>-3.0985886410254899</v>
      </c>
      <c r="E642">
        <v>-103</v>
      </c>
      <c r="F642">
        <v>-3.0968038539682601E-2</v>
      </c>
      <c r="H642" s="2">
        <v>2.5371980000000001E-3</v>
      </c>
      <c r="I642" s="2">
        <v>-4.8939179999999999E-2</v>
      </c>
      <c r="J642" s="4">
        <v>-3.1433110000000002</v>
      </c>
      <c r="N642">
        <f t="shared" si="9"/>
        <v>-3.1414999999999997</v>
      </c>
    </row>
    <row r="643" spans="1:14" x14ac:dyDescent="0.25">
      <c r="A643">
        <v>63.5</v>
      </c>
      <c r="B643" s="28">
        <v>-5.3748231966053703E-2</v>
      </c>
      <c r="C643">
        <v>-101</v>
      </c>
      <c r="D643">
        <v>-3.09891185661419</v>
      </c>
      <c r="E643">
        <v>-101</v>
      </c>
      <c r="F643">
        <v>-3.09712688338478E-2</v>
      </c>
      <c r="H643" s="2">
        <v>2.5411990000000001E-3</v>
      </c>
      <c r="I643" s="2">
        <v>-5.3748230000000001E-2</v>
      </c>
      <c r="J643" s="4">
        <v>-3.0822750000000001</v>
      </c>
      <c r="N643">
        <f t="shared" si="9"/>
        <v>-3.0804999999999998</v>
      </c>
    </row>
    <row r="644" spans="1:14" x14ac:dyDescent="0.25">
      <c r="A644">
        <v>63.6</v>
      </c>
      <c r="B644" s="28">
        <v>-5.8557284299858701E-2</v>
      </c>
      <c r="C644">
        <v>-102</v>
      </c>
      <c r="D644">
        <v>-3.0992400739633599</v>
      </c>
      <c r="E644">
        <v>-102</v>
      </c>
      <c r="F644">
        <v>-3.0974549116807502E-2</v>
      </c>
      <c r="H644" s="2">
        <v>2.545201E-3</v>
      </c>
      <c r="I644" s="2">
        <v>-5.8557280000000003E-2</v>
      </c>
      <c r="J644" s="4">
        <v>-3.1127929999999999</v>
      </c>
      <c r="N644">
        <f t="shared" si="9"/>
        <v>-3.1109999999999998</v>
      </c>
    </row>
    <row r="645" spans="1:14" x14ac:dyDescent="0.25">
      <c r="A645">
        <v>63.7</v>
      </c>
      <c r="B645" s="28">
        <v>-6.3366336633663797E-2</v>
      </c>
      <c r="C645">
        <v>-102</v>
      </c>
      <c r="D645">
        <v>-3.0995731187689199</v>
      </c>
      <c r="E645">
        <v>-102</v>
      </c>
      <c r="F645">
        <v>-3.0977877646525102E-2</v>
      </c>
      <c r="H645" s="2">
        <v>2.5492029999999999E-3</v>
      </c>
      <c r="I645" s="2">
        <v>-6.3366339999999993E-2</v>
      </c>
      <c r="J645" s="4">
        <v>-3.1127929999999999</v>
      </c>
      <c r="N645">
        <f t="shared" si="9"/>
        <v>-3.1109999999999998</v>
      </c>
    </row>
    <row r="646" spans="1:14" x14ac:dyDescent="0.25">
      <c r="A646">
        <v>63.8</v>
      </c>
      <c r="B646" s="28">
        <v>-6.81753889674689E-2</v>
      </c>
      <c r="C646">
        <v>-102</v>
      </c>
      <c r="D646">
        <v>-3.0999108405026798</v>
      </c>
      <c r="E646">
        <v>-102</v>
      </c>
      <c r="F646">
        <v>-3.09812529185855E-2</v>
      </c>
      <c r="H646" s="2">
        <v>2.5532049999999998E-3</v>
      </c>
      <c r="I646" s="2">
        <v>-6.8175390000000002E-2</v>
      </c>
      <c r="J646" s="4">
        <v>-3.1127929999999999</v>
      </c>
      <c r="N646">
        <f t="shared" si="9"/>
        <v>-3.1109999999999998</v>
      </c>
    </row>
    <row r="647" spans="1:14" x14ac:dyDescent="0.25">
      <c r="A647">
        <v>63.9</v>
      </c>
      <c r="B647" s="28">
        <v>-7.2984441301272795E-2</v>
      </c>
      <c r="C647">
        <v>-102</v>
      </c>
      <c r="D647">
        <v>-3.10025312298675</v>
      </c>
      <c r="E647">
        <v>-102</v>
      </c>
      <c r="F647">
        <v>-3.09846737718791E-2</v>
      </c>
      <c r="H647" s="2">
        <v>2.5572070000000001E-3</v>
      </c>
      <c r="I647" s="2">
        <v>-7.2984439999999998E-2</v>
      </c>
      <c r="J647" s="4">
        <v>-3.1127929999999999</v>
      </c>
      <c r="N647">
        <f t="shared" si="9"/>
        <v>-3.1109999999999998</v>
      </c>
    </row>
    <row r="648" spans="1:14" x14ac:dyDescent="0.25">
      <c r="A648">
        <v>64</v>
      </c>
      <c r="B648" s="28">
        <v>-7.7793493635077801E-2</v>
      </c>
      <c r="C648">
        <v>-101</v>
      </c>
      <c r="D648">
        <v>-3.1005998833679902</v>
      </c>
      <c r="E648">
        <v>-101</v>
      </c>
      <c r="F648">
        <v>-3.0988139378351699E-2</v>
      </c>
      <c r="H648" s="2">
        <v>2.5612090000000001E-3</v>
      </c>
      <c r="I648" s="2">
        <v>-7.7793490000000007E-2</v>
      </c>
      <c r="J648" s="4">
        <v>-3.0822750000000001</v>
      </c>
      <c r="N648">
        <f t="shared" si="9"/>
        <v>-3.0804999999999998</v>
      </c>
    </row>
    <row r="649" spans="1:14" x14ac:dyDescent="0.25">
      <c r="A649">
        <v>64.099999999999994</v>
      </c>
      <c r="B649" s="28">
        <v>-8.2602545968882807E-2</v>
      </c>
      <c r="C649">
        <v>-101</v>
      </c>
      <c r="D649">
        <v>-3.1009510479072699</v>
      </c>
      <c r="E649">
        <v>-101</v>
      </c>
      <c r="F649">
        <v>-3.0991649001036799E-2</v>
      </c>
      <c r="H649" s="2">
        <v>2.565211E-3</v>
      </c>
      <c r="I649" s="2">
        <v>-8.2602549999999997E-2</v>
      </c>
      <c r="J649" s="4">
        <v>-3.0822750000000001</v>
      </c>
      <c r="N649">
        <f t="shared" ref="N649:N712" si="10">C649*$H$2</f>
        <v>-3.0804999999999998</v>
      </c>
    </row>
    <row r="650" spans="1:14" x14ac:dyDescent="0.25">
      <c r="A650">
        <v>64.2</v>
      </c>
      <c r="B650" s="28">
        <v>-8.7411598302687896E-2</v>
      </c>
      <c r="C650">
        <v>-101</v>
      </c>
      <c r="D650">
        <v>-3.1013065161693198</v>
      </c>
      <c r="E650">
        <v>-101</v>
      </c>
      <c r="F650">
        <v>-3.099520163616E-2</v>
      </c>
      <c r="H650" s="2">
        <v>2.5692129999999999E-3</v>
      </c>
      <c r="I650" s="2">
        <v>-8.7411600000000006E-2</v>
      </c>
      <c r="J650" s="4">
        <v>-3.0822750000000001</v>
      </c>
      <c r="N650">
        <f t="shared" si="10"/>
        <v>-3.0804999999999998</v>
      </c>
    </row>
    <row r="651" spans="1:14" x14ac:dyDescent="0.25">
      <c r="A651">
        <v>64.3</v>
      </c>
      <c r="B651" s="28">
        <v>-9.2220650636491902E-2</v>
      </c>
      <c r="C651">
        <v>-101</v>
      </c>
      <c r="D651">
        <v>-3.1016661367849898</v>
      </c>
      <c r="E651">
        <v>-101</v>
      </c>
      <c r="F651">
        <v>-3.0998795770902102E-2</v>
      </c>
      <c r="H651" s="2">
        <v>2.5732149999999998E-3</v>
      </c>
      <c r="I651" s="2">
        <v>-9.2220650000000001E-2</v>
      </c>
      <c r="J651" s="4">
        <v>-3.0822750000000001</v>
      </c>
      <c r="N651">
        <f t="shared" si="10"/>
        <v>-3.0804999999999998</v>
      </c>
    </row>
    <row r="652" spans="1:14" x14ac:dyDescent="0.25">
      <c r="A652">
        <v>64.400000000000006</v>
      </c>
      <c r="B652" s="28">
        <v>-9.7029702970296894E-2</v>
      </c>
      <c r="C652">
        <v>-101</v>
      </c>
      <c r="D652">
        <v>-3.1020297005791</v>
      </c>
      <c r="E652">
        <v>-101</v>
      </c>
      <c r="F652">
        <v>-3.1002429314715699E-2</v>
      </c>
      <c r="H652" s="2">
        <v>2.5772159999999998E-3</v>
      </c>
      <c r="I652" s="2">
        <v>-9.7029699999999997E-2</v>
      </c>
      <c r="J652" s="4">
        <v>-3.0822750000000001</v>
      </c>
      <c r="N652">
        <f t="shared" si="10"/>
        <v>-3.0804999999999998</v>
      </c>
    </row>
    <row r="653" spans="1:14" x14ac:dyDescent="0.25">
      <c r="A653">
        <v>64.5</v>
      </c>
      <c r="B653" s="28">
        <v>-0.101838755304102</v>
      </c>
      <c r="C653">
        <v>-102</v>
      </c>
      <c r="D653">
        <v>-3.1023969452713098</v>
      </c>
      <c r="E653">
        <v>-102</v>
      </c>
      <c r="F653">
        <v>-3.1006099646308301E-2</v>
      </c>
      <c r="H653" s="2">
        <v>2.5812180000000001E-3</v>
      </c>
      <c r="I653" s="2">
        <v>-0.10183879999999999</v>
      </c>
      <c r="J653" s="4">
        <v>-3.1127929999999999</v>
      </c>
      <c r="N653">
        <f t="shared" si="10"/>
        <v>-3.1109999999999998</v>
      </c>
    </row>
    <row r="654" spans="1:14" x14ac:dyDescent="0.25">
      <c r="A654">
        <v>64.599999999999994</v>
      </c>
      <c r="B654" s="28">
        <v>-0.106647807637907</v>
      </c>
      <c r="C654">
        <v>-102</v>
      </c>
      <c r="D654">
        <v>-3.10276757754374</v>
      </c>
      <c r="E654">
        <v>-102</v>
      </c>
      <c r="F654">
        <v>-3.1009803834190702E-2</v>
      </c>
      <c r="H654" s="2">
        <v>2.5852200000000001E-3</v>
      </c>
      <c r="I654" s="2">
        <v>-0.1066478</v>
      </c>
      <c r="J654" s="4">
        <v>-3.1127929999999999</v>
      </c>
      <c r="N654">
        <f t="shared" si="10"/>
        <v>-3.1109999999999998</v>
      </c>
    </row>
    <row r="655" spans="1:14" x14ac:dyDescent="0.25">
      <c r="A655">
        <v>64.7</v>
      </c>
      <c r="B655" s="28">
        <v>-0.11145685997171199</v>
      </c>
      <c r="C655">
        <v>-100</v>
      </c>
      <c r="D655">
        <v>-3.1031412950974202</v>
      </c>
      <c r="E655">
        <v>-100</v>
      </c>
      <c r="F655">
        <v>-3.1013538857114401E-2</v>
      </c>
      <c r="H655" s="2">
        <v>2.589222E-3</v>
      </c>
      <c r="I655" s="2">
        <v>-0.1114569</v>
      </c>
      <c r="J655" s="4">
        <v>-3.051758</v>
      </c>
      <c r="N655">
        <f t="shared" si="10"/>
        <v>-3.05</v>
      </c>
    </row>
    <row r="656" spans="1:14" x14ac:dyDescent="0.25">
      <c r="A656">
        <v>64.8</v>
      </c>
      <c r="B656" s="28">
        <v>-0.116265912305516</v>
      </c>
      <c r="C656">
        <v>-101</v>
      </c>
      <c r="D656">
        <v>-3.1035177681485702</v>
      </c>
      <c r="E656">
        <v>-101</v>
      </c>
      <c r="F656">
        <v>-3.1017301419141202E-2</v>
      </c>
      <c r="H656" s="2">
        <v>2.5932239999999999E-3</v>
      </c>
      <c r="I656" s="2">
        <v>-0.11626590000000001</v>
      </c>
      <c r="J656" s="4">
        <v>-3.0822750000000001</v>
      </c>
      <c r="N656">
        <f t="shared" si="10"/>
        <v>-3.0804999999999998</v>
      </c>
    </row>
    <row r="657" spans="1:14" x14ac:dyDescent="0.25">
      <c r="A657">
        <v>64.900000000000006</v>
      </c>
      <c r="B657" s="28">
        <v>-0.12107496463932101</v>
      </c>
      <c r="C657">
        <v>-101</v>
      </c>
      <c r="D657">
        <v>-3.1038965977441699</v>
      </c>
      <c r="E657">
        <v>-101</v>
      </c>
      <c r="F657">
        <v>-3.1021087533038699E-2</v>
      </c>
      <c r="H657" s="2">
        <v>2.5972259999999998E-3</v>
      </c>
      <c r="I657" s="2">
        <v>-0.121075</v>
      </c>
      <c r="J657" s="4">
        <v>-3.0822750000000001</v>
      </c>
      <c r="N657">
        <f t="shared" si="10"/>
        <v>-3.0804999999999998</v>
      </c>
    </row>
    <row r="658" spans="1:14" x14ac:dyDescent="0.25">
      <c r="A658">
        <v>65</v>
      </c>
      <c r="B658" s="28">
        <v>-0.12588401697312601</v>
      </c>
      <c r="C658">
        <v>-102</v>
      </c>
      <c r="D658">
        <v>-3.1042773088263398</v>
      </c>
      <c r="E658">
        <v>-102</v>
      </c>
      <c r="F658">
        <v>-3.10248924509645E-2</v>
      </c>
      <c r="H658" s="2">
        <v>2.6012280000000001E-3</v>
      </c>
      <c r="I658" s="2">
        <v>-0.125884</v>
      </c>
      <c r="J658" s="4">
        <v>-3.1127929999999999</v>
      </c>
      <c r="N658">
        <f t="shared" si="10"/>
        <v>-3.1109999999999998</v>
      </c>
    </row>
    <row r="659" spans="1:14" x14ac:dyDescent="0.25">
      <c r="A659">
        <v>65.099999999999994</v>
      </c>
      <c r="B659" s="28">
        <v>-0.130693069306931</v>
      </c>
      <c r="C659">
        <v>-102</v>
      </c>
      <c r="D659">
        <v>-3.1046593838395302</v>
      </c>
      <c r="E659">
        <v>-102</v>
      </c>
      <c r="F659">
        <v>-3.1028711000344399E-2</v>
      </c>
      <c r="H659" s="2">
        <v>2.60523E-3</v>
      </c>
      <c r="I659" s="2">
        <v>-0.13069310000000001</v>
      </c>
      <c r="J659" s="4">
        <v>-3.1127929999999999</v>
      </c>
      <c r="N659">
        <f t="shared" si="10"/>
        <v>-3.1109999999999998</v>
      </c>
    </row>
    <row r="660" spans="1:14" x14ac:dyDescent="0.25">
      <c r="A660">
        <v>65.2</v>
      </c>
      <c r="B660" s="28">
        <v>-0.135502121640736</v>
      </c>
      <c r="C660">
        <v>-102</v>
      </c>
      <c r="D660">
        <v>-3.1050423021250202</v>
      </c>
      <c r="E660">
        <v>-102</v>
      </c>
      <c r="F660">
        <v>-3.10325379775899E-2</v>
      </c>
      <c r="H660" s="2">
        <v>2.609232E-3</v>
      </c>
      <c r="I660" s="2">
        <v>-0.13550209999999999</v>
      </c>
      <c r="J660" s="4">
        <v>-3.1127929999999999</v>
      </c>
      <c r="N660">
        <f t="shared" si="10"/>
        <v>-3.1109999999999998</v>
      </c>
    </row>
    <row r="661" spans="1:14" x14ac:dyDescent="0.25">
      <c r="A661">
        <v>65.3</v>
      </c>
      <c r="B661" s="28">
        <v>-0.14031117397453999</v>
      </c>
      <c r="C661">
        <v>-102</v>
      </c>
      <c r="D661">
        <v>-3.1054255619325701</v>
      </c>
      <c r="E661">
        <v>-102</v>
      </c>
      <c r="F661">
        <v>-3.1036368368088998E-2</v>
      </c>
      <c r="H661" s="2">
        <v>2.613233E-3</v>
      </c>
      <c r="I661" s="2">
        <v>-0.1403112</v>
      </c>
      <c r="J661" s="4">
        <v>-3.1127929999999999</v>
      </c>
      <c r="N661">
        <f t="shared" si="10"/>
        <v>-3.1109999999999998</v>
      </c>
    </row>
    <row r="662" spans="1:14" x14ac:dyDescent="0.25">
      <c r="A662">
        <v>65.400000000000006</v>
      </c>
      <c r="B662" s="28">
        <v>-0.14512022630834501</v>
      </c>
      <c r="C662">
        <v>-102</v>
      </c>
      <c r="D662">
        <v>-3.1058086850511502</v>
      </c>
      <c r="E662">
        <v>-102</v>
      </c>
      <c r="F662">
        <v>-3.1040197392485602E-2</v>
      </c>
      <c r="H662" s="2">
        <v>2.6172349999999999E-3</v>
      </c>
      <c r="I662" s="2">
        <v>-0.1451202</v>
      </c>
      <c r="J662" s="4">
        <v>-3.1127929999999999</v>
      </c>
      <c r="N662">
        <f t="shared" si="10"/>
        <v>-3.1109999999999998</v>
      </c>
    </row>
    <row r="663" spans="1:14" x14ac:dyDescent="0.25">
      <c r="A663">
        <v>65.5</v>
      </c>
      <c r="B663" s="28">
        <v>-0.14992927864215</v>
      </c>
      <c r="C663">
        <v>-102</v>
      </c>
      <c r="D663">
        <v>-3.1061912156456</v>
      </c>
      <c r="E663">
        <v>-102</v>
      </c>
      <c r="F663">
        <v>-3.1044020495053899E-2</v>
      </c>
      <c r="H663" s="2">
        <v>2.6212369999999998E-3</v>
      </c>
      <c r="I663" s="2">
        <v>-0.14992929999999999</v>
      </c>
      <c r="J663" s="4">
        <v>-3.1127929999999999</v>
      </c>
      <c r="N663">
        <f t="shared" si="10"/>
        <v>-3.1109999999999998</v>
      </c>
    </row>
    <row r="664" spans="1:14" x14ac:dyDescent="0.25">
      <c r="A664">
        <v>65.599999999999994</v>
      </c>
      <c r="B664" s="28">
        <v>-0.15473833097595499</v>
      </c>
      <c r="C664">
        <v>-102</v>
      </c>
      <c r="D664">
        <v>-3.1065727190937502</v>
      </c>
      <c r="E664">
        <v>-102</v>
      </c>
      <c r="F664">
        <v>-3.1047833332075499E-2</v>
      </c>
      <c r="H664" s="2">
        <v>2.6252390000000001E-3</v>
      </c>
      <c r="I664" s="2">
        <v>-0.1547383</v>
      </c>
      <c r="J664" s="4">
        <v>-3.1127929999999999</v>
      </c>
      <c r="N664">
        <f t="shared" si="10"/>
        <v>-3.1109999999999998</v>
      </c>
    </row>
    <row r="665" spans="1:14" x14ac:dyDescent="0.25">
      <c r="A665">
        <v>65.7</v>
      </c>
      <c r="B665" s="28">
        <v>-0.15954738330976001</v>
      </c>
      <c r="C665">
        <v>-101</v>
      </c>
      <c r="D665">
        <v>-3.1069527750324499</v>
      </c>
      <c r="E665">
        <v>-101</v>
      </c>
      <c r="F665">
        <v>-3.10516317023403E-2</v>
      </c>
      <c r="H665" s="2">
        <v>2.629241E-3</v>
      </c>
      <c r="I665" s="2">
        <v>-0.15954740000000001</v>
      </c>
      <c r="J665" s="4">
        <v>-3.0822750000000001</v>
      </c>
      <c r="N665">
        <f t="shared" si="10"/>
        <v>-3.0804999999999998</v>
      </c>
    </row>
    <row r="666" spans="1:14" x14ac:dyDescent="0.25">
      <c r="A666">
        <v>65.8</v>
      </c>
      <c r="B666" s="28">
        <v>-0.164356435643564</v>
      </c>
      <c r="C666">
        <v>-101</v>
      </c>
      <c r="D666">
        <v>-3.1073309530281801</v>
      </c>
      <c r="E666">
        <v>-101</v>
      </c>
      <c r="F666">
        <v>-3.1055411303992399E-2</v>
      </c>
      <c r="H666" s="2">
        <v>2.633243E-3</v>
      </c>
      <c r="I666" s="2">
        <v>-0.16435640000000001</v>
      </c>
      <c r="J666" s="4">
        <v>-3.0822750000000001</v>
      </c>
      <c r="N666">
        <f t="shared" si="10"/>
        <v>-3.0804999999999998</v>
      </c>
    </row>
    <row r="667" spans="1:14" x14ac:dyDescent="0.25">
      <c r="A667">
        <v>65.900000000000006</v>
      </c>
      <c r="B667" s="28">
        <v>-0.16916548797736899</v>
      </c>
      <c r="C667">
        <v>-102</v>
      </c>
      <c r="D667">
        <v>-3.1077067824591902</v>
      </c>
      <c r="E667">
        <v>-102</v>
      </c>
      <c r="F667">
        <v>-3.1059167433524899E-2</v>
      </c>
      <c r="H667" s="2">
        <v>2.6372449999999999E-3</v>
      </c>
      <c r="I667" s="2">
        <v>-0.1691655</v>
      </c>
      <c r="J667" s="4">
        <v>-3.1127929999999999</v>
      </c>
      <c r="N667">
        <f t="shared" si="10"/>
        <v>-3.1109999999999998</v>
      </c>
    </row>
    <row r="668" spans="1:14" x14ac:dyDescent="0.25">
      <c r="A668">
        <v>66</v>
      </c>
      <c r="B668" s="28">
        <v>-0.17397454031117399</v>
      </c>
      <c r="C668">
        <v>-101</v>
      </c>
      <c r="D668">
        <v>-3.1080797455748201</v>
      </c>
      <c r="E668">
        <v>-101</v>
      </c>
      <c r="F668">
        <v>-3.1062894916413699E-2</v>
      </c>
      <c r="H668" s="2">
        <v>2.6412470000000002E-3</v>
      </c>
      <c r="I668" s="2">
        <v>-0.1739745</v>
      </c>
      <c r="J668" s="4">
        <v>-3.0822750000000001</v>
      </c>
      <c r="N668">
        <f t="shared" si="10"/>
        <v>-3.0804999999999998</v>
      </c>
    </row>
    <row r="669" spans="1:14" x14ac:dyDescent="0.25">
      <c r="A669">
        <v>66.099999999999994</v>
      </c>
      <c r="B669" s="28">
        <v>-0.17878359264497901</v>
      </c>
      <c r="C669">
        <v>-101</v>
      </c>
      <c r="D669">
        <v>-3.1084492821476801</v>
      </c>
      <c r="E669">
        <v>-101</v>
      </c>
      <c r="F669">
        <v>-3.1066588153611598E-2</v>
      </c>
      <c r="H669" s="2">
        <v>2.6452490000000001E-3</v>
      </c>
      <c r="I669" s="2">
        <v>-0.17878359999999999</v>
      </c>
      <c r="J669" s="4">
        <v>-3.0822750000000001</v>
      </c>
      <c r="N669">
        <f t="shared" si="10"/>
        <v>-3.0804999999999998</v>
      </c>
    </row>
    <row r="670" spans="1:14" x14ac:dyDescent="0.25">
      <c r="A670">
        <v>66.2</v>
      </c>
      <c r="B670" s="28">
        <v>-0.183592644978784</v>
      </c>
      <c r="C670">
        <v>-102</v>
      </c>
      <c r="D670">
        <v>-3.1088147825489401</v>
      </c>
      <c r="E670">
        <v>-102</v>
      </c>
      <c r="F670">
        <v>-3.10702410523419E-2</v>
      </c>
      <c r="H670" s="2">
        <v>2.6492500000000001E-3</v>
      </c>
      <c r="I670" s="2">
        <v>-0.18359259999999999</v>
      </c>
      <c r="J670" s="4">
        <v>-3.1127929999999999</v>
      </c>
      <c r="N670">
        <f t="shared" si="10"/>
        <v>-3.1109999999999998</v>
      </c>
    </row>
    <row r="671" spans="1:14" x14ac:dyDescent="0.25">
      <c r="A671">
        <v>66.3</v>
      </c>
      <c r="B671" s="28">
        <v>-0.18840169731258799</v>
      </c>
      <c r="C671">
        <v>-103</v>
      </c>
      <c r="D671">
        <v>-3.1091755982125902</v>
      </c>
      <c r="E671">
        <v>-103</v>
      </c>
      <c r="F671">
        <v>-3.1073847130680201E-2</v>
      </c>
      <c r="H671" s="2">
        <v>2.653252E-3</v>
      </c>
      <c r="I671" s="2">
        <v>-0.18840170000000001</v>
      </c>
      <c r="J671" s="4">
        <v>-3.1433110000000002</v>
      </c>
      <c r="N671">
        <f t="shared" si="10"/>
        <v>-3.1414999999999997</v>
      </c>
    </row>
    <row r="672" spans="1:14" x14ac:dyDescent="0.25">
      <c r="A672">
        <v>66.400000000000006</v>
      </c>
      <c r="B672" s="28">
        <v>-0.19321074964639301</v>
      </c>
      <c r="C672">
        <v>-102</v>
      </c>
      <c r="D672">
        <v>-3.1095310868691302</v>
      </c>
      <c r="E672">
        <v>-102</v>
      </c>
      <c r="F672">
        <v>-3.1077399969630898E-2</v>
      </c>
      <c r="H672" s="2">
        <v>2.657254E-3</v>
      </c>
      <c r="I672" s="2">
        <v>-0.19321070000000001</v>
      </c>
      <c r="J672" s="4">
        <v>-3.1127929999999999</v>
      </c>
      <c r="N672">
        <f t="shared" si="10"/>
        <v>-3.1109999999999998</v>
      </c>
    </row>
    <row r="673" spans="1:14" x14ac:dyDescent="0.25">
      <c r="A673">
        <v>66.5</v>
      </c>
      <c r="B673" s="28">
        <v>-0.198019801980198</v>
      </c>
      <c r="C673">
        <v>-102</v>
      </c>
      <c r="D673">
        <v>-3.1098806462077202</v>
      </c>
      <c r="E673">
        <v>-102</v>
      </c>
      <c r="F673">
        <v>-3.1080893549555101E-2</v>
      </c>
      <c r="H673" s="2">
        <v>2.6612559999999999E-3</v>
      </c>
      <c r="I673" s="2">
        <v>-0.1980198</v>
      </c>
      <c r="J673" s="4">
        <v>-3.1127929999999999</v>
      </c>
      <c r="N673">
        <f t="shared" si="10"/>
        <v>-3.1109999999999998</v>
      </c>
    </row>
    <row r="674" spans="1:14" x14ac:dyDescent="0.25">
      <c r="A674">
        <v>66.599999999999994</v>
      </c>
      <c r="B674" s="28">
        <v>-0.20282885431400299</v>
      </c>
      <c r="C674">
        <v>-102</v>
      </c>
      <c r="D674">
        <v>-3.1102237070046401</v>
      </c>
      <c r="E674">
        <v>-102</v>
      </c>
      <c r="F674">
        <v>-3.1084322181494099E-2</v>
      </c>
      <c r="H674" s="2">
        <v>2.6652580000000002E-3</v>
      </c>
      <c r="I674" s="2">
        <v>-0.20282890000000001</v>
      </c>
      <c r="J674" s="4">
        <v>-3.1127929999999999</v>
      </c>
      <c r="N674">
        <f t="shared" si="10"/>
        <v>-3.1109999999999998</v>
      </c>
    </row>
    <row r="675" spans="1:14" x14ac:dyDescent="0.25">
      <c r="A675">
        <v>66.7</v>
      </c>
      <c r="B675" s="28">
        <v>-0.20763790664780701</v>
      </c>
      <c r="C675">
        <v>-102</v>
      </c>
      <c r="D675">
        <v>-3.1105597146839301</v>
      </c>
      <c r="E675">
        <v>-102</v>
      </c>
      <c r="F675">
        <v>-3.1087680322882699E-2</v>
      </c>
      <c r="H675" s="2">
        <v>2.6692600000000001E-3</v>
      </c>
      <c r="I675" s="2">
        <v>-0.20763789999999999</v>
      </c>
      <c r="J675" s="4">
        <v>-3.1127929999999999</v>
      </c>
      <c r="N675">
        <f t="shared" si="10"/>
        <v>-3.1109999999999998</v>
      </c>
    </row>
    <row r="676" spans="1:14" x14ac:dyDescent="0.25">
      <c r="A676">
        <v>66.8</v>
      </c>
      <c r="B676" s="28">
        <v>-0.21244695898161201</v>
      </c>
      <c r="C676">
        <v>-102</v>
      </c>
      <c r="D676">
        <v>-3.1108881224834901</v>
      </c>
      <c r="E676">
        <v>-102</v>
      </c>
      <c r="F676">
        <v>-3.1090962509249399E-2</v>
      </c>
      <c r="H676" s="2">
        <v>2.673262E-3</v>
      </c>
      <c r="I676" s="2">
        <v>-0.212447</v>
      </c>
      <c r="J676" s="4">
        <v>-3.1127929999999999</v>
      </c>
      <c r="N676">
        <f t="shared" si="10"/>
        <v>-3.1109999999999998</v>
      </c>
    </row>
    <row r="677" spans="1:14" x14ac:dyDescent="0.25">
      <c r="A677">
        <v>66.900000000000006</v>
      </c>
      <c r="B677" s="28">
        <v>-0.217256011315417</v>
      </c>
      <c r="C677">
        <v>-103</v>
      </c>
      <c r="D677">
        <v>-3.11120839622826</v>
      </c>
      <c r="E677">
        <v>-103</v>
      </c>
      <c r="F677">
        <v>-3.1094163401920401E-2</v>
      </c>
      <c r="H677" s="2">
        <v>2.6772639999999999E-3</v>
      </c>
      <c r="I677" s="2">
        <v>-0.217256</v>
      </c>
      <c r="J677" s="4">
        <v>-3.1433110000000002</v>
      </c>
      <c r="N677">
        <f t="shared" si="10"/>
        <v>-3.1414999999999997</v>
      </c>
    </row>
    <row r="678" spans="1:14" x14ac:dyDescent="0.25">
      <c r="A678">
        <v>67</v>
      </c>
      <c r="B678" s="28">
        <v>-0.22206506364922199</v>
      </c>
      <c r="C678">
        <v>-103</v>
      </c>
      <c r="D678">
        <v>-3.111520036505</v>
      </c>
      <c r="E678">
        <v>-103</v>
      </c>
      <c r="F678">
        <v>-3.1097278009639701E-2</v>
      </c>
      <c r="H678" s="2">
        <v>2.6812659999999999E-3</v>
      </c>
      <c r="I678" s="2">
        <v>-0.22206509999999999</v>
      </c>
      <c r="J678" s="4">
        <v>-3.1433110000000002</v>
      </c>
      <c r="N678">
        <f t="shared" si="10"/>
        <v>-3.1414999999999997</v>
      </c>
    </row>
    <row r="679" spans="1:14" x14ac:dyDescent="0.25">
      <c r="A679">
        <v>67.099999999999994</v>
      </c>
      <c r="B679" s="28">
        <v>-0.22687411598302701</v>
      </c>
      <c r="C679">
        <v>-102</v>
      </c>
      <c r="D679">
        <v>-3.11182260665452</v>
      </c>
      <c r="E679">
        <v>-102</v>
      </c>
      <c r="F679">
        <v>-3.1100301968330898E-2</v>
      </c>
      <c r="H679" s="2">
        <v>2.6852669999999999E-3</v>
      </c>
      <c r="I679" s="2">
        <v>-0.2268741</v>
      </c>
      <c r="J679" s="4">
        <v>-3.1127929999999999</v>
      </c>
      <c r="N679">
        <f t="shared" si="10"/>
        <v>-3.1109999999999998</v>
      </c>
    </row>
    <row r="680" spans="1:14" x14ac:dyDescent="0.25">
      <c r="A680">
        <v>67.2</v>
      </c>
      <c r="B680" s="28">
        <v>-0.231683168316831</v>
      </c>
      <c r="C680">
        <v>-103</v>
      </c>
      <c r="D680">
        <v>-3.1121157376187401</v>
      </c>
      <c r="E680">
        <v>-103</v>
      </c>
      <c r="F680">
        <v>-3.1103231589538701E-2</v>
      </c>
      <c r="H680" s="2">
        <v>2.6892690000000002E-3</v>
      </c>
      <c r="I680" s="2">
        <v>-0.23168320000000001</v>
      </c>
      <c r="J680" s="4">
        <v>-3.1433110000000002</v>
      </c>
      <c r="N680">
        <f t="shared" si="10"/>
        <v>-3.1414999999999997</v>
      </c>
    </row>
    <row r="681" spans="1:14" x14ac:dyDescent="0.25">
      <c r="A681">
        <v>67.3</v>
      </c>
      <c r="B681" s="28">
        <v>-0.23649222065063599</v>
      </c>
      <c r="C681">
        <v>-101</v>
      </c>
      <c r="D681">
        <v>-3.1123991096437198</v>
      </c>
      <c r="E681">
        <v>-101</v>
      </c>
      <c r="F681">
        <v>-3.1106063677565601E-2</v>
      </c>
      <c r="H681" s="2">
        <v>2.6932710000000001E-3</v>
      </c>
      <c r="I681" s="2">
        <v>-0.23649220000000001</v>
      </c>
      <c r="J681" s="4">
        <v>-3.0822750000000001</v>
      </c>
      <c r="N681">
        <f t="shared" si="10"/>
        <v>-3.0804999999999998</v>
      </c>
    </row>
    <row r="682" spans="1:14" x14ac:dyDescent="0.25">
      <c r="A682">
        <v>67.400000000000006</v>
      </c>
      <c r="B682" s="28">
        <v>-0.24130127298444101</v>
      </c>
      <c r="C682">
        <v>-103</v>
      </c>
      <c r="D682">
        <v>-3.1126724282185698</v>
      </c>
      <c r="E682">
        <v>-103</v>
      </c>
      <c r="F682">
        <v>-3.1108795288999201E-2</v>
      </c>
      <c r="H682" s="2">
        <v>2.697273E-3</v>
      </c>
      <c r="I682" s="2">
        <v>-0.2413013</v>
      </c>
      <c r="J682" s="4">
        <v>-3.1433110000000002</v>
      </c>
      <c r="N682">
        <f t="shared" si="10"/>
        <v>-3.1414999999999997</v>
      </c>
    </row>
    <row r="683" spans="1:14" x14ac:dyDescent="0.25">
      <c r="A683">
        <v>67.5</v>
      </c>
      <c r="B683" s="28">
        <v>-0.246110325318246</v>
      </c>
      <c r="C683">
        <v>-102</v>
      </c>
      <c r="D683">
        <v>-3.1129354116295498</v>
      </c>
      <c r="E683">
        <v>-102</v>
      </c>
      <c r="F683">
        <v>-3.1111423608324501E-2</v>
      </c>
      <c r="H683" s="2">
        <v>2.7012749999999999E-3</v>
      </c>
      <c r="I683" s="2">
        <v>-0.2461103</v>
      </c>
      <c r="J683" s="4">
        <v>-3.1127929999999999</v>
      </c>
      <c r="N683">
        <f t="shared" si="10"/>
        <v>-3.1109999999999998</v>
      </c>
    </row>
    <row r="684" spans="1:14" x14ac:dyDescent="0.25">
      <c r="A684">
        <v>67.599999999999994</v>
      </c>
      <c r="B684" s="28">
        <v>-0.25091937765205202</v>
      </c>
      <c r="C684">
        <v>-102</v>
      </c>
      <c r="D684">
        <v>-3.1131877959232099</v>
      </c>
      <c r="E684">
        <v>-102</v>
      </c>
      <c r="F684">
        <v>-3.1113945997527599E-2</v>
      </c>
      <c r="H684" s="2">
        <v>2.7052769999999999E-3</v>
      </c>
      <c r="I684" s="2">
        <v>-0.25091940000000001</v>
      </c>
      <c r="J684" s="4">
        <v>-3.1127929999999999</v>
      </c>
      <c r="N684">
        <f t="shared" si="10"/>
        <v>-3.1109999999999998</v>
      </c>
    </row>
    <row r="685" spans="1:14" x14ac:dyDescent="0.25">
      <c r="A685">
        <v>67.7</v>
      </c>
      <c r="B685" s="28">
        <v>-0.25572842998585599</v>
      </c>
      <c r="C685">
        <v>-103</v>
      </c>
      <c r="D685">
        <v>-3.11342933990099</v>
      </c>
      <c r="E685">
        <v>-103</v>
      </c>
      <c r="F685">
        <v>-3.1116360046011999E-2</v>
      </c>
      <c r="H685" s="2">
        <v>2.7092790000000002E-3</v>
      </c>
      <c r="I685" s="2">
        <v>-0.25572840000000002</v>
      </c>
      <c r="J685" s="4">
        <v>-3.1433110000000002</v>
      </c>
      <c r="N685">
        <f t="shared" si="10"/>
        <v>-3.1414999999999997</v>
      </c>
    </row>
    <row r="686" spans="1:14" x14ac:dyDescent="0.25">
      <c r="A686">
        <v>67.8</v>
      </c>
      <c r="B686" s="28">
        <v>-0.26053748231966101</v>
      </c>
      <c r="C686">
        <v>-102</v>
      </c>
      <c r="D686">
        <v>-3.11365983014583</v>
      </c>
      <c r="E686">
        <v>-102</v>
      </c>
      <c r="F686">
        <v>-3.1118663620836599E-2</v>
      </c>
      <c r="H686" s="2">
        <v>2.7132810000000001E-3</v>
      </c>
      <c r="I686" s="2">
        <v>-0.26053749999999998</v>
      </c>
      <c r="J686" s="4">
        <v>-3.1127929999999999</v>
      </c>
      <c r="N686">
        <f t="shared" si="10"/>
        <v>-3.1109999999999998</v>
      </c>
    </row>
    <row r="687" spans="1:14" x14ac:dyDescent="0.25">
      <c r="A687">
        <v>67.900000000000006</v>
      </c>
      <c r="B687" s="28">
        <v>-0.26534653465346603</v>
      </c>
      <c r="C687">
        <v>-103</v>
      </c>
      <c r="D687">
        <v>-3.11387909187463</v>
      </c>
      <c r="E687">
        <v>-103</v>
      </c>
      <c r="F687">
        <v>-3.1120854975177099E-2</v>
      </c>
      <c r="H687" s="2">
        <v>2.717283E-3</v>
      </c>
      <c r="I687" s="2">
        <v>-0.26534649999999999</v>
      </c>
      <c r="J687" s="4">
        <v>-3.1433110000000002</v>
      </c>
      <c r="N687">
        <f t="shared" si="10"/>
        <v>-3.1414999999999997</v>
      </c>
    </row>
    <row r="688" spans="1:14" x14ac:dyDescent="0.25">
      <c r="A688">
        <v>68</v>
      </c>
      <c r="B688" s="28">
        <v>-0.27015558698727099</v>
      </c>
      <c r="C688">
        <v>-102</v>
      </c>
      <c r="D688">
        <v>-3.11408699403133</v>
      </c>
      <c r="E688">
        <v>-102</v>
      </c>
      <c r="F688">
        <v>-3.11229327992277E-2</v>
      </c>
      <c r="H688" s="2">
        <v>2.721284E-3</v>
      </c>
      <c r="I688" s="2">
        <v>-0.2701556</v>
      </c>
      <c r="J688" s="4">
        <v>-3.1127929999999999</v>
      </c>
      <c r="N688">
        <f t="shared" si="10"/>
        <v>-3.1109999999999998</v>
      </c>
    </row>
    <row r="689" spans="1:14" x14ac:dyDescent="0.25">
      <c r="A689">
        <v>68.099999999999994</v>
      </c>
      <c r="B689" s="28">
        <v>-0.27496463932107601</v>
      </c>
      <c r="C689">
        <v>-103</v>
      </c>
      <c r="D689">
        <v>-3.1142834486211801</v>
      </c>
      <c r="E689">
        <v>-103</v>
      </c>
      <c r="F689">
        <v>-3.11248962135478E-2</v>
      </c>
      <c r="H689" s="2">
        <v>2.7252859999999999E-3</v>
      </c>
      <c r="I689" s="2">
        <v>-0.2749646</v>
      </c>
      <c r="J689" s="4">
        <v>-3.1433110000000002</v>
      </c>
      <c r="N689">
        <f t="shared" si="10"/>
        <v>-3.1414999999999997</v>
      </c>
    </row>
    <row r="690" spans="1:14" x14ac:dyDescent="0.25">
      <c r="A690">
        <v>68.2</v>
      </c>
      <c r="B690" s="28">
        <v>-0.27977369165487997</v>
      </c>
      <c r="C690">
        <v>-102</v>
      </c>
      <c r="D690">
        <v>-3.11446841007943</v>
      </c>
      <c r="E690">
        <v>-102</v>
      </c>
      <c r="F690">
        <v>-3.11267447627522E-2</v>
      </c>
      <c r="H690" s="2">
        <v>2.7292879999999999E-3</v>
      </c>
      <c r="I690" s="2">
        <v>-0.27977370000000001</v>
      </c>
      <c r="J690" s="4">
        <v>-3.1127929999999999</v>
      </c>
      <c r="N690">
        <f t="shared" si="10"/>
        <v>-3.1109999999999998</v>
      </c>
    </row>
    <row r="691" spans="1:14" x14ac:dyDescent="0.25">
      <c r="A691">
        <v>68.3</v>
      </c>
      <c r="B691" s="28">
        <v>-0.28458274398868499</v>
      </c>
      <c r="C691">
        <v>-103</v>
      </c>
      <c r="D691">
        <v>-3.1146418746747502</v>
      </c>
      <c r="E691">
        <v>-103</v>
      </c>
      <c r="F691">
        <v>-3.1128478409549399E-2</v>
      </c>
      <c r="H691" s="2">
        <v>2.7332900000000002E-3</v>
      </c>
      <c r="I691" s="2">
        <v>-0.28458270000000002</v>
      </c>
      <c r="J691" s="4">
        <v>-3.1433110000000002</v>
      </c>
      <c r="N691">
        <f t="shared" si="10"/>
        <v>-3.1414999999999997</v>
      </c>
    </row>
    <row r="692" spans="1:14" x14ac:dyDescent="0.25">
      <c r="A692">
        <v>68.400000000000006</v>
      </c>
      <c r="B692" s="28">
        <v>-0.28939179632249001</v>
      </c>
      <c r="C692">
        <v>-103</v>
      </c>
      <c r="D692">
        <v>-3.1148038857403799</v>
      </c>
      <c r="E692">
        <v>-103</v>
      </c>
      <c r="F692">
        <v>-3.1130097587021899E-2</v>
      </c>
      <c r="H692" s="2">
        <v>2.7372920000000001E-3</v>
      </c>
      <c r="I692" s="2">
        <v>-0.28939179999999998</v>
      </c>
      <c r="J692" s="4">
        <v>-3.1433110000000002</v>
      </c>
      <c r="N692">
        <f t="shared" si="10"/>
        <v>-3.1414999999999997</v>
      </c>
    </row>
    <row r="693" spans="1:14" x14ac:dyDescent="0.25">
      <c r="A693">
        <v>68.5</v>
      </c>
      <c r="B693" s="28">
        <v>-0.29420084865629498</v>
      </c>
      <c r="C693">
        <v>-102</v>
      </c>
      <c r="D693">
        <v>-3.1149545447328402</v>
      </c>
      <c r="E693">
        <v>-102</v>
      </c>
      <c r="F693">
        <v>-3.1131603309150699E-2</v>
      </c>
      <c r="H693" s="2">
        <v>2.741294E-3</v>
      </c>
      <c r="I693" s="2">
        <v>-0.29420079999999998</v>
      </c>
      <c r="J693" s="4">
        <v>-3.1127929999999999</v>
      </c>
      <c r="N693">
        <f t="shared" si="10"/>
        <v>-3.1109999999999998</v>
      </c>
    </row>
    <row r="694" spans="1:14" x14ac:dyDescent="0.25">
      <c r="A694">
        <v>68.599999999999994</v>
      </c>
      <c r="B694" s="28">
        <v>-0.2990099009901</v>
      </c>
      <c r="C694">
        <v>-102</v>
      </c>
      <c r="D694">
        <v>-3.1150940049469198</v>
      </c>
      <c r="E694">
        <v>-102</v>
      </c>
      <c r="F694">
        <v>-3.1132997108000701E-2</v>
      </c>
      <c r="H694" s="2">
        <v>2.7452959999999999E-3</v>
      </c>
      <c r="I694" s="2">
        <v>-0.2990099</v>
      </c>
      <c r="J694" s="4">
        <v>-3.1127929999999999</v>
      </c>
      <c r="N694">
        <f t="shared" si="10"/>
        <v>-3.1109999999999998</v>
      </c>
    </row>
    <row r="695" spans="1:14" x14ac:dyDescent="0.25">
      <c r="A695">
        <v>68.7</v>
      </c>
      <c r="B695" s="28">
        <v>-0.30381895332390402</v>
      </c>
      <c r="C695">
        <v>-103</v>
      </c>
      <c r="D695">
        <v>-3.1152224478865298</v>
      </c>
      <c r="E695">
        <v>-103</v>
      </c>
      <c r="F695">
        <v>-3.11342807975655E-2</v>
      </c>
      <c r="H695" s="2">
        <v>2.7492979999999998E-3</v>
      </c>
      <c r="I695" s="2">
        <v>-0.30381900000000001</v>
      </c>
      <c r="J695" s="4">
        <v>-3.1433110000000002</v>
      </c>
      <c r="N695">
        <f t="shared" si="10"/>
        <v>-3.1414999999999997</v>
      </c>
    </row>
    <row r="696" spans="1:14" x14ac:dyDescent="0.25">
      <c r="A696">
        <v>68.8</v>
      </c>
      <c r="B696" s="28">
        <v>-0.30862800565770898</v>
      </c>
      <c r="C696">
        <v>-102</v>
      </c>
      <c r="D696">
        <v>-3.1153400770480002</v>
      </c>
      <c r="E696">
        <v>-102</v>
      </c>
      <c r="F696">
        <v>-3.11354564116362E-2</v>
      </c>
      <c r="H696" s="2">
        <v>2.7533000000000002E-3</v>
      </c>
      <c r="I696" s="2">
        <v>-0.30862800000000001</v>
      </c>
      <c r="J696" s="4">
        <v>-3.1127929999999999</v>
      </c>
      <c r="N696">
        <f t="shared" si="10"/>
        <v>-3.1109999999999998</v>
      </c>
    </row>
    <row r="697" spans="1:14" x14ac:dyDescent="0.25">
      <c r="A697">
        <v>68.900000000000006</v>
      </c>
      <c r="B697" s="28">
        <v>-0.313437057991514</v>
      </c>
      <c r="C697">
        <v>-103</v>
      </c>
      <c r="D697">
        <v>-3.1154471291153598</v>
      </c>
      <c r="E697">
        <v>-103</v>
      </c>
      <c r="F697">
        <v>-3.1136526315689899E-2</v>
      </c>
      <c r="H697" s="2">
        <v>2.7573010000000002E-3</v>
      </c>
      <c r="I697" s="2">
        <v>-0.31343710000000002</v>
      </c>
      <c r="J697" s="4">
        <v>-3.1433110000000002</v>
      </c>
      <c r="N697">
        <f t="shared" si="10"/>
        <v>-3.1414999999999997</v>
      </c>
    </row>
    <row r="698" spans="1:14" x14ac:dyDescent="0.25">
      <c r="A698">
        <v>69</v>
      </c>
      <c r="B698" s="28">
        <v>-0.31824611032531902</v>
      </c>
      <c r="C698">
        <v>-103</v>
      </c>
      <c r="D698">
        <v>-3.1155438851884001</v>
      </c>
      <c r="E698">
        <v>-103</v>
      </c>
      <c r="F698">
        <v>-3.11374933191053E-2</v>
      </c>
      <c r="H698" s="2">
        <v>2.7613030000000001E-3</v>
      </c>
      <c r="I698" s="2">
        <v>-0.31824609999999998</v>
      </c>
      <c r="J698" s="4">
        <v>-3.1433110000000002</v>
      </c>
      <c r="N698">
        <f t="shared" si="10"/>
        <v>-3.1414999999999997</v>
      </c>
    </row>
    <row r="699" spans="1:14" x14ac:dyDescent="0.25">
      <c r="A699">
        <v>69.099999999999994</v>
      </c>
      <c r="B699" s="28">
        <v>-0.32305516265912299</v>
      </c>
      <c r="C699">
        <v>-102</v>
      </c>
      <c r="D699">
        <v>-3.1156306820428501</v>
      </c>
      <c r="E699">
        <v>-102</v>
      </c>
      <c r="F699">
        <v>-3.1138360787699899E-2</v>
      </c>
      <c r="H699" s="2">
        <v>2.765305E-3</v>
      </c>
      <c r="I699" s="2">
        <v>-0.32305519999999999</v>
      </c>
      <c r="J699" s="4">
        <v>-3.1127929999999999</v>
      </c>
      <c r="N699">
        <f t="shared" si="10"/>
        <v>-3.1109999999999998</v>
      </c>
    </row>
    <row r="700" spans="1:14" x14ac:dyDescent="0.25">
      <c r="A700">
        <v>69.2</v>
      </c>
      <c r="B700" s="28">
        <v>-0.327864214992928</v>
      </c>
      <c r="C700">
        <v>-102</v>
      </c>
      <c r="D700">
        <v>-3.1157079060431001</v>
      </c>
      <c r="E700">
        <v>-102</v>
      </c>
      <c r="F700">
        <v>-3.11391325828922E-2</v>
      </c>
      <c r="H700" s="2">
        <v>2.7693069999999999E-3</v>
      </c>
      <c r="I700" s="2">
        <v>-0.32786419999999999</v>
      </c>
      <c r="J700" s="4">
        <v>-3.1127929999999999</v>
      </c>
      <c r="N700">
        <f t="shared" si="10"/>
        <v>-3.1109999999999998</v>
      </c>
    </row>
    <row r="701" spans="1:14" x14ac:dyDescent="0.25">
      <c r="A701">
        <v>69.3</v>
      </c>
      <c r="B701" s="28">
        <v>-0.33267326732673302</v>
      </c>
      <c r="C701">
        <v>-103</v>
      </c>
      <c r="D701">
        <v>-3.11577596970668</v>
      </c>
      <c r="E701">
        <v>-103</v>
      </c>
      <c r="F701">
        <v>-3.1139812827481302E-2</v>
      </c>
      <c r="H701" s="2">
        <v>2.7733089999999998E-3</v>
      </c>
      <c r="I701" s="2">
        <v>-0.33267330000000001</v>
      </c>
      <c r="J701" s="4">
        <v>-3.1433110000000002</v>
      </c>
      <c r="N701">
        <f t="shared" si="10"/>
        <v>-3.1414999999999997</v>
      </c>
    </row>
    <row r="702" spans="1:14" x14ac:dyDescent="0.25">
      <c r="A702">
        <v>69.400000000000006</v>
      </c>
      <c r="B702" s="28">
        <v>-0.33748231966053799</v>
      </c>
      <c r="C702">
        <v>-102</v>
      </c>
      <c r="D702">
        <v>-3.11583530567622</v>
      </c>
      <c r="E702">
        <v>-102</v>
      </c>
      <c r="F702">
        <v>-3.1140405845401498E-2</v>
      </c>
      <c r="H702" s="2">
        <v>2.7773110000000002E-3</v>
      </c>
      <c r="I702" s="2">
        <v>-0.33748230000000001</v>
      </c>
      <c r="J702" s="4">
        <v>-3.1127929999999999</v>
      </c>
      <c r="N702">
        <f t="shared" si="10"/>
        <v>-3.1109999999999998</v>
      </c>
    </row>
    <row r="703" spans="1:14" x14ac:dyDescent="0.25">
      <c r="A703">
        <v>69.5</v>
      </c>
      <c r="B703" s="28">
        <v>-0.34229137199434301</v>
      </c>
      <c r="C703">
        <v>-102</v>
      </c>
      <c r="D703">
        <v>-3.1158863723049501</v>
      </c>
      <c r="E703">
        <v>-102</v>
      </c>
      <c r="F703">
        <v>-3.1140916217545101E-2</v>
      </c>
      <c r="H703" s="2">
        <v>2.7813130000000001E-3</v>
      </c>
      <c r="I703" s="2">
        <v>-0.34229140000000002</v>
      </c>
      <c r="J703" s="4">
        <v>-3.1127929999999999</v>
      </c>
      <c r="N703">
        <f t="shared" si="10"/>
        <v>-3.1109999999999998</v>
      </c>
    </row>
    <row r="704" spans="1:14" x14ac:dyDescent="0.25">
      <c r="A704">
        <v>69.599999999999994</v>
      </c>
      <c r="B704" s="28">
        <v>-0.34710042432814697</v>
      </c>
      <c r="C704">
        <v>-103</v>
      </c>
      <c r="D704">
        <v>-3.1159296476829299</v>
      </c>
      <c r="E704">
        <v>-103</v>
      </c>
      <c r="F704">
        <v>-3.11413487220586E-2</v>
      </c>
      <c r="H704" s="2">
        <v>2.785315E-3</v>
      </c>
      <c r="I704" s="2">
        <v>-0.34710039999999998</v>
      </c>
      <c r="J704" s="4">
        <v>-3.1433110000000002</v>
      </c>
      <c r="N704">
        <f t="shared" si="10"/>
        <v>-3.1414999999999997</v>
      </c>
    </row>
    <row r="705" spans="1:14" x14ac:dyDescent="0.25">
      <c r="A705">
        <v>69.7</v>
      </c>
      <c r="B705" s="28">
        <v>-0.35190947666195199</v>
      </c>
      <c r="C705">
        <v>-103</v>
      </c>
      <c r="D705">
        <v>-3.1159656352740601</v>
      </c>
      <c r="E705">
        <v>-103</v>
      </c>
      <c r="F705">
        <v>-3.1141708390681401E-2</v>
      </c>
      <c r="H705" s="2">
        <v>2.7893169999999999E-3</v>
      </c>
      <c r="I705" s="2">
        <v>-0.35190949999999999</v>
      </c>
      <c r="J705" s="4">
        <v>-3.1433110000000002</v>
      </c>
      <c r="N705">
        <f t="shared" si="10"/>
        <v>-3.1414999999999997</v>
      </c>
    </row>
    <row r="706" spans="1:14" x14ac:dyDescent="0.25">
      <c r="A706">
        <v>69.8</v>
      </c>
      <c r="B706" s="28">
        <v>-0.35671852899575701</v>
      </c>
      <c r="C706">
        <v>-102</v>
      </c>
      <c r="D706">
        <v>-3.11599488695528</v>
      </c>
      <c r="E706">
        <v>-102</v>
      </c>
      <c r="F706">
        <v>-3.1142000739004E-2</v>
      </c>
      <c r="H706" s="2">
        <v>2.7933179999999999E-3</v>
      </c>
      <c r="I706" s="2">
        <v>-0.35671849999999999</v>
      </c>
      <c r="J706" s="4">
        <v>-3.1127929999999999</v>
      </c>
      <c r="N706">
        <f t="shared" si="10"/>
        <v>-3.1109999999999998</v>
      </c>
    </row>
    <row r="707" spans="1:14" x14ac:dyDescent="0.25">
      <c r="A707">
        <v>69.900000000000006</v>
      </c>
      <c r="B707" s="28">
        <v>-0.36152758132956198</v>
      </c>
      <c r="C707">
        <v>-103</v>
      </c>
      <c r="D707">
        <v>-3.1160180086992701</v>
      </c>
      <c r="E707">
        <v>-103</v>
      </c>
      <c r="F707">
        <v>-3.11422318232626E-2</v>
      </c>
      <c r="H707" s="2">
        <v>2.7973199999999998E-3</v>
      </c>
      <c r="I707" s="2">
        <v>-0.3615276</v>
      </c>
      <c r="J707" s="4">
        <v>-3.1433110000000002</v>
      </c>
      <c r="N707">
        <f t="shared" si="10"/>
        <v>-3.1414999999999997</v>
      </c>
    </row>
    <row r="708" spans="1:14" x14ac:dyDescent="0.25">
      <c r="A708">
        <v>70</v>
      </c>
      <c r="B708" s="28">
        <v>-0.366336633663367</v>
      </c>
      <c r="C708">
        <v>-102</v>
      </c>
      <c r="D708">
        <v>-3.1160356488989902</v>
      </c>
      <c r="E708">
        <v>-102</v>
      </c>
      <c r="F708">
        <v>-3.11424081236523E-2</v>
      </c>
      <c r="H708" s="2">
        <v>2.8013220000000002E-3</v>
      </c>
      <c r="I708" s="2">
        <v>-0.36633660000000001</v>
      </c>
      <c r="J708" s="4">
        <v>-3.1127929999999999</v>
      </c>
      <c r="N708">
        <f t="shared" si="10"/>
        <v>-3.1109999999999998</v>
      </c>
    </row>
    <row r="709" spans="1:14" x14ac:dyDescent="0.25">
      <c r="A709">
        <v>70.099999999999994</v>
      </c>
      <c r="B709" s="28">
        <v>-0.37114568599717102</v>
      </c>
      <c r="C709">
        <v>-103</v>
      </c>
      <c r="D709">
        <v>-3.1160484925036398</v>
      </c>
      <c r="E709">
        <v>-103</v>
      </c>
      <c r="F709">
        <v>-3.1142536485719598E-2</v>
      </c>
      <c r="H709" s="2">
        <v>2.8053240000000001E-3</v>
      </c>
      <c r="I709" s="2">
        <v>-0.37114570000000002</v>
      </c>
      <c r="J709" s="4">
        <v>-3.1433110000000002</v>
      </c>
      <c r="N709">
        <f t="shared" si="10"/>
        <v>-3.1414999999999997</v>
      </c>
    </row>
    <row r="710" spans="1:14" x14ac:dyDescent="0.25">
      <c r="A710">
        <v>70.2</v>
      </c>
      <c r="B710" s="28">
        <v>-0.37595473833097598</v>
      </c>
      <c r="C710">
        <v>-102</v>
      </c>
      <c r="D710">
        <v>-3.11605726096403</v>
      </c>
      <c r="E710">
        <v>-102</v>
      </c>
      <c r="F710">
        <v>-3.1142624119817199E-2</v>
      </c>
      <c r="H710" s="2">
        <v>2.809326E-3</v>
      </c>
      <c r="I710" s="2">
        <v>-0.37595469999999998</v>
      </c>
      <c r="J710" s="4">
        <v>-3.1127929999999999</v>
      </c>
      <c r="N710">
        <f t="shared" si="10"/>
        <v>-3.1109999999999998</v>
      </c>
    </row>
    <row r="711" spans="1:14" x14ac:dyDescent="0.25">
      <c r="A711">
        <v>70.3</v>
      </c>
      <c r="B711" s="28">
        <v>-0.380763790664781</v>
      </c>
      <c r="C711">
        <v>-102</v>
      </c>
      <c r="D711">
        <v>-3.1160627063996702</v>
      </c>
      <c r="E711">
        <v>-102</v>
      </c>
      <c r="F711">
        <v>-3.1142678542807899E-2</v>
      </c>
      <c r="H711" s="2">
        <v>2.8133279999999999E-3</v>
      </c>
      <c r="I711" s="2">
        <v>-0.38076379999999999</v>
      </c>
      <c r="J711" s="4">
        <v>-3.1127929999999999</v>
      </c>
      <c r="N711">
        <f t="shared" si="10"/>
        <v>-3.1109999999999998</v>
      </c>
    </row>
    <row r="712" spans="1:14" x14ac:dyDescent="0.25">
      <c r="A712">
        <v>70.400000000000006</v>
      </c>
      <c r="B712" s="28">
        <v>-0.38557284299858602</v>
      </c>
      <c r="C712">
        <v>-103</v>
      </c>
      <c r="D712">
        <v>-3.11606559998528</v>
      </c>
      <c r="E712">
        <v>-103</v>
      </c>
      <c r="F712">
        <v>-3.1142707461996801E-2</v>
      </c>
      <c r="H712" s="2">
        <v>2.8173299999999998E-3</v>
      </c>
      <c r="I712" s="2">
        <v>-0.38557279999999999</v>
      </c>
      <c r="J712" s="4">
        <v>-3.1433110000000002</v>
      </c>
      <c r="N712">
        <f t="shared" si="10"/>
        <v>-3.1414999999999997</v>
      </c>
    </row>
    <row r="713" spans="1:14" x14ac:dyDescent="0.25">
      <c r="A713">
        <v>70.5</v>
      </c>
      <c r="B713" s="28">
        <v>-0.39038189533239098</v>
      </c>
      <c r="C713">
        <v>-103</v>
      </c>
      <c r="D713">
        <v>-3.1160667377259101</v>
      </c>
      <c r="E713">
        <v>-103</v>
      </c>
      <c r="F713">
        <v>-3.1142718832849799E-2</v>
      </c>
      <c r="H713" s="2">
        <v>2.8213320000000002E-3</v>
      </c>
      <c r="I713" s="2">
        <v>-0.3903819</v>
      </c>
      <c r="J713" s="4">
        <v>-3.1433110000000002</v>
      </c>
      <c r="N713">
        <f t="shared" ref="N713:N715" si="11">C713*$H$2</f>
        <v>-3.1414999999999997</v>
      </c>
    </row>
    <row r="714" spans="1:14" x14ac:dyDescent="0.25">
      <c r="A714">
        <v>70.599999999999994</v>
      </c>
      <c r="B714" s="28">
        <v>-0.395190947666195</v>
      </c>
      <c r="C714">
        <v>-103</v>
      </c>
      <c r="D714">
        <v>-3.1160669694112002</v>
      </c>
      <c r="E714">
        <v>-103</v>
      </c>
      <c r="F714">
        <v>-3.1142721148368201E-2</v>
      </c>
      <c r="H714" s="2">
        <v>2.8253340000000001E-3</v>
      </c>
      <c r="I714" s="2">
        <v>-0.39519090000000001</v>
      </c>
      <c r="J714" s="4">
        <v>-3.1433110000000002</v>
      </c>
      <c r="N714">
        <f t="shared" si="11"/>
        <v>-3.1414999999999997</v>
      </c>
    </row>
    <row r="715" spans="1:14" x14ac:dyDescent="0.25">
      <c r="A715">
        <v>70.7</v>
      </c>
      <c r="B715" s="28">
        <v>-0.4</v>
      </c>
      <c r="C715">
        <v>-101</v>
      </c>
      <c r="D715">
        <v>-3.082275390625</v>
      </c>
      <c r="E715">
        <v>-101</v>
      </c>
      <c r="F715">
        <v>-3.0804999999999999E-2</v>
      </c>
      <c r="H715" s="2">
        <v>2.8293350000000001E-3</v>
      </c>
      <c r="I715" s="2">
        <v>-0.4</v>
      </c>
      <c r="J715" s="4">
        <v>-3.0822750000000001</v>
      </c>
      <c r="N715">
        <f t="shared" si="11"/>
        <v>-3.0804999999999998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4:G72"/>
  <sheetViews>
    <sheetView workbookViewId="0">
      <selection activeCell="F11" sqref="F11:F12"/>
    </sheetView>
  </sheetViews>
  <sheetFormatPr defaultRowHeight="15" x14ac:dyDescent="0.25"/>
  <cols>
    <col min="3" max="3" width="19.85546875" bestFit="1" customWidth="1"/>
    <col min="4" max="4" width="34.7109375" customWidth="1"/>
    <col min="5" max="5" width="20.5703125" bestFit="1" customWidth="1"/>
    <col min="6" max="6" width="16.85546875" bestFit="1" customWidth="1"/>
  </cols>
  <sheetData>
    <row r="4" spans="3:7" x14ac:dyDescent="0.25">
      <c r="C4" t="s">
        <v>8</v>
      </c>
      <c r="D4" t="s">
        <v>229</v>
      </c>
    </row>
    <row r="5" spans="3:7" x14ac:dyDescent="0.25">
      <c r="C5" t="s">
        <v>10</v>
      </c>
      <c r="D5" t="s">
        <v>11</v>
      </c>
      <c r="E5" t="s">
        <v>12</v>
      </c>
      <c r="F5" t="s">
        <v>13</v>
      </c>
      <c r="G5" t="s">
        <v>14</v>
      </c>
    </row>
    <row r="6" spans="3:7" x14ac:dyDescent="0.25">
      <c r="C6" t="s">
        <v>15</v>
      </c>
      <c r="D6" t="s">
        <v>16</v>
      </c>
      <c r="E6" t="s">
        <v>12</v>
      </c>
      <c r="F6" t="s">
        <v>13</v>
      </c>
      <c r="G6" t="s">
        <v>14</v>
      </c>
    </row>
    <row r="7" spans="3:7" x14ac:dyDescent="0.25">
      <c r="C7" t="s">
        <v>17</v>
      </c>
      <c r="D7" t="s">
        <v>18</v>
      </c>
      <c r="E7" t="s">
        <v>19</v>
      </c>
      <c r="F7" t="s">
        <v>20</v>
      </c>
      <c r="G7" t="s">
        <v>14</v>
      </c>
    </row>
    <row r="8" spans="3:7" x14ac:dyDescent="0.25">
      <c r="C8" t="s">
        <v>21</v>
      </c>
      <c r="D8" t="s">
        <v>22</v>
      </c>
      <c r="E8" t="s">
        <v>23</v>
      </c>
      <c r="F8" t="s">
        <v>24</v>
      </c>
      <c r="G8" t="s">
        <v>25</v>
      </c>
    </row>
    <row r="9" spans="3:7" x14ac:dyDescent="0.25">
      <c r="C9" t="s">
        <v>26</v>
      </c>
      <c r="D9" t="s">
        <v>27</v>
      </c>
      <c r="E9" t="s">
        <v>28</v>
      </c>
      <c r="F9" t="s">
        <v>29</v>
      </c>
      <c r="G9" t="s">
        <v>14</v>
      </c>
    </row>
    <row r="10" spans="3:7" x14ac:dyDescent="0.25">
      <c r="C10" t="s">
        <v>30</v>
      </c>
      <c r="D10" t="s">
        <v>31</v>
      </c>
      <c r="E10" t="s">
        <v>32</v>
      </c>
      <c r="F10" t="s">
        <v>33</v>
      </c>
      <c r="G10" t="s">
        <v>34</v>
      </c>
    </row>
    <row r="11" spans="3:7" x14ac:dyDescent="0.25">
      <c r="C11" t="s">
        <v>35</v>
      </c>
      <c r="D11" t="s">
        <v>36</v>
      </c>
      <c r="E11" t="s">
        <v>37</v>
      </c>
      <c r="F11" t="s">
        <v>38</v>
      </c>
      <c r="G11" t="s">
        <v>14</v>
      </c>
    </row>
    <row r="12" spans="3:7" x14ac:dyDescent="0.25">
      <c r="C12" t="s">
        <v>39</v>
      </c>
      <c r="D12" t="s">
        <v>40</v>
      </c>
      <c r="E12" t="s">
        <v>41</v>
      </c>
      <c r="F12" t="s">
        <v>42</v>
      </c>
      <c r="G12" t="s">
        <v>43</v>
      </c>
    </row>
    <row r="13" spans="3:7" x14ac:dyDescent="0.25">
      <c r="C13" t="s">
        <v>44</v>
      </c>
      <c r="D13" t="s">
        <v>36</v>
      </c>
      <c r="E13" t="s">
        <v>37</v>
      </c>
      <c r="F13" t="s">
        <v>38</v>
      </c>
      <c r="G13" t="s">
        <v>14</v>
      </c>
    </row>
    <row r="14" spans="3:7" x14ac:dyDescent="0.25">
      <c r="C14" t="s">
        <v>45</v>
      </c>
      <c r="D14" t="s">
        <v>46</v>
      </c>
      <c r="E14" t="s">
        <v>41</v>
      </c>
      <c r="F14" t="s">
        <v>42</v>
      </c>
      <c r="G14" t="s">
        <v>43</v>
      </c>
    </row>
    <row r="15" spans="3:7" x14ac:dyDescent="0.25">
      <c r="C15" t="s">
        <v>47</v>
      </c>
      <c r="D15" t="s">
        <v>48</v>
      </c>
      <c r="E15" t="s">
        <v>37</v>
      </c>
      <c r="F15" t="s">
        <v>38</v>
      </c>
      <c r="G15" t="s">
        <v>14</v>
      </c>
    </row>
    <row r="16" spans="3:7" x14ac:dyDescent="0.25">
      <c r="C16" t="s">
        <v>49</v>
      </c>
      <c r="D16" t="s">
        <v>50</v>
      </c>
      <c r="E16" t="s">
        <v>51</v>
      </c>
      <c r="F16" t="s">
        <v>52</v>
      </c>
      <c r="G16" t="s">
        <v>43</v>
      </c>
    </row>
    <row r="17" spans="3:7" x14ac:dyDescent="0.25">
      <c r="C17" t="s">
        <v>53</v>
      </c>
      <c r="D17" t="s">
        <v>54</v>
      </c>
      <c r="E17" t="s">
        <v>55</v>
      </c>
      <c r="F17" t="s">
        <v>56</v>
      </c>
      <c r="G17" t="s">
        <v>57</v>
      </c>
    </row>
    <row r="18" spans="3:7" x14ac:dyDescent="0.25">
      <c r="C18" t="s">
        <v>58</v>
      </c>
      <c r="D18" t="s">
        <v>59</v>
      </c>
      <c r="E18" t="s">
        <v>60</v>
      </c>
      <c r="F18" t="s">
        <v>61</v>
      </c>
      <c r="G18" t="s">
        <v>14</v>
      </c>
    </row>
    <row r="19" spans="3:7" x14ac:dyDescent="0.25">
      <c r="C19" t="s">
        <v>62</v>
      </c>
      <c r="D19" t="s">
        <v>63</v>
      </c>
      <c r="E19" t="s">
        <v>64</v>
      </c>
      <c r="F19" t="s">
        <v>65</v>
      </c>
      <c r="G19" t="s">
        <v>66</v>
      </c>
    </row>
    <row r="20" spans="3:7" x14ac:dyDescent="0.25">
      <c r="C20" t="s">
        <v>67</v>
      </c>
      <c r="D20" t="s">
        <v>68</v>
      </c>
      <c r="E20" t="s">
        <v>69</v>
      </c>
      <c r="F20" t="s">
        <v>70</v>
      </c>
      <c r="G20" t="s">
        <v>71</v>
      </c>
    </row>
    <row r="21" spans="3:7" x14ac:dyDescent="0.25">
      <c r="C21" t="s">
        <v>72</v>
      </c>
      <c r="D21" t="s">
        <v>73</v>
      </c>
      <c r="E21" t="s">
        <v>12</v>
      </c>
      <c r="F21" t="s">
        <v>13</v>
      </c>
      <c r="G21" t="s">
        <v>14</v>
      </c>
    </row>
    <row r="22" spans="3:7" x14ac:dyDescent="0.25">
      <c r="C22" t="s">
        <v>74</v>
      </c>
      <c r="D22" t="s">
        <v>75</v>
      </c>
      <c r="E22" t="s">
        <v>76</v>
      </c>
      <c r="F22" t="s">
        <v>77</v>
      </c>
      <c r="G22" t="s">
        <v>14</v>
      </c>
    </row>
    <row r="23" spans="3:7" x14ac:dyDescent="0.25">
      <c r="C23" t="s">
        <v>78</v>
      </c>
      <c r="D23" t="s">
        <v>79</v>
      </c>
      <c r="E23" t="s">
        <v>80</v>
      </c>
      <c r="F23" t="s">
        <v>81</v>
      </c>
      <c r="G23" t="s">
        <v>82</v>
      </c>
    </row>
    <row r="24" spans="3:7" x14ac:dyDescent="0.25">
      <c r="C24" t="s">
        <v>83</v>
      </c>
      <c r="D24" t="s">
        <v>84</v>
      </c>
      <c r="E24" t="s">
        <v>85</v>
      </c>
      <c r="F24" t="s">
        <v>86</v>
      </c>
      <c r="G24" t="s">
        <v>87</v>
      </c>
    </row>
    <row r="25" spans="3:7" x14ac:dyDescent="0.25">
      <c r="C25" t="s">
        <v>88</v>
      </c>
      <c r="D25" t="s">
        <v>89</v>
      </c>
      <c r="E25" t="s">
        <v>12</v>
      </c>
      <c r="F25" t="s">
        <v>13</v>
      </c>
      <c r="G25" t="s">
        <v>14</v>
      </c>
    </row>
    <row r="26" spans="3:7" x14ac:dyDescent="0.25">
      <c r="C26" t="s">
        <v>90</v>
      </c>
      <c r="D26" t="s">
        <v>91</v>
      </c>
      <c r="E26" t="s">
        <v>76</v>
      </c>
      <c r="F26" t="s">
        <v>77</v>
      </c>
      <c r="G26" t="s">
        <v>14</v>
      </c>
    </row>
    <row r="27" spans="3:7" x14ac:dyDescent="0.25">
      <c r="C27" t="s">
        <v>92</v>
      </c>
      <c r="D27" t="s">
        <v>93</v>
      </c>
      <c r="E27" t="s">
        <v>94</v>
      </c>
      <c r="F27" t="s">
        <v>95</v>
      </c>
      <c r="G27" t="s">
        <v>82</v>
      </c>
    </row>
    <row r="28" spans="3:7" x14ac:dyDescent="0.25">
      <c r="C28" t="s">
        <v>96</v>
      </c>
      <c r="D28" t="s">
        <v>97</v>
      </c>
      <c r="E28" t="s">
        <v>98</v>
      </c>
      <c r="F28" t="s">
        <v>99</v>
      </c>
      <c r="G28" t="s">
        <v>100</v>
      </c>
    </row>
    <row r="29" spans="3:7" x14ac:dyDescent="0.25">
      <c r="C29" t="s">
        <v>101</v>
      </c>
      <c r="D29" t="s">
        <v>102</v>
      </c>
      <c r="E29" t="s">
        <v>12</v>
      </c>
      <c r="F29" t="s">
        <v>13</v>
      </c>
      <c r="G29" t="s">
        <v>14</v>
      </c>
    </row>
    <row r="30" spans="3:7" x14ac:dyDescent="0.25">
      <c r="C30" t="s">
        <v>103</v>
      </c>
      <c r="D30" t="s">
        <v>102</v>
      </c>
      <c r="E30" t="s">
        <v>12</v>
      </c>
      <c r="F30" t="s">
        <v>13</v>
      </c>
      <c r="G30" t="s">
        <v>14</v>
      </c>
    </row>
    <row r="31" spans="3:7" x14ac:dyDescent="0.25">
      <c r="C31" t="s">
        <v>104</v>
      </c>
      <c r="D31" t="s">
        <v>102</v>
      </c>
      <c r="E31" t="s">
        <v>12</v>
      </c>
      <c r="F31" t="s">
        <v>13</v>
      </c>
      <c r="G31" t="s">
        <v>14</v>
      </c>
    </row>
    <row r="32" spans="3:7" x14ac:dyDescent="0.25">
      <c r="C32" t="s">
        <v>105</v>
      </c>
      <c r="D32" t="s">
        <v>106</v>
      </c>
      <c r="E32" t="s">
        <v>12</v>
      </c>
      <c r="F32" t="s">
        <v>13</v>
      </c>
      <c r="G32" t="s">
        <v>14</v>
      </c>
    </row>
    <row r="33" spans="3:7" x14ac:dyDescent="0.25">
      <c r="C33" t="s">
        <v>107</v>
      </c>
      <c r="D33" t="s">
        <v>108</v>
      </c>
      <c r="E33" t="s">
        <v>12</v>
      </c>
      <c r="F33" t="s">
        <v>13</v>
      </c>
      <c r="G33" t="s">
        <v>14</v>
      </c>
    </row>
    <row r="34" spans="3:7" x14ac:dyDescent="0.25">
      <c r="C34" t="s">
        <v>109</v>
      </c>
      <c r="D34" t="s">
        <v>110</v>
      </c>
      <c r="E34" t="s">
        <v>76</v>
      </c>
      <c r="F34" t="s">
        <v>77</v>
      </c>
      <c r="G34" t="s">
        <v>14</v>
      </c>
    </row>
    <row r="35" spans="3:7" x14ac:dyDescent="0.25">
      <c r="C35" t="s">
        <v>111</v>
      </c>
      <c r="D35" t="s">
        <v>112</v>
      </c>
      <c r="E35" t="s">
        <v>64</v>
      </c>
      <c r="F35" t="s">
        <v>113</v>
      </c>
      <c r="G35" t="s">
        <v>82</v>
      </c>
    </row>
    <row r="36" spans="3:7" x14ac:dyDescent="0.25">
      <c r="C36" t="s">
        <v>114</v>
      </c>
      <c r="D36" t="s">
        <v>68</v>
      </c>
      <c r="E36" t="s">
        <v>69</v>
      </c>
      <c r="F36" t="s">
        <v>70</v>
      </c>
      <c r="G36" t="s">
        <v>71</v>
      </c>
    </row>
    <row r="37" spans="3:7" x14ac:dyDescent="0.25">
      <c r="C37" t="s">
        <v>115</v>
      </c>
      <c r="D37" t="s">
        <v>116</v>
      </c>
      <c r="E37" t="s">
        <v>12</v>
      </c>
      <c r="F37" t="s">
        <v>13</v>
      </c>
      <c r="G37" t="s">
        <v>14</v>
      </c>
    </row>
    <row r="38" spans="3:7" x14ac:dyDescent="0.25">
      <c r="C38" t="s">
        <v>117</v>
      </c>
      <c r="D38" t="s">
        <v>118</v>
      </c>
      <c r="E38" t="s">
        <v>76</v>
      </c>
      <c r="F38" t="s">
        <v>77</v>
      </c>
      <c r="G38" t="s">
        <v>14</v>
      </c>
    </row>
    <row r="39" spans="3:7" x14ac:dyDescent="0.25">
      <c r="C39" t="s">
        <v>119</v>
      </c>
      <c r="D39" t="s">
        <v>120</v>
      </c>
      <c r="E39" t="s">
        <v>121</v>
      </c>
      <c r="F39" t="s">
        <v>122</v>
      </c>
      <c r="G39" t="s">
        <v>82</v>
      </c>
    </row>
    <row r="40" spans="3:7" x14ac:dyDescent="0.25">
      <c r="C40" t="s">
        <v>123</v>
      </c>
      <c r="D40" t="s">
        <v>124</v>
      </c>
      <c r="E40" t="s">
        <v>125</v>
      </c>
      <c r="F40" t="s">
        <v>126</v>
      </c>
      <c r="G40" t="s">
        <v>127</v>
      </c>
    </row>
    <row r="41" spans="3:7" x14ac:dyDescent="0.25">
      <c r="C41" t="s">
        <v>128</v>
      </c>
      <c r="D41" t="s">
        <v>129</v>
      </c>
      <c r="E41" t="s">
        <v>12</v>
      </c>
      <c r="F41" t="s">
        <v>13</v>
      </c>
      <c r="G41" t="s">
        <v>14</v>
      </c>
    </row>
    <row r="42" spans="3:7" x14ac:dyDescent="0.25">
      <c r="C42" t="s">
        <v>130</v>
      </c>
      <c r="D42" t="s">
        <v>131</v>
      </c>
      <c r="E42" t="s">
        <v>76</v>
      </c>
      <c r="F42" t="s">
        <v>77</v>
      </c>
      <c r="G42" t="s">
        <v>14</v>
      </c>
    </row>
    <row r="43" spans="3:7" x14ac:dyDescent="0.25">
      <c r="C43" t="s">
        <v>132</v>
      </c>
      <c r="D43" t="s">
        <v>133</v>
      </c>
      <c r="E43" t="s">
        <v>134</v>
      </c>
      <c r="F43" t="s">
        <v>135</v>
      </c>
      <c r="G43" t="s">
        <v>82</v>
      </c>
    </row>
    <row r="44" spans="3:7" x14ac:dyDescent="0.25">
      <c r="C44" t="s">
        <v>136</v>
      </c>
      <c r="D44" t="s">
        <v>137</v>
      </c>
      <c r="E44" t="s">
        <v>138</v>
      </c>
      <c r="F44" t="s">
        <v>139</v>
      </c>
      <c r="G44" t="s">
        <v>140</v>
      </c>
    </row>
    <row r="45" spans="3:7" x14ac:dyDescent="0.25">
      <c r="C45" t="s">
        <v>141</v>
      </c>
      <c r="D45" t="s">
        <v>142</v>
      </c>
      <c r="E45" t="s">
        <v>12</v>
      </c>
      <c r="F45" t="s">
        <v>13</v>
      </c>
      <c r="G45" t="s">
        <v>14</v>
      </c>
    </row>
    <row r="46" spans="3:7" x14ac:dyDescent="0.25">
      <c r="C46" t="s">
        <v>143</v>
      </c>
      <c r="D46" t="s">
        <v>144</v>
      </c>
      <c r="E46" t="s">
        <v>76</v>
      </c>
      <c r="F46" t="s">
        <v>77</v>
      </c>
      <c r="G46" t="s">
        <v>14</v>
      </c>
    </row>
    <row r="47" spans="3:7" x14ac:dyDescent="0.25">
      <c r="C47" t="s">
        <v>145</v>
      </c>
      <c r="D47" t="s">
        <v>146</v>
      </c>
      <c r="E47" t="s">
        <v>147</v>
      </c>
      <c r="F47" t="s">
        <v>148</v>
      </c>
      <c r="G47" t="s">
        <v>82</v>
      </c>
    </row>
    <row r="48" spans="3:7" x14ac:dyDescent="0.25">
      <c r="C48" t="s">
        <v>149</v>
      </c>
      <c r="D48" t="s">
        <v>150</v>
      </c>
      <c r="E48" t="s">
        <v>151</v>
      </c>
      <c r="F48" t="s">
        <v>152</v>
      </c>
      <c r="G48" t="s">
        <v>153</v>
      </c>
    </row>
    <row r="49" spans="3:7" x14ac:dyDescent="0.25">
      <c r="C49" t="s">
        <v>154</v>
      </c>
      <c r="D49" t="s">
        <v>102</v>
      </c>
      <c r="E49" t="s">
        <v>12</v>
      </c>
      <c r="F49" t="s">
        <v>13</v>
      </c>
      <c r="G49" t="s">
        <v>14</v>
      </c>
    </row>
    <row r="50" spans="3:7" x14ac:dyDescent="0.25">
      <c r="C50" t="s">
        <v>155</v>
      </c>
      <c r="D50" t="s">
        <v>102</v>
      </c>
      <c r="E50" t="s">
        <v>12</v>
      </c>
      <c r="F50" t="s">
        <v>13</v>
      </c>
      <c r="G50" t="s">
        <v>14</v>
      </c>
    </row>
    <row r="51" spans="3:7" x14ac:dyDescent="0.25">
      <c r="C51" t="s">
        <v>156</v>
      </c>
      <c r="D51" t="s">
        <v>157</v>
      </c>
      <c r="E51" t="s">
        <v>12</v>
      </c>
      <c r="F51" t="s">
        <v>13</v>
      </c>
      <c r="G51" t="s">
        <v>14</v>
      </c>
    </row>
    <row r="52" spans="3:7" x14ac:dyDescent="0.25">
      <c r="C52" t="s">
        <v>158</v>
      </c>
      <c r="D52" t="s">
        <v>159</v>
      </c>
      <c r="E52" t="s">
        <v>12</v>
      </c>
      <c r="F52" t="s">
        <v>13</v>
      </c>
      <c r="G52" t="s">
        <v>14</v>
      </c>
    </row>
    <row r="53" spans="3:7" x14ac:dyDescent="0.25">
      <c r="C53" t="s">
        <v>160</v>
      </c>
      <c r="D53" t="s">
        <v>161</v>
      </c>
      <c r="E53" t="s">
        <v>162</v>
      </c>
      <c r="F53" t="s">
        <v>163</v>
      </c>
      <c r="G53" t="s">
        <v>14</v>
      </c>
    </row>
    <row r="54" spans="3:7" x14ac:dyDescent="0.25">
      <c r="C54" t="s">
        <v>164</v>
      </c>
      <c r="D54" t="s">
        <v>165</v>
      </c>
      <c r="E54" t="s">
        <v>166</v>
      </c>
      <c r="F54" t="s">
        <v>167</v>
      </c>
      <c r="G54" t="s">
        <v>168</v>
      </c>
    </row>
    <row r="55" spans="3:7" x14ac:dyDescent="0.25">
      <c r="C55" t="s">
        <v>169</v>
      </c>
      <c r="D55" t="s">
        <v>170</v>
      </c>
      <c r="E55" t="s">
        <v>171</v>
      </c>
      <c r="F55" t="s">
        <v>172</v>
      </c>
      <c r="G55" t="s">
        <v>14</v>
      </c>
    </row>
    <row r="56" spans="3:7" x14ac:dyDescent="0.25">
      <c r="C56" t="s">
        <v>173</v>
      </c>
      <c r="D56" t="s">
        <v>174</v>
      </c>
      <c r="E56" t="s">
        <v>175</v>
      </c>
      <c r="F56" t="s">
        <v>176</v>
      </c>
      <c r="G56" t="s">
        <v>177</v>
      </c>
    </row>
    <row r="57" spans="3:7" x14ac:dyDescent="0.25">
      <c r="C57" t="s">
        <v>178</v>
      </c>
      <c r="D57" t="s">
        <v>179</v>
      </c>
      <c r="E57" t="s">
        <v>180</v>
      </c>
      <c r="F57" t="s">
        <v>181</v>
      </c>
      <c r="G57" t="s">
        <v>182</v>
      </c>
    </row>
    <row r="58" spans="3:7" x14ac:dyDescent="0.25">
      <c r="C58" t="s">
        <v>183</v>
      </c>
      <c r="D58" t="s">
        <v>184</v>
      </c>
      <c r="E58" t="s">
        <v>185</v>
      </c>
      <c r="F58" t="s">
        <v>186</v>
      </c>
      <c r="G58" t="s">
        <v>187</v>
      </c>
    </row>
    <row r="59" spans="3:7" x14ac:dyDescent="0.25">
      <c r="C59" t="s">
        <v>188</v>
      </c>
      <c r="D59" t="s">
        <v>189</v>
      </c>
      <c r="E59" t="s">
        <v>190</v>
      </c>
      <c r="F59" t="s">
        <v>191</v>
      </c>
      <c r="G59" t="s">
        <v>192</v>
      </c>
    </row>
    <row r="60" spans="3:7" x14ac:dyDescent="0.25">
      <c r="C60" t="s">
        <v>193</v>
      </c>
      <c r="D60" t="s">
        <v>194</v>
      </c>
      <c r="E60" t="s">
        <v>195</v>
      </c>
      <c r="F60" t="s">
        <v>196</v>
      </c>
      <c r="G60" t="s">
        <v>197</v>
      </c>
    </row>
    <row r="61" spans="3:7" x14ac:dyDescent="0.25">
      <c r="C61" t="s">
        <v>198</v>
      </c>
      <c r="D61" t="s">
        <v>199</v>
      </c>
      <c r="E61" t="s">
        <v>200</v>
      </c>
      <c r="F61" t="s">
        <v>201</v>
      </c>
      <c r="G61" t="s">
        <v>202</v>
      </c>
    </row>
    <row r="62" spans="3:7" x14ac:dyDescent="0.25">
      <c r="C62" t="s">
        <v>203</v>
      </c>
      <c r="D62" t="s">
        <v>204</v>
      </c>
      <c r="E62" t="s">
        <v>12</v>
      </c>
      <c r="F62" t="s">
        <v>13</v>
      </c>
      <c r="G62" t="s">
        <v>14</v>
      </c>
    </row>
    <row r="63" spans="3:7" x14ac:dyDescent="0.25">
      <c r="C63" t="s">
        <v>205</v>
      </c>
      <c r="D63" t="s">
        <v>206</v>
      </c>
      <c r="E63" t="s">
        <v>207</v>
      </c>
      <c r="F63" t="s">
        <v>208</v>
      </c>
      <c r="G63" t="s">
        <v>14</v>
      </c>
    </row>
    <row r="64" spans="3:7" x14ac:dyDescent="0.25">
      <c r="C64" t="s">
        <v>209</v>
      </c>
      <c r="D64" t="s">
        <v>210</v>
      </c>
      <c r="E64" t="s">
        <v>211</v>
      </c>
      <c r="F64" t="s">
        <v>212</v>
      </c>
      <c r="G64" t="s">
        <v>197</v>
      </c>
    </row>
    <row r="65" spans="3:7" x14ac:dyDescent="0.25">
      <c r="C65" t="s">
        <v>213</v>
      </c>
      <c r="D65" t="s">
        <v>214</v>
      </c>
      <c r="E65" t="s">
        <v>215</v>
      </c>
      <c r="F65" t="s">
        <v>216</v>
      </c>
      <c r="G65" t="s">
        <v>182</v>
      </c>
    </row>
    <row r="66" spans="3:7" x14ac:dyDescent="0.25">
      <c r="C66" t="s">
        <v>217</v>
      </c>
      <c r="D66" t="s">
        <v>210</v>
      </c>
      <c r="E66" t="s">
        <v>211</v>
      </c>
      <c r="F66" t="s">
        <v>212</v>
      </c>
      <c r="G66" t="s">
        <v>197</v>
      </c>
    </row>
    <row r="67" spans="3:7" x14ac:dyDescent="0.25">
      <c r="C67" t="s">
        <v>218</v>
      </c>
      <c r="D67" t="s">
        <v>214</v>
      </c>
      <c r="E67" t="s">
        <v>215</v>
      </c>
      <c r="F67" t="s">
        <v>216</v>
      </c>
      <c r="G67" t="s">
        <v>182</v>
      </c>
    </row>
    <row r="68" spans="3:7" x14ac:dyDescent="0.25">
      <c r="C68" t="s">
        <v>219</v>
      </c>
      <c r="D68" t="s">
        <v>210</v>
      </c>
      <c r="E68" t="s">
        <v>211</v>
      </c>
      <c r="F68" t="s">
        <v>212</v>
      </c>
      <c r="G68" t="s">
        <v>197</v>
      </c>
    </row>
    <row r="69" spans="3:7" x14ac:dyDescent="0.25">
      <c r="C69" t="s">
        <v>220</v>
      </c>
      <c r="D69" t="s">
        <v>221</v>
      </c>
      <c r="E69" t="s">
        <v>215</v>
      </c>
      <c r="F69" t="s">
        <v>216</v>
      </c>
      <c r="G69" t="s">
        <v>182</v>
      </c>
    </row>
    <row r="70" spans="3:7" x14ac:dyDescent="0.25">
      <c r="C70" t="s">
        <v>222</v>
      </c>
      <c r="D70" t="s">
        <v>223</v>
      </c>
      <c r="E70" t="s">
        <v>211</v>
      </c>
      <c r="F70" t="s">
        <v>212</v>
      </c>
      <c r="G70" t="s">
        <v>197</v>
      </c>
    </row>
    <row r="71" spans="3:7" x14ac:dyDescent="0.25">
      <c r="C71" t="s">
        <v>224</v>
      </c>
      <c r="D71" t="s">
        <v>225</v>
      </c>
      <c r="E71" t="s">
        <v>226</v>
      </c>
      <c r="F71" t="s">
        <v>227</v>
      </c>
      <c r="G71" t="s">
        <v>182</v>
      </c>
    </row>
    <row r="72" spans="3:7" x14ac:dyDescent="0.25">
      <c r="C72" t="s">
        <v>228</v>
      </c>
      <c r="D72" t="s">
        <v>102</v>
      </c>
      <c r="E72" t="s">
        <v>12</v>
      </c>
      <c r="F72" t="s">
        <v>13</v>
      </c>
      <c r="G72" t="s">
        <v>14</v>
      </c>
    </row>
  </sheetData>
  <pageMargins left="0.7" right="0.7" top="0.75" bottom="0.75" header="0.3" footer="0.3"/>
  <pageSetup paperSize="9" scale="7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4:G74"/>
  <sheetViews>
    <sheetView workbookViewId="0">
      <selection activeCell="D8" sqref="D8"/>
    </sheetView>
  </sheetViews>
  <sheetFormatPr defaultRowHeight="15" x14ac:dyDescent="0.25"/>
  <cols>
    <col min="3" max="3" width="9.85546875" customWidth="1"/>
    <col min="4" max="4" width="33" customWidth="1"/>
    <col min="5" max="5" width="23.85546875" customWidth="1"/>
    <col min="6" max="6" width="19.140625" customWidth="1"/>
    <col min="7" max="7" width="16" customWidth="1"/>
  </cols>
  <sheetData>
    <row r="4" spans="3:7" x14ac:dyDescent="0.25">
      <c r="C4" t="s">
        <v>8</v>
      </c>
      <c r="D4" s="17" t="s">
        <v>328</v>
      </c>
    </row>
    <row r="5" spans="3:7" x14ac:dyDescent="0.25">
      <c r="C5" t="s">
        <v>10</v>
      </c>
      <c r="D5" t="s">
        <v>11</v>
      </c>
      <c r="E5" t="s">
        <v>12</v>
      </c>
      <c r="F5" t="s">
        <v>13</v>
      </c>
      <c r="G5" t="s">
        <v>14</v>
      </c>
    </row>
    <row r="6" spans="3:7" x14ac:dyDescent="0.25">
      <c r="C6" t="s">
        <v>15</v>
      </c>
      <c r="D6" t="s">
        <v>16</v>
      </c>
      <c r="E6" t="s">
        <v>12</v>
      </c>
      <c r="F6" t="s">
        <v>13</v>
      </c>
      <c r="G6" t="s">
        <v>14</v>
      </c>
    </row>
    <row r="7" spans="3:7" x14ac:dyDescent="0.25">
      <c r="C7" t="s">
        <v>17</v>
      </c>
      <c r="D7" t="s">
        <v>240</v>
      </c>
      <c r="E7" t="s">
        <v>19</v>
      </c>
      <c r="F7" t="s">
        <v>20</v>
      </c>
      <c r="G7" t="s">
        <v>14</v>
      </c>
    </row>
    <row r="8" spans="3:7" x14ac:dyDescent="0.25">
      <c r="C8" t="s">
        <v>21</v>
      </c>
      <c r="D8" t="s">
        <v>241</v>
      </c>
      <c r="E8" t="s">
        <v>23</v>
      </c>
      <c r="F8" t="s">
        <v>24</v>
      </c>
      <c r="G8" t="s">
        <v>25</v>
      </c>
    </row>
    <row r="9" spans="3:7" x14ac:dyDescent="0.25">
      <c r="C9" t="s">
        <v>26</v>
      </c>
      <c r="D9" t="s">
        <v>242</v>
      </c>
      <c r="E9" t="s">
        <v>243</v>
      </c>
      <c r="F9" t="s">
        <v>244</v>
      </c>
      <c r="G9" t="s">
        <v>14</v>
      </c>
    </row>
    <row r="10" spans="3:7" x14ac:dyDescent="0.25">
      <c r="C10" t="s">
        <v>30</v>
      </c>
      <c r="D10" t="s">
        <v>245</v>
      </c>
      <c r="E10" t="s">
        <v>246</v>
      </c>
      <c r="F10" t="s">
        <v>247</v>
      </c>
      <c r="G10" t="s">
        <v>248</v>
      </c>
    </row>
    <row r="11" spans="3:7" x14ac:dyDescent="0.25">
      <c r="C11" t="s">
        <v>35</v>
      </c>
      <c r="D11" t="s">
        <v>249</v>
      </c>
      <c r="E11" t="s">
        <v>250</v>
      </c>
      <c r="F11" t="s">
        <v>251</v>
      </c>
      <c r="G11" t="s">
        <v>14</v>
      </c>
    </row>
    <row r="12" spans="3:7" x14ac:dyDescent="0.25">
      <c r="C12" t="s">
        <v>39</v>
      </c>
      <c r="D12" t="s">
        <v>252</v>
      </c>
      <c r="E12" t="s">
        <v>253</v>
      </c>
      <c r="F12" t="s">
        <v>254</v>
      </c>
      <c r="G12" t="s">
        <v>255</v>
      </c>
    </row>
    <row r="13" spans="3:7" x14ac:dyDescent="0.25">
      <c r="C13" t="s">
        <v>44</v>
      </c>
      <c r="D13" t="s">
        <v>256</v>
      </c>
      <c r="E13" t="s">
        <v>250</v>
      </c>
      <c r="F13" t="s">
        <v>251</v>
      </c>
      <c r="G13" t="s">
        <v>14</v>
      </c>
    </row>
    <row r="14" spans="3:7" x14ac:dyDescent="0.25">
      <c r="C14" t="s">
        <v>45</v>
      </c>
      <c r="D14" t="s">
        <v>257</v>
      </c>
      <c r="E14" t="s">
        <v>253</v>
      </c>
      <c r="F14" t="s">
        <v>254</v>
      </c>
      <c r="G14" t="s">
        <v>255</v>
      </c>
    </row>
    <row r="15" spans="3:7" x14ac:dyDescent="0.25">
      <c r="C15" t="s">
        <v>47</v>
      </c>
      <c r="D15" t="s">
        <v>48</v>
      </c>
      <c r="E15" t="s">
        <v>37</v>
      </c>
      <c r="F15" t="s">
        <v>38</v>
      </c>
      <c r="G15" t="s">
        <v>14</v>
      </c>
    </row>
    <row r="16" spans="3:7" x14ac:dyDescent="0.25">
      <c r="C16" t="s">
        <v>49</v>
      </c>
      <c r="D16" t="s">
        <v>258</v>
      </c>
      <c r="E16" t="s">
        <v>51</v>
      </c>
      <c r="F16" t="s">
        <v>52</v>
      </c>
      <c r="G16" t="s">
        <v>43</v>
      </c>
    </row>
    <row r="17" spans="3:7" x14ac:dyDescent="0.25">
      <c r="C17" t="s">
        <v>53</v>
      </c>
      <c r="D17" t="s">
        <v>259</v>
      </c>
      <c r="E17" t="s">
        <v>55</v>
      </c>
      <c r="F17" t="s">
        <v>56</v>
      </c>
      <c r="G17" t="s">
        <v>57</v>
      </c>
    </row>
    <row r="18" spans="3:7" x14ac:dyDescent="0.25">
      <c r="C18" t="s">
        <v>58</v>
      </c>
      <c r="D18" t="s">
        <v>260</v>
      </c>
      <c r="E18" t="s">
        <v>261</v>
      </c>
      <c r="F18" t="s">
        <v>262</v>
      </c>
      <c r="G18" t="s">
        <v>14</v>
      </c>
    </row>
    <row r="19" spans="3:7" x14ac:dyDescent="0.25">
      <c r="C19" t="s">
        <v>62</v>
      </c>
      <c r="D19" t="s">
        <v>263</v>
      </c>
      <c r="E19" t="s">
        <v>264</v>
      </c>
      <c r="F19" t="s">
        <v>265</v>
      </c>
      <c r="G19" t="s">
        <v>266</v>
      </c>
    </row>
    <row r="20" spans="3:7" x14ac:dyDescent="0.25">
      <c r="C20" t="s">
        <v>67</v>
      </c>
      <c r="D20" t="s">
        <v>267</v>
      </c>
      <c r="E20" t="s">
        <v>268</v>
      </c>
      <c r="F20" t="s">
        <v>269</v>
      </c>
      <c r="G20" t="s">
        <v>14</v>
      </c>
    </row>
    <row r="21" spans="3:7" x14ac:dyDescent="0.25">
      <c r="C21" t="s">
        <v>72</v>
      </c>
      <c r="D21" t="s">
        <v>270</v>
      </c>
      <c r="E21" t="s">
        <v>271</v>
      </c>
      <c r="F21" t="s">
        <v>272</v>
      </c>
      <c r="G21" t="s">
        <v>273</v>
      </c>
    </row>
    <row r="22" spans="3:7" x14ac:dyDescent="0.25">
      <c r="C22" t="s">
        <v>74</v>
      </c>
      <c r="D22" t="s">
        <v>274</v>
      </c>
      <c r="E22" t="s">
        <v>275</v>
      </c>
      <c r="F22" t="s">
        <v>276</v>
      </c>
      <c r="G22" t="s">
        <v>277</v>
      </c>
    </row>
    <row r="23" spans="3:7" x14ac:dyDescent="0.25">
      <c r="C23" t="s">
        <v>78</v>
      </c>
      <c r="D23" t="s">
        <v>278</v>
      </c>
      <c r="E23" t="s">
        <v>279</v>
      </c>
      <c r="F23" t="s">
        <v>280</v>
      </c>
      <c r="G23" t="s">
        <v>281</v>
      </c>
    </row>
    <row r="24" spans="3:7" x14ac:dyDescent="0.25">
      <c r="C24" t="s">
        <v>83</v>
      </c>
      <c r="D24" t="s">
        <v>282</v>
      </c>
      <c r="E24" t="s">
        <v>12</v>
      </c>
      <c r="F24" t="s">
        <v>13</v>
      </c>
      <c r="G24" t="s">
        <v>14</v>
      </c>
    </row>
    <row r="25" spans="3:7" x14ac:dyDescent="0.25">
      <c r="C25" t="s">
        <v>88</v>
      </c>
      <c r="D25" t="s">
        <v>283</v>
      </c>
      <c r="E25" t="s">
        <v>284</v>
      </c>
      <c r="F25" t="s">
        <v>285</v>
      </c>
      <c r="G25" t="s">
        <v>14</v>
      </c>
    </row>
    <row r="26" spans="3:7" x14ac:dyDescent="0.25">
      <c r="C26" t="s">
        <v>90</v>
      </c>
      <c r="D26" t="s">
        <v>274</v>
      </c>
      <c r="E26" t="s">
        <v>275</v>
      </c>
      <c r="F26" t="s">
        <v>276</v>
      </c>
      <c r="G26" t="s">
        <v>277</v>
      </c>
    </row>
    <row r="27" spans="3:7" x14ac:dyDescent="0.25">
      <c r="C27" t="s">
        <v>92</v>
      </c>
      <c r="D27" t="s">
        <v>286</v>
      </c>
      <c r="E27" t="s">
        <v>279</v>
      </c>
      <c r="F27" t="s">
        <v>280</v>
      </c>
      <c r="G27" t="s">
        <v>281</v>
      </c>
    </row>
    <row r="28" spans="3:7" x14ac:dyDescent="0.25">
      <c r="C28" t="s">
        <v>96</v>
      </c>
      <c r="D28" t="s">
        <v>287</v>
      </c>
      <c r="E28" t="s">
        <v>12</v>
      </c>
      <c r="F28" t="s">
        <v>13</v>
      </c>
      <c r="G28" t="s">
        <v>14</v>
      </c>
    </row>
    <row r="29" spans="3:7" x14ac:dyDescent="0.25">
      <c r="C29" t="s">
        <v>101</v>
      </c>
      <c r="D29" t="s">
        <v>288</v>
      </c>
      <c r="E29" t="s">
        <v>289</v>
      </c>
      <c r="F29" t="s">
        <v>290</v>
      </c>
      <c r="G29" t="s">
        <v>14</v>
      </c>
    </row>
    <row r="30" spans="3:7" x14ac:dyDescent="0.25">
      <c r="C30" t="s">
        <v>103</v>
      </c>
      <c r="D30" t="s">
        <v>291</v>
      </c>
      <c r="E30" t="s">
        <v>292</v>
      </c>
      <c r="F30" t="s">
        <v>293</v>
      </c>
      <c r="G30" t="s">
        <v>294</v>
      </c>
    </row>
    <row r="31" spans="3:7" x14ac:dyDescent="0.25">
      <c r="C31" t="s">
        <v>104</v>
      </c>
      <c r="D31" t="s">
        <v>295</v>
      </c>
      <c r="E31" t="s">
        <v>296</v>
      </c>
      <c r="F31" t="s">
        <v>297</v>
      </c>
      <c r="G31" t="s">
        <v>298</v>
      </c>
    </row>
    <row r="32" spans="3:7" x14ac:dyDescent="0.25">
      <c r="C32" t="s">
        <v>105</v>
      </c>
      <c r="D32" t="s">
        <v>287</v>
      </c>
      <c r="E32" t="s">
        <v>12</v>
      </c>
      <c r="F32" t="s">
        <v>13</v>
      </c>
      <c r="G32" t="s">
        <v>14</v>
      </c>
    </row>
    <row r="33" spans="3:7" x14ac:dyDescent="0.25">
      <c r="C33" t="s">
        <v>107</v>
      </c>
      <c r="D33" t="s">
        <v>288</v>
      </c>
      <c r="E33" t="s">
        <v>289</v>
      </c>
      <c r="F33" t="s">
        <v>290</v>
      </c>
      <c r="G33" t="s">
        <v>14</v>
      </c>
    </row>
    <row r="34" spans="3:7" x14ac:dyDescent="0.25">
      <c r="C34" t="s">
        <v>109</v>
      </c>
      <c r="D34" t="s">
        <v>291</v>
      </c>
      <c r="E34" t="s">
        <v>292</v>
      </c>
      <c r="F34" t="s">
        <v>293</v>
      </c>
      <c r="G34" t="s">
        <v>294</v>
      </c>
    </row>
    <row r="35" spans="3:7" x14ac:dyDescent="0.25">
      <c r="C35" t="s">
        <v>111</v>
      </c>
      <c r="D35" t="s">
        <v>295</v>
      </c>
      <c r="E35" t="s">
        <v>296</v>
      </c>
      <c r="F35" t="s">
        <v>297</v>
      </c>
      <c r="G35" t="s">
        <v>298</v>
      </c>
    </row>
    <row r="36" spans="3:7" x14ac:dyDescent="0.25">
      <c r="C36" t="s">
        <v>114</v>
      </c>
      <c r="D36" t="s">
        <v>287</v>
      </c>
      <c r="E36" t="s">
        <v>12</v>
      </c>
      <c r="F36" t="s">
        <v>13</v>
      </c>
      <c r="G36" t="s">
        <v>14</v>
      </c>
    </row>
    <row r="37" spans="3:7" x14ac:dyDescent="0.25">
      <c r="C37" t="s">
        <v>115</v>
      </c>
      <c r="D37" t="s">
        <v>288</v>
      </c>
      <c r="E37" t="s">
        <v>289</v>
      </c>
      <c r="F37" t="s">
        <v>290</v>
      </c>
      <c r="G37" t="s">
        <v>14</v>
      </c>
    </row>
    <row r="38" spans="3:7" x14ac:dyDescent="0.25">
      <c r="C38" t="s">
        <v>117</v>
      </c>
      <c r="D38" t="s">
        <v>291</v>
      </c>
      <c r="E38" t="s">
        <v>292</v>
      </c>
      <c r="F38" t="s">
        <v>293</v>
      </c>
      <c r="G38" t="s">
        <v>294</v>
      </c>
    </row>
    <row r="39" spans="3:7" x14ac:dyDescent="0.25">
      <c r="C39" t="s">
        <v>119</v>
      </c>
      <c r="D39" t="s">
        <v>295</v>
      </c>
      <c r="E39" t="s">
        <v>296</v>
      </c>
      <c r="F39" t="s">
        <v>297</v>
      </c>
      <c r="G39" t="s">
        <v>298</v>
      </c>
    </row>
    <row r="40" spans="3:7" x14ac:dyDescent="0.25">
      <c r="C40" t="s">
        <v>123</v>
      </c>
      <c r="D40" t="s">
        <v>287</v>
      </c>
      <c r="E40" t="s">
        <v>12</v>
      </c>
      <c r="F40" t="s">
        <v>13</v>
      </c>
      <c r="G40" t="s">
        <v>14</v>
      </c>
    </row>
    <row r="41" spans="3:7" x14ac:dyDescent="0.25">
      <c r="C41" t="s">
        <v>128</v>
      </c>
      <c r="D41" t="s">
        <v>288</v>
      </c>
      <c r="E41" t="s">
        <v>289</v>
      </c>
      <c r="F41" t="s">
        <v>290</v>
      </c>
      <c r="G41" t="s">
        <v>14</v>
      </c>
    </row>
    <row r="42" spans="3:7" x14ac:dyDescent="0.25">
      <c r="C42" t="s">
        <v>130</v>
      </c>
      <c r="D42" t="s">
        <v>291</v>
      </c>
      <c r="E42" t="s">
        <v>292</v>
      </c>
      <c r="F42" t="s">
        <v>293</v>
      </c>
      <c r="G42" t="s">
        <v>294</v>
      </c>
    </row>
    <row r="43" spans="3:7" x14ac:dyDescent="0.25">
      <c r="C43" t="s">
        <v>132</v>
      </c>
      <c r="D43" t="s">
        <v>295</v>
      </c>
      <c r="E43" t="s">
        <v>296</v>
      </c>
      <c r="F43" t="s">
        <v>297</v>
      </c>
      <c r="G43" t="s">
        <v>298</v>
      </c>
    </row>
    <row r="44" spans="3:7" x14ac:dyDescent="0.25">
      <c r="C44" t="s">
        <v>136</v>
      </c>
      <c r="D44" t="s">
        <v>287</v>
      </c>
      <c r="E44" t="s">
        <v>12</v>
      </c>
      <c r="F44" t="s">
        <v>13</v>
      </c>
      <c r="G44" t="s">
        <v>14</v>
      </c>
    </row>
    <row r="45" spans="3:7" x14ac:dyDescent="0.25">
      <c r="C45" t="s">
        <v>141</v>
      </c>
      <c r="D45" t="s">
        <v>288</v>
      </c>
      <c r="E45" t="s">
        <v>289</v>
      </c>
      <c r="F45" t="s">
        <v>290</v>
      </c>
      <c r="G45" t="s">
        <v>14</v>
      </c>
    </row>
    <row r="46" spans="3:7" x14ac:dyDescent="0.25">
      <c r="C46" t="s">
        <v>143</v>
      </c>
      <c r="D46" t="s">
        <v>291</v>
      </c>
      <c r="E46" t="s">
        <v>292</v>
      </c>
      <c r="F46" t="s">
        <v>293</v>
      </c>
      <c r="G46" t="s">
        <v>294</v>
      </c>
    </row>
    <row r="47" spans="3:7" x14ac:dyDescent="0.25">
      <c r="C47" t="s">
        <v>145</v>
      </c>
      <c r="D47" t="s">
        <v>295</v>
      </c>
      <c r="E47" t="s">
        <v>296</v>
      </c>
      <c r="F47" t="s">
        <v>297</v>
      </c>
      <c r="G47" t="s">
        <v>298</v>
      </c>
    </row>
    <row r="48" spans="3:7" x14ac:dyDescent="0.25">
      <c r="C48" t="s">
        <v>149</v>
      </c>
      <c r="D48" t="s">
        <v>287</v>
      </c>
      <c r="E48" t="s">
        <v>12</v>
      </c>
      <c r="F48" t="s">
        <v>13</v>
      </c>
      <c r="G48" t="s">
        <v>14</v>
      </c>
    </row>
    <row r="49" spans="3:7" x14ac:dyDescent="0.25">
      <c r="C49" t="s">
        <v>154</v>
      </c>
      <c r="D49" t="s">
        <v>288</v>
      </c>
      <c r="E49" t="s">
        <v>289</v>
      </c>
      <c r="F49" t="s">
        <v>290</v>
      </c>
      <c r="G49" t="s">
        <v>14</v>
      </c>
    </row>
    <row r="50" spans="3:7" x14ac:dyDescent="0.25">
      <c r="C50" t="s">
        <v>155</v>
      </c>
      <c r="D50" t="s">
        <v>291</v>
      </c>
      <c r="E50" t="s">
        <v>292</v>
      </c>
      <c r="F50" t="s">
        <v>293</v>
      </c>
      <c r="G50" t="s">
        <v>294</v>
      </c>
    </row>
    <row r="51" spans="3:7" x14ac:dyDescent="0.25">
      <c r="C51" t="s">
        <v>156</v>
      </c>
      <c r="D51" t="s">
        <v>299</v>
      </c>
      <c r="E51" t="s">
        <v>296</v>
      </c>
      <c r="F51" t="s">
        <v>297</v>
      </c>
      <c r="G51" t="s">
        <v>298</v>
      </c>
    </row>
    <row r="52" spans="3:7" x14ac:dyDescent="0.25">
      <c r="C52" t="s">
        <v>158</v>
      </c>
      <c r="D52" t="s">
        <v>300</v>
      </c>
      <c r="E52" t="s">
        <v>12</v>
      </c>
      <c r="F52" t="s">
        <v>13</v>
      </c>
      <c r="G52" t="s">
        <v>14</v>
      </c>
    </row>
    <row r="53" spans="3:7" x14ac:dyDescent="0.25">
      <c r="C53" t="s">
        <v>160</v>
      </c>
      <c r="D53" t="s">
        <v>301</v>
      </c>
      <c r="E53" t="s">
        <v>37</v>
      </c>
      <c r="F53" t="s">
        <v>38</v>
      </c>
      <c r="G53" t="s">
        <v>14</v>
      </c>
    </row>
    <row r="54" spans="3:7" x14ac:dyDescent="0.25">
      <c r="C54" t="s">
        <v>164</v>
      </c>
      <c r="D54" t="s">
        <v>302</v>
      </c>
      <c r="E54" t="s">
        <v>41</v>
      </c>
      <c r="F54" t="s">
        <v>42</v>
      </c>
      <c r="G54" t="s">
        <v>43</v>
      </c>
    </row>
    <row r="55" spans="3:7" x14ac:dyDescent="0.25">
      <c r="C55" t="s">
        <v>169</v>
      </c>
      <c r="D55" t="s">
        <v>303</v>
      </c>
      <c r="E55" t="s">
        <v>19</v>
      </c>
      <c r="F55" t="s">
        <v>20</v>
      </c>
      <c r="G55" t="s">
        <v>14</v>
      </c>
    </row>
    <row r="56" spans="3:7" x14ac:dyDescent="0.25">
      <c r="C56" t="s">
        <v>173</v>
      </c>
      <c r="D56" t="s">
        <v>304</v>
      </c>
      <c r="E56" t="s">
        <v>23</v>
      </c>
      <c r="F56" t="s">
        <v>24</v>
      </c>
      <c r="G56" t="s">
        <v>25</v>
      </c>
    </row>
    <row r="57" spans="3:7" x14ac:dyDescent="0.25">
      <c r="C57" t="s">
        <v>178</v>
      </c>
      <c r="D57" t="s">
        <v>305</v>
      </c>
      <c r="E57" t="s">
        <v>268</v>
      </c>
      <c r="F57" t="s">
        <v>269</v>
      </c>
      <c r="G57" t="s">
        <v>14</v>
      </c>
    </row>
    <row r="58" spans="3:7" x14ac:dyDescent="0.25">
      <c r="C58" t="s">
        <v>183</v>
      </c>
      <c r="D58" t="s">
        <v>306</v>
      </c>
      <c r="E58" t="s">
        <v>307</v>
      </c>
      <c r="F58" t="s">
        <v>308</v>
      </c>
      <c r="G58" t="s">
        <v>273</v>
      </c>
    </row>
    <row r="59" spans="3:7" x14ac:dyDescent="0.25">
      <c r="C59" t="s">
        <v>188</v>
      </c>
      <c r="D59" t="s">
        <v>309</v>
      </c>
      <c r="E59" t="s">
        <v>310</v>
      </c>
      <c r="F59" t="s">
        <v>311</v>
      </c>
      <c r="G59" t="s">
        <v>312</v>
      </c>
    </row>
    <row r="60" spans="3:7" x14ac:dyDescent="0.25">
      <c r="C60" t="s">
        <v>193</v>
      </c>
      <c r="D60" t="s">
        <v>313</v>
      </c>
      <c r="E60" t="s">
        <v>314</v>
      </c>
      <c r="F60" t="s">
        <v>315</v>
      </c>
      <c r="G60" t="s">
        <v>14</v>
      </c>
    </row>
    <row r="61" spans="3:7" x14ac:dyDescent="0.25">
      <c r="C61" t="s">
        <v>198</v>
      </c>
      <c r="D61" t="s">
        <v>316</v>
      </c>
      <c r="E61" t="s">
        <v>310</v>
      </c>
      <c r="F61" t="s">
        <v>311</v>
      </c>
      <c r="G61" t="s">
        <v>312</v>
      </c>
    </row>
    <row r="62" spans="3:7" x14ac:dyDescent="0.25">
      <c r="C62" t="s">
        <v>203</v>
      </c>
      <c r="D62" t="s">
        <v>317</v>
      </c>
      <c r="E62" t="s">
        <v>318</v>
      </c>
      <c r="F62" t="s">
        <v>319</v>
      </c>
      <c r="G62" t="s">
        <v>14</v>
      </c>
    </row>
    <row r="63" spans="3:7" x14ac:dyDescent="0.25">
      <c r="C63" t="s">
        <v>205</v>
      </c>
      <c r="D63" t="s">
        <v>320</v>
      </c>
      <c r="E63" t="s">
        <v>321</v>
      </c>
      <c r="F63" t="s">
        <v>322</v>
      </c>
      <c r="G63" t="s">
        <v>323</v>
      </c>
    </row>
    <row r="64" spans="3:7" x14ac:dyDescent="0.25">
      <c r="C64" t="s">
        <v>209</v>
      </c>
      <c r="D64" t="s">
        <v>317</v>
      </c>
      <c r="E64" t="s">
        <v>318</v>
      </c>
      <c r="F64" t="s">
        <v>319</v>
      </c>
      <c r="G64" t="s">
        <v>14</v>
      </c>
    </row>
    <row r="65" spans="3:7" x14ac:dyDescent="0.25">
      <c r="C65" t="s">
        <v>213</v>
      </c>
      <c r="D65" t="s">
        <v>320</v>
      </c>
      <c r="E65" t="s">
        <v>321</v>
      </c>
      <c r="F65" t="s">
        <v>322</v>
      </c>
      <c r="G65" t="s">
        <v>323</v>
      </c>
    </row>
    <row r="66" spans="3:7" x14ac:dyDescent="0.25">
      <c r="C66" t="s">
        <v>217</v>
      </c>
      <c r="D66" t="s">
        <v>317</v>
      </c>
      <c r="E66" t="s">
        <v>318</v>
      </c>
      <c r="F66" t="s">
        <v>319</v>
      </c>
      <c r="G66" t="s">
        <v>14</v>
      </c>
    </row>
    <row r="67" spans="3:7" x14ac:dyDescent="0.25">
      <c r="C67" t="s">
        <v>218</v>
      </c>
      <c r="D67" t="s">
        <v>320</v>
      </c>
      <c r="E67" t="s">
        <v>321</v>
      </c>
      <c r="F67" t="s">
        <v>322</v>
      </c>
      <c r="G67" t="s">
        <v>323</v>
      </c>
    </row>
    <row r="68" spans="3:7" x14ac:dyDescent="0.25">
      <c r="C68" t="s">
        <v>219</v>
      </c>
      <c r="D68" t="s">
        <v>317</v>
      </c>
      <c r="E68" t="s">
        <v>318</v>
      </c>
      <c r="F68" t="s">
        <v>319</v>
      </c>
      <c r="G68" t="s">
        <v>14</v>
      </c>
    </row>
    <row r="69" spans="3:7" x14ac:dyDescent="0.25">
      <c r="C69" t="s">
        <v>220</v>
      </c>
      <c r="D69" t="s">
        <v>320</v>
      </c>
      <c r="E69" t="s">
        <v>321</v>
      </c>
      <c r="F69" t="s">
        <v>322</v>
      </c>
      <c r="G69" t="s">
        <v>323</v>
      </c>
    </row>
    <row r="70" spans="3:7" x14ac:dyDescent="0.25">
      <c r="C70" t="s">
        <v>222</v>
      </c>
      <c r="D70" t="s">
        <v>317</v>
      </c>
      <c r="E70" t="s">
        <v>318</v>
      </c>
      <c r="F70" t="s">
        <v>319</v>
      </c>
      <c r="G70" t="s">
        <v>14</v>
      </c>
    </row>
    <row r="71" spans="3:7" x14ac:dyDescent="0.25">
      <c r="C71" t="s">
        <v>224</v>
      </c>
      <c r="D71" t="s">
        <v>320</v>
      </c>
      <c r="E71" t="s">
        <v>321</v>
      </c>
      <c r="F71" t="s">
        <v>322</v>
      </c>
      <c r="G71" t="s">
        <v>323</v>
      </c>
    </row>
    <row r="72" spans="3:7" x14ac:dyDescent="0.25">
      <c r="C72" t="s">
        <v>228</v>
      </c>
      <c r="D72" t="s">
        <v>324</v>
      </c>
      <c r="E72" t="s">
        <v>318</v>
      </c>
      <c r="F72" t="s">
        <v>319</v>
      </c>
      <c r="G72" t="s">
        <v>14</v>
      </c>
    </row>
    <row r="73" spans="3:7" x14ac:dyDescent="0.25">
      <c r="C73" t="s">
        <v>325</v>
      </c>
      <c r="D73" t="s">
        <v>326</v>
      </c>
      <c r="E73" t="s">
        <v>321</v>
      </c>
      <c r="F73" t="s">
        <v>322</v>
      </c>
      <c r="G73" t="s">
        <v>323</v>
      </c>
    </row>
    <row r="74" spans="3:7" x14ac:dyDescent="0.25">
      <c r="C74" t="s">
        <v>327</v>
      </c>
      <c r="D74" t="s">
        <v>102</v>
      </c>
      <c r="E74" t="s">
        <v>12</v>
      </c>
      <c r="F74" t="s">
        <v>13</v>
      </c>
      <c r="G74" t="s">
        <v>14</v>
      </c>
    </row>
  </sheetData>
  <pageMargins left="0.7" right="0.7" top="0.75" bottom="0.75" header="0.3" footer="0.3"/>
  <pageSetup paperSize="9" scale="7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71"/>
  <sheetViews>
    <sheetView zoomScale="85" zoomScaleNormal="85" workbookViewId="0">
      <pane xSplit="2" topLeftCell="R1" activePane="topRight" state="frozen"/>
      <selection activeCell="A47" sqref="A47"/>
      <selection pane="topRight"/>
    </sheetView>
  </sheetViews>
  <sheetFormatPr defaultRowHeight="15" x14ac:dyDescent="0.25"/>
  <cols>
    <col min="1" max="1" width="13.7109375" customWidth="1"/>
    <col min="2" max="2" width="37.140625" hidden="1" customWidth="1"/>
    <col min="3" max="3" width="27" customWidth="1"/>
    <col min="4" max="4" width="21.28515625" customWidth="1"/>
    <col min="5" max="5" width="15.140625" customWidth="1"/>
    <col min="7" max="7" width="3.5703125" customWidth="1"/>
    <col min="8" max="8" width="0" hidden="1" customWidth="1"/>
    <col min="9" max="9" width="35.7109375" hidden="1" customWidth="1"/>
    <col min="10" max="10" width="23.140625" customWidth="1"/>
    <col min="11" max="11" width="22.85546875" customWidth="1"/>
    <col min="12" max="12" width="15.42578125" customWidth="1"/>
    <col min="14" max="15" width="0" hidden="1" customWidth="1"/>
    <col min="16" max="16" width="22.5703125" customWidth="1"/>
    <col min="17" max="17" width="17" customWidth="1"/>
    <col min="20" max="21" width="0" hidden="1" customWidth="1"/>
    <col min="22" max="22" width="21.28515625" customWidth="1"/>
    <col min="23" max="23" width="16.28515625" customWidth="1"/>
    <col min="24" max="24" width="13" customWidth="1"/>
    <col min="26" max="28" width="23" customWidth="1"/>
  </cols>
  <sheetData>
    <row r="1" spans="1:36" x14ac:dyDescent="0.25">
      <c r="A1" t="s">
        <v>329</v>
      </c>
      <c r="C1" t="s">
        <v>364</v>
      </c>
      <c r="H1" t="s">
        <v>344</v>
      </c>
      <c r="J1" s="31" t="s">
        <v>344</v>
      </c>
      <c r="K1" s="32" t="s">
        <v>365</v>
      </c>
      <c r="L1" s="32"/>
      <c r="M1" s="33"/>
      <c r="N1" t="s">
        <v>8</v>
      </c>
      <c r="O1" t="s">
        <v>9</v>
      </c>
      <c r="P1" t="s">
        <v>369</v>
      </c>
      <c r="T1" t="s">
        <v>8</v>
      </c>
      <c r="U1" t="s">
        <v>9</v>
      </c>
      <c r="V1" t="s">
        <v>384</v>
      </c>
      <c r="Y1" s="33"/>
      <c r="Z1" t="s">
        <v>406</v>
      </c>
      <c r="AC1" s="33"/>
    </row>
    <row r="2" spans="1:36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b">
        <f>D2&lt;&gt;K2</f>
        <v>0</v>
      </c>
      <c r="H2" t="s">
        <v>10</v>
      </c>
      <c r="I2" t="s">
        <v>11</v>
      </c>
      <c r="J2" s="34" t="s">
        <v>12</v>
      </c>
      <c r="K2" s="35" t="s">
        <v>13</v>
      </c>
      <c r="L2" s="35" t="s">
        <v>14</v>
      </c>
      <c r="M2" s="36"/>
      <c r="N2" t="s">
        <v>10</v>
      </c>
      <c r="O2" t="s">
        <v>11</v>
      </c>
      <c r="P2" t="s">
        <v>12</v>
      </c>
      <c r="Q2" t="s">
        <v>13</v>
      </c>
      <c r="R2" t="s">
        <v>14</v>
      </c>
      <c r="T2" t="s">
        <v>10</v>
      </c>
      <c r="U2" t="s">
        <v>11</v>
      </c>
      <c r="V2" t="s">
        <v>12</v>
      </c>
      <c r="W2" t="s">
        <v>13</v>
      </c>
      <c r="X2" t="s">
        <v>14</v>
      </c>
      <c r="Y2" s="36"/>
      <c r="Z2" t="s">
        <v>12</v>
      </c>
      <c r="AA2" t="s">
        <v>13</v>
      </c>
      <c r="AB2" t="s">
        <v>14</v>
      </c>
      <c r="AC2" s="36"/>
    </row>
    <row r="3" spans="1:36" x14ac:dyDescent="0.25">
      <c r="A3" t="s">
        <v>15</v>
      </c>
      <c r="B3" t="s">
        <v>16</v>
      </c>
      <c r="C3" t="s">
        <v>12</v>
      </c>
      <c r="D3" t="s">
        <v>13</v>
      </c>
      <c r="E3" t="s">
        <v>14</v>
      </c>
      <c r="F3" t="b">
        <f t="shared" ref="F3:F66" si="0">D3&lt;&gt;K3</f>
        <v>0</v>
      </c>
      <c r="H3" t="s">
        <v>15</v>
      </c>
      <c r="I3" t="s">
        <v>16</v>
      </c>
      <c r="J3" s="34" t="s">
        <v>12</v>
      </c>
      <c r="K3" s="35" t="s">
        <v>13</v>
      </c>
      <c r="L3" s="35" t="s">
        <v>14</v>
      </c>
      <c r="M3" s="36"/>
      <c r="N3" t="s">
        <v>15</v>
      </c>
      <c r="O3" t="s">
        <v>16</v>
      </c>
      <c r="P3" t="s">
        <v>12</v>
      </c>
      <c r="Q3" t="s">
        <v>13</v>
      </c>
      <c r="R3" t="s">
        <v>14</v>
      </c>
      <c r="T3" t="s">
        <v>15</v>
      </c>
      <c r="U3" t="s">
        <v>16</v>
      </c>
      <c r="V3" t="s">
        <v>12</v>
      </c>
      <c r="W3" t="s">
        <v>13</v>
      </c>
      <c r="X3" t="s">
        <v>14</v>
      </c>
      <c r="Y3" s="36"/>
      <c r="Z3" t="s">
        <v>12</v>
      </c>
      <c r="AA3" t="s">
        <v>13</v>
      </c>
      <c r="AB3" t="s">
        <v>14</v>
      </c>
      <c r="AC3" s="36"/>
    </row>
    <row r="4" spans="1:36" x14ac:dyDescent="0.25">
      <c r="A4" t="s">
        <v>17</v>
      </c>
      <c r="B4" t="s">
        <v>240</v>
      </c>
      <c r="C4" t="s">
        <v>19</v>
      </c>
      <c r="D4" t="s">
        <v>20</v>
      </c>
      <c r="E4" t="s">
        <v>14</v>
      </c>
      <c r="F4" t="b">
        <f t="shared" si="0"/>
        <v>0</v>
      </c>
      <c r="H4" t="s">
        <v>17</v>
      </c>
      <c r="I4" t="s">
        <v>240</v>
      </c>
      <c r="J4" s="34" t="s">
        <v>19</v>
      </c>
      <c r="K4" s="35" t="s">
        <v>20</v>
      </c>
      <c r="L4" s="35" t="s">
        <v>14</v>
      </c>
      <c r="M4" s="36"/>
      <c r="N4" t="s">
        <v>17</v>
      </c>
      <c r="O4" t="s">
        <v>240</v>
      </c>
      <c r="P4" t="s">
        <v>19</v>
      </c>
      <c r="Q4" t="s">
        <v>20</v>
      </c>
      <c r="R4" t="s">
        <v>14</v>
      </c>
      <c r="T4" t="s">
        <v>17</v>
      </c>
      <c r="U4" t="s">
        <v>240</v>
      </c>
      <c r="V4" t="s">
        <v>19</v>
      </c>
      <c r="W4" t="s">
        <v>20</v>
      </c>
      <c r="X4" t="s">
        <v>14</v>
      </c>
      <c r="Y4" s="36"/>
      <c r="Z4" t="s">
        <v>19</v>
      </c>
      <c r="AA4" t="s">
        <v>20</v>
      </c>
      <c r="AB4" t="s">
        <v>14</v>
      </c>
      <c r="AC4" s="36"/>
    </row>
    <row r="5" spans="1:36" x14ac:dyDescent="0.25">
      <c r="A5" t="s">
        <v>21</v>
      </c>
      <c r="B5" t="s">
        <v>241</v>
      </c>
      <c r="C5" t="s">
        <v>23</v>
      </c>
      <c r="D5" t="s">
        <v>24</v>
      </c>
      <c r="E5" t="s">
        <v>25</v>
      </c>
      <c r="F5" t="b">
        <f t="shared" si="0"/>
        <v>0</v>
      </c>
      <c r="H5" t="s">
        <v>21</v>
      </c>
      <c r="I5" t="s">
        <v>241</v>
      </c>
      <c r="J5" s="34" t="s">
        <v>23</v>
      </c>
      <c r="K5" s="35" t="s">
        <v>24</v>
      </c>
      <c r="L5" s="35" t="s">
        <v>25</v>
      </c>
      <c r="M5" s="36"/>
      <c r="N5" t="s">
        <v>21</v>
      </c>
      <c r="O5" t="s">
        <v>241</v>
      </c>
      <c r="P5" t="s">
        <v>23</v>
      </c>
      <c r="Q5" t="s">
        <v>24</v>
      </c>
      <c r="R5" t="s">
        <v>25</v>
      </c>
      <c r="T5" t="s">
        <v>21</v>
      </c>
      <c r="U5" t="s">
        <v>241</v>
      </c>
      <c r="V5" t="s">
        <v>23</v>
      </c>
      <c r="W5" t="s">
        <v>24</v>
      </c>
      <c r="X5" t="s">
        <v>25</v>
      </c>
      <c r="Y5" s="36"/>
      <c r="Z5" t="s">
        <v>23</v>
      </c>
      <c r="AA5" t="s">
        <v>24</v>
      </c>
      <c r="AB5" t="s">
        <v>25</v>
      </c>
      <c r="AC5" s="36"/>
    </row>
    <row r="6" spans="1:36" x14ac:dyDescent="0.25">
      <c r="A6" t="s">
        <v>26</v>
      </c>
      <c r="B6" t="s">
        <v>330</v>
      </c>
      <c r="C6" t="s">
        <v>243</v>
      </c>
      <c r="D6" t="s">
        <v>244</v>
      </c>
      <c r="E6" t="s">
        <v>14</v>
      </c>
      <c r="F6" t="b">
        <f t="shared" si="0"/>
        <v>0</v>
      </c>
      <c r="H6" t="s">
        <v>26</v>
      </c>
      <c r="I6" t="s">
        <v>330</v>
      </c>
      <c r="J6" s="34" t="s">
        <v>243</v>
      </c>
      <c r="K6" s="35" t="s">
        <v>244</v>
      </c>
      <c r="L6" s="35" t="s">
        <v>14</v>
      </c>
      <c r="M6" s="36"/>
      <c r="N6" t="s">
        <v>26</v>
      </c>
      <c r="O6" t="s">
        <v>330</v>
      </c>
      <c r="P6" t="s">
        <v>243</v>
      </c>
      <c r="Q6" t="s">
        <v>244</v>
      </c>
      <c r="R6" t="s">
        <v>14</v>
      </c>
      <c r="T6" t="s">
        <v>26</v>
      </c>
      <c r="U6" t="s">
        <v>330</v>
      </c>
      <c r="V6" t="s">
        <v>243</v>
      </c>
      <c r="W6" t="s">
        <v>244</v>
      </c>
      <c r="X6" t="s">
        <v>14</v>
      </c>
      <c r="Y6" s="36"/>
      <c r="Z6" t="s">
        <v>28</v>
      </c>
      <c r="AA6" t="s">
        <v>29</v>
      </c>
      <c r="AB6" t="s">
        <v>14</v>
      </c>
      <c r="AC6" s="36"/>
    </row>
    <row r="7" spans="1:36" x14ac:dyDescent="0.25">
      <c r="A7" t="s">
        <v>30</v>
      </c>
      <c r="B7" t="s">
        <v>331</v>
      </c>
      <c r="C7" t="s">
        <v>246</v>
      </c>
      <c r="D7" t="s">
        <v>247</v>
      </c>
      <c r="E7" t="s">
        <v>248</v>
      </c>
      <c r="F7" t="b">
        <f t="shared" si="0"/>
        <v>0</v>
      </c>
      <c r="H7" t="s">
        <v>30</v>
      </c>
      <c r="I7" t="s">
        <v>331</v>
      </c>
      <c r="J7" s="34" t="s">
        <v>246</v>
      </c>
      <c r="K7" s="35" t="s">
        <v>247</v>
      </c>
      <c r="L7" s="35" t="s">
        <v>248</v>
      </c>
      <c r="M7" s="36"/>
      <c r="N7" t="s">
        <v>30</v>
      </c>
      <c r="O7" t="s">
        <v>331</v>
      </c>
      <c r="P7" t="s">
        <v>246</v>
      </c>
      <c r="Q7" t="s">
        <v>247</v>
      </c>
      <c r="R7" t="s">
        <v>248</v>
      </c>
      <c r="T7" t="s">
        <v>30</v>
      </c>
      <c r="U7" t="s">
        <v>331</v>
      </c>
      <c r="V7" t="s">
        <v>246</v>
      </c>
      <c r="W7" t="s">
        <v>247</v>
      </c>
      <c r="X7" t="s">
        <v>248</v>
      </c>
      <c r="Y7" s="36"/>
      <c r="Z7" t="s">
        <v>32</v>
      </c>
      <c r="AA7" t="s">
        <v>33</v>
      </c>
      <c r="AB7" t="s">
        <v>34</v>
      </c>
      <c r="AC7" s="36"/>
    </row>
    <row r="8" spans="1:36" x14ac:dyDescent="0.25">
      <c r="A8" s="19" t="s">
        <v>35</v>
      </c>
      <c r="B8" s="19" t="s">
        <v>36</v>
      </c>
      <c r="C8" s="19" t="s">
        <v>37</v>
      </c>
      <c r="D8" s="19" t="s">
        <v>38</v>
      </c>
      <c r="E8" s="19" t="s">
        <v>14</v>
      </c>
      <c r="F8" s="19" t="b">
        <f t="shared" si="0"/>
        <v>0</v>
      </c>
      <c r="G8" s="19"/>
      <c r="H8" s="19" t="s">
        <v>35</v>
      </c>
      <c r="I8" s="19" t="s">
        <v>36</v>
      </c>
      <c r="J8" s="37" t="s">
        <v>37</v>
      </c>
      <c r="K8" s="38" t="s">
        <v>38</v>
      </c>
      <c r="L8" s="38" t="s">
        <v>14</v>
      </c>
      <c r="M8" s="39"/>
      <c r="N8" s="19" t="s">
        <v>35</v>
      </c>
      <c r="O8" s="19" t="s">
        <v>36</v>
      </c>
      <c r="P8" s="19" t="s">
        <v>37</v>
      </c>
      <c r="Q8" s="19" t="s">
        <v>38</v>
      </c>
      <c r="R8" s="19" t="s">
        <v>14</v>
      </c>
      <c r="S8" s="19"/>
      <c r="T8" s="19" t="s">
        <v>35</v>
      </c>
      <c r="U8" s="19" t="s">
        <v>36</v>
      </c>
      <c r="V8" s="19" t="s">
        <v>37</v>
      </c>
      <c r="W8" s="19" t="s">
        <v>38</v>
      </c>
      <c r="X8" s="19" t="s">
        <v>14</v>
      </c>
      <c r="Y8" s="39"/>
      <c r="Z8" s="19" t="s">
        <v>37</v>
      </c>
      <c r="AA8" s="19" t="s">
        <v>38</v>
      </c>
      <c r="AB8" s="19" t="s">
        <v>14</v>
      </c>
      <c r="AC8" s="39"/>
    </row>
    <row r="9" spans="1:36" x14ac:dyDescent="0.25">
      <c r="A9" t="s">
        <v>39</v>
      </c>
      <c r="B9" t="s">
        <v>40</v>
      </c>
      <c r="C9" t="s">
        <v>41</v>
      </c>
      <c r="D9" t="s">
        <v>42</v>
      </c>
      <c r="E9" t="s">
        <v>43</v>
      </c>
      <c r="F9" t="b">
        <f t="shared" si="0"/>
        <v>0</v>
      </c>
      <c r="H9" t="s">
        <v>39</v>
      </c>
      <c r="I9" t="s">
        <v>40</v>
      </c>
      <c r="J9" s="34" t="s">
        <v>41</v>
      </c>
      <c r="K9" s="35" t="s">
        <v>42</v>
      </c>
      <c r="L9" s="35" t="s">
        <v>43</v>
      </c>
      <c r="M9" s="36"/>
      <c r="N9" t="s">
        <v>39</v>
      </c>
      <c r="O9" t="s">
        <v>40</v>
      </c>
      <c r="P9" t="s">
        <v>41</v>
      </c>
      <c r="Q9" t="s">
        <v>42</v>
      </c>
      <c r="R9" t="s">
        <v>43</v>
      </c>
      <c r="T9" t="s">
        <v>39</v>
      </c>
      <c r="U9" t="s">
        <v>40</v>
      </c>
      <c r="V9" t="s">
        <v>41</v>
      </c>
      <c r="W9" t="s">
        <v>42</v>
      </c>
      <c r="X9" t="s">
        <v>43</v>
      </c>
      <c r="Y9" s="36"/>
      <c r="Z9" t="s">
        <v>41</v>
      </c>
      <c r="AA9" t="s">
        <v>42</v>
      </c>
      <c r="AB9" t="s">
        <v>43</v>
      </c>
      <c r="AC9" s="36"/>
    </row>
    <row r="10" spans="1:36" x14ac:dyDescent="0.25">
      <c r="A10" s="19" t="s">
        <v>44</v>
      </c>
      <c r="B10" s="19" t="s">
        <v>36</v>
      </c>
      <c r="C10" s="19" t="s">
        <v>37</v>
      </c>
      <c r="D10" s="19" t="s">
        <v>38</v>
      </c>
      <c r="E10" s="19" t="s">
        <v>14</v>
      </c>
      <c r="F10" s="19" t="b">
        <f t="shared" si="0"/>
        <v>0</v>
      </c>
      <c r="G10" s="19"/>
      <c r="H10" s="19" t="s">
        <v>44</v>
      </c>
      <c r="I10" s="19" t="s">
        <v>36</v>
      </c>
      <c r="J10" s="37" t="s">
        <v>37</v>
      </c>
      <c r="K10" s="38" t="s">
        <v>38</v>
      </c>
      <c r="L10" s="38" t="s">
        <v>14</v>
      </c>
      <c r="M10" s="39"/>
      <c r="N10" s="19" t="s">
        <v>44</v>
      </c>
      <c r="O10" s="19" t="s">
        <v>36</v>
      </c>
      <c r="P10" s="19" t="s">
        <v>37</v>
      </c>
      <c r="Q10" s="19" t="s">
        <v>38</v>
      </c>
      <c r="R10" s="19" t="s">
        <v>14</v>
      </c>
      <c r="S10" s="19"/>
      <c r="T10" s="19" t="s">
        <v>44</v>
      </c>
      <c r="U10" s="19" t="s">
        <v>36</v>
      </c>
      <c r="V10" s="19" t="s">
        <v>37</v>
      </c>
      <c r="W10" s="19" t="s">
        <v>38</v>
      </c>
      <c r="X10" s="19" t="s">
        <v>14</v>
      </c>
      <c r="Y10" s="39"/>
      <c r="Z10" s="19" t="s">
        <v>37</v>
      </c>
      <c r="AA10" s="19" t="s">
        <v>38</v>
      </c>
      <c r="AB10" s="19" t="s">
        <v>14</v>
      </c>
      <c r="AC10" s="39"/>
    </row>
    <row r="11" spans="1:36" x14ac:dyDescent="0.25">
      <c r="A11" t="s">
        <v>45</v>
      </c>
      <c r="B11" t="s">
        <v>46</v>
      </c>
      <c r="C11" t="s">
        <v>41</v>
      </c>
      <c r="D11" t="s">
        <v>42</v>
      </c>
      <c r="E11" t="s">
        <v>43</v>
      </c>
      <c r="F11" t="b">
        <f t="shared" si="0"/>
        <v>0</v>
      </c>
      <c r="H11" t="s">
        <v>45</v>
      </c>
      <c r="I11" t="s">
        <v>46</v>
      </c>
      <c r="J11" s="34" t="s">
        <v>41</v>
      </c>
      <c r="K11" s="35" t="s">
        <v>42</v>
      </c>
      <c r="L11" s="35" t="s">
        <v>43</v>
      </c>
      <c r="M11" s="36"/>
      <c r="N11" t="s">
        <v>45</v>
      </c>
      <c r="O11" t="s">
        <v>46</v>
      </c>
      <c r="P11" t="s">
        <v>41</v>
      </c>
      <c r="Q11" t="s">
        <v>42</v>
      </c>
      <c r="R11" t="s">
        <v>43</v>
      </c>
      <c r="T11" t="s">
        <v>45</v>
      </c>
      <c r="U11" t="s">
        <v>46</v>
      </c>
      <c r="V11" t="s">
        <v>41</v>
      </c>
      <c r="W11" t="s">
        <v>42</v>
      </c>
      <c r="X11" t="s">
        <v>43</v>
      </c>
      <c r="Y11" s="36"/>
      <c r="Z11" t="s">
        <v>41</v>
      </c>
      <c r="AA11" t="s">
        <v>42</v>
      </c>
      <c r="AB11" t="s">
        <v>43</v>
      </c>
      <c r="AC11" s="36"/>
    </row>
    <row r="12" spans="1:36" x14ac:dyDescent="0.25">
      <c r="A12" t="s">
        <v>47</v>
      </c>
      <c r="B12" t="s">
        <v>48</v>
      </c>
      <c r="C12" t="s">
        <v>37</v>
      </c>
      <c r="D12" t="s">
        <v>38</v>
      </c>
      <c r="E12" t="s">
        <v>14</v>
      </c>
      <c r="F12" t="b">
        <f t="shared" si="0"/>
        <v>0</v>
      </c>
      <c r="H12" t="s">
        <v>47</v>
      </c>
      <c r="I12" t="s">
        <v>48</v>
      </c>
      <c r="J12" s="34" t="s">
        <v>37</v>
      </c>
      <c r="K12" s="35" t="s">
        <v>38</v>
      </c>
      <c r="L12" s="35" t="s">
        <v>14</v>
      </c>
      <c r="M12" s="36"/>
      <c r="N12" t="s">
        <v>47</v>
      </c>
      <c r="O12" t="s">
        <v>48</v>
      </c>
      <c r="P12" t="s">
        <v>37</v>
      </c>
      <c r="Q12" t="s">
        <v>38</v>
      </c>
      <c r="R12" t="s">
        <v>14</v>
      </c>
      <c r="T12" t="s">
        <v>47</v>
      </c>
      <c r="U12" t="s">
        <v>48</v>
      </c>
      <c r="V12" t="s">
        <v>37</v>
      </c>
      <c r="W12" t="s">
        <v>38</v>
      </c>
      <c r="X12" t="s">
        <v>14</v>
      </c>
      <c r="Y12" s="36"/>
      <c r="Z12" t="s">
        <v>37</v>
      </c>
      <c r="AA12" t="s">
        <v>38</v>
      </c>
      <c r="AB12" t="s">
        <v>14</v>
      </c>
      <c r="AC12" s="36"/>
    </row>
    <row r="13" spans="1:36" x14ac:dyDescent="0.25">
      <c r="A13" t="s">
        <v>49</v>
      </c>
      <c r="B13" t="s">
        <v>50</v>
      </c>
      <c r="C13" t="s">
        <v>51</v>
      </c>
      <c r="D13" t="s">
        <v>52</v>
      </c>
      <c r="E13" t="s">
        <v>43</v>
      </c>
      <c r="F13" t="b">
        <f t="shared" si="0"/>
        <v>0</v>
      </c>
      <c r="H13" t="s">
        <v>49</v>
      </c>
      <c r="I13" t="s">
        <v>50</v>
      </c>
      <c r="J13" s="34" t="s">
        <v>51</v>
      </c>
      <c r="K13" s="35" t="s">
        <v>52</v>
      </c>
      <c r="L13" s="35" t="s">
        <v>43</v>
      </c>
      <c r="M13" s="36"/>
      <c r="N13" t="s">
        <v>49</v>
      </c>
      <c r="O13" t="s">
        <v>50</v>
      </c>
      <c r="P13" t="s">
        <v>51</v>
      </c>
      <c r="Q13" t="s">
        <v>52</v>
      </c>
      <c r="R13" t="s">
        <v>43</v>
      </c>
      <c r="T13" t="s">
        <v>49</v>
      </c>
      <c r="U13" t="s">
        <v>50</v>
      </c>
      <c r="V13" t="s">
        <v>51</v>
      </c>
      <c r="W13" t="s">
        <v>52</v>
      </c>
      <c r="X13" t="s">
        <v>43</v>
      </c>
      <c r="Y13" s="36"/>
      <c r="Z13" t="s">
        <v>51</v>
      </c>
      <c r="AA13" t="s">
        <v>52</v>
      </c>
      <c r="AB13" t="s">
        <v>43</v>
      </c>
      <c r="AC13" s="36"/>
    </row>
    <row r="14" spans="1:36" x14ac:dyDescent="0.25">
      <c r="A14" t="s">
        <v>53</v>
      </c>
      <c r="B14" t="s">
        <v>54</v>
      </c>
      <c r="C14" t="s">
        <v>55</v>
      </c>
      <c r="D14" t="s">
        <v>56</v>
      </c>
      <c r="E14" s="20" t="s">
        <v>57</v>
      </c>
      <c r="F14" t="b">
        <f t="shared" si="0"/>
        <v>0</v>
      </c>
      <c r="H14" t="s">
        <v>53</v>
      </c>
      <c r="I14" t="s">
        <v>345</v>
      </c>
      <c r="J14" s="34" t="s">
        <v>55</v>
      </c>
      <c r="K14" s="35" t="s">
        <v>56</v>
      </c>
      <c r="L14" s="40" t="s">
        <v>57</v>
      </c>
      <c r="M14" s="41">
        <v>1</v>
      </c>
      <c r="N14" t="s">
        <v>53</v>
      </c>
      <c r="O14" t="s">
        <v>370</v>
      </c>
      <c r="P14" t="s">
        <v>55</v>
      </c>
      <c r="Q14" t="s">
        <v>56</v>
      </c>
      <c r="R14" s="20" t="s">
        <v>57</v>
      </c>
      <c r="T14" t="s">
        <v>53</v>
      </c>
      <c r="U14" t="s">
        <v>370</v>
      </c>
      <c r="V14" t="s">
        <v>55</v>
      </c>
      <c r="W14" t="s">
        <v>56</v>
      </c>
      <c r="X14" s="20" t="s">
        <v>57</v>
      </c>
      <c r="Y14" s="41">
        <v>1</v>
      </c>
      <c r="Z14" s="34" t="s">
        <v>55</v>
      </c>
      <c r="AA14" s="35" t="s">
        <v>56</v>
      </c>
      <c r="AB14" s="40" t="s">
        <v>57</v>
      </c>
      <c r="AC14" s="41">
        <v>1</v>
      </c>
      <c r="AD14">
        <v>500</v>
      </c>
      <c r="AE14">
        <v>1</v>
      </c>
      <c r="AF14">
        <v>12288</v>
      </c>
      <c r="AG14" s="52">
        <v>11</v>
      </c>
      <c r="AH14" s="52">
        <v>0</v>
      </c>
      <c r="AI14" s="52">
        <v>0</v>
      </c>
      <c r="AJ14" s="52">
        <v>0</v>
      </c>
    </row>
    <row r="15" spans="1:36" x14ac:dyDescent="0.25">
      <c r="A15" t="s">
        <v>58</v>
      </c>
      <c r="B15" t="s">
        <v>59</v>
      </c>
      <c r="C15" s="20" t="s">
        <v>60</v>
      </c>
      <c r="D15" s="20" t="s">
        <v>61</v>
      </c>
      <c r="E15" t="s">
        <v>14</v>
      </c>
      <c r="F15" t="b">
        <f t="shared" si="0"/>
        <v>0</v>
      </c>
      <c r="H15" t="s">
        <v>58</v>
      </c>
      <c r="I15" t="s">
        <v>346</v>
      </c>
      <c r="J15" s="42" t="s">
        <v>60</v>
      </c>
      <c r="K15" s="40" t="s">
        <v>61</v>
      </c>
      <c r="L15" s="35" t="s">
        <v>14</v>
      </c>
      <c r="M15" s="41"/>
      <c r="N15" t="s">
        <v>58</v>
      </c>
      <c r="O15" t="s">
        <v>371</v>
      </c>
      <c r="P15" s="20" t="s">
        <v>60</v>
      </c>
      <c r="Q15" s="20" t="s">
        <v>61</v>
      </c>
      <c r="R15" t="s">
        <v>14</v>
      </c>
      <c r="T15" t="s">
        <v>58</v>
      </c>
      <c r="U15" t="s">
        <v>371</v>
      </c>
      <c r="V15" s="20" t="s">
        <v>60</v>
      </c>
      <c r="W15" s="20" t="s">
        <v>61</v>
      </c>
      <c r="X15" t="s">
        <v>14</v>
      </c>
      <c r="Y15" s="41"/>
      <c r="Z15" s="42" t="s">
        <v>60</v>
      </c>
      <c r="AA15" s="40" t="s">
        <v>61</v>
      </c>
      <c r="AB15" s="35" t="s">
        <v>14</v>
      </c>
      <c r="AC15" s="41"/>
    </row>
    <row r="16" spans="1:36" x14ac:dyDescent="0.25">
      <c r="A16" s="18" t="s">
        <v>62</v>
      </c>
      <c r="B16" s="18" t="s">
        <v>63</v>
      </c>
      <c r="C16" s="20" t="s">
        <v>64</v>
      </c>
      <c r="D16" s="20" t="s">
        <v>65</v>
      </c>
      <c r="E16" s="18" t="s">
        <v>66</v>
      </c>
      <c r="F16" s="18" t="b">
        <f t="shared" si="0"/>
        <v>1</v>
      </c>
      <c r="G16" s="18"/>
      <c r="H16" s="18" t="s">
        <v>62</v>
      </c>
      <c r="I16" s="18" t="s">
        <v>347</v>
      </c>
      <c r="J16" s="42" t="s">
        <v>348</v>
      </c>
      <c r="K16" s="40" t="s">
        <v>349</v>
      </c>
      <c r="L16" s="43" t="s">
        <v>66</v>
      </c>
      <c r="M16" s="41"/>
      <c r="N16" s="18" t="s">
        <v>62</v>
      </c>
      <c r="O16" s="18" t="s">
        <v>372</v>
      </c>
      <c r="P16" s="20" t="s">
        <v>373</v>
      </c>
      <c r="Q16" s="20" t="s">
        <v>374</v>
      </c>
      <c r="R16" s="18" t="s">
        <v>66</v>
      </c>
      <c r="S16" s="18"/>
      <c r="T16" s="18" t="s">
        <v>62</v>
      </c>
      <c r="U16" s="18" t="s">
        <v>372</v>
      </c>
      <c r="V16" s="20" t="s">
        <v>373</v>
      </c>
      <c r="W16" s="20" t="s">
        <v>374</v>
      </c>
      <c r="X16" s="18" t="s">
        <v>66</v>
      </c>
      <c r="Y16" s="41"/>
      <c r="Z16" s="42" t="s">
        <v>64</v>
      </c>
      <c r="AA16" s="40" t="s">
        <v>65</v>
      </c>
      <c r="AB16" s="43" t="s">
        <v>66</v>
      </c>
      <c r="AC16" s="41"/>
    </row>
    <row r="17" spans="1:36" x14ac:dyDescent="0.25">
      <c r="A17" s="18" t="s">
        <v>67</v>
      </c>
      <c r="B17" s="18" t="s">
        <v>68</v>
      </c>
      <c r="C17" s="18" t="s">
        <v>69</v>
      </c>
      <c r="D17" s="18" t="s">
        <v>70</v>
      </c>
      <c r="E17" s="20" t="s">
        <v>71</v>
      </c>
      <c r="F17" s="18" t="b">
        <f t="shared" si="0"/>
        <v>1</v>
      </c>
      <c r="G17" s="18"/>
      <c r="H17" s="18" t="s">
        <v>67</v>
      </c>
      <c r="I17" s="18" t="s">
        <v>84</v>
      </c>
      <c r="J17" s="44" t="s">
        <v>85</v>
      </c>
      <c r="K17" s="43" t="s">
        <v>86</v>
      </c>
      <c r="L17" s="40" t="s">
        <v>87</v>
      </c>
      <c r="M17" s="41"/>
      <c r="N17" s="18" t="s">
        <v>67</v>
      </c>
      <c r="O17" s="18" t="s">
        <v>375</v>
      </c>
      <c r="P17" s="18" t="s">
        <v>98</v>
      </c>
      <c r="Q17" s="18" t="s">
        <v>99</v>
      </c>
      <c r="R17" s="20" t="s">
        <v>100</v>
      </c>
      <c r="S17" s="18"/>
      <c r="T17" s="18" t="s">
        <v>67</v>
      </c>
      <c r="U17" s="18" t="s">
        <v>375</v>
      </c>
      <c r="V17" s="18" t="s">
        <v>98</v>
      </c>
      <c r="W17" s="18" t="s">
        <v>99</v>
      </c>
      <c r="X17" s="20" t="s">
        <v>100</v>
      </c>
      <c r="Y17" s="41"/>
      <c r="Z17" s="44" t="s">
        <v>69</v>
      </c>
      <c r="AA17" s="43" t="s">
        <v>70</v>
      </c>
      <c r="AB17" s="40" t="s">
        <v>71</v>
      </c>
      <c r="AC17" s="41"/>
      <c r="AF17">
        <v>-15480</v>
      </c>
      <c r="AG17" s="52">
        <v>1100</v>
      </c>
      <c r="AH17" s="52">
        <v>11</v>
      </c>
      <c r="AI17" s="52">
        <v>1000</v>
      </c>
      <c r="AJ17" s="52">
        <v>1000</v>
      </c>
    </row>
    <row r="18" spans="1:36" x14ac:dyDescent="0.25">
      <c r="A18" t="s">
        <v>72</v>
      </c>
      <c r="B18" t="s">
        <v>108</v>
      </c>
      <c r="C18" t="s">
        <v>12</v>
      </c>
      <c r="D18" t="s">
        <v>13</v>
      </c>
      <c r="E18" t="s">
        <v>14</v>
      </c>
      <c r="F18" t="b">
        <f t="shared" si="0"/>
        <v>0</v>
      </c>
      <c r="H18" t="s">
        <v>72</v>
      </c>
      <c r="I18" t="s">
        <v>73</v>
      </c>
      <c r="J18" s="34" t="s">
        <v>12</v>
      </c>
      <c r="K18" s="35" t="s">
        <v>13</v>
      </c>
      <c r="L18" s="35" t="s">
        <v>14</v>
      </c>
      <c r="M18" s="45">
        <v>2</v>
      </c>
      <c r="N18" t="s">
        <v>72</v>
      </c>
      <c r="O18" t="s">
        <v>73</v>
      </c>
      <c r="P18" t="s">
        <v>12</v>
      </c>
      <c r="Q18" t="s">
        <v>13</v>
      </c>
      <c r="R18" t="s">
        <v>14</v>
      </c>
      <c r="T18" t="s">
        <v>72</v>
      </c>
      <c r="U18" t="s">
        <v>73</v>
      </c>
      <c r="V18" t="s">
        <v>12</v>
      </c>
      <c r="W18" t="s">
        <v>13</v>
      </c>
      <c r="X18" t="s">
        <v>14</v>
      </c>
      <c r="Y18" s="45">
        <v>2</v>
      </c>
      <c r="Z18" t="s">
        <v>12</v>
      </c>
      <c r="AA18" t="s">
        <v>13</v>
      </c>
      <c r="AB18" t="s">
        <v>14</v>
      </c>
      <c r="AC18" s="45">
        <v>2</v>
      </c>
      <c r="AD18">
        <v>100</v>
      </c>
      <c r="AE18">
        <v>1</v>
      </c>
    </row>
    <row r="19" spans="1:36" x14ac:dyDescent="0.25">
      <c r="A19" t="s">
        <v>74</v>
      </c>
      <c r="B19" t="s">
        <v>110</v>
      </c>
      <c r="C19" t="s">
        <v>76</v>
      </c>
      <c r="D19" t="s">
        <v>77</v>
      </c>
      <c r="E19" t="s">
        <v>14</v>
      </c>
      <c r="F19" t="b">
        <f t="shared" si="0"/>
        <v>0</v>
      </c>
      <c r="H19" t="s">
        <v>74</v>
      </c>
      <c r="I19" t="s">
        <v>75</v>
      </c>
      <c r="J19" s="34" t="s">
        <v>76</v>
      </c>
      <c r="K19" s="35" t="s">
        <v>77</v>
      </c>
      <c r="L19" s="35" t="s">
        <v>14</v>
      </c>
      <c r="M19" s="45"/>
      <c r="N19" t="s">
        <v>74</v>
      </c>
      <c r="O19" t="s">
        <v>75</v>
      </c>
      <c r="P19" t="s">
        <v>76</v>
      </c>
      <c r="Q19" t="s">
        <v>77</v>
      </c>
      <c r="R19" t="s">
        <v>14</v>
      </c>
      <c r="T19" t="s">
        <v>74</v>
      </c>
      <c r="U19" t="s">
        <v>75</v>
      </c>
      <c r="V19" t="s">
        <v>76</v>
      </c>
      <c r="W19" t="s">
        <v>77</v>
      </c>
      <c r="X19" t="s">
        <v>14</v>
      </c>
      <c r="Y19" s="45"/>
      <c r="Z19" t="s">
        <v>76</v>
      </c>
      <c r="AA19" t="s">
        <v>77</v>
      </c>
      <c r="AB19" t="s">
        <v>14</v>
      </c>
      <c r="AC19" s="45"/>
    </row>
    <row r="20" spans="1:36" x14ac:dyDescent="0.25">
      <c r="A20" s="18" t="s">
        <v>78</v>
      </c>
      <c r="B20" s="18" t="s">
        <v>112</v>
      </c>
      <c r="C20" s="18" t="s">
        <v>64</v>
      </c>
      <c r="D20" s="18" t="s">
        <v>113</v>
      </c>
      <c r="E20" s="18" t="s">
        <v>82</v>
      </c>
      <c r="F20" s="18" t="b">
        <f t="shared" si="0"/>
        <v>1</v>
      </c>
      <c r="G20" s="18"/>
      <c r="H20" s="18" t="s">
        <v>78</v>
      </c>
      <c r="I20" s="18" t="s">
        <v>79</v>
      </c>
      <c r="J20" s="44" t="s">
        <v>80</v>
      </c>
      <c r="K20" s="43" t="s">
        <v>81</v>
      </c>
      <c r="L20" s="43" t="s">
        <v>82</v>
      </c>
      <c r="M20" s="45"/>
      <c r="N20" t="s">
        <v>78</v>
      </c>
      <c r="O20" t="s">
        <v>79</v>
      </c>
      <c r="P20" t="s">
        <v>80</v>
      </c>
      <c r="Q20" t="s">
        <v>81</v>
      </c>
      <c r="R20" t="s">
        <v>82</v>
      </c>
      <c r="T20" t="s">
        <v>78</v>
      </c>
      <c r="U20" t="s">
        <v>79</v>
      </c>
      <c r="V20" t="s">
        <v>80</v>
      </c>
      <c r="W20" t="s">
        <v>81</v>
      </c>
      <c r="X20" t="s">
        <v>82</v>
      </c>
      <c r="Y20" s="45"/>
      <c r="Z20" t="s">
        <v>80</v>
      </c>
      <c r="AA20" t="s">
        <v>81</v>
      </c>
      <c r="AB20" t="s">
        <v>82</v>
      </c>
      <c r="AC20" s="45"/>
    </row>
    <row r="21" spans="1:36" x14ac:dyDescent="0.25">
      <c r="A21" s="18" t="s">
        <v>83</v>
      </c>
      <c r="B21" s="18" t="s">
        <v>68</v>
      </c>
      <c r="C21" s="18" t="s">
        <v>69</v>
      </c>
      <c r="D21" s="18" t="s">
        <v>70</v>
      </c>
      <c r="E21" s="18" t="s">
        <v>71</v>
      </c>
      <c r="F21" s="18" t="b">
        <f t="shared" si="0"/>
        <v>1</v>
      </c>
      <c r="G21" s="18"/>
      <c r="H21" s="18" t="s">
        <v>83</v>
      </c>
      <c r="I21" s="18" t="s">
        <v>84</v>
      </c>
      <c r="J21" s="44" t="s">
        <v>85</v>
      </c>
      <c r="K21" s="43" t="s">
        <v>86</v>
      </c>
      <c r="L21" s="43" t="s">
        <v>87</v>
      </c>
      <c r="M21" s="45"/>
      <c r="N21" t="s">
        <v>83</v>
      </c>
      <c r="O21" t="s">
        <v>84</v>
      </c>
      <c r="P21" t="s">
        <v>85</v>
      </c>
      <c r="Q21" t="s">
        <v>86</v>
      </c>
      <c r="R21" t="s">
        <v>87</v>
      </c>
      <c r="T21" t="s">
        <v>83</v>
      </c>
      <c r="U21" t="s">
        <v>84</v>
      </c>
      <c r="V21" t="s">
        <v>85</v>
      </c>
      <c r="W21" t="s">
        <v>86</v>
      </c>
      <c r="X21" t="s">
        <v>87</v>
      </c>
      <c r="Y21" s="45"/>
      <c r="Z21" t="s">
        <v>85</v>
      </c>
      <c r="AA21" t="s">
        <v>86</v>
      </c>
      <c r="AB21" t="s">
        <v>87</v>
      </c>
      <c r="AC21" s="45"/>
      <c r="AF21">
        <v>-24768</v>
      </c>
      <c r="AG21" s="52">
        <v>1001</v>
      </c>
      <c r="AH21" s="52">
        <v>1111</v>
      </c>
      <c r="AI21" s="52">
        <v>100</v>
      </c>
      <c r="AJ21" s="52">
        <v>0</v>
      </c>
    </row>
    <row r="22" spans="1:36" x14ac:dyDescent="0.25">
      <c r="A22" t="s">
        <v>88</v>
      </c>
      <c r="B22" t="s">
        <v>108</v>
      </c>
      <c r="C22" t="s">
        <v>12</v>
      </c>
      <c r="D22" t="s">
        <v>13</v>
      </c>
      <c r="E22" t="s">
        <v>14</v>
      </c>
      <c r="F22" t="b">
        <f t="shared" si="0"/>
        <v>0</v>
      </c>
      <c r="H22" t="s">
        <v>88</v>
      </c>
      <c r="I22" t="s">
        <v>108</v>
      </c>
      <c r="J22" s="34" t="s">
        <v>12</v>
      </c>
      <c r="K22" s="35" t="s">
        <v>13</v>
      </c>
      <c r="L22" s="35" t="s">
        <v>14</v>
      </c>
      <c r="M22" s="41">
        <v>3</v>
      </c>
      <c r="N22" t="s">
        <v>88</v>
      </c>
      <c r="O22" t="s">
        <v>108</v>
      </c>
      <c r="P22" t="s">
        <v>12</v>
      </c>
      <c r="Q22" t="s">
        <v>13</v>
      </c>
      <c r="R22" t="s">
        <v>14</v>
      </c>
      <c r="T22" t="s">
        <v>88</v>
      </c>
      <c r="U22" t="s">
        <v>108</v>
      </c>
      <c r="V22" t="s">
        <v>12</v>
      </c>
      <c r="W22" t="s">
        <v>13</v>
      </c>
      <c r="X22" t="s">
        <v>14</v>
      </c>
      <c r="Y22" s="41">
        <v>3</v>
      </c>
      <c r="Z22" t="s">
        <v>12</v>
      </c>
      <c r="AA22" t="s">
        <v>13</v>
      </c>
      <c r="AB22" t="s">
        <v>14</v>
      </c>
      <c r="AC22" s="41">
        <v>3</v>
      </c>
      <c r="AD22">
        <v>200</v>
      </c>
      <c r="AE22">
        <v>1</v>
      </c>
    </row>
    <row r="23" spans="1:36" x14ac:dyDescent="0.25">
      <c r="A23" t="s">
        <v>90</v>
      </c>
      <c r="B23" t="s">
        <v>110</v>
      </c>
      <c r="C23" t="s">
        <v>76</v>
      </c>
      <c r="D23" t="s">
        <v>77</v>
      </c>
      <c r="E23" t="s">
        <v>14</v>
      </c>
      <c r="F23" t="b">
        <f t="shared" si="0"/>
        <v>0</v>
      </c>
      <c r="H23" t="s">
        <v>90</v>
      </c>
      <c r="I23" t="s">
        <v>110</v>
      </c>
      <c r="J23" s="34" t="s">
        <v>76</v>
      </c>
      <c r="K23" s="35" t="s">
        <v>77</v>
      </c>
      <c r="L23" s="35" t="s">
        <v>14</v>
      </c>
      <c r="M23" s="41"/>
      <c r="N23" t="s">
        <v>90</v>
      </c>
      <c r="O23" t="s">
        <v>110</v>
      </c>
      <c r="P23" t="s">
        <v>76</v>
      </c>
      <c r="Q23" t="s">
        <v>77</v>
      </c>
      <c r="R23" t="s">
        <v>14</v>
      </c>
      <c r="T23" t="s">
        <v>90</v>
      </c>
      <c r="U23" t="s">
        <v>110</v>
      </c>
      <c r="V23" t="s">
        <v>76</v>
      </c>
      <c r="W23" t="s">
        <v>77</v>
      </c>
      <c r="X23" t="s">
        <v>14</v>
      </c>
      <c r="Y23" s="41"/>
      <c r="Z23" t="s">
        <v>76</v>
      </c>
      <c r="AA23" t="s">
        <v>77</v>
      </c>
      <c r="AB23" t="s">
        <v>14</v>
      </c>
      <c r="AC23" s="41"/>
    </row>
    <row r="24" spans="1:36" x14ac:dyDescent="0.25">
      <c r="A24" t="s">
        <v>92</v>
      </c>
      <c r="B24" t="s">
        <v>112</v>
      </c>
      <c r="C24" t="s">
        <v>64</v>
      </c>
      <c r="D24" t="s">
        <v>113</v>
      </c>
      <c r="E24" t="s">
        <v>82</v>
      </c>
      <c r="F24" t="b">
        <f t="shared" si="0"/>
        <v>0</v>
      </c>
      <c r="H24" t="s">
        <v>92</v>
      </c>
      <c r="I24" t="s">
        <v>112</v>
      </c>
      <c r="J24" s="34" t="s">
        <v>64</v>
      </c>
      <c r="K24" s="35" t="s">
        <v>113</v>
      </c>
      <c r="L24" s="35" t="s">
        <v>82</v>
      </c>
      <c r="M24" s="41"/>
      <c r="N24" t="s">
        <v>92</v>
      </c>
      <c r="O24" t="s">
        <v>112</v>
      </c>
      <c r="P24" t="s">
        <v>64</v>
      </c>
      <c r="Q24" t="s">
        <v>113</v>
      </c>
      <c r="R24" t="s">
        <v>82</v>
      </c>
      <c r="T24" t="s">
        <v>92</v>
      </c>
      <c r="U24" t="s">
        <v>112</v>
      </c>
      <c r="V24" t="s">
        <v>64</v>
      </c>
      <c r="W24" t="s">
        <v>113</v>
      </c>
      <c r="X24" t="s">
        <v>82</v>
      </c>
      <c r="Y24" s="41"/>
      <c r="Z24" t="s">
        <v>94</v>
      </c>
      <c r="AA24" t="s">
        <v>95</v>
      </c>
      <c r="AB24" t="s">
        <v>82</v>
      </c>
      <c r="AC24" s="41"/>
    </row>
    <row r="25" spans="1:36" x14ac:dyDescent="0.25">
      <c r="A25" t="s">
        <v>96</v>
      </c>
      <c r="B25" t="s">
        <v>68</v>
      </c>
      <c r="C25" t="s">
        <v>69</v>
      </c>
      <c r="D25" t="s">
        <v>70</v>
      </c>
      <c r="E25" t="s">
        <v>71</v>
      </c>
      <c r="F25" t="b">
        <f t="shared" si="0"/>
        <v>0</v>
      </c>
      <c r="H25" t="s">
        <v>96</v>
      </c>
      <c r="I25" t="s">
        <v>68</v>
      </c>
      <c r="J25" s="34" t="s">
        <v>69</v>
      </c>
      <c r="K25" s="35" t="s">
        <v>70</v>
      </c>
      <c r="L25" s="35" t="s">
        <v>71</v>
      </c>
      <c r="M25" s="41"/>
      <c r="N25" t="s">
        <v>96</v>
      </c>
      <c r="O25" t="s">
        <v>68</v>
      </c>
      <c r="P25" t="s">
        <v>69</v>
      </c>
      <c r="Q25" t="s">
        <v>70</v>
      </c>
      <c r="R25" t="s">
        <v>71</v>
      </c>
      <c r="T25" t="s">
        <v>96</v>
      </c>
      <c r="U25" t="s">
        <v>68</v>
      </c>
      <c r="V25" t="s">
        <v>69</v>
      </c>
      <c r="W25" t="s">
        <v>70</v>
      </c>
      <c r="X25" t="s">
        <v>71</v>
      </c>
      <c r="Y25" s="41"/>
      <c r="Z25" t="s">
        <v>98</v>
      </c>
      <c r="AA25" t="s">
        <v>99</v>
      </c>
      <c r="AB25" t="s">
        <v>100</v>
      </c>
      <c r="AC25" s="41"/>
      <c r="AF25">
        <v>-20672</v>
      </c>
      <c r="AG25">
        <v>1010</v>
      </c>
      <c r="AH25">
        <v>1111</v>
      </c>
      <c r="AI25">
        <v>100</v>
      </c>
      <c r="AJ25">
        <v>0</v>
      </c>
    </row>
    <row r="26" spans="1:36" x14ac:dyDescent="0.25">
      <c r="A26" t="s">
        <v>101</v>
      </c>
      <c r="B26" t="s">
        <v>108</v>
      </c>
      <c r="C26" t="s">
        <v>12</v>
      </c>
      <c r="D26" t="s">
        <v>13</v>
      </c>
      <c r="E26" t="s">
        <v>14</v>
      </c>
      <c r="F26" t="b">
        <f t="shared" si="0"/>
        <v>0</v>
      </c>
      <c r="H26" t="s">
        <v>101</v>
      </c>
      <c r="I26" t="s">
        <v>108</v>
      </c>
      <c r="J26" s="34" t="s">
        <v>12</v>
      </c>
      <c r="K26" s="35" t="s">
        <v>13</v>
      </c>
      <c r="L26" s="35" t="s">
        <v>14</v>
      </c>
      <c r="M26" s="45">
        <v>4</v>
      </c>
      <c r="N26" t="s">
        <v>101</v>
      </c>
      <c r="O26" t="s">
        <v>108</v>
      </c>
      <c r="P26" t="s">
        <v>12</v>
      </c>
      <c r="Q26" t="s">
        <v>13</v>
      </c>
      <c r="R26" t="s">
        <v>14</v>
      </c>
      <c r="T26" t="s">
        <v>101</v>
      </c>
      <c r="U26" t="s">
        <v>108</v>
      </c>
      <c r="V26" t="s">
        <v>12</v>
      </c>
      <c r="W26" t="s">
        <v>13</v>
      </c>
      <c r="X26" t="s">
        <v>14</v>
      </c>
      <c r="Y26" s="45">
        <v>4</v>
      </c>
      <c r="Z26" t="s">
        <v>12</v>
      </c>
      <c r="AA26" t="s">
        <v>13</v>
      </c>
      <c r="AB26" t="s">
        <v>14</v>
      </c>
      <c r="AC26" s="45">
        <v>4</v>
      </c>
      <c r="AD26">
        <v>0</v>
      </c>
      <c r="AE26">
        <v>1</v>
      </c>
    </row>
    <row r="27" spans="1:36" x14ac:dyDescent="0.25">
      <c r="A27" t="s">
        <v>103</v>
      </c>
      <c r="B27" t="s">
        <v>110</v>
      </c>
      <c r="C27" t="s">
        <v>76</v>
      </c>
      <c r="D27" t="s">
        <v>77</v>
      </c>
      <c r="E27" t="s">
        <v>14</v>
      </c>
      <c r="F27" t="b">
        <f t="shared" si="0"/>
        <v>0</v>
      </c>
      <c r="H27" t="s">
        <v>103</v>
      </c>
      <c r="I27" t="s">
        <v>110</v>
      </c>
      <c r="J27" s="34" t="s">
        <v>76</v>
      </c>
      <c r="K27" s="35" t="s">
        <v>77</v>
      </c>
      <c r="L27" s="35" t="s">
        <v>14</v>
      </c>
      <c r="M27" s="45"/>
      <c r="N27" t="s">
        <v>103</v>
      </c>
      <c r="O27" t="s">
        <v>110</v>
      </c>
      <c r="P27" t="s">
        <v>76</v>
      </c>
      <c r="Q27" t="s">
        <v>77</v>
      </c>
      <c r="R27" t="s">
        <v>14</v>
      </c>
      <c r="T27" t="s">
        <v>103</v>
      </c>
      <c r="U27" t="s">
        <v>110</v>
      </c>
      <c r="V27" t="s">
        <v>76</v>
      </c>
      <c r="W27" t="s">
        <v>77</v>
      </c>
      <c r="X27" t="s">
        <v>14</v>
      </c>
      <c r="Y27" s="45"/>
      <c r="Z27" t="s">
        <v>12</v>
      </c>
      <c r="AA27" t="s">
        <v>13</v>
      </c>
      <c r="AB27" t="s">
        <v>14</v>
      </c>
      <c r="AC27" s="45"/>
    </row>
    <row r="28" spans="1:36" x14ac:dyDescent="0.25">
      <c r="A28" t="s">
        <v>104</v>
      </c>
      <c r="B28" t="s">
        <v>112</v>
      </c>
      <c r="C28" t="s">
        <v>64</v>
      </c>
      <c r="D28" t="s">
        <v>113</v>
      </c>
      <c r="E28" t="s">
        <v>82</v>
      </c>
      <c r="F28" t="b">
        <f t="shared" si="0"/>
        <v>0</v>
      </c>
      <c r="H28" t="s">
        <v>104</v>
      </c>
      <c r="I28" t="s">
        <v>112</v>
      </c>
      <c r="J28" s="34" t="s">
        <v>64</v>
      </c>
      <c r="K28" s="35" t="s">
        <v>113</v>
      </c>
      <c r="L28" s="35" t="s">
        <v>82</v>
      </c>
      <c r="M28" s="45"/>
      <c r="N28" t="s">
        <v>104</v>
      </c>
      <c r="O28" t="s">
        <v>112</v>
      </c>
      <c r="P28" t="s">
        <v>64</v>
      </c>
      <c r="Q28" t="s">
        <v>113</v>
      </c>
      <c r="R28" t="s">
        <v>82</v>
      </c>
      <c r="T28" t="s">
        <v>104</v>
      </c>
      <c r="U28" t="s">
        <v>112</v>
      </c>
      <c r="V28" t="s">
        <v>64</v>
      </c>
      <c r="W28" t="s">
        <v>113</v>
      </c>
      <c r="X28" t="s">
        <v>82</v>
      </c>
      <c r="Y28" s="45"/>
      <c r="Z28" t="s">
        <v>12</v>
      </c>
      <c r="AA28" t="s">
        <v>13</v>
      </c>
      <c r="AB28" t="s">
        <v>14</v>
      </c>
      <c r="AC28" s="45"/>
    </row>
    <row r="29" spans="1:36" x14ac:dyDescent="0.25">
      <c r="A29" t="s">
        <v>105</v>
      </c>
      <c r="B29" t="s">
        <v>68</v>
      </c>
      <c r="C29" t="s">
        <v>69</v>
      </c>
      <c r="D29" t="s">
        <v>70</v>
      </c>
      <c r="E29" t="s">
        <v>71</v>
      </c>
      <c r="F29" t="b">
        <f t="shared" si="0"/>
        <v>0</v>
      </c>
      <c r="H29" t="s">
        <v>105</v>
      </c>
      <c r="I29" t="s">
        <v>68</v>
      </c>
      <c r="J29" s="34" t="s">
        <v>69</v>
      </c>
      <c r="K29" s="35" t="s">
        <v>70</v>
      </c>
      <c r="L29" s="35" t="s">
        <v>71</v>
      </c>
      <c r="M29" s="45"/>
      <c r="N29" t="s">
        <v>105</v>
      </c>
      <c r="O29" t="s">
        <v>68</v>
      </c>
      <c r="P29" t="s">
        <v>69</v>
      </c>
      <c r="Q29" t="s">
        <v>70</v>
      </c>
      <c r="R29" t="s">
        <v>71</v>
      </c>
      <c r="T29" t="s">
        <v>105</v>
      </c>
      <c r="U29" t="s">
        <v>68</v>
      </c>
      <c r="V29" t="s">
        <v>69</v>
      </c>
      <c r="W29" t="s">
        <v>70</v>
      </c>
      <c r="X29" t="s">
        <v>71</v>
      </c>
      <c r="Y29" s="45"/>
      <c r="Z29" t="s">
        <v>12</v>
      </c>
      <c r="AA29" t="s">
        <v>13</v>
      </c>
      <c r="AB29" t="s">
        <v>14</v>
      </c>
      <c r="AC29" s="45"/>
    </row>
    <row r="30" spans="1:36" x14ac:dyDescent="0.25">
      <c r="A30" t="s">
        <v>107</v>
      </c>
      <c r="B30" t="s">
        <v>108</v>
      </c>
      <c r="C30" t="s">
        <v>12</v>
      </c>
      <c r="D30" t="s">
        <v>13</v>
      </c>
      <c r="E30" t="s">
        <v>14</v>
      </c>
      <c r="F30" t="b">
        <f t="shared" si="0"/>
        <v>0</v>
      </c>
      <c r="H30" t="s">
        <v>107</v>
      </c>
      <c r="I30" t="s">
        <v>108</v>
      </c>
      <c r="J30" s="34" t="s">
        <v>12</v>
      </c>
      <c r="K30" s="35" t="s">
        <v>13</v>
      </c>
      <c r="L30" s="35" t="s">
        <v>14</v>
      </c>
      <c r="M30" s="41">
        <v>5</v>
      </c>
      <c r="N30" t="s">
        <v>107</v>
      </c>
      <c r="O30" t="s">
        <v>108</v>
      </c>
      <c r="P30" t="s">
        <v>12</v>
      </c>
      <c r="Q30" t="s">
        <v>13</v>
      </c>
      <c r="R30" t="s">
        <v>14</v>
      </c>
      <c r="T30" t="s">
        <v>107</v>
      </c>
      <c r="U30" t="s">
        <v>108</v>
      </c>
      <c r="V30" t="s">
        <v>12</v>
      </c>
      <c r="W30" t="s">
        <v>13</v>
      </c>
      <c r="X30" t="s">
        <v>14</v>
      </c>
      <c r="Y30" s="41">
        <v>5</v>
      </c>
      <c r="Z30" t="s">
        <v>12</v>
      </c>
      <c r="AA30" t="s">
        <v>13</v>
      </c>
      <c r="AB30" t="s">
        <v>14</v>
      </c>
      <c r="AC30" s="41">
        <v>5</v>
      </c>
      <c r="AD30">
        <v>500</v>
      </c>
      <c r="AE30">
        <v>1</v>
      </c>
    </row>
    <row r="31" spans="1:36" x14ac:dyDescent="0.25">
      <c r="A31" t="s">
        <v>109</v>
      </c>
      <c r="B31" t="s">
        <v>110</v>
      </c>
      <c r="C31" t="s">
        <v>76</v>
      </c>
      <c r="D31" t="s">
        <v>77</v>
      </c>
      <c r="E31" t="s">
        <v>14</v>
      </c>
      <c r="F31" t="b">
        <f t="shared" si="0"/>
        <v>0</v>
      </c>
      <c r="H31" t="s">
        <v>109</v>
      </c>
      <c r="I31" t="s">
        <v>110</v>
      </c>
      <c r="J31" s="34" t="s">
        <v>76</v>
      </c>
      <c r="K31" s="35" t="s">
        <v>77</v>
      </c>
      <c r="L31" s="35" t="s">
        <v>14</v>
      </c>
      <c r="M31" s="41"/>
      <c r="N31" t="s">
        <v>109</v>
      </c>
      <c r="O31" t="s">
        <v>110</v>
      </c>
      <c r="P31" t="s">
        <v>76</v>
      </c>
      <c r="Q31" t="s">
        <v>77</v>
      </c>
      <c r="R31" t="s">
        <v>14</v>
      </c>
      <c r="T31" t="s">
        <v>109</v>
      </c>
      <c r="U31" t="s">
        <v>110</v>
      </c>
      <c r="V31" t="s">
        <v>76</v>
      </c>
      <c r="W31" t="s">
        <v>77</v>
      </c>
      <c r="X31" t="s">
        <v>14</v>
      </c>
      <c r="Y31" s="41"/>
      <c r="Z31" t="s">
        <v>76</v>
      </c>
      <c r="AA31" t="s">
        <v>77</v>
      </c>
      <c r="AB31" t="s">
        <v>14</v>
      </c>
      <c r="AC31" s="41"/>
    </row>
    <row r="32" spans="1:36" x14ac:dyDescent="0.25">
      <c r="A32" t="s">
        <v>111</v>
      </c>
      <c r="B32" t="s">
        <v>112</v>
      </c>
      <c r="C32" t="s">
        <v>64</v>
      </c>
      <c r="D32" t="s">
        <v>113</v>
      </c>
      <c r="E32" t="s">
        <v>82</v>
      </c>
      <c r="F32" t="b">
        <f t="shared" si="0"/>
        <v>0</v>
      </c>
      <c r="H32" t="s">
        <v>111</v>
      </c>
      <c r="I32" t="s">
        <v>112</v>
      </c>
      <c r="J32" s="34" t="s">
        <v>64</v>
      </c>
      <c r="K32" s="35" t="s">
        <v>113</v>
      </c>
      <c r="L32" s="35" t="s">
        <v>82</v>
      </c>
      <c r="M32" s="41"/>
      <c r="N32" t="s">
        <v>111</v>
      </c>
      <c r="O32" t="s">
        <v>112</v>
      </c>
      <c r="P32" t="s">
        <v>64</v>
      </c>
      <c r="Q32" t="s">
        <v>113</v>
      </c>
      <c r="R32" t="s">
        <v>82</v>
      </c>
      <c r="T32" t="s">
        <v>111</v>
      </c>
      <c r="U32" t="s">
        <v>112</v>
      </c>
      <c r="V32" t="s">
        <v>64</v>
      </c>
      <c r="W32" t="s">
        <v>113</v>
      </c>
      <c r="X32" t="s">
        <v>82</v>
      </c>
      <c r="Y32" s="41"/>
      <c r="Z32" t="s">
        <v>64</v>
      </c>
      <c r="AA32" t="s">
        <v>113</v>
      </c>
      <c r="AB32" t="s">
        <v>82</v>
      </c>
      <c r="AC32" s="41"/>
    </row>
    <row r="33" spans="1:31" x14ac:dyDescent="0.25">
      <c r="A33" t="s">
        <v>114</v>
      </c>
      <c r="B33" t="s">
        <v>68</v>
      </c>
      <c r="C33" t="s">
        <v>69</v>
      </c>
      <c r="D33" t="s">
        <v>70</v>
      </c>
      <c r="E33" t="s">
        <v>71</v>
      </c>
      <c r="F33" t="b">
        <f t="shared" si="0"/>
        <v>0</v>
      </c>
      <c r="H33" t="s">
        <v>114</v>
      </c>
      <c r="I33" t="s">
        <v>68</v>
      </c>
      <c r="J33" s="34" t="s">
        <v>69</v>
      </c>
      <c r="K33" s="35" t="s">
        <v>70</v>
      </c>
      <c r="L33" s="35" t="s">
        <v>71</v>
      </c>
      <c r="M33" s="41"/>
      <c r="N33" t="s">
        <v>114</v>
      </c>
      <c r="O33" t="s">
        <v>68</v>
      </c>
      <c r="P33" t="s">
        <v>69</v>
      </c>
      <c r="Q33" t="s">
        <v>70</v>
      </c>
      <c r="R33" t="s">
        <v>71</v>
      </c>
      <c r="T33" t="s">
        <v>114</v>
      </c>
      <c r="U33" t="s">
        <v>68</v>
      </c>
      <c r="V33" t="s">
        <v>69</v>
      </c>
      <c r="W33" t="s">
        <v>70</v>
      </c>
      <c r="X33" t="s">
        <v>71</v>
      </c>
      <c r="Y33" s="41"/>
      <c r="Z33" t="s">
        <v>69</v>
      </c>
      <c r="AA33" t="s">
        <v>70</v>
      </c>
      <c r="AB33" t="s">
        <v>71</v>
      </c>
      <c r="AC33" s="41"/>
    </row>
    <row r="34" spans="1:31" x14ac:dyDescent="0.25">
      <c r="A34" t="s">
        <v>115</v>
      </c>
      <c r="B34" t="s">
        <v>108</v>
      </c>
      <c r="C34" t="s">
        <v>12</v>
      </c>
      <c r="D34" t="s">
        <v>13</v>
      </c>
      <c r="E34" t="s">
        <v>14</v>
      </c>
      <c r="F34" t="b">
        <f t="shared" si="0"/>
        <v>0</v>
      </c>
      <c r="H34" t="s">
        <v>115</v>
      </c>
      <c r="I34" t="s">
        <v>108</v>
      </c>
      <c r="J34" s="34" t="s">
        <v>12</v>
      </c>
      <c r="K34" s="35" t="s">
        <v>13</v>
      </c>
      <c r="L34" s="35" t="s">
        <v>14</v>
      </c>
      <c r="M34" s="45">
        <v>6</v>
      </c>
      <c r="N34" t="s">
        <v>115</v>
      </c>
      <c r="O34" t="s">
        <v>108</v>
      </c>
      <c r="P34" t="s">
        <v>12</v>
      </c>
      <c r="Q34" t="s">
        <v>13</v>
      </c>
      <c r="R34" t="s">
        <v>14</v>
      </c>
      <c r="T34" t="s">
        <v>115</v>
      </c>
      <c r="U34" t="s">
        <v>108</v>
      </c>
      <c r="V34" t="s">
        <v>12</v>
      </c>
      <c r="W34" t="s">
        <v>13</v>
      </c>
      <c r="X34" t="s">
        <v>14</v>
      </c>
      <c r="Y34" s="45">
        <v>6</v>
      </c>
      <c r="Z34" t="s">
        <v>12</v>
      </c>
      <c r="AA34" t="s">
        <v>13</v>
      </c>
      <c r="AB34" t="s">
        <v>14</v>
      </c>
      <c r="AC34" s="45">
        <v>6</v>
      </c>
      <c r="AD34">
        <v>500</v>
      </c>
      <c r="AE34">
        <v>10</v>
      </c>
    </row>
    <row r="35" spans="1:31" x14ac:dyDescent="0.25">
      <c r="A35" t="s">
        <v>117</v>
      </c>
      <c r="B35" t="s">
        <v>110</v>
      </c>
      <c r="C35" t="s">
        <v>76</v>
      </c>
      <c r="D35" t="s">
        <v>77</v>
      </c>
      <c r="E35" t="s">
        <v>14</v>
      </c>
      <c r="F35" t="b">
        <f t="shared" si="0"/>
        <v>0</v>
      </c>
      <c r="H35" t="s">
        <v>117</v>
      </c>
      <c r="I35" t="s">
        <v>110</v>
      </c>
      <c r="J35" s="34" t="s">
        <v>76</v>
      </c>
      <c r="K35" s="35" t="s">
        <v>77</v>
      </c>
      <c r="L35" s="35" t="s">
        <v>14</v>
      </c>
      <c r="M35" s="45"/>
      <c r="N35" t="s">
        <v>117</v>
      </c>
      <c r="O35" t="s">
        <v>110</v>
      </c>
      <c r="P35" t="s">
        <v>76</v>
      </c>
      <c r="Q35" t="s">
        <v>77</v>
      </c>
      <c r="R35" t="s">
        <v>14</v>
      </c>
      <c r="T35" t="s">
        <v>117</v>
      </c>
      <c r="U35" t="s">
        <v>110</v>
      </c>
      <c r="V35" t="s">
        <v>76</v>
      </c>
      <c r="W35" t="s">
        <v>77</v>
      </c>
      <c r="X35" t="s">
        <v>14</v>
      </c>
      <c r="Y35" s="45"/>
      <c r="Z35" t="s">
        <v>76</v>
      </c>
      <c r="AA35" t="s">
        <v>77</v>
      </c>
      <c r="AB35" t="s">
        <v>14</v>
      </c>
      <c r="AC35" s="45"/>
    </row>
    <row r="36" spans="1:31" x14ac:dyDescent="0.25">
      <c r="A36" t="s">
        <v>119</v>
      </c>
      <c r="B36" t="s">
        <v>112</v>
      </c>
      <c r="C36" t="s">
        <v>64</v>
      </c>
      <c r="D36" t="s">
        <v>113</v>
      </c>
      <c r="E36" t="s">
        <v>82</v>
      </c>
      <c r="F36" t="b">
        <f t="shared" si="0"/>
        <v>0</v>
      </c>
      <c r="H36" t="s">
        <v>119</v>
      </c>
      <c r="I36" t="s">
        <v>112</v>
      </c>
      <c r="J36" s="34" t="s">
        <v>64</v>
      </c>
      <c r="K36" s="35" t="s">
        <v>113</v>
      </c>
      <c r="L36" s="35" t="s">
        <v>82</v>
      </c>
      <c r="M36" s="45"/>
      <c r="N36" t="s">
        <v>119</v>
      </c>
      <c r="O36" t="s">
        <v>112</v>
      </c>
      <c r="P36" t="s">
        <v>64</v>
      </c>
      <c r="Q36" t="s">
        <v>113</v>
      </c>
      <c r="R36" t="s">
        <v>82</v>
      </c>
      <c r="T36" t="s">
        <v>119</v>
      </c>
      <c r="U36" t="s">
        <v>112</v>
      </c>
      <c r="V36" t="s">
        <v>64</v>
      </c>
      <c r="W36" t="s">
        <v>113</v>
      </c>
      <c r="X36" t="s">
        <v>82</v>
      </c>
      <c r="Y36" s="45"/>
      <c r="Z36" t="s">
        <v>121</v>
      </c>
      <c r="AA36" t="s">
        <v>122</v>
      </c>
      <c r="AB36" t="s">
        <v>82</v>
      </c>
      <c r="AC36" s="45"/>
    </row>
    <row r="37" spans="1:31" x14ac:dyDescent="0.25">
      <c r="A37" t="s">
        <v>123</v>
      </c>
      <c r="B37" t="s">
        <v>68</v>
      </c>
      <c r="C37" t="s">
        <v>69</v>
      </c>
      <c r="D37" t="s">
        <v>70</v>
      </c>
      <c r="E37" t="s">
        <v>71</v>
      </c>
      <c r="F37" t="b">
        <f t="shared" si="0"/>
        <v>0</v>
      </c>
      <c r="H37" t="s">
        <v>123</v>
      </c>
      <c r="I37" t="s">
        <v>68</v>
      </c>
      <c r="J37" s="34" t="s">
        <v>69</v>
      </c>
      <c r="K37" s="35" t="s">
        <v>70</v>
      </c>
      <c r="L37" s="35" t="s">
        <v>71</v>
      </c>
      <c r="M37" s="45"/>
      <c r="N37" t="s">
        <v>123</v>
      </c>
      <c r="O37" t="s">
        <v>68</v>
      </c>
      <c r="P37" t="s">
        <v>69</v>
      </c>
      <c r="Q37" t="s">
        <v>70</v>
      </c>
      <c r="R37" t="s">
        <v>71</v>
      </c>
      <c r="T37" t="s">
        <v>123</v>
      </c>
      <c r="U37" t="s">
        <v>68</v>
      </c>
      <c r="V37" t="s">
        <v>69</v>
      </c>
      <c r="W37" t="s">
        <v>70</v>
      </c>
      <c r="X37" t="s">
        <v>71</v>
      </c>
      <c r="Y37" s="45"/>
      <c r="Z37" t="s">
        <v>125</v>
      </c>
      <c r="AA37" t="s">
        <v>126</v>
      </c>
      <c r="AB37" t="s">
        <v>127</v>
      </c>
      <c r="AC37" s="45"/>
    </row>
    <row r="38" spans="1:31" x14ac:dyDescent="0.25">
      <c r="A38" t="s">
        <v>128</v>
      </c>
      <c r="B38" t="s">
        <v>108</v>
      </c>
      <c r="C38" t="s">
        <v>12</v>
      </c>
      <c r="D38" t="s">
        <v>13</v>
      </c>
      <c r="E38" t="s">
        <v>14</v>
      </c>
      <c r="F38" t="b">
        <f t="shared" si="0"/>
        <v>0</v>
      </c>
      <c r="H38" t="s">
        <v>128</v>
      </c>
      <c r="I38" t="s">
        <v>108</v>
      </c>
      <c r="J38" s="34" t="s">
        <v>12</v>
      </c>
      <c r="K38" s="35" t="s">
        <v>13</v>
      </c>
      <c r="L38" s="35" t="s">
        <v>14</v>
      </c>
      <c r="M38" s="41">
        <v>7</v>
      </c>
      <c r="N38" t="s">
        <v>128</v>
      </c>
      <c r="O38" t="s">
        <v>108</v>
      </c>
      <c r="P38" t="s">
        <v>12</v>
      </c>
      <c r="Q38" t="s">
        <v>13</v>
      </c>
      <c r="R38" t="s">
        <v>14</v>
      </c>
      <c r="T38" t="s">
        <v>128</v>
      </c>
      <c r="U38" t="s">
        <v>108</v>
      </c>
      <c r="V38" t="s">
        <v>12</v>
      </c>
      <c r="W38" t="s">
        <v>13</v>
      </c>
      <c r="X38" t="s">
        <v>14</v>
      </c>
      <c r="Y38" s="41">
        <v>7</v>
      </c>
      <c r="Z38" t="s">
        <v>12</v>
      </c>
      <c r="AA38" t="s">
        <v>13</v>
      </c>
      <c r="AB38" t="s">
        <v>14</v>
      </c>
      <c r="AC38" s="41">
        <v>7</v>
      </c>
      <c r="AD38">
        <v>500</v>
      </c>
      <c r="AE38">
        <v>50</v>
      </c>
    </row>
    <row r="39" spans="1:31" x14ac:dyDescent="0.25">
      <c r="A39" t="s">
        <v>130</v>
      </c>
      <c r="B39" t="s">
        <v>110</v>
      </c>
      <c r="C39" t="s">
        <v>76</v>
      </c>
      <c r="D39" t="s">
        <v>77</v>
      </c>
      <c r="E39" t="s">
        <v>14</v>
      </c>
      <c r="F39" t="b">
        <f t="shared" si="0"/>
        <v>0</v>
      </c>
      <c r="H39" t="s">
        <v>130</v>
      </c>
      <c r="I39" t="s">
        <v>110</v>
      </c>
      <c r="J39" s="34" t="s">
        <v>76</v>
      </c>
      <c r="K39" s="35" t="s">
        <v>77</v>
      </c>
      <c r="L39" s="35" t="s">
        <v>14</v>
      </c>
      <c r="M39" s="41"/>
      <c r="N39" t="s">
        <v>130</v>
      </c>
      <c r="O39" t="s">
        <v>110</v>
      </c>
      <c r="P39" t="s">
        <v>76</v>
      </c>
      <c r="Q39" t="s">
        <v>77</v>
      </c>
      <c r="R39" t="s">
        <v>14</v>
      </c>
      <c r="T39" t="s">
        <v>130</v>
      </c>
      <c r="U39" t="s">
        <v>110</v>
      </c>
      <c r="V39" t="s">
        <v>76</v>
      </c>
      <c r="W39" t="s">
        <v>77</v>
      </c>
      <c r="X39" t="s">
        <v>14</v>
      </c>
      <c r="Y39" s="41"/>
      <c r="Z39" t="s">
        <v>76</v>
      </c>
      <c r="AA39" t="s">
        <v>77</v>
      </c>
      <c r="AB39" t="s">
        <v>14</v>
      </c>
      <c r="AC39" s="41"/>
    </row>
    <row r="40" spans="1:31" x14ac:dyDescent="0.25">
      <c r="A40" t="s">
        <v>132</v>
      </c>
      <c r="B40" t="s">
        <v>112</v>
      </c>
      <c r="C40" t="s">
        <v>64</v>
      </c>
      <c r="D40" t="s">
        <v>113</v>
      </c>
      <c r="E40" t="s">
        <v>82</v>
      </c>
      <c r="F40" t="b">
        <f t="shared" si="0"/>
        <v>0</v>
      </c>
      <c r="H40" t="s">
        <v>132</v>
      </c>
      <c r="I40" t="s">
        <v>112</v>
      </c>
      <c r="J40" s="34" t="s">
        <v>64</v>
      </c>
      <c r="K40" s="35" t="s">
        <v>113</v>
      </c>
      <c r="L40" s="35" t="s">
        <v>82</v>
      </c>
      <c r="M40" s="41"/>
      <c r="N40" t="s">
        <v>132</v>
      </c>
      <c r="O40" t="s">
        <v>112</v>
      </c>
      <c r="P40" t="s">
        <v>64</v>
      </c>
      <c r="Q40" t="s">
        <v>113</v>
      </c>
      <c r="R40" t="s">
        <v>82</v>
      </c>
      <c r="T40" t="s">
        <v>132</v>
      </c>
      <c r="U40" t="s">
        <v>112</v>
      </c>
      <c r="V40" t="s">
        <v>64</v>
      </c>
      <c r="W40" t="s">
        <v>113</v>
      </c>
      <c r="X40" t="s">
        <v>82</v>
      </c>
      <c r="Y40" s="41"/>
      <c r="Z40" t="s">
        <v>134</v>
      </c>
      <c r="AA40" t="s">
        <v>135</v>
      </c>
      <c r="AB40" t="s">
        <v>82</v>
      </c>
      <c r="AC40" s="41"/>
    </row>
    <row r="41" spans="1:31" x14ac:dyDescent="0.25">
      <c r="A41" t="s">
        <v>136</v>
      </c>
      <c r="B41" t="s">
        <v>68</v>
      </c>
      <c r="C41" t="s">
        <v>69</v>
      </c>
      <c r="D41" t="s">
        <v>70</v>
      </c>
      <c r="E41" t="s">
        <v>71</v>
      </c>
      <c r="F41" t="b">
        <f t="shared" si="0"/>
        <v>0</v>
      </c>
      <c r="H41" t="s">
        <v>136</v>
      </c>
      <c r="I41" t="s">
        <v>68</v>
      </c>
      <c r="J41" s="34" t="s">
        <v>69</v>
      </c>
      <c r="K41" s="35" t="s">
        <v>70</v>
      </c>
      <c r="L41" s="35" t="s">
        <v>71</v>
      </c>
      <c r="M41" s="41"/>
      <c r="N41" t="s">
        <v>136</v>
      </c>
      <c r="O41" t="s">
        <v>68</v>
      </c>
      <c r="P41" t="s">
        <v>69</v>
      </c>
      <c r="Q41" t="s">
        <v>70</v>
      </c>
      <c r="R41" t="s">
        <v>71</v>
      </c>
      <c r="T41" t="s">
        <v>136</v>
      </c>
      <c r="U41" t="s">
        <v>332</v>
      </c>
      <c r="V41" t="s">
        <v>69</v>
      </c>
      <c r="W41" t="s">
        <v>70</v>
      </c>
      <c r="X41" t="s">
        <v>71</v>
      </c>
      <c r="Y41" s="41"/>
      <c r="Z41" t="s">
        <v>138</v>
      </c>
      <c r="AA41" t="s">
        <v>139</v>
      </c>
      <c r="AB41" t="s">
        <v>140</v>
      </c>
      <c r="AC41" s="41"/>
    </row>
    <row r="42" spans="1:31" x14ac:dyDescent="0.25">
      <c r="A42" t="s">
        <v>141</v>
      </c>
      <c r="B42" t="s">
        <v>108</v>
      </c>
      <c r="C42" t="s">
        <v>12</v>
      </c>
      <c r="D42" t="s">
        <v>13</v>
      </c>
      <c r="E42" t="s">
        <v>14</v>
      </c>
      <c r="F42" t="b">
        <f t="shared" si="0"/>
        <v>0</v>
      </c>
      <c r="H42" t="s">
        <v>141</v>
      </c>
      <c r="I42" t="s">
        <v>108</v>
      </c>
      <c r="J42" s="34" t="s">
        <v>12</v>
      </c>
      <c r="K42" s="35" t="s">
        <v>13</v>
      </c>
      <c r="L42" s="35" t="s">
        <v>14</v>
      </c>
      <c r="M42" s="45">
        <v>8</v>
      </c>
      <c r="N42" t="s">
        <v>141</v>
      </c>
      <c r="O42" t="s">
        <v>108</v>
      </c>
      <c r="P42" t="s">
        <v>12</v>
      </c>
      <c r="Q42" t="s">
        <v>13</v>
      </c>
      <c r="R42" t="s">
        <v>14</v>
      </c>
      <c r="T42" t="s">
        <v>141</v>
      </c>
      <c r="U42" t="s">
        <v>102</v>
      </c>
      <c r="V42" t="s">
        <v>12</v>
      </c>
      <c r="W42" t="s">
        <v>13</v>
      </c>
      <c r="X42" t="s">
        <v>14</v>
      </c>
      <c r="Y42" s="45">
        <v>8</v>
      </c>
      <c r="Z42" t="s">
        <v>12</v>
      </c>
      <c r="AA42" t="s">
        <v>13</v>
      </c>
      <c r="AB42" t="s">
        <v>14</v>
      </c>
      <c r="AC42" s="45">
        <v>8</v>
      </c>
      <c r="AD42">
        <v>500</v>
      </c>
      <c r="AE42">
        <v>2</v>
      </c>
    </row>
    <row r="43" spans="1:31" x14ac:dyDescent="0.25">
      <c r="A43" t="s">
        <v>143</v>
      </c>
      <c r="B43" t="s">
        <v>110</v>
      </c>
      <c r="C43" t="s">
        <v>76</v>
      </c>
      <c r="D43" t="s">
        <v>77</v>
      </c>
      <c r="E43" t="s">
        <v>14</v>
      </c>
      <c r="F43" t="b">
        <f t="shared" si="0"/>
        <v>0</v>
      </c>
      <c r="H43" t="s">
        <v>143</v>
      </c>
      <c r="I43" t="s">
        <v>110</v>
      </c>
      <c r="J43" s="34" t="s">
        <v>76</v>
      </c>
      <c r="K43" s="35" t="s">
        <v>77</v>
      </c>
      <c r="L43" s="35" t="s">
        <v>14</v>
      </c>
      <c r="M43" s="45"/>
      <c r="N43" t="s">
        <v>143</v>
      </c>
      <c r="O43" t="s">
        <v>110</v>
      </c>
      <c r="P43" t="s">
        <v>76</v>
      </c>
      <c r="Q43" t="s">
        <v>77</v>
      </c>
      <c r="R43" t="s">
        <v>14</v>
      </c>
      <c r="T43" t="s">
        <v>143</v>
      </c>
      <c r="U43" t="s">
        <v>102</v>
      </c>
      <c r="V43" t="s">
        <v>12</v>
      </c>
      <c r="W43" t="s">
        <v>13</v>
      </c>
      <c r="X43" t="s">
        <v>14</v>
      </c>
      <c r="Y43" s="45"/>
      <c r="Z43" t="s">
        <v>76</v>
      </c>
      <c r="AA43" t="s">
        <v>77</v>
      </c>
      <c r="AB43" t="s">
        <v>14</v>
      </c>
      <c r="AC43" s="45"/>
    </row>
    <row r="44" spans="1:31" x14ac:dyDescent="0.25">
      <c r="A44" t="s">
        <v>145</v>
      </c>
      <c r="B44" t="s">
        <v>112</v>
      </c>
      <c r="C44" t="s">
        <v>64</v>
      </c>
      <c r="D44" t="s">
        <v>113</v>
      </c>
      <c r="E44" t="s">
        <v>82</v>
      </c>
      <c r="F44" t="b">
        <f t="shared" si="0"/>
        <v>0</v>
      </c>
      <c r="H44" t="s">
        <v>145</v>
      </c>
      <c r="I44" t="s">
        <v>112</v>
      </c>
      <c r="J44" s="34" t="s">
        <v>64</v>
      </c>
      <c r="K44" s="35" t="s">
        <v>113</v>
      </c>
      <c r="L44" s="35" t="s">
        <v>82</v>
      </c>
      <c r="M44" s="45"/>
      <c r="N44" t="s">
        <v>145</v>
      </c>
      <c r="O44" t="s">
        <v>112</v>
      </c>
      <c r="P44" t="s">
        <v>64</v>
      </c>
      <c r="Q44" t="s">
        <v>113</v>
      </c>
      <c r="R44" t="s">
        <v>82</v>
      </c>
      <c r="T44" t="s">
        <v>145</v>
      </c>
      <c r="U44" t="s">
        <v>102</v>
      </c>
      <c r="V44" t="s">
        <v>12</v>
      </c>
      <c r="W44" t="s">
        <v>13</v>
      </c>
      <c r="X44" t="s">
        <v>14</v>
      </c>
      <c r="Y44" s="45"/>
      <c r="Z44" t="s">
        <v>147</v>
      </c>
      <c r="AA44" t="s">
        <v>148</v>
      </c>
      <c r="AB44" t="s">
        <v>82</v>
      </c>
      <c r="AC44" s="45"/>
    </row>
    <row r="45" spans="1:31" x14ac:dyDescent="0.25">
      <c r="A45" s="22" t="s">
        <v>149</v>
      </c>
      <c r="B45" s="22" t="s">
        <v>332</v>
      </c>
      <c r="C45" s="22" t="s">
        <v>69</v>
      </c>
      <c r="D45" s="22" t="s">
        <v>70</v>
      </c>
      <c r="E45" s="22" t="s">
        <v>71</v>
      </c>
      <c r="F45" s="22" t="b">
        <f t="shared" si="0"/>
        <v>0</v>
      </c>
      <c r="G45" s="22"/>
      <c r="H45" s="22" t="s">
        <v>149</v>
      </c>
      <c r="I45" s="22" t="s">
        <v>332</v>
      </c>
      <c r="J45" s="34" t="s">
        <v>69</v>
      </c>
      <c r="K45" s="35" t="s">
        <v>70</v>
      </c>
      <c r="L45" s="35" t="s">
        <v>71</v>
      </c>
      <c r="M45" s="45"/>
      <c r="N45" s="22" t="s">
        <v>149</v>
      </c>
      <c r="O45" s="22" t="s">
        <v>332</v>
      </c>
      <c r="P45" s="22" t="s">
        <v>69</v>
      </c>
      <c r="Q45" s="22" t="s">
        <v>70</v>
      </c>
      <c r="R45" s="22" t="s">
        <v>71</v>
      </c>
      <c r="S45" s="22"/>
      <c r="T45" s="22" t="s">
        <v>149</v>
      </c>
      <c r="U45" s="22" t="s">
        <v>102</v>
      </c>
      <c r="V45" s="22" t="s">
        <v>12</v>
      </c>
      <c r="W45" s="22" t="s">
        <v>13</v>
      </c>
      <c r="X45" s="22" t="s">
        <v>14</v>
      </c>
      <c r="Y45" s="45"/>
      <c r="Z45" t="s">
        <v>151</v>
      </c>
      <c r="AA45" t="s">
        <v>152</v>
      </c>
      <c r="AB45" t="s">
        <v>153</v>
      </c>
      <c r="AC45" s="45"/>
    </row>
    <row r="46" spans="1:31" x14ac:dyDescent="0.25">
      <c r="A46" t="s">
        <v>154</v>
      </c>
      <c r="B46" t="s">
        <v>333</v>
      </c>
      <c r="C46" t="s">
        <v>12</v>
      </c>
      <c r="D46" t="s">
        <v>13</v>
      </c>
      <c r="E46" t="s">
        <v>14</v>
      </c>
      <c r="F46" t="b">
        <f t="shared" si="0"/>
        <v>0</v>
      </c>
      <c r="H46" t="s">
        <v>154</v>
      </c>
      <c r="I46" t="s">
        <v>333</v>
      </c>
      <c r="J46" s="34" t="s">
        <v>12</v>
      </c>
      <c r="K46" s="35" t="s">
        <v>13</v>
      </c>
      <c r="L46" s="35" t="s">
        <v>14</v>
      </c>
      <c r="M46" s="36"/>
      <c r="N46" t="s">
        <v>154</v>
      </c>
      <c r="O46" t="s">
        <v>333</v>
      </c>
      <c r="P46" t="s">
        <v>12</v>
      </c>
      <c r="Q46" t="s">
        <v>13</v>
      </c>
      <c r="R46" t="s">
        <v>14</v>
      </c>
      <c r="T46" t="s">
        <v>154</v>
      </c>
      <c r="U46" t="s">
        <v>333</v>
      </c>
      <c r="V46" t="s">
        <v>12</v>
      </c>
      <c r="W46" t="s">
        <v>13</v>
      </c>
      <c r="X46" t="s">
        <v>14</v>
      </c>
      <c r="Y46" s="36"/>
      <c r="Z46" t="s">
        <v>12</v>
      </c>
      <c r="AA46" t="s">
        <v>13</v>
      </c>
      <c r="AB46" t="s">
        <v>14</v>
      </c>
      <c r="AC46" s="36"/>
    </row>
    <row r="47" spans="1:31" x14ac:dyDescent="0.25">
      <c r="A47" t="s">
        <v>155</v>
      </c>
      <c r="B47" t="s">
        <v>334</v>
      </c>
      <c r="C47" t="s">
        <v>12</v>
      </c>
      <c r="D47" t="s">
        <v>13</v>
      </c>
      <c r="E47" t="s">
        <v>14</v>
      </c>
      <c r="F47" t="b">
        <f t="shared" si="0"/>
        <v>0</v>
      </c>
      <c r="H47" t="s">
        <v>155</v>
      </c>
      <c r="I47" t="s">
        <v>334</v>
      </c>
      <c r="J47" s="34" t="s">
        <v>12</v>
      </c>
      <c r="K47" s="35" t="s">
        <v>13</v>
      </c>
      <c r="L47" s="35" t="s">
        <v>14</v>
      </c>
      <c r="M47" s="36"/>
      <c r="N47" t="s">
        <v>155</v>
      </c>
      <c r="O47" t="s">
        <v>334</v>
      </c>
      <c r="P47" t="s">
        <v>12</v>
      </c>
      <c r="Q47" t="s">
        <v>13</v>
      </c>
      <c r="R47" t="s">
        <v>14</v>
      </c>
      <c r="T47" t="s">
        <v>155</v>
      </c>
      <c r="U47" t="s">
        <v>334</v>
      </c>
      <c r="V47" t="s">
        <v>12</v>
      </c>
      <c r="W47" t="s">
        <v>13</v>
      </c>
      <c r="X47" t="s">
        <v>14</v>
      </c>
      <c r="Y47" s="36"/>
      <c r="Z47" t="s">
        <v>12</v>
      </c>
      <c r="AA47" t="s">
        <v>13</v>
      </c>
      <c r="AB47" t="s">
        <v>14</v>
      </c>
      <c r="AC47" s="36"/>
    </row>
    <row r="48" spans="1:31" x14ac:dyDescent="0.25">
      <c r="A48" t="s">
        <v>156</v>
      </c>
      <c r="B48" t="s">
        <v>335</v>
      </c>
      <c r="C48" t="s">
        <v>336</v>
      </c>
      <c r="D48" t="s">
        <v>337</v>
      </c>
      <c r="E48" t="s">
        <v>14</v>
      </c>
      <c r="F48" t="b">
        <f t="shared" si="0"/>
        <v>0</v>
      </c>
      <c r="H48" t="s">
        <v>156</v>
      </c>
      <c r="I48" t="s">
        <v>335</v>
      </c>
      <c r="J48" s="34" t="s">
        <v>336</v>
      </c>
      <c r="K48" s="35" t="s">
        <v>337</v>
      </c>
      <c r="L48" s="35" t="s">
        <v>14</v>
      </c>
      <c r="M48" s="36"/>
      <c r="N48" s="22" t="s">
        <v>156</v>
      </c>
      <c r="O48" s="22" t="s">
        <v>335</v>
      </c>
      <c r="P48" s="22" t="s">
        <v>336</v>
      </c>
      <c r="Q48" s="22" t="s">
        <v>337</v>
      </c>
      <c r="R48" s="22" t="s">
        <v>14</v>
      </c>
      <c r="S48" s="22"/>
      <c r="T48" s="22" t="s">
        <v>156</v>
      </c>
      <c r="U48" s="22" t="s">
        <v>335</v>
      </c>
      <c r="V48" s="22" t="s">
        <v>336</v>
      </c>
      <c r="W48" s="22" t="s">
        <v>337</v>
      </c>
      <c r="X48" s="22" t="s">
        <v>14</v>
      </c>
      <c r="Y48" s="36"/>
      <c r="Z48" t="s">
        <v>12</v>
      </c>
      <c r="AA48" t="s">
        <v>13</v>
      </c>
      <c r="AB48" t="s">
        <v>14</v>
      </c>
      <c r="AC48" s="36"/>
    </row>
    <row r="49" spans="1:31" x14ac:dyDescent="0.25">
      <c r="A49" s="21" t="s">
        <v>158</v>
      </c>
      <c r="B49" s="21" t="s">
        <v>338</v>
      </c>
      <c r="C49" s="21" t="s">
        <v>339</v>
      </c>
      <c r="D49" s="21" t="s">
        <v>340</v>
      </c>
      <c r="E49" s="21" t="s">
        <v>341</v>
      </c>
      <c r="F49" s="21" t="b">
        <f t="shared" si="0"/>
        <v>0</v>
      </c>
      <c r="G49" s="21"/>
      <c r="H49" s="21" t="s">
        <v>158</v>
      </c>
      <c r="I49" s="21" t="s">
        <v>338</v>
      </c>
      <c r="J49" s="34" t="s">
        <v>339</v>
      </c>
      <c r="K49" s="35" t="s">
        <v>340</v>
      </c>
      <c r="L49" s="35" t="s">
        <v>341</v>
      </c>
      <c r="M49" s="36"/>
      <c r="N49" t="s">
        <v>158</v>
      </c>
      <c r="O49" t="s">
        <v>338</v>
      </c>
      <c r="P49" t="s">
        <v>339</v>
      </c>
      <c r="Q49" t="s">
        <v>340</v>
      </c>
      <c r="R49" t="s">
        <v>341</v>
      </c>
      <c r="T49" t="s">
        <v>158</v>
      </c>
      <c r="U49" t="s">
        <v>338</v>
      </c>
      <c r="V49" t="s">
        <v>339</v>
      </c>
      <c r="W49" t="s">
        <v>340</v>
      </c>
      <c r="X49" t="s">
        <v>341</v>
      </c>
      <c r="Y49" s="36"/>
      <c r="Z49" t="s">
        <v>12</v>
      </c>
      <c r="AA49" t="s">
        <v>13</v>
      </c>
      <c r="AB49" t="s">
        <v>14</v>
      </c>
      <c r="AC49" s="36"/>
    </row>
    <row r="50" spans="1:31" x14ac:dyDescent="0.25">
      <c r="A50" t="s">
        <v>160</v>
      </c>
      <c r="B50" t="s">
        <v>161</v>
      </c>
      <c r="C50" t="s">
        <v>162</v>
      </c>
      <c r="D50" t="s">
        <v>163</v>
      </c>
      <c r="E50" t="s">
        <v>14</v>
      </c>
      <c r="F50" t="b">
        <f t="shared" si="0"/>
        <v>0</v>
      </c>
      <c r="H50" t="s">
        <v>160</v>
      </c>
      <c r="I50" t="s">
        <v>350</v>
      </c>
      <c r="J50" s="34" t="s">
        <v>162</v>
      </c>
      <c r="K50" s="35" t="s">
        <v>163</v>
      </c>
      <c r="L50" s="35" t="s">
        <v>14</v>
      </c>
      <c r="M50" s="36"/>
      <c r="N50" t="s">
        <v>160</v>
      </c>
      <c r="O50" t="s">
        <v>161</v>
      </c>
      <c r="P50" t="s">
        <v>162</v>
      </c>
      <c r="Q50" t="s">
        <v>163</v>
      </c>
      <c r="R50" t="s">
        <v>14</v>
      </c>
      <c r="T50" t="s">
        <v>160</v>
      </c>
      <c r="U50" t="s">
        <v>161</v>
      </c>
      <c r="V50" t="s">
        <v>162</v>
      </c>
      <c r="W50" t="s">
        <v>163</v>
      </c>
      <c r="X50" t="s">
        <v>14</v>
      </c>
      <c r="Y50" s="36"/>
      <c r="Z50" t="s">
        <v>162</v>
      </c>
      <c r="AA50" t="s">
        <v>163</v>
      </c>
      <c r="AB50" t="s">
        <v>14</v>
      </c>
      <c r="AC50" s="36"/>
    </row>
    <row r="51" spans="1:31" x14ac:dyDescent="0.25">
      <c r="A51" t="s">
        <v>164</v>
      </c>
      <c r="B51" t="s">
        <v>165</v>
      </c>
      <c r="C51" t="s">
        <v>166</v>
      </c>
      <c r="D51" t="s">
        <v>167</v>
      </c>
      <c r="E51" t="s">
        <v>168</v>
      </c>
      <c r="F51" t="b">
        <f t="shared" si="0"/>
        <v>0</v>
      </c>
      <c r="H51" t="s">
        <v>164</v>
      </c>
      <c r="I51" t="s">
        <v>351</v>
      </c>
      <c r="J51" s="34" t="s">
        <v>166</v>
      </c>
      <c r="K51" s="35" t="s">
        <v>167</v>
      </c>
      <c r="L51" s="35" t="s">
        <v>168</v>
      </c>
      <c r="M51" s="36"/>
      <c r="N51" t="s">
        <v>164</v>
      </c>
      <c r="O51" t="s">
        <v>376</v>
      </c>
      <c r="P51" t="s">
        <v>166</v>
      </c>
      <c r="Q51" t="s">
        <v>167</v>
      </c>
      <c r="R51" t="s">
        <v>168</v>
      </c>
      <c r="T51" t="s">
        <v>164</v>
      </c>
      <c r="U51" t="s">
        <v>376</v>
      </c>
      <c r="V51" t="s">
        <v>166</v>
      </c>
      <c r="W51" t="s">
        <v>167</v>
      </c>
      <c r="X51" t="s">
        <v>168</v>
      </c>
      <c r="Y51" s="36"/>
      <c r="Z51" t="s">
        <v>166</v>
      </c>
      <c r="AA51" t="s">
        <v>167</v>
      </c>
      <c r="AB51" t="s">
        <v>168</v>
      </c>
      <c r="AC51" s="36"/>
    </row>
    <row r="52" spans="1:31" x14ac:dyDescent="0.25">
      <c r="A52" s="18" t="s">
        <v>169</v>
      </c>
      <c r="B52" s="18" t="s">
        <v>342</v>
      </c>
      <c r="C52" s="18" t="s">
        <v>171</v>
      </c>
      <c r="D52" s="18" t="s">
        <v>172</v>
      </c>
      <c r="E52" s="18" t="s">
        <v>14</v>
      </c>
      <c r="F52" s="18" t="b">
        <f t="shared" si="0"/>
        <v>1</v>
      </c>
      <c r="G52" s="18"/>
      <c r="H52" s="18" t="s">
        <v>169</v>
      </c>
      <c r="I52" s="18" t="s">
        <v>352</v>
      </c>
      <c r="J52" s="44" t="s">
        <v>353</v>
      </c>
      <c r="K52" s="43" t="s">
        <v>354</v>
      </c>
      <c r="L52" s="43" t="s">
        <v>14</v>
      </c>
      <c r="M52" s="46"/>
      <c r="N52" t="s">
        <v>169</v>
      </c>
      <c r="O52" t="s">
        <v>377</v>
      </c>
      <c r="P52" t="s">
        <v>171</v>
      </c>
      <c r="Q52" t="s">
        <v>172</v>
      </c>
      <c r="R52" t="s">
        <v>14</v>
      </c>
      <c r="T52" t="s">
        <v>169</v>
      </c>
      <c r="U52" t="s">
        <v>377</v>
      </c>
      <c r="V52" t="s">
        <v>171</v>
      </c>
      <c r="W52" t="s">
        <v>172</v>
      </c>
      <c r="X52" t="s">
        <v>14</v>
      </c>
      <c r="Y52" s="46"/>
      <c r="Z52" t="s">
        <v>171</v>
      </c>
      <c r="AA52" t="s">
        <v>172</v>
      </c>
      <c r="AB52" t="s">
        <v>14</v>
      </c>
      <c r="AC52" s="46"/>
    </row>
    <row r="53" spans="1:31" x14ac:dyDescent="0.25">
      <c r="A53" s="18" t="s">
        <v>173</v>
      </c>
      <c r="B53" s="18" t="s">
        <v>343</v>
      </c>
      <c r="C53" s="18" t="s">
        <v>175</v>
      </c>
      <c r="D53" s="18" t="s">
        <v>176</v>
      </c>
      <c r="E53" s="18" t="s">
        <v>177</v>
      </c>
      <c r="F53" s="18" t="b">
        <f t="shared" si="0"/>
        <v>1</v>
      </c>
      <c r="G53" s="18"/>
      <c r="H53" s="18" t="s">
        <v>173</v>
      </c>
      <c r="I53" s="18" t="s">
        <v>355</v>
      </c>
      <c r="J53" s="44" t="s">
        <v>356</v>
      </c>
      <c r="K53" s="43" t="s">
        <v>357</v>
      </c>
      <c r="L53" s="43" t="s">
        <v>358</v>
      </c>
      <c r="M53" s="41">
        <v>1</v>
      </c>
      <c r="N53" t="s">
        <v>173</v>
      </c>
      <c r="O53" t="s">
        <v>378</v>
      </c>
      <c r="P53" t="s">
        <v>379</v>
      </c>
      <c r="Q53" t="s">
        <v>380</v>
      </c>
      <c r="R53" t="s">
        <v>177</v>
      </c>
      <c r="T53" t="s">
        <v>173</v>
      </c>
      <c r="U53" t="s">
        <v>378</v>
      </c>
      <c r="V53" t="s">
        <v>379</v>
      </c>
      <c r="W53" t="s">
        <v>380</v>
      </c>
      <c r="X53" t="s">
        <v>177</v>
      </c>
      <c r="Y53" s="41">
        <v>1</v>
      </c>
      <c r="Z53" t="s">
        <v>175</v>
      </c>
      <c r="AA53" t="s">
        <v>176</v>
      </c>
      <c r="AB53" t="s">
        <v>177</v>
      </c>
      <c r="AC53" s="41">
        <v>1</v>
      </c>
      <c r="AD53">
        <v>500</v>
      </c>
      <c r="AE53">
        <v>1</v>
      </c>
    </row>
    <row r="54" spans="1:31" x14ac:dyDescent="0.25">
      <c r="A54" s="18" t="s">
        <v>178</v>
      </c>
      <c r="B54" s="18" t="s">
        <v>214</v>
      </c>
      <c r="C54" s="18" t="s">
        <v>215</v>
      </c>
      <c r="D54" s="18" t="s">
        <v>216</v>
      </c>
      <c r="E54" s="18" t="s">
        <v>182</v>
      </c>
      <c r="F54" s="18" t="b">
        <f t="shared" si="0"/>
        <v>1</v>
      </c>
      <c r="G54" s="18"/>
      <c r="H54" s="18" t="s">
        <v>178</v>
      </c>
      <c r="I54" s="18" t="s">
        <v>359</v>
      </c>
      <c r="J54" s="44" t="s">
        <v>360</v>
      </c>
      <c r="K54" s="43" t="s">
        <v>361</v>
      </c>
      <c r="L54" s="43" t="s">
        <v>192</v>
      </c>
      <c r="M54" s="41"/>
      <c r="N54" t="s">
        <v>178</v>
      </c>
      <c r="O54" t="s">
        <v>381</v>
      </c>
      <c r="P54" t="s">
        <v>382</v>
      </c>
      <c r="Q54" t="s">
        <v>383</v>
      </c>
      <c r="R54" t="s">
        <v>202</v>
      </c>
      <c r="T54" t="s">
        <v>178</v>
      </c>
      <c r="U54" t="s">
        <v>381</v>
      </c>
      <c r="V54" t="s">
        <v>382</v>
      </c>
      <c r="W54" t="s">
        <v>383</v>
      </c>
      <c r="X54" t="s">
        <v>202</v>
      </c>
      <c r="Y54" s="41"/>
      <c r="Z54" t="s">
        <v>180</v>
      </c>
      <c r="AA54" t="s">
        <v>181</v>
      </c>
      <c r="AB54" t="s">
        <v>182</v>
      </c>
      <c r="AC54" s="41"/>
    </row>
    <row r="55" spans="1:31" x14ac:dyDescent="0.25">
      <c r="A55" s="18" t="s">
        <v>183</v>
      </c>
      <c r="B55" s="18" t="s">
        <v>210</v>
      </c>
      <c r="C55" s="18" t="s">
        <v>211</v>
      </c>
      <c r="D55" s="18" t="s">
        <v>212</v>
      </c>
      <c r="E55" s="18" t="s">
        <v>197</v>
      </c>
      <c r="F55" s="18" t="b">
        <f t="shared" si="0"/>
        <v>1</v>
      </c>
      <c r="G55" s="18"/>
      <c r="H55" s="18" t="s">
        <v>183</v>
      </c>
      <c r="I55" s="18" t="s">
        <v>362</v>
      </c>
      <c r="J55" s="44" t="s">
        <v>185</v>
      </c>
      <c r="K55" s="43" t="s">
        <v>186</v>
      </c>
      <c r="L55" s="43" t="s">
        <v>187</v>
      </c>
      <c r="M55" s="45">
        <v>2</v>
      </c>
      <c r="N55" t="s">
        <v>183</v>
      </c>
      <c r="O55" t="s">
        <v>362</v>
      </c>
      <c r="P55" t="s">
        <v>185</v>
      </c>
      <c r="Q55" t="s">
        <v>186</v>
      </c>
      <c r="R55" t="s">
        <v>187</v>
      </c>
      <c r="T55" t="s">
        <v>183</v>
      </c>
      <c r="U55" t="s">
        <v>362</v>
      </c>
      <c r="V55" t="s">
        <v>185</v>
      </c>
      <c r="W55" t="s">
        <v>186</v>
      </c>
      <c r="X55" t="s">
        <v>187</v>
      </c>
      <c r="Y55" s="45">
        <v>2</v>
      </c>
      <c r="Z55" t="s">
        <v>185</v>
      </c>
      <c r="AA55" t="s">
        <v>186</v>
      </c>
      <c r="AB55" t="s">
        <v>187</v>
      </c>
      <c r="AC55" s="45">
        <v>2</v>
      </c>
      <c r="AD55">
        <v>100</v>
      </c>
      <c r="AE55">
        <v>1</v>
      </c>
    </row>
    <row r="56" spans="1:31" x14ac:dyDescent="0.25">
      <c r="A56" s="18" t="s">
        <v>188</v>
      </c>
      <c r="B56" s="18" t="s">
        <v>214</v>
      </c>
      <c r="C56" s="18" t="s">
        <v>215</v>
      </c>
      <c r="D56" s="18" t="s">
        <v>216</v>
      </c>
      <c r="E56" s="18" t="s">
        <v>182</v>
      </c>
      <c r="F56" s="18" t="b">
        <f t="shared" si="0"/>
        <v>1</v>
      </c>
      <c r="G56" s="18"/>
      <c r="H56" s="18" t="s">
        <v>188</v>
      </c>
      <c r="I56" s="18" t="s">
        <v>363</v>
      </c>
      <c r="J56" s="44" t="s">
        <v>190</v>
      </c>
      <c r="K56" s="43" t="s">
        <v>191</v>
      </c>
      <c r="L56" s="43" t="s">
        <v>192</v>
      </c>
      <c r="M56" s="45"/>
      <c r="N56" t="s">
        <v>188</v>
      </c>
      <c r="O56" t="s">
        <v>363</v>
      </c>
      <c r="P56" t="s">
        <v>190</v>
      </c>
      <c r="Q56" t="s">
        <v>191</v>
      </c>
      <c r="R56" t="s">
        <v>192</v>
      </c>
      <c r="T56" t="s">
        <v>188</v>
      </c>
      <c r="U56" t="s">
        <v>363</v>
      </c>
      <c r="V56" t="s">
        <v>190</v>
      </c>
      <c r="W56" t="s">
        <v>191</v>
      </c>
      <c r="X56" t="s">
        <v>192</v>
      </c>
      <c r="Y56" s="45"/>
      <c r="Z56" t="s">
        <v>190</v>
      </c>
      <c r="AA56" t="s">
        <v>191</v>
      </c>
      <c r="AB56" t="s">
        <v>192</v>
      </c>
      <c r="AC56" s="45"/>
    </row>
    <row r="57" spans="1:31" x14ac:dyDescent="0.25">
      <c r="A57" t="s">
        <v>193</v>
      </c>
      <c r="B57" t="s">
        <v>210</v>
      </c>
      <c r="C57" t="s">
        <v>211</v>
      </c>
      <c r="D57" t="s">
        <v>212</v>
      </c>
      <c r="E57" t="s">
        <v>197</v>
      </c>
      <c r="F57" t="b">
        <f t="shared" si="0"/>
        <v>0</v>
      </c>
      <c r="H57" t="s">
        <v>193</v>
      </c>
      <c r="I57" t="s">
        <v>210</v>
      </c>
      <c r="J57" s="34" t="s">
        <v>211</v>
      </c>
      <c r="K57" s="35" t="s">
        <v>212</v>
      </c>
      <c r="L57" s="35" t="s">
        <v>197</v>
      </c>
      <c r="M57" s="41">
        <v>3</v>
      </c>
      <c r="N57" t="s">
        <v>193</v>
      </c>
      <c r="O57" t="s">
        <v>210</v>
      </c>
      <c r="P57" t="s">
        <v>211</v>
      </c>
      <c r="Q57" t="s">
        <v>212</v>
      </c>
      <c r="R57" t="s">
        <v>197</v>
      </c>
      <c r="T57" t="s">
        <v>193</v>
      </c>
      <c r="U57" t="s">
        <v>210</v>
      </c>
      <c r="V57" t="s">
        <v>211</v>
      </c>
      <c r="W57" t="s">
        <v>212</v>
      </c>
      <c r="X57" t="s">
        <v>197</v>
      </c>
      <c r="Y57" s="41">
        <v>3</v>
      </c>
      <c r="Z57" t="s">
        <v>195</v>
      </c>
      <c r="AA57" t="s">
        <v>196</v>
      </c>
      <c r="AB57" t="s">
        <v>197</v>
      </c>
      <c r="AC57" s="41">
        <v>3</v>
      </c>
      <c r="AD57">
        <v>200</v>
      </c>
      <c r="AE57">
        <v>1</v>
      </c>
    </row>
    <row r="58" spans="1:31" x14ac:dyDescent="0.25">
      <c r="A58" t="s">
        <v>198</v>
      </c>
      <c r="B58" t="s">
        <v>214</v>
      </c>
      <c r="C58" t="s">
        <v>215</v>
      </c>
      <c r="D58" t="s">
        <v>216</v>
      </c>
      <c r="E58" t="s">
        <v>182</v>
      </c>
      <c r="F58" t="b">
        <f t="shared" si="0"/>
        <v>0</v>
      </c>
      <c r="H58" t="s">
        <v>198</v>
      </c>
      <c r="I58" t="s">
        <v>214</v>
      </c>
      <c r="J58" s="34" t="s">
        <v>215</v>
      </c>
      <c r="K58" s="35" t="s">
        <v>216</v>
      </c>
      <c r="L58" s="35" t="s">
        <v>182</v>
      </c>
      <c r="M58" s="41"/>
      <c r="N58" t="s">
        <v>198</v>
      </c>
      <c r="O58" t="s">
        <v>214</v>
      </c>
      <c r="P58" t="s">
        <v>215</v>
      </c>
      <c r="Q58" t="s">
        <v>216</v>
      </c>
      <c r="R58" t="s">
        <v>182</v>
      </c>
      <c r="T58" t="s">
        <v>198</v>
      </c>
      <c r="U58" t="s">
        <v>214</v>
      </c>
      <c r="V58" t="s">
        <v>215</v>
      </c>
      <c r="W58" t="s">
        <v>216</v>
      </c>
      <c r="X58" t="s">
        <v>182</v>
      </c>
      <c r="Y58" s="41"/>
      <c r="Z58" t="s">
        <v>200</v>
      </c>
      <c r="AA58" t="s">
        <v>201</v>
      </c>
      <c r="AB58" t="s">
        <v>202</v>
      </c>
      <c r="AC58" s="41"/>
    </row>
    <row r="59" spans="1:31" x14ac:dyDescent="0.25">
      <c r="A59" t="s">
        <v>203</v>
      </c>
      <c r="B59" t="s">
        <v>210</v>
      </c>
      <c r="C59" t="s">
        <v>211</v>
      </c>
      <c r="D59" t="s">
        <v>212</v>
      </c>
      <c r="E59" t="s">
        <v>197</v>
      </c>
      <c r="F59" t="b">
        <f t="shared" si="0"/>
        <v>0</v>
      </c>
      <c r="H59" t="s">
        <v>203</v>
      </c>
      <c r="I59" t="s">
        <v>210</v>
      </c>
      <c r="J59" s="34" t="s">
        <v>211</v>
      </c>
      <c r="K59" s="35" t="s">
        <v>212</v>
      </c>
      <c r="L59" s="35" t="s">
        <v>197</v>
      </c>
      <c r="M59" s="45">
        <v>4</v>
      </c>
      <c r="N59" t="s">
        <v>203</v>
      </c>
      <c r="O59" t="s">
        <v>210</v>
      </c>
      <c r="P59" t="s">
        <v>211</v>
      </c>
      <c r="Q59" t="s">
        <v>212</v>
      </c>
      <c r="R59" t="s">
        <v>197</v>
      </c>
      <c r="T59" t="s">
        <v>203</v>
      </c>
      <c r="U59" t="s">
        <v>210</v>
      </c>
      <c r="V59" t="s">
        <v>211</v>
      </c>
      <c r="W59" t="s">
        <v>212</v>
      </c>
      <c r="X59" t="s">
        <v>197</v>
      </c>
      <c r="Y59" s="45">
        <v>4</v>
      </c>
      <c r="Z59" t="s">
        <v>12</v>
      </c>
      <c r="AA59" t="s">
        <v>13</v>
      </c>
      <c r="AB59" t="s">
        <v>14</v>
      </c>
      <c r="AC59" s="45">
        <v>4</v>
      </c>
      <c r="AD59">
        <v>0</v>
      </c>
      <c r="AE59">
        <v>1</v>
      </c>
    </row>
    <row r="60" spans="1:31" x14ac:dyDescent="0.25">
      <c r="A60" t="s">
        <v>205</v>
      </c>
      <c r="B60" t="s">
        <v>214</v>
      </c>
      <c r="C60" t="s">
        <v>215</v>
      </c>
      <c r="D60" t="s">
        <v>216</v>
      </c>
      <c r="E60" t="s">
        <v>182</v>
      </c>
      <c r="F60" t="b">
        <f t="shared" si="0"/>
        <v>0</v>
      </c>
      <c r="H60" t="s">
        <v>205</v>
      </c>
      <c r="I60" t="s">
        <v>214</v>
      </c>
      <c r="J60" s="34" t="s">
        <v>215</v>
      </c>
      <c r="K60" s="35" t="s">
        <v>216</v>
      </c>
      <c r="L60" s="35" t="s">
        <v>182</v>
      </c>
      <c r="M60" s="45"/>
      <c r="N60" t="s">
        <v>205</v>
      </c>
      <c r="O60" t="s">
        <v>214</v>
      </c>
      <c r="P60" t="s">
        <v>215</v>
      </c>
      <c r="Q60" t="s">
        <v>216</v>
      </c>
      <c r="R60" t="s">
        <v>182</v>
      </c>
      <c r="T60" t="s">
        <v>205</v>
      </c>
      <c r="U60" t="s">
        <v>214</v>
      </c>
      <c r="V60" t="s">
        <v>215</v>
      </c>
      <c r="W60" t="s">
        <v>216</v>
      </c>
      <c r="X60" t="s">
        <v>182</v>
      </c>
      <c r="Y60" s="45"/>
      <c r="Z60" t="s">
        <v>207</v>
      </c>
      <c r="AA60" t="s">
        <v>208</v>
      </c>
      <c r="AB60" t="s">
        <v>14</v>
      </c>
      <c r="AC60" s="45"/>
    </row>
    <row r="61" spans="1:31" x14ac:dyDescent="0.25">
      <c r="A61" t="s">
        <v>209</v>
      </c>
      <c r="B61" t="s">
        <v>210</v>
      </c>
      <c r="C61" t="s">
        <v>211</v>
      </c>
      <c r="D61" t="s">
        <v>212</v>
      </c>
      <c r="E61" t="s">
        <v>197</v>
      </c>
      <c r="F61" t="b">
        <f t="shared" si="0"/>
        <v>0</v>
      </c>
      <c r="H61" t="s">
        <v>209</v>
      </c>
      <c r="I61" t="s">
        <v>210</v>
      </c>
      <c r="J61" s="34" t="s">
        <v>211</v>
      </c>
      <c r="K61" s="35" t="s">
        <v>212</v>
      </c>
      <c r="L61" s="35" t="s">
        <v>197</v>
      </c>
      <c r="M61" s="41">
        <v>5</v>
      </c>
      <c r="N61" t="s">
        <v>209</v>
      </c>
      <c r="O61" t="s">
        <v>210</v>
      </c>
      <c r="P61" t="s">
        <v>211</v>
      </c>
      <c r="Q61" t="s">
        <v>212</v>
      </c>
      <c r="R61" t="s">
        <v>197</v>
      </c>
      <c r="T61" t="s">
        <v>209</v>
      </c>
      <c r="U61" t="s">
        <v>210</v>
      </c>
      <c r="V61" t="s">
        <v>211</v>
      </c>
      <c r="W61" t="s">
        <v>212</v>
      </c>
      <c r="X61" t="s">
        <v>197</v>
      </c>
      <c r="Y61" s="41">
        <v>5</v>
      </c>
      <c r="Z61" t="s">
        <v>211</v>
      </c>
      <c r="AA61" t="s">
        <v>212</v>
      </c>
      <c r="AB61" t="s">
        <v>197</v>
      </c>
      <c r="AC61" s="41">
        <v>5</v>
      </c>
      <c r="AD61">
        <v>500</v>
      </c>
      <c r="AE61">
        <v>1</v>
      </c>
    </row>
    <row r="62" spans="1:31" x14ac:dyDescent="0.25">
      <c r="A62" t="s">
        <v>213</v>
      </c>
      <c r="B62" t="s">
        <v>214</v>
      </c>
      <c r="C62" t="s">
        <v>215</v>
      </c>
      <c r="D62" t="s">
        <v>216</v>
      </c>
      <c r="E62" t="s">
        <v>182</v>
      </c>
      <c r="F62" t="b">
        <f t="shared" si="0"/>
        <v>0</v>
      </c>
      <c r="H62" t="s">
        <v>213</v>
      </c>
      <c r="I62" t="s">
        <v>214</v>
      </c>
      <c r="J62" s="34" t="s">
        <v>215</v>
      </c>
      <c r="K62" s="35" t="s">
        <v>216</v>
      </c>
      <c r="L62" s="35" t="s">
        <v>182</v>
      </c>
      <c r="M62" s="41"/>
      <c r="N62" t="s">
        <v>213</v>
      </c>
      <c r="O62" t="s">
        <v>214</v>
      </c>
      <c r="P62" t="s">
        <v>215</v>
      </c>
      <c r="Q62" t="s">
        <v>216</v>
      </c>
      <c r="R62" t="s">
        <v>182</v>
      </c>
      <c r="T62" t="s">
        <v>213</v>
      </c>
      <c r="U62" t="s">
        <v>214</v>
      </c>
      <c r="V62" t="s">
        <v>215</v>
      </c>
      <c r="W62" t="s">
        <v>216</v>
      </c>
      <c r="X62" t="s">
        <v>182</v>
      </c>
      <c r="Y62" s="41"/>
      <c r="Z62" t="s">
        <v>215</v>
      </c>
      <c r="AA62" t="s">
        <v>216</v>
      </c>
      <c r="AB62" t="s">
        <v>182</v>
      </c>
      <c r="AC62" s="41"/>
    </row>
    <row r="63" spans="1:31" x14ac:dyDescent="0.25">
      <c r="A63" t="s">
        <v>217</v>
      </c>
      <c r="B63" t="s">
        <v>210</v>
      </c>
      <c r="C63" t="s">
        <v>211</v>
      </c>
      <c r="D63" t="s">
        <v>212</v>
      </c>
      <c r="E63" t="s">
        <v>197</v>
      </c>
      <c r="F63" t="b">
        <f t="shared" si="0"/>
        <v>0</v>
      </c>
      <c r="H63" t="s">
        <v>217</v>
      </c>
      <c r="I63" t="s">
        <v>210</v>
      </c>
      <c r="J63" s="34" t="s">
        <v>211</v>
      </c>
      <c r="K63" s="35" t="s">
        <v>212</v>
      </c>
      <c r="L63" s="35" t="s">
        <v>197</v>
      </c>
      <c r="M63" s="45">
        <v>6</v>
      </c>
      <c r="N63" t="s">
        <v>217</v>
      </c>
      <c r="O63" t="s">
        <v>210</v>
      </c>
      <c r="P63" t="s">
        <v>211</v>
      </c>
      <c r="Q63" t="s">
        <v>212</v>
      </c>
      <c r="R63" t="s">
        <v>197</v>
      </c>
      <c r="T63" t="s">
        <v>217</v>
      </c>
      <c r="U63" t="s">
        <v>210</v>
      </c>
      <c r="V63" t="s">
        <v>211</v>
      </c>
      <c r="W63" t="s">
        <v>212</v>
      </c>
      <c r="X63" t="s">
        <v>197</v>
      </c>
      <c r="Y63" s="45">
        <v>6</v>
      </c>
      <c r="Z63" t="s">
        <v>211</v>
      </c>
      <c r="AA63" t="s">
        <v>212</v>
      </c>
      <c r="AB63" t="s">
        <v>197</v>
      </c>
      <c r="AC63" s="45">
        <v>6</v>
      </c>
      <c r="AD63">
        <v>500</v>
      </c>
      <c r="AE63">
        <v>10</v>
      </c>
    </row>
    <row r="64" spans="1:31" x14ac:dyDescent="0.25">
      <c r="A64" t="s">
        <v>218</v>
      </c>
      <c r="B64" t="s">
        <v>214</v>
      </c>
      <c r="C64" t="s">
        <v>215</v>
      </c>
      <c r="D64" t="s">
        <v>216</v>
      </c>
      <c r="E64" t="s">
        <v>182</v>
      </c>
      <c r="F64" t="b">
        <f t="shared" si="0"/>
        <v>0</v>
      </c>
      <c r="H64" t="s">
        <v>218</v>
      </c>
      <c r="I64" t="s">
        <v>214</v>
      </c>
      <c r="J64" s="34" t="s">
        <v>215</v>
      </c>
      <c r="K64" s="35" t="s">
        <v>216</v>
      </c>
      <c r="L64" s="35" t="s">
        <v>182</v>
      </c>
      <c r="M64" s="45"/>
      <c r="N64" t="s">
        <v>218</v>
      </c>
      <c r="O64" t="s">
        <v>214</v>
      </c>
      <c r="P64" t="s">
        <v>215</v>
      </c>
      <c r="Q64" t="s">
        <v>216</v>
      </c>
      <c r="R64" t="s">
        <v>182</v>
      </c>
      <c r="T64" t="s">
        <v>218</v>
      </c>
      <c r="U64" t="s">
        <v>221</v>
      </c>
      <c r="V64" t="s">
        <v>215</v>
      </c>
      <c r="W64" t="s">
        <v>216</v>
      </c>
      <c r="X64" t="s">
        <v>182</v>
      </c>
      <c r="Y64" s="45"/>
      <c r="Z64" t="s">
        <v>215</v>
      </c>
      <c r="AA64" t="s">
        <v>216</v>
      </c>
      <c r="AB64" t="s">
        <v>182</v>
      </c>
      <c r="AC64" s="45"/>
    </row>
    <row r="65" spans="1:31" x14ac:dyDescent="0.25">
      <c r="A65" t="s">
        <v>219</v>
      </c>
      <c r="B65" t="s">
        <v>210</v>
      </c>
      <c r="C65" t="s">
        <v>211</v>
      </c>
      <c r="D65" t="s">
        <v>212</v>
      </c>
      <c r="E65" t="s">
        <v>197</v>
      </c>
      <c r="F65" t="b">
        <f t="shared" si="0"/>
        <v>0</v>
      </c>
      <c r="H65" t="s">
        <v>219</v>
      </c>
      <c r="I65" t="s">
        <v>210</v>
      </c>
      <c r="J65" s="34" t="s">
        <v>211</v>
      </c>
      <c r="K65" s="35" t="s">
        <v>212</v>
      </c>
      <c r="L65" s="35" t="s">
        <v>197</v>
      </c>
      <c r="M65" s="41">
        <v>7</v>
      </c>
      <c r="N65" t="s">
        <v>219</v>
      </c>
      <c r="O65" t="s">
        <v>210</v>
      </c>
      <c r="P65" t="s">
        <v>211</v>
      </c>
      <c r="Q65" t="s">
        <v>212</v>
      </c>
      <c r="R65" t="s">
        <v>197</v>
      </c>
      <c r="T65" t="s">
        <v>219</v>
      </c>
      <c r="U65" t="s">
        <v>223</v>
      </c>
      <c r="V65" t="s">
        <v>211</v>
      </c>
      <c r="W65" t="s">
        <v>212</v>
      </c>
      <c r="X65" t="s">
        <v>197</v>
      </c>
      <c r="Y65" s="41">
        <v>7</v>
      </c>
      <c r="Z65" t="s">
        <v>211</v>
      </c>
      <c r="AA65" t="s">
        <v>212</v>
      </c>
      <c r="AB65" t="s">
        <v>197</v>
      </c>
      <c r="AC65" s="41">
        <v>7</v>
      </c>
      <c r="AD65">
        <v>500</v>
      </c>
      <c r="AE65">
        <v>50</v>
      </c>
    </row>
    <row r="66" spans="1:31" x14ac:dyDescent="0.25">
      <c r="A66" t="s">
        <v>220</v>
      </c>
      <c r="B66" t="s">
        <v>221</v>
      </c>
      <c r="C66" t="s">
        <v>215</v>
      </c>
      <c r="D66" t="s">
        <v>216</v>
      </c>
      <c r="E66" t="s">
        <v>182</v>
      </c>
      <c r="F66" t="b">
        <f t="shared" si="0"/>
        <v>0</v>
      </c>
      <c r="H66" t="s">
        <v>220</v>
      </c>
      <c r="I66" t="s">
        <v>221</v>
      </c>
      <c r="J66" s="34" t="s">
        <v>215</v>
      </c>
      <c r="K66" s="35" t="s">
        <v>216</v>
      </c>
      <c r="L66" s="35" t="s">
        <v>182</v>
      </c>
      <c r="M66" s="41"/>
      <c r="N66" t="s">
        <v>220</v>
      </c>
      <c r="O66" t="s">
        <v>221</v>
      </c>
      <c r="P66" t="s">
        <v>215</v>
      </c>
      <c r="Q66" t="s">
        <v>216</v>
      </c>
      <c r="R66" t="s">
        <v>182</v>
      </c>
      <c r="T66" t="s">
        <v>220</v>
      </c>
      <c r="U66" t="s">
        <v>225</v>
      </c>
      <c r="V66" t="s">
        <v>226</v>
      </c>
      <c r="W66" t="s">
        <v>227</v>
      </c>
      <c r="X66" t="s">
        <v>182</v>
      </c>
      <c r="Y66" s="41"/>
      <c r="Z66" t="s">
        <v>215</v>
      </c>
      <c r="AA66" t="s">
        <v>216</v>
      </c>
      <c r="AB66" t="s">
        <v>182</v>
      </c>
      <c r="AC66" s="41"/>
    </row>
    <row r="67" spans="1:31" x14ac:dyDescent="0.25">
      <c r="A67" t="s">
        <v>222</v>
      </c>
      <c r="B67" t="s">
        <v>223</v>
      </c>
      <c r="C67" t="s">
        <v>211</v>
      </c>
      <c r="D67" t="s">
        <v>212</v>
      </c>
      <c r="E67" t="s">
        <v>197</v>
      </c>
      <c r="F67" t="b">
        <f t="shared" ref="F67:F69" si="1">D67&lt;&gt;K67</f>
        <v>0</v>
      </c>
      <c r="H67" t="s">
        <v>222</v>
      </c>
      <c r="I67" t="s">
        <v>223</v>
      </c>
      <c r="J67" s="34" t="s">
        <v>211</v>
      </c>
      <c r="K67" s="35" t="s">
        <v>212</v>
      </c>
      <c r="L67" s="35" t="s">
        <v>197</v>
      </c>
      <c r="M67" s="45">
        <v>8</v>
      </c>
      <c r="N67" t="s">
        <v>222</v>
      </c>
      <c r="O67" t="s">
        <v>223</v>
      </c>
      <c r="P67" t="s">
        <v>211</v>
      </c>
      <c r="Q67" t="s">
        <v>212</v>
      </c>
      <c r="R67" t="s">
        <v>197</v>
      </c>
      <c r="T67" t="s">
        <v>222</v>
      </c>
      <c r="U67" t="s">
        <v>102</v>
      </c>
      <c r="V67" t="s">
        <v>12</v>
      </c>
      <c r="W67" t="s">
        <v>13</v>
      </c>
      <c r="X67" t="s">
        <v>14</v>
      </c>
      <c r="Y67" s="45">
        <v>8</v>
      </c>
      <c r="Z67" t="s">
        <v>211</v>
      </c>
      <c r="AA67" t="s">
        <v>212</v>
      </c>
      <c r="AB67" t="s">
        <v>197</v>
      </c>
      <c r="AC67" s="45">
        <v>8</v>
      </c>
      <c r="AD67">
        <v>500</v>
      </c>
      <c r="AE67">
        <v>2</v>
      </c>
    </row>
    <row r="68" spans="1:31" x14ac:dyDescent="0.25">
      <c r="A68" t="s">
        <v>224</v>
      </c>
      <c r="B68" t="s">
        <v>225</v>
      </c>
      <c r="C68" t="s">
        <v>226</v>
      </c>
      <c r="D68" t="s">
        <v>227</v>
      </c>
      <c r="E68" t="s">
        <v>182</v>
      </c>
      <c r="F68" t="b">
        <f t="shared" si="1"/>
        <v>0</v>
      </c>
      <c r="H68" t="s">
        <v>224</v>
      </c>
      <c r="I68" t="s">
        <v>225</v>
      </c>
      <c r="J68" s="34" t="s">
        <v>226</v>
      </c>
      <c r="K68" s="35" t="s">
        <v>227</v>
      </c>
      <c r="L68" s="35" t="s">
        <v>182</v>
      </c>
      <c r="M68" s="45"/>
      <c r="N68" t="s">
        <v>224</v>
      </c>
      <c r="O68" t="s">
        <v>225</v>
      </c>
      <c r="P68" t="s">
        <v>226</v>
      </c>
      <c r="Q68" t="s">
        <v>227</v>
      </c>
      <c r="R68" t="s">
        <v>182</v>
      </c>
      <c r="T68" t="s">
        <v>224</v>
      </c>
      <c r="U68" t="s">
        <v>102</v>
      </c>
      <c r="V68" t="s">
        <v>12</v>
      </c>
      <c r="W68" t="s">
        <v>13</v>
      </c>
      <c r="X68" t="s">
        <v>14</v>
      </c>
      <c r="Y68" s="45"/>
      <c r="Z68" t="s">
        <v>226</v>
      </c>
      <c r="AA68" t="s">
        <v>227</v>
      </c>
      <c r="AB68" t="s">
        <v>182</v>
      </c>
      <c r="AC68" s="45"/>
    </row>
    <row r="69" spans="1:31" x14ac:dyDescent="0.25">
      <c r="A69" t="s">
        <v>228</v>
      </c>
      <c r="B69" t="s">
        <v>102</v>
      </c>
      <c r="C69" t="s">
        <v>12</v>
      </c>
      <c r="D69" t="s">
        <v>13</v>
      </c>
      <c r="E69" t="s">
        <v>14</v>
      </c>
      <c r="F69" t="b">
        <f t="shared" si="1"/>
        <v>0</v>
      </c>
      <c r="H69" t="s">
        <v>228</v>
      </c>
      <c r="I69" t="s">
        <v>102</v>
      </c>
      <c r="J69" s="34" t="s">
        <v>12</v>
      </c>
      <c r="K69" s="35" t="s">
        <v>13</v>
      </c>
      <c r="L69" s="35" t="s">
        <v>14</v>
      </c>
      <c r="M69" s="36"/>
      <c r="N69" t="s">
        <v>228</v>
      </c>
      <c r="O69" t="s">
        <v>102</v>
      </c>
      <c r="P69" t="s">
        <v>12</v>
      </c>
      <c r="Q69" t="s">
        <v>13</v>
      </c>
      <c r="R69" t="s">
        <v>14</v>
      </c>
      <c r="T69" t="s">
        <v>228</v>
      </c>
      <c r="U69" t="s">
        <v>102</v>
      </c>
      <c r="V69" t="s">
        <v>12</v>
      </c>
      <c r="W69" t="s">
        <v>13</v>
      </c>
      <c r="X69" t="s">
        <v>14</v>
      </c>
      <c r="Y69" s="36"/>
      <c r="Z69" t="s">
        <v>12</v>
      </c>
      <c r="AA69" t="s">
        <v>13</v>
      </c>
      <c r="AB69" t="s">
        <v>14</v>
      </c>
      <c r="AC69" s="36"/>
    </row>
    <row r="70" spans="1:31" x14ac:dyDescent="0.25">
      <c r="H70" t="s">
        <v>325</v>
      </c>
      <c r="I70" t="s">
        <v>102</v>
      </c>
      <c r="J70" s="34" t="s">
        <v>12</v>
      </c>
      <c r="K70" s="35" t="s">
        <v>13</v>
      </c>
      <c r="L70" s="35" t="s">
        <v>14</v>
      </c>
      <c r="M70" s="36"/>
      <c r="N70" t="s">
        <v>325</v>
      </c>
      <c r="O70" t="s">
        <v>102</v>
      </c>
      <c r="P70" t="s">
        <v>12</v>
      </c>
      <c r="Q70" t="s">
        <v>13</v>
      </c>
      <c r="R70" t="s">
        <v>14</v>
      </c>
      <c r="T70" t="s">
        <v>325</v>
      </c>
      <c r="U70" t="s">
        <v>102</v>
      </c>
      <c r="V70" t="s">
        <v>12</v>
      </c>
      <c r="W70" t="s">
        <v>13</v>
      </c>
      <c r="X70" t="s">
        <v>14</v>
      </c>
      <c r="Y70" s="36"/>
      <c r="AC70" s="36"/>
    </row>
    <row r="71" spans="1:31" x14ac:dyDescent="0.25">
      <c r="H71" t="s">
        <v>327</v>
      </c>
      <c r="I71" t="s">
        <v>102</v>
      </c>
      <c r="J71" s="47" t="s">
        <v>12</v>
      </c>
      <c r="K71" s="48" t="s">
        <v>13</v>
      </c>
      <c r="L71" s="48" t="s">
        <v>14</v>
      </c>
      <c r="M71" s="49"/>
      <c r="N71" t="s">
        <v>327</v>
      </c>
      <c r="O71" t="s">
        <v>102</v>
      </c>
      <c r="P71" t="s">
        <v>12</v>
      </c>
      <c r="Q71" t="s">
        <v>13</v>
      </c>
      <c r="R71" t="s">
        <v>14</v>
      </c>
      <c r="T71" t="s">
        <v>327</v>
      </c>
      <c r="U71" t="s">
        <v>102</v>
      </c>
      <c r="V71" t="s">
        <v>12</v>
      </c>
      <c r="W71" t="s">
        <v>13</v>
      </c>
      <c r="X71" t="s">
        <v>14</v>
      </c>
      <c r="Y71" s="49"/>
      <c r="AC71" s="49"/>
    </row>
  </sheetData>
  <pageMargins left="0.7" right="0.7" top="0.75" bottom="0.75" header="0.3" footer="0.3"/>
  <pageSetup paperSize="9" scale="7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C160"/>
  <sheetViews>
    <sheetView topLeftCell="AR1" workbookViewId="0">
      <selection activeCell="I138" sqref="I138"/>
    </sheetView>
  </sheetViews>
  <sheetFormatPr defaultRowHeight="15" x14ac:dyDescent="0.25"/>
  <cols>
    <col min="3" max="3" width="20.5703125" customWidth="1"/>
    <col min="4" max="4" width="20.7109375" customWidth="1"/>
    <col min="5" max="6" width="14" customWidth="1"/>
    <col min="9" max="9" width="18.140625" customWidth="1"/>
    <col min="10" max="10" width="20.7109375" customWidth="1"/>
    <col min="11" max="12" width="14.42578125" customWidth="1"/>
    <col min="13" max="13" width="9.140625" style="54"/>
    <col min="16" max="16" width="25.42578125" customWidth="1"/>
    <col min="17" max="17" width="16.28515625" customWidth="1"/>
    <col min="18" max="18" width="13.7109375" customWidth="1"/>
    <col min="19" max="19" width="9.140625" style="54"/>
    <col min="21" max="21" width="19.5703125" bestFit="1" customWidth="1"/>
    <col min="22" max="22" width="20.5703125" bestFit="1" customWidth="1"/>
    <col min="23" max="23" width="16.85546875" bestFit="1" customWidth="1"/>
    <col min="24" max="24" width="11.7109375" bestFit="1" customWidth="1"/>
    <col min="25" max="25" width="9.140625" style="54"/>
    <col min="26" max="30" width="12.7109375" customWidth="1"/>
    <col min="31" max="31" width="9.140625" style="54"/>
    <col min="32" max="32" width="10.85546875" customWidth="1"/>
    <col min="33" max="33" width="18.7109375" customWidth="1"/>
    <col min="34" max="34" width="18.140625" customWidth="1"/>
    <col min="35" max="35" width="16.85546875" bestFit="1" customWidth="1"/>
    <col min="36" max="36" width="13.7109375" customWidth="1"/>
    <col min="37" max="37" width="9.140625" style="54"/>
    <col min="38" max="42" width="13.85546875" customWidth="1"/>
    <col min="43" max="43" width="9.140625" style="54"/>
    <col min="48" max="48" width="11.7109375" bestFit="1" customWidth="1"/>
    <col min="49" max="49" width="9.140625" style="54"/>
    <col min="52" max="52" width="20.5703125" customWidth="1"/>
    <col min="53" max="53" width="15.42578125" customWidth="1"/>
    <col min="54" max="54" width="13.5703125" customWidth="1"/>
    <col min="55" max="55" width="9.140625" style="54"/>
  </cols>
  <sheetData>
    <row r="1" spans="2:55" x14ac:dyDescent="0.25">
      <c r="B1" t="s">
        <v>406</v>
      </c>
      <c r="C1" s="12" t="s">
        <v>3</v>
      </c>
      <c r="D1">
        <v>500</v>
      </c>
      <c r="E1" s="12" t="s">
        <v>4</v>
      </c>
      <c r="F1">
        <v>1</v>
      </c>
      <c r="H1" t="s">
        <v>757</v>
      </c>
      <c r="I1" s="12" t="s">
        <v>3</v>
      </c>
      <c r="J1">
        <v>100</v>
      </c>
      <c r="K1" s="12" t="s">
        <v>4</v>
      </c>
      <c r="L1">
        <v>1</v>
      </c>
      <c r="N1" t="s">
        <v>758</v>
      </c>
      <c r="O1" s="12" t="s">
        <v>3</v>
      </c>
      <c r="P1">
        <v>200</v>
      </c>
      <c r="Q1" s="12" t="s">
        <v>4</v>
      </c>
      <c r="R1">
        <v>1</v>
      </c>
      <c r="T1" t="s">
        <v>386</v>
      </c>
      <c r="U1" s="12" t="s">
        <v>3</v>
      </c>
      <c r="V1">
        <v>500</v>
      </c>
      <c r="W1" s="12" t="s">
        <v>4</v>
      </c>
      <c r="X1">
        <v>10</v>
      </c>
      <c r="Z1" t="s">
        <v>387</v>
      </c>
      <c r="AA1" s="12" t="s">
        <v>3</v>
      </c>
      <c r="AB1">
        <v>100</v>
      </c>
      <c r="AC1" s="12" t="s">
        <v>4</v>
      </c>
      <c r="AD1">
        <v>10</v>
      </c>
      <c r="AF1" t="s">
        <v>388</v>
      </c>
      <c r="AG1" s="12" t="s">
        <v>3</v>
      </c>
      <c r="AH1">
        <v>200</v>
      </c>
      <c r="AI1" s="12" t="s">
        <v>4</v>
      </c>
      <c r="AJ1">
        <v>10</v>
      </c>
      <c r="AL1" t="s">
        <v>389</v>
      </c>
      <c r="AM1" s="12" t="s">
        <v>3</v>
      </c>
      <c r="AN1">
        <v>500</v>
      </c>
      <c r="AO1" s="12" t="s">
        <v>4</v>
      </c>
      <c r="AP1">
        <v>2</v>
      </c>
      <c r="AR1" t="s">
        <v>833</v>
      </c>
      <c r="AS1" s="12" t="s">
        <v>3</v>
      </c>
      <c r="AT1">
        <v>100</v>
      </c>
      <c r="AU1" s="12" t="s">
        <v>4</v>
      </c>
      <c r="AV1">
        <v>2</v>
      </c>
      <c r="AX1" t="s">
        <v>839</v>
      </c>
      <c r="AY1" s="12" t="s">
        <v>3</v>
      </c>
      <c r="AZ1">
        <v>200</v>
      </c>
      <c r="BA1" s="12" t="s">
        <v>4</v>
      </c>
      <c r="BB1">
        <v>2</v>
      </c>
    </row>
    <row r="2" spans="2:55" x14ac:dyDescent="0.25">
      <c r="B2" t="s">
        <v>482</v>
      </c>
      <c r="C2" t="s">
        <v>483</v>
      </c>
      <c r="D2" t="s">
        <v>250</v>
      </c>
      <c r="E2" t="s">
        <v>251</v>
      </c>
      <c r="F2" t="s">
        <v>14</v>
      </c>
      <c r="H2" t="s">
        <v>482</v>
      </c>
      <c r="I2" t="s">
        <v>483</v>
      </c>
      <c r="J2" t="s">
        <v>250</v>
      </c>
      <c r="K2" t="s">
        <v>251</v>
      </c>
      <c r="L2" t="s">
        <v>14</v>
      </c>
      <c r="M2" s="54" t="b">
        <f>L2&lt;&gt;$F2</f>
        <v>0</v>
      </c>
      <c r="N2" t="s">
        <v>482</v>
      </c>
      <c r="O2" t="s">
        <v>483</v>
      </c>
      <c r="P2" t="s">
        <v>250</v>
      </c>
      <c r="Q2" t="s">
        <v>251</v>
      </c>
      <c r="R2" t="s">
        <v>14</v>
      </c>
      <c r="S2" s="54" t="b">
        <f>R2&lt;&gt;$F2</f>
        <v>0</v>
      </c>
      <c r="T2" t="s">
        <v>482</v>
      </c>
      <c r="U2" t="s">
        <v>483</v>
      </c>
      <c r="V2" t="s">
        <v>250</v>
      </c>
      <c r="W2" t="s">
        <v>251</v>
      </c>
      <c r="X2" t="s">
        <v>14</v>
      </c>
      <c r="Y2" s="54" t="b">
        <f>X2&lt;&gt;$F2</f>
        <v>0</v>
      </c>
      <c r="Z2" t="s">
        <v>482</v>
      </c>
      <c r="AA2" t="s">
        <v>483</v>
      </c>
      <c r="AB2" t="s">
        <v>250</v>
      </c>
      <c r="AC2" t="s">
        <v>251</v>
      </c>
      <c r="AD2" t="s">
        <v>14</v>
      </c>
      <c r="AE2" s="54" t="b">
        <f>AD2&lt;&gt;$L2</f>
        <v>0</v>
      </c>
      <c r="AF2" t="s">
        <v>482</v>
      </c>
      <c r="AG2" t="s">
        <v>483</v>
      </c>
      <c r="AH2" t="s">
        <v>250</v>
      </c>
      <c r="AI2" t="s">
        <v>251</v>
      </c>
      <c r="AJ2" t="s">
        <v>14</v>
      </c>
      <c r="AK2" s="54" t="b">
        <f>AJ2&lt;&gt;$R2</f>
        <v>0</v>
      </c>
      <c r="AL2" t="s">
        <v>482</v>
      </c>
      <c r="AM2" t="s">
        <v>483</v>
      </c>
      <c r="AN2" t="s">
        <v>769</v>
      </c>
      <c r="AO2" t="s">
        <v>251</v>
      </c>
      <c r="AP2" t="s">
        <v>14</v>
      </c>
      <c r="AQ2" s="54" t="b">
        <f>AP2&lt;&gt;$F2</f>
        <v>0</v>
      </c>
      <c r="AR2" t="s">
        <v>482</v>
      </c>
      <c r="AS2" t="s">
        <v>483</v>
      </c>
      <c r="AT2" t="s">
        <v>769</v>
      </c>
      <c r="AU2" t="s">
        <v>251</v>
      </c>
      <c r="AV2" t="s">
        <v>14</v>
      </c>
      <c r="AW2" s="54" t="b">
        <f>AV2&lt;&gt;$L2</f>
        <v>0</v>
      </c>
      <c r="AX2" t="s">
        <v>482</v>
      </c>
      <c r="AY2" t="s">
        <v>483</v>
      </c>
      <c r="AZ2" t="s">
        <v>769</v>
      </c>
      <c r="BA2" t="s">
        <v>251</v>
      </c>
      <c r="BB2" t="s">
        <v>14</v>
      </c>
      <c r="BC2" s="54" t="b">
        <f>BB2&lt;&gt;$R2</f>
        <v>0</v>
      </c>
    </row>
    <row r="3" spans="2:55" x14ac:dyDescent="0.25">
      <c r="B3" t="s">
        <v>484</v>
      </c>
      <c r="C3" t="s">
        <v>485</v>
      </c>
      <c r="D3" t="s">
        <v>253</v>
      </c>
      <c r="E3" t="s">
        <v>254</v>
      </c>
      <c r="F3" t="s">
        <v>255</v>
      </c>
      <c r="H3" t="s">
        <v>484</v>
      </c>
      <c r="I3" t="s">
        <v>485</v>
      </c>
      <c r="J3" t="s">
        <v>253</v>
      </c>
      <c r="K3" t="s">
        <v>254</v>
      </c>
      <c r="L3" t="s">
        <v>255</v>
      </c>
      <c r="M3" s="54" t="b">
        <f t="shared" ref="M3:M66" si="0">L3&lt;&gt;$F3</f>
        <v>0</v>
      </c>
      <c r="N3" t="s">
        <v>484</v>
      </c>
      <c r="O3" t="s">
        <v>485</v>
      </c>
      <c r="P3" t="s">
        <v>253</v>
      </c>
      <c r="Q3" t="s">
        <v>254</v>
      </c>
      <c r="R3" t="s">
        <v>255</v>
      </c>
      <c r="S3" s="54" t="b">
        <f t="shared" ref="S3:S66" si="1">R3&lt;&gt;$F3</f>
        <v>0</v>
      </c>
      <c r="T3" t="s">
        <v>484</v>
      </c>
      <c r="U3" t="s">
        <v>485</v>
      </c>
      <c r="V3" t="s">
        <v>253</v>
      </c>
      <c r="W3" t="s">
        <v>254</v>
      </c>
      <c r="X3" t="s">
        <v>255</v>
      </c>
      <c r="Y3" s="54" t="b">
        <f t="shared" ref="Y3:Y66" si="2">X3&lt;&gt;$F3</f>
        <v>0</v>
      </c>
      <c r="Z3" t="s">
        <v>484</v>
      </c>
      <c r="AA3" t="s">
        <v>485</v>
      </c>
      <c r="AB3" t="s">
        <v>253</v>
      </c>
      <c r="AC3" t="s">
        <v>254</v>
      </c>
      <c r="AD3" t="s">
        <v>255</v>
      </c>
      <c r="AE3" s="54" t="b">
        <f t="shared" ref="AE3:AE66" si="3">AD3&lt;&gt;$L3</f>
        <v>0</v>
      </c>
      <c r="AF3" t="s">
        <v>484</v>
      </c>
      <c r="AG3" t="s">
        <v>485</v>
      </c>
      <c r="AH3" t="s">
        <v>253</v>
      </c>
      <c r="AI3" t="s">
        <v>254</v>
      </c>
      <c r="AJ3" t="s">
        <v>255</v>
      </c>
      <c r="AK3" s="54" t="b">
        <f t="shared" ref="AK3:AK66" si="4">AJ3&lt;&gt;$R3</f>
        <v>0</v>
      </c>
      <c r="AL3" t="s">
        <v>484</v>
      </c>
      <c r="AM3" t="s">
        <v>485</v>
      </c>
      <c r="AN3" t="s">
        <v>770</v>
      </c>
      <c r="AO3" t="s">
        <v>254</v>
      </c>
      <c r="AP3" t="s">
        <v>255</v>
      </c>
      <c r="AQ3" s="54" t="b">
        <f t="shared" ref="AQ3:AQ66" si="5">AP3&lt;&gt;$F3</f>
        <v>0</v>
      </c>
      <c r="AR3" t="s">
        <v>484</v>
      </c>
      <c r="AS3" t="s">
        <v>485</v>
      </c>
      <c r="AT3" t="s">
        <v>770</v>
      </c>
      <c r="AU3" t="s">
        <v>254</v>
      </c>
      <c r="AV3" t="s">
        <v>255</v>
      </c>
      <c r="AW3" s="54" t="b">
        <f t="shared" ref="AW3:AW66" si="6">AV3&lt;&gt;$L3</f>
        <v>0</v>
      </c>
      <c r="AX3" t="s">
        <v>484</v>
      </c>
      <c r="AY3" t="s">
        <v>485</v>
      </c>
      <c r="AZ3" t="s">
        <v>770</v>
      </c>
      <c r="BA3" t="s">
        <v>254</v>
      </c>
      <c r="BB3" t="s">
        <v>255</v>
      </c>
      <c r="BC3" s="54" t="b">
        <f t="shared" ref="BC3:BC66" si="7">BB3&lt;&gt;$R3</f>
        <v>0</v>
      </c>
    </row>
    <row r="4" spans="2:55" x14ac:dyDescent="0.25">
      <c r="B4" t="s">
        <v>486</v>
      </c>
      <c r="C4" t="s">
        <v>487</v>
      </c>
      <c r="D4" t="s">
        <v>488</v>
      </c>
      <c r="E4" t="s">
        <v>489</v>
      </c>
      <c r="F4" t="s">
        <v>14</v>
      </c>
      <c r="H4" t="s">
        <v>486</v>
      </c>
      <c r="I4" t="s">
        <v>487</v>
      </c>
      <c r="J4" t="s">
        <v>488</v>
      </c>
      <c r="K4" t="s">
        <v>489</v>
      </c>
      <c r="L4" t="s">
        <v>14</v>
      </c>
      <c r="M4" s="54" t="b">
        <f t="shared" si="0"/>
        <v>0</v>
      </c>
      <c r="N4" t="s">
        <v>486</v>
      </c>
      <c r="O4" t="s">
        <v>487</v>
      </c>
      <c r="P4" t="s">
        <v>488</v>
      </c>
      <c r="Q4" t="s">
        <v>489</v>
      </c>
      <c r="R4" t="s">
        <v>14</v>
      </c>
      <c r="S4" s="54" t="b">
        <f t="shared" si="1"/>
        <v>0</v>
      </c>
      <c r="T4" t="s">
        <v>486</v>
      </c>
      <c r="U4" t="s">
        <v>487</v>
      </c>
      <c r="V4" t="s">
        <v>488</v>
      </c>
      <c r="W4" t="s">
        <v>489</v>
      </c>
      <c r="X4" t="s">
        <v>14</v>
      </c>
      <c r="Y4" s="54" t="b">
        <f t="shared" si="2"/>
        <v>0</v>
      </c>
      <c r="Z4" t="s">
        <v>486</v>
      </c>
      <c r="AA4" t="s">
        <v>487</v>
      </c>
      <c r="AB4" t="s">
        <v>488</v>
      </c>
      <c r="AC4" t="s">
        <v>489</v>
      </c>
      <c r="AD4" t="s">
        <v>14</v>
      </c>
      <c r="AE4" s="54" t="b">
        <f t="shared" si="3"/>
        <v>0</v>
      </c>
      <c r="AF4" t="s">
        <v>486</v>
      </c>
      <c r="AG4" t="s">
        <v>487</v>
      </c>
      <c r="AH4" t="s">
        <v>488</v>
      </c>
      <c r="AI4" t="s">
        <v>489</v>
      </c>
      <c r="AJ4" t="s">
        <v>14</v>
      </c>
      <c r="AK4" s="54" t="b">
        <f t="shared" si="4"/>
        <v>0</v>
      </c>
      <c r="AL4" t="s">
        <v>486</v>
      </c>
      <c r="AM4" t="s">
        <v>487</v>
      </c>
      <c r="AN4" t="s">
        <v>771</v>
      </c>
      <c r="AO4" t="s">
        <v>489</v>
      </c>
      <c r="AP4" t="s">
        <v>14</v>
      </c>
      <c r="AQ4" s="54" t="b">
        <f t="shared" si="5"/>
        <v>0</v>
      </c>
      <c r="AR4" t="s">
        <v>486</v>
      </c>
      <c r="AS4" t="s">
        <v>487</v>
      </c>
      <c r="AT4" t="s">
        <v>771</v>
      </c>
      <c r="AU4" t="s">
        <v>489</v>
      </c>
      <c r="AV4" t="s">
        <v>14</v>
      </c>
      <c r="AW4" s="54" t="b">
        <f t="shared" si="6"/>
        <v>0</v>
      </c>
      <c r="AX4" t="s">
        <v>486</v>
      </c>
      <c r="AY4" t="s">
        <v>487</v>
      </c>
      <c r="AZ4" t="s">
        <v>771</v>
      </c>
      <c r="BA4" t="s">
        <v>489</v>
      </c>
      <c r="BB4" t="s">
        <v>14</v>
      </c>
      <c r="BC4" s="54" t="b">
        <f t="shared" si="7"/>
        <v>0</v>
      </c>
    </row>
    <row r="5" spans="2:55" x14ac:dyDescent="0.25">
      <c r="B5" t="s">
        <v>490</v>
      </c>
      <c r="C5" t="s">
        <v>491</v>
      </c>
      <c r="D5" t="s">
        <v>492</v>
      </c>
      <c r="E5" t="s">
        <v>493</v>
      </c>
      <c r="F5" t="s">
        <v>494</v>
      </c>
      <c r="H5" t="s">
        <v>490</v>
      </c>
      <c r="I5" t="s">
        <v>491</v>
      </c>
      <c r="J5" t="s">
        <v>492</v>
      </c>
      <c r="K5" t="s">
        <v>493</v>
      </c>
      <c r="L5" t="s">
        <v>494</v>
      </c>
      <c r="M5" s="54" t="b">
        <f t="shared" si="0"/>
        <v>0</v>
      </c>
      <c r="N5" t="s">
        <v>490</v>
      </c>
      <c r="O5" t="s">
        <v>491</v>
      </c>
      <c r="P5" t="s">
        <v>492</v>
      </c>
      <c r="Q5" t="s">
        <v>493</v>
      </c>
      <c r="R5" t="s">
        <v>494</v>
      </c>
      <c r="S5" s="54" t="b">
        <f t="shared" si="1"/>
        <v>0</v>
      </c>
      <c r="T5" t="s">
        <v>490</v>
      </c>
      <c r="U5" t="s">
        <v>491</v>
      </c>
      <c r="V5" t="s">
        <v>492</v>
      </c>
      <c r="W5" t="s">
        <v>493</v>
      </c>
      <c r="X5" t="s">
        <v>494</v>
      </c>
      <c r="Y5" s="54" t="b">
        <f t="shared" si="2"/>
        <v>0</v>
      </c>
      <c r="Z5" t="s">
        <v>490</v>
      </c>
      <c r="AA5" t="s">
        <v>491</v>
      </c>
      <c r="AB5" t="s">
        <v>492</v>
      </c>
      <c r="AC5" t="s">
        <v>493</v>
      </c>
      <c r="AD5" t="s">
        <v>494</v>
      </c>
      <c r="AE5" s="54" t="b">
        <f t="shared" si="3"/>
        <v>0</v>
      </c>
      <c r="AF5" t="s">
        <v>490</v>
      </c>
      <c r="AG5" t="s">
        <v>491</v>
      </c>
      <c r="AH5" t="s">
        <v>492</v>
      </c>
      <c r="AI5" t="s">
        <v>493</v>
      </c>
      <c r="AJ5" t="s">
        <v>494</v>
      </c>
      <c r="AK5" s="54" t="b">
        <f t="shared" si="4"/>
        <v>0</v>
      </c>
      <c r="AL5" t="s">
        <v>490</v>
      </c>
      <c r="AM5" t="s">
        <v>491</v>
      </c>
      <c r="AN5" t="s">
        <v>772</v>
      </c>
      <c r="AO5" t="s">
        <v>493</v>
      </c>
      <c r="AP5" t="s">
        <v>494</v>
      </c>
      <c r="AQ5" s="54" t="b">
        <f t="shared" si="5"/>
        <v>0</v>
      </c>
      <c r="AR5" t="s">
        <v>490</v>
      </c>
      <c r="AS5" t="s">
        <v>491</v>
      </c>
      <c r="AT5" t="s">
        <v>772</v>
      </c>
      <c r="AU5" t="s">
        <v>493</v>
      </c>
      <c r="AV5" t="s">
        <v>494</v>
      </c>
      <c r="AW5" s="54" t="b">
        <f t="shared" si="6"/>
        <v>0</v>
      </c>
      <c r="AX5" t="s">
        <v>490</v>
      </c>
      <c r="AY5" t="s">
        <v>491</v>
      </c>
      <c r="AZ5" t="s">
        <v>772</v>
      </c>
      <c r="BA5" t="s">
        <v>493</v>
      </c>
      <c r="BB5" t="s">
        <v>494</v>
      </c>
      <c r="BC5" s="54" t="b">
        <f t="shared" si="7"/>
        <v>0</v>
      </c>
    </row>
    <row r="6" spans="2:55" x14ac:dyDescent="0.25">
      <c r="B6" t="s">
        <v>495</v>
      </c>
      <c r="C6" t="s">
        <v>487</v>
      </c>
      <c r="D6" t="s">
        <v>488</v>
      </c>
      <c r="E6" t="s">
        <v>489</v>
      </c>
      <c r="F6" t="s">
        <v>14</v>
      </c>
      <c r="H6" t="s">
        <v>495</v>
      </c>
      <c r="I6" t="s">
        <v>487</v>
      </c>
      <c r="J6" t="s">
        <v>488</v>
      </c>
      <c r="K6" t="s">
        <v>489</v>
      </c>
      <c r="L6" t="s">
        <v>14</v>
      </c>
      <c r="M6" s="54" t="b">
        <f t="shared" si="0"/>
        <v>0</v>
      </c>
      <c r="N6" t="s">
        <v>495</v>
      </c>
      <c r="O6" t="s">
        <v>487</v>
      </c>
      <c r="P6" t="s">
        <v>488</v>
      </c>
      <c r="Q6" t="s">
        <v>489</v>
      </c>
      <c r="R6" t="s">
        <v>14</v>
      </c>
      <c r="S6" s="54" t="b">
        <f t="shared" si="1"/>
        <v>0</v>
      </c>
      <c r="T6" t="s">
        <v>495</v>
      </c>
      <c r="U6" t="s">
        <v>487</v>
      </c>
      <c r="V6" t="s">
        <v>488</v>
      </c>
      <c r="W6" t="s">
        <v>489</v>
      </c>
      <c r="X6" t="s">
        <v>14</v>
      </c>
      <c r="Y6" s="54" t="b">
        <f t="shared" si="2"/>
        <v>0</v>
      </c>
      <c r="Z6" t="s">
        <v>495</v>
      </c>
      <c r="AA6" t="s">
        <v>487</v>
      </c>
      <c r="AB6" t="s">
        <v>488</v>
      </c>
      <c r="AC6" t="s">
        <v>489</v>
      </c>
      <c r="AD6" t="s">
        <v>14</v>
      </c>
      <c r="AE6" s="54" t="b">
        <f t="shared" si="3"/>
        <v>0</v>
      </c>
      <c r="AF6" t="s">
        <v>495</v>
      </c>
      <c r="AG6" t="s">
        <v>487</v>
      </c>
      <c r="AH6" t="s">
        <v>488</v>
      </c>
      <c r="AI6" t="s">
        <v>489</v>
      </c>
      <c r="AJ6" t="s">
        <v>14</v>
      </c>
      <c r="AK6" s="54" t="b">
        <f t="shared" si="4"/>
        <v>0</v>
      </c>
      <c r="AL6" t="s">
        <v>495</v>
      </c>
      <c r="AM6" t="s">
        <v>487</v>
      </c>
      <c r="AN6" t="s">
        <v>771</v>
      </c>
      <c r="AO6" t="s">
        <v>489</v>
      </c>
      <c r="AP6" t="s">
        <v>14</v>
      </c>
      <c r="AQ6" s="54" t="b">
        <f t="shared" si="5"/>
        <v>0</v>
      </c>
      <c r="AR6" t="s">
        <v>495</v>
      </c>
      <c r="AS6" t="s">
        <v>487</v>
      </c>
      <c r="AT6" t="s">
        <v>771</v>
      </c>
      <c r="AU6" t="s">
        <v>489</v>
      </c>
      <c r="AV6" t="s">
        <v>14</v>
      </c>
      <c r="AW6" s="54" t="b">
        <f t="shared" si="6"/>
        <v>0</v>
      </c>
      <c r="AX6" t="s">
        <v>495</v>
      </c>
      <c r="AY6" t="s">
        <v>487</v>
      </c>
      <c r="AZ6" t="s">
        <v>771</v>
      </c>
      <c r="BA6" t="s">
        <v>489</v>
      </c>
      <c r="BB6" t="s">
        <v>14</v>
      </c>
      <c r="BC6" s="54" t="b">
        <f t="shared" si="7"/>
        <v>0</v>
      </c>
    </row>
    <row r="7" spans="2:55" x14ac:dyDescent="0.25">
      <c r="B7" t="s">
        <v>496</v>
      </c>
      <c r="C7" t="s">
        <v>491</v>
      </c>
      <c r="D7" t="s">
        <v>492</v>
      </c>
      <c r="E7" t="s">
        <v>493</v>
      </c>
      <c r="F7" t="s">
        <v>494</v>
      </c>
      <c r="H7" t="s">
        <v>496</v>
      </c>
      <c r="I7" t="s">
        <v>491</v>
      </c>
      <c r="J7" t="s">
        <v>492</v>
      </c>
      <c r="K7" t="s">
        <v>493</v>
      </c>
      <c r="L7" t="s">
        <v>494</v>
      </c>
      <c r="M7" s="54" t="b">
        <f t="shared" si="0"/>
        <v>0</v>
      </c>
      <c r="N7" t="s">
        <v>496</v>
      </c>
      <c r="O7" t="s">
        <v>491</v>
      </c>
      <c r="P7" t="s">
        <v>492</v>
      </c>
      <c r="Q7" t="s">
        <v>493</v>
      </c>
      <c r="R7" t="s">
        <v>494</v>
      </c>
      <c r="S7" s="54" t="b">
        <f t="shared" si="1"/>
        <v>0</v>
      </c>
      <c r="T7" t="s">
        <v>496</v>
      </c>
      <c r="U7" t="s">
        <v>491</v>
      </c>
      <c r="V7" t="s">
        <v>492</v>
      </c>
      <c r="W7" t="s">
        <v>493</v>
      </c>
      <c r="X7" t="s">
        <v>494</v>
      </c>
      <c r="Y7" s="54" t="b">
        <f t="shared" si="2"/>
        <v>0</v>
      </c>
      <c r="Z7" t="s">
        <v>496</v>
      </c>
      <c r="AA7" t="s">
        <v>491</v>
      </c>
      <c r="AB7" t="s">
        <v>492</v>
      </c>
      <c r="AC7" t="s">
        <v>493</v>
      </c>
      <c r="AD7" t="s">
        <v>494</v>
      </c>
      <c r="AE7" s="54" t="b">
        <f t="shared" si="3"/>
        <v>0</v>
      </c>
      <c r="AF7" t="s">
        <v>496</v>
      </c>
      <c r="AG7" t="s">
        <v>491</v>
      </c>
      <c r="AH7" t="s">
        <v>492</v>
      </c>
      <c r="AI7" t="s">
        <v>493</v>
      </c>
      <c r="AJ7" t="s">
        <v>494</v>
      </c>
      <c r="AK7" s="54" t="b">
        <f t="shared" si="4"/>
        <v>0</v>
      </c>
      <c r="AL7" t="s">
        <v>496</v>
      </c>
      <c r="AM7" t="s">
        <v>491</v>
      </c>
      <c r="AN7" t="s">
        <v>772</v>
      </c>
      <c r="AO7" t="s">
        <v>493</v>
      </c>
      <c r="AP7" t="s">
        <v>494</v>
      </c>
      <c r="AQ7" s="54" t="b">
        <f t="shared" si="5"/>
        <v>0</v>
      </c>
      <c r="AR7" t="s">
        <v>496</v>
      </c>
      <c r="AS7" t="s">
        <v>491</v>
      </c>
      <c r="AT7" t="s">
        <v>772</v>
      </c>
      <c r="AU7" t="s">
        <v>493</v>
      </c>
      <c r="AV7" t="s">
        <v>494</v>
      </c>
      <c r="AW7" s="54" t="b">
        <f t="shared" si="6"/>
        <v>0</v>
      </c>
      <c r="AX7" t="s">
        <v>496</v>
      </c>
      <c r="AY7" t="s">
        <v>491</v>
      </c>
      <c r="AZ7" t="s">
        <v>772</v>
      </c>
      <c r="BA7" t="s">
        <v>493</v>
      </c>
      <c r="BB7" t="s">
        <v>494</v>
      </c>
      <c r="BC7" s="54" t="b">
        <f t="shared" si="7"/>
        <v>0</v>
      </c>
    </row>
    <row r="8" spans="2:55" x14ac:dyDescent="0.25">
      <c r="B8" t="s">
        <v>497</v>
      </c>
      <c r="C8" t="s">
        <v>498</v>
      </c>
      <c r="D8" t="s">
        <v>250</v>
      </c>
      <c r="E8" t="s">
        <v>251</v>
      </c>
      <c r="F8" t="s">
        <v>14</v>
      </c>
      <c r="H8" t="s">
        <v>497</v>
      </c>
      <c r="I8" t="s">
        <v>498</v>
      </c>
      <c r="J8" t="s">
        <v>250</v>
      </c>
      <c r="K8" t="s">
        <v>251</v>
      </c>
      <c r="L8" t="s">
        <v>14</v>
      </c>
      <c r="M8" s="54" t="b">
        <f t="shared" si="0"/>
        <v>0</v>
      </c>
      <c r="N8" t="s">
        <v>497</v>
      </c>
      <c r="O8" t="s">
        <v>498</v>
      </c>
      <c r="P8" t="s">
        <v>250</v>
      </c>
      <c r="Q8" t="s">
        <v>251</v>
      </c>
      <c r="R8" t="s">
        <v>14</v>
      </c>
      <c r="S8" s="54" t="b">
        <f t="shared" si="1"/>
        <v>0</v>
      </c>
      <c r="T8" t="s">
        <v>497</v>
      </c>
      <c r="U8" t="s">
        <v>498</v>
      </c>
      <c r="V8" t="s">
        <v>250</v>
      </c>
      <c r="W8" t="s">
        <v>251</v>
      </c>
      <c r="X8" t="s">
        <v>14</v>
      </c>
      <c r="Y8" s="54" t="b">
        <f t="shared" si="2"/>
        <v>0</v>
      </c>
      <c r="Z8" t="s">
        <v>497</v>
      </c>
      <c r="AA8" t="s">
        <v>498</v>
      </c>
      <c r="AB8" t="s">
        <v>250</v>
      </c>
      <c r="AC8" t="s">
        <v>251</v>
      </c>
      <c r="AD8" t="s">
        <v>14</v>
      </c>
      <c r="AE8" s="54" t="b">
        <f t="shared" si="3"/>
        <v>0</v>
      </c>
      <c r="AF8" t="s">
        <v>497</v>
      </c>
      <c r="AG8" t="s">
        <v>498</v>
      </c>
      <c r="AH8" t="s">
        <v>250</v>
      </c>
      <c r="AI8" t="s">
        <v>251</v>
      </c>
      <c r="AJ8" t="s">
        <v>14</v>
      </c>
      <c r="AK8" s="54" t="b">
        <f t="shared" si="4"/>
        <v>0</v>
      </c>
      <c r="AL8" t="s">
        <v>497</v>
      </c>
      <c r="AM8" t="s">
        <v>498</v>
      </c>
      <c r="AN8" t="s">
        <v>769</v>
      </c>
      <c r="AO8" t="s">
        <v>251</v>
      </c>
      <c r="AP8" t="s">
        <v>14</v>
      </c>
      <c r="AQ8" s="54" t="b">
        <f t="shared" si="5"/>
        <v>0</v>
      </c>
      <c r="AR8" t="s">
        <v>497</v>
      </c>
      <c r="AS8" t="s">
        <v>498</v>
      </c>
      <c r="AT8" t="s">
        <v>769</v>
      </c>
      <c r="AU8" t="s">
        <v>251</v>
      </c>
      <c r="AV8" t="s">
        <v>14</v>
      </c>
      <c r="AW8" s="54" t="b">
        <f t="shared" si="6"/>
        <v>0</v>
      </c>
      <c r="AX8" t="s">
        <v>497</v>
      </c>
      <c r="AY8" t="s">
        <v>498</v>
      </c>
      <c r="AZ8" t="s">
        <v>769</v>
      </c>
      <c r="BA8" t="s">
        <v>251</v>
      </c>
      <c r="BB8" t="s">
        <v>14</v>
      </c>
      <c r="BC8" s="54" t="b">
        <f t="shared" si="7"/>
        <v>0</v>
      </c>
    </row>
    <row r="9" spans="2:55" x14ac:dyDescent="0.25">
      <c r="B9" t="s">
        <v>499</v>
      </c>
      <c r="C9" t="s">
        <v>500</v>
      </c>
      <c r="D9" t="s">
        <v>501</v>
      </c>
      <c r="E9" t="s">
        <v>502</v>
      </c>
      <c r="F9" t="s">
        <v>255</v>
      </c>
      <c r="H9" t="s">
        <v>499</v>
      </c>
      <c r="I9" t="s">
        <v>500</v>
      </c>
      <c r="J9" t="s">
        <v>501</v>
      </c>
      <c r="K9" t="s">
        <v>502</v>
      </c>
      <c r="L9" t="s">
        <v>255</v>
      </c>
      <c r="M9" s="54" t="b">
        <f t="shared" si="0"/>
        <v>0</v>
      </c>
      <c r="N9" t="s">
        <v>499</v>
      </c>
      <c r="O9" t="s">
        <v>500</v>
      </c>
      <c r="P9" t="s">
        <v>501</v>
      </c>
      <c r="Q9" t="s">
        <v>502</v>
      </c>
      <c r="R9" t="s">
        <v>255</v>
      </c>
      <c r="S9" s="54" t="b">
        <f t="shared" si="1"/>
        <v>0</v>
      </c>
      <c r="T9" t="s">
        <v>499</v>
      </c>
      <c r="U9" t="s">
        <v>500</v>
      </c>
      <c r="V9" t="s">
        <v>501</v>
      </c>
      <c r="W9" t="s">
        <v>502</v>
      </c>
      <c r="X9" t="s">
        <v>255</v>
      </c>
      <c r="Y9" s="54" t="b">
        <f t="shared" si="2"/>
        <v>0</v>
      </c>
      <c r="Z9" t="s">
        <v>499</v>
      </c>
      <c r="AA9" t="s">
        <v>500</v>
      </c>
      <c r="AB9" t="s">
        <v>501</v>
      </c>
      <c r="AC9" t="s">
        <v>502</v>
      </c>
      <c r="AD9" t="s">
        <v>255</v>
      </c>
      <c r="AE9" s="54" t="b">
        <f t="shared" si="3"/>
        <v>0</v>
      </c>
      <c r="AF9" t="s">
        <v>499</v>
      </c>
      <c r="AG9" t="s">
        <v>500</v>
      </c>
      <c r="AH9" t="s">
        <v>501</v>
      </c>
      <c r="AI9" t="s">
        <v>502</v>
      </c>
      <c r="AJ9" t="s">
        <v>255</v>
      </c>
      <c r="AK9" s="54" t="b">
        <f t="shared" si="4"/>
        <v>0</v>
      </c>
      <c r="AL9" t="s">
        <v>499</v>
      </c>
      <c r="AM9" t="s">
        <v>500</v>
      </c>
      <c r="AN9" t="s">
        <v>773</v>
      </c>
      <c r="AO9" t="s">
        <v>502</v>
      </c>
      <c r="AP9" t="s">
        <v>255</v>
      </c>
      <c r="AQ9" s="54" t="b">
        <f t="shared" si="5"/>
        <v>0</v>
      </c>
      <c r="AR9" t="s">
        <v>499</v>
      </c>
      <c r="AS9" t="s">
        <v>500</v>
      </c>
      <c r="AT9" t="s">
        <v>773</v>
      </c>
      <c r="AU9" t="s">
        <v>502</v>
      </c>
      <c r="AV9" t="s">
        <v>255</v>
      </c>
      <c r="AW9" s="54" t="b">
        <f t="shared" si="6"/>
        <v>0</v>
      </c>
      <c r="AX9" t="s">
        <v>499</v>
      </c>
      <c r="AY9" t="s">
        <v>500</v>
      </c>
      <c r="AZ9" t="s">
        <v>773</v>
      </c>
      <c r="BA9" t="s">
        <v>502</v>
      </c>
      <c r="BB9" t="s">
        <v>255</v>
      </c>
      <c r="BC9" s="54" t="b">
        <f t="shared" si="7"/>
        <v>0</v>
      </c>
    </row>
    <row r="10" spans="2:55" x14ac:dyDescent="0.25">
      <c r="B10" t="s">
        <v>503</v>
      </c>
      <c r="C10" t="s">
        <v>504</v>
      </c>
      <c r="D10" t="s">
        <v>505</v>
      </c>
      <c r="E10" t="s">
        <v>506</v>
      </c>
      <c r="F10" t="s">
        <v>507</v>
      </c>
      <c r="H10" t="s">
        <v>503</v>
      </c>
      <c r="I10" t="s">
        <v>504</v>
      </c>
      <c r="J10" t="s">
        <v>505</v>
      </c>
      <c r="K10" t="s">
        <v>506</v>
      </c>
      <c r="L10" t="s">
        <v>507</v>
      </c>
      <c r="M10" s="54" t="b">
        <f t="shared" si="0"/>
        <v>0</v>
      </c>
      <c r="N10" t="s">
        <v>503</v>
      </c>
      <c r="O10" t="s">
        <v>504</v>
      </c>
      <c r="P10" t="s">
        <v>505</v>
      </c>
      <c r="Q10" t="s">
        <v>506</v>
      </c>
      <c r="R10" t="s">
        <v>507</v>
      </c>
      <c r="S10" s="54" t="b">
        <f t="shared" si="1"/>
        <v>0</v>
      </c>
      <c r="T10" t="s">
        <v>503</v>
      </c>
      <c r="U10" t="s">
        <v>504</v>
      </c>
      <c r="V10" t="s">
        <v>505</v>
      </c>
      <c r="W10" t="s">
        <v>506</v>
      </c>
      <c r="X10" t="s">
        <v>507</v>
      </c>
      <c r="Y10" s="54" t="b">
        <f t="shared" si="2"/>
        <v>0</v>
      </c>
      <c r="Z10" t="s">
        <v>503</v>
      </c>
      <c r="AA10" t="s">
        <v>504</v>
      </c>
      <c r="AB10" t="s">
        <v>505</v>
      </c>
      <c r="AC10" t="s">
        <v>506</v>
      </c>
      <c r="AD10" t="s">
        <v>507</v>
      </c>
      <c r="AE10" s="54" t="b">
        <f t="shared" si="3"/>
        <v>0</v>
      </c>
      <c r="AF10" t="s">
        <v>503</v>
      </c>
      <c r="AG10" t="s">
        <v>504</v>
      </c>
      <c r="AH10" t="s">
        <v>505</v>
      </c>
      <c r="AI10" t="s">
        <v>506</v>
      </c>
      <c r="AJ10" t="s">
        <v>507</v>
      </c>
      <c r="AK10" s="54" t="b">
        <f t="shared" si="4"/>
        <v>0</v>
      </c>
      <c r="AL10" t="s">
        <v>503</v>
      </c>
      <c r="AM10" t="s">
        <v>504</v>
      </c>
      <c r="AN10" t="s">
        <v>774</v>
      </c>
      <c r="AO10" t="s">
        <v>506</v>
      </c>
      <c r="AP10" t="s">
        <v>507</v>
      </c>
      <c r="AQ10" s="54" t="b">
        <f t="shared" si="5"/>
        <v>0</v>
      </c>
      <c r="AR10" t="s">
        <v>503</v>
      </c>
      <c r="AS10" t="s">
        <v>504</v>
      </c>
      <c r="AT10" t="s">
        <v>774</v>
      </c>
      <c r="AU10" t="s">
        <v>506</v>
      </c>
      <c r="AV10" t="s">
        <v>507</v>
      </c>
      <c r="AW10" s="54" t="b">
        <f t="shared" si="6"/>
        <v>0</v>
      </c>
      <c r="AX10" t="s">
        <v>503</v>
      </c>
      <c r="AY10" t="s">
        <v>504</v>
      </c>
      <c r="AZ10" t="s">
        <v>774</v>
      </c>
      <c r="BA10" t="s">
        <v>506</v>
      </c>
      <c r="BB10" t="s">
        <v>507</v>
      </c>
      <c r="BC10" s="54" t="b">
        <f t="shared" si="7"/>
        <v>0</v>
      </c>
    </row>
    <row r="11" spans="2:55" x14ac:dyDescent="0.25">
      <c r="B11" t="s">
        <v>508</v>
      </c>
      <c r="C11" t="s">
        <v>509</v>
      </c>
      <c r="D11" t="s">
        <v>510</v>
      </c>
      <c r="E11" t="s">
        <v>511</v>
      </c>
      <c r="F11" t="s">
        <v>512</v>
      </c>
      <c r="H11" t="s">
        <v>508</v>
      </c>
      <c r="I11" t="s">
        <v>509</v>
      </c>
      <c r="J11" t="s">
        <v>510</v>
      </c>
      <c r="K11" t="s">
        <v>511</v>
      </c>
      <c r="L11" t="s">
        <v>512</v>
      </c>
      <c r="M11" s="54" t="b">
        <f t="shared" si="0"/>
        <v>0</v>
      </c>
      <c r="N11" t="s">
        <v>508</v>
      </c>
      <c r="O11" t="s">
        <v>509</v>
      </c>
      <c r="P11" t="s">
        <v>510</v>
      </c>
      <c r="Q11" t="s">
        <v>511</v>
      </c>
      <c r="R11" t="s">
        <v>512</v>
      </c>
      <c r="S11" s="54" t="b">
        <f t="shared" si="1"/>
        <v>0</v>
      </c>
      <c r="T11" t="s">
        <v>508</v>
      </c>
      <c r="U11" t="s">
        <v>509</v>
      </c>
      <c r="V11" t="s">
        <v>510</v>
      </c>
      <c r="W11" t="s">
        <v>511</v>
      </c>
      <c r="X11" t="s">
        <v>512</v>
      </c>
      <c r="Y11" s="54" t="b">
        <f t="shared" si="2"/>
        <v>0</v>
      </c>
      <c r="Z11" t="s">
        <v>508</v>
      </c>
      <c r="AA11" t="s">
        <v>509</v>
      </c>
      <c r="AB11" t="s">
        <v>510</v>
      </c>
      <c r="AC11" t="s">
        <v>511</v>
      </c>
      <c r="AD11" t="s">
        <v>512</v>
      </c>
      <c r="AE11" s="54" t="b">
        <f t="shared" si="3"/>
        <v>0</v>
      </c>
      <c r="AF11" t="s">
        <v>508</v>
      </c>
      <c r="AG11" t="s">
        <v>509</v>
      </c>
      <c r="AH11" t="s">
        <v>510</v>
      </c>
      <c r="AI11" t="s">
        <v>511</v>
      </c>
      <c r="AJ11" t="s">
        <v>512</v>
      </c>
      <c r="AK11" s="54" t="b">
        <f t="shared" si="4"/>
        <v>0</v>
      </c>
      <c r="AL11" t="s">
        <v>508</v>
      </c>
      <c r="AM11" t="s">
        <v>509</v>
      </c>
      <c r="AN11" t="s">
        <v>775</v>
      </c>
      <c r="AO11" t="s">
        <v>511</v>
      </c>
      <c r="AP11" t="s">
        <v>512</v>
      </c>
      <c r="AQ11" s="54" t="b">
        <f t="shared" si="5"/>
        <v>0</v>
      </c>
      <c r="AR11" t="s">
        <v>508</v>
      </c>
      <c r="AS11" t="s">
        <v>509</v>
      </c>
      <c r="AT11" t="s">
        <v>775</v>
      </c>
      <c r="AU11" t="s">
        <v>511</v>
      </c>
      <c r="AV11" t="s">
        <v>512</v>
      </c>
      <c r="AW11" s="54" t="b">
        <f t="shared" si="6"/>
        <v>0</v>
      </c>
      <c r="AX11" t="s">
        <v>508</v>
      </c>
      <c r="AY11" t="s">
        <v>509</v>
      </c>
      <c r="AZ11" t="s">
        <v>775</v>
      </c>
      <c r="BA11" t="s">
        <v>511</v>
      </c>
      <c r="BB11" t="s">
        <v>512</v>
      </c>
      <c r="BC11" s="54" t="b">
        <f t="shared" si="7"/>
        <v>0</v>
      </c>
    </row>
    <row r="12" spans="2:55" x14ac:dyDescent="0.25">
      <c r="B12" t="s">
        <v>513</v>
      </c>
      <c r="C12" t="s">
        <v>514</v>
      </c>
      <c r="D12" t="s">
        <v>12</v>
      </c>
      <c r="E12" t="s">
        <v>13</v>
      </c>
      <c r="F12" t="s">
        <v>14</v>
      </c>
      <c r="H12" t="s">
        <v>513</v>
      </c>
      <c r="I12" t="s">
        <v>514</v>
      </c>
      <c r="J12" t="s">
        <v>12</v>
      </c>
      <c r="K12" t="s">
        <v>13</v>
      </c>
      <c r="L12" t="s">
        <v>14</v>
      </c>
      <c r="M12" s="54" t="b">
        <f t="shared" si="0"/>
        <v>0</v>
      </c>
      <c r="N12" t="s">
        <v>513</v>
      </c>
      <c r="O12" t="s">
        <v>514</v>
      </c>
      <c r="P12" t="s">
        <v>12</v>
      </c>
      <c r="Q12" t="s">
        <v>13</v>
      </c>
      <c r="R12" t="s">
        <v>14</v>
      </c>
      <c r="S12" s="54" t="b">
        <f t="shared" si="1"/>
        <v>0</v>
      </c>
      <c r="T12" t="s">
        <v>513</v>
      </c>
      <c r="U12" t="s">
        <v>514</v>
      </c>
      <c r="V12" t="s">
        <v>12</v>
      </c>
      <c r="W12" t="s">
        <v>13</v>
      </c>
      <c r="X12" t="s">
        <v>14</v>
      </c>
      <c r="Y12" s="54" t="b">
        <f t="shared" si="2"/>
        <v>0</v>
      </c>
      <c r="Z12" t="s">
        <v>513</v>
      </c>
      <c r="AA12" t="s">
        <v>514</v>
      </c>
      <c r="AB12" t="s">
        <v>12</v>
      </c>
      <c r="AC12" t="s">
        <v>13</v>
      </c>
      <c r="AD12" t="s">
        <v>14</v>
      </c>
      <c r="AE12" s="54" t="b">
        <f t="shared" si="3"/>
        <v>0</v>
      </c>
      <c r="AF12" t="s">
        <v>513</v>
      </c>
      <c r="AG12" t="s">
        <v>514</v>
      </c>
      <c r="AH12" t="s">
        <v>12</v>
      </c>
      <c r="AI12" t="s">
        <v>13</v>
      </c>
      <c r="AJ12" t="s">
        <v>14</v>
      </c>
      <c r="AK12" s="54" t="b">
        <f t="shared" si="4"/>
        <v>0</v>
      </c>
      <c r="AL12" t="s">
        <v>513</v>
      </c>
      <c r="AM12" t="s">
        <v>514</v>
      </c>
      <c r="AN12" t="s">
        <v>776</v>
      </c>
      <c r="AO12" t="s">
        <v>13</v>
      </c>
      <c r="AP12" t="s">
        <v>14</v>
      </c>
      <c r="AQ12" s="54" t="b">
        <f t="shared" si="5"/>
        <v>0</v>
      </c>
      <c r="AR12" t="s">
        <v>513</v>
      </c>
      <c r="AS12" t="s">
        <v>514</v>
      </c>
      <c r="AT12" t="s">
        <v>776</v>
      </c>
      <c r="AU12" t="s">
        <v>13</v>
      </c>
      <c r="AV12" t="s">
        <v>14</v>
      </c>
      <c r="AW12" s="54" t="b">
        <f t="shared" si="6"/>
        <v>0</v>
      </c>
      <c r="AX12" t="s">
        <v>513</v>
      </c>
      <c r="AY12" t="s">
        <v>514</v>
      </c>
      <c r="AZ12" t="s">
        <v>776</v>
      </c>
      <c r="BA12" t="s">
        <v>13</v>
      </c>
      <c r="BB12" t="s">
        <v>14</v>
      </c>
      <c r="BC12" s="54" t="b">
        <f t="shared" si="7"/>
        <v>0</v>
      </c>
    </row>
    <row r="13" spans="2:55" x14ac:dyDescent="0.25">
      <c r="B13" t="s">
        <v>515</v>
      </c>
      <c r="C13" t="s">
        <v>516</v>
      </c>
      <c r="D13" t="s">
        <v>517</v>
      </c>
      <c r="E13" t="s">
        <v>518</v>
      </c>
      <c r="F13" t="s">
        <v>14</v>
      </c>
      <c r="H13" t="s">
        <v>515</v>
      </c>
      <c r="I13" t="s">
        <v>516</v>
      </c>
      <c r="J13" t="s">
        <v>517</v>
      </c>
      <c r="K13" t="s">
        <v>518</v>
      </c>
      <c r="L13" t="s">
        <v>14</v>
      </c>
      <c r="M13" s="54" t="b">
        <f t="shared" si="0"/>
        <v>0</v>
      </c>
      <c r="N13" t="s">
        <v>515</v>
      </c>
      <c r="O13" t="s">
        <v>516</v>
      </c>
      <c r="P13" t="s">
        <v>517</v>
      </c>
      <c r="Q13" t="s">
        <v>518</v>
      </c>
      <c r="R13" t="s">
        <v>14</v>
      </c>
      <c r="S13" s="54" t="b">
        <f t="shared" si="1"/>
        <v>0</v>
      </c>
      <c r="T13" t="s">
        <v>515</v>
      </c>
      <c r="U13" t="s">
        <v>516</v>
      </c>
      <c r="V13" t="s">
        <v>517</v>
      </c>
      <c r="W13" t="s">
        <v>518</v>
      </c>
      <c r="X13" t="s">
        <v>14</v>
      </c>
      <c r="Y13" s="54" t="b">
        <f t="shared" si="2"/>
        <v>0</v>
      </c>
      <c r="Z13" t="s">
        <v>515</v>
      </c>
      <c r="AA13" t="s">
        <v>516</v>
      </c>
      <c r="AB13" t="s">
        <v>517</v>
      </c>
      <c r="AC13" t="s">
        <v>518</v>
      </c>
      <c r="AD13" t="s">
        <v>14</v>
      </c>
      <c r="AE13" s="54" t="b">
        <f t="shared" si="3"/>
        <v>0</v>
      </c>
      <c r="AF13" t="s">
        <v>515</v>
      </c>
      <c r="AG13" t="s">
        <v>516</v>
      </c>
      <c r="AH13" t="s">
        <v>517</v>
      </c>
      <c r="AI13" t="s">
        <v>518</v>
      </c>
      <c r="AJ13" t="s">
        <v>14</v>
      </c>
      <c r="AK13" s="54" t="b">
        <f t="shared" si="4"/>
        <v>0</v>
      </c>
      <c r="AL13" t="s">
        <v>515</v>
      </c>
      <c r="AM13" t="s">
        <v>516</v>
      </c>
      <c r="AN13" t="s">
        <v>777</v>
      </c>
      <c r="AO13" t="s">
        <v>518</v>
      </c>
      <c r="AP13" t="s">
        <v>14</v>
      </c>
      <c r="AQ13" s="54" t="b">
        <f t="shared" si="5"/>
        <v>0</v>
      </c>
      <c r="AR13" t="s">
        <v>515</v>
      </c>
      <c r="AS13" t="s">
        <v>516</v>
      </c>
      <c r="AT13" t="s">
        <v>777</v>
      </c>
      <c r="AU13" t="s">
        <v>518</v>
      </c>
      <c r="AV13" t="s">
        <v>14</v>
      </c>
      <c r="AW13" s="54" t="b">
        <f t="shared" si="6"/>
        <v>0</v>
      </c>
      <c r="AX13" t="s">
        <v>515</v>
      </c>
      <c r="AY13" t="s">
        <v>516</v>
      </c>
      <c r="AZ13" t="s">
        <v>777</v>
      </c>
      <c r="BA13" t="s">
        <v>518</v>
      </c>
      <c r="BB13" t="s">
        <v>14</v>
      </c>
      <c r="BC13" s="54" t="b">
        <f t="shared" si="7"/>
        <v>0</v>
      </c>
    </row>
    <row r="14" spans="2:55" x14ac:dyDescent="0.25">
      <c r="B14" t="s">
        <v>519</v>
      </c>
      <c r="C14" t="s">
        <v>520</v>
      </c>
      <c r="D14" t="s">
        <v>521</v>
      </c>
      <c r="E14" t="s">
        <v>522</v>
      </c>
      <c r="F14" t="s">
        <v>523</v>
      </c>
      <c r="H14" t="s">
        <v>519</v>
      </c>
      <c r="I14" t="s">
        <v>520</v>
      </c>
      <c r="J14" t="s">
        <v>521</v>
      </c>
      <c r="K14" t="s">
        <v>522</v>
      </c>
      <c r="L14" t="s">
        <v>523</v>
      </c>
      <c r="M14" s="54" t="b">
        <f t="shared" si="0"/>
        <v>0</v>
      </c>
      <c r="N14" t="s">
        <v>519</v>
      </c>
      <c r="O14" t="s">
        <v>520</v>
      </c>
      <c r="P14" t="s">
        <v>521</v>
      </c>
      <c r="Q14" t="s">
        <v>522</v>
      </c>
      <c r="R14" t="s">
        <v>523</v>
      </c>
      <c r="S14" s="54" t="b">
        <f t="shared" si="1"/>
        <v>0</v>
      </c>
      <c r="T14" t="s">
        <v>519</v>
      </c>
      <c r="U14" t="s">
        <v>520</v>
      </c>
      <c r="V14" t="s">
        <v>521</v>
      </c>
      <c r="W14" t="s">
        <v>522</v>
      </c>
      <c r="X14" t="s">
        <v>523</v>
      </c>
      <c r="Y14" s="54" t="b">
        <f t="shared" si="2"/>
        <v>0</v>
      </c>
      <c r="Z14" t="s">
        <v>519</v>
      </c>
      <c r="AA14" t="s">
        <v>520</v>
      </c>
      <c r="AB14" t="s">
        <v>521</v>
      </c>
      <c r="AC14" t="s">
        <v>522</v>
      </c>
      <c r="AD14" t="s">
        <v>523</v>
      </c>
      <c r="AE14" s="54" t="b">
        <f t="shared" si="3"/>
        <v>0</v>
      </c>
      <c r="AF14" t="s">
        <v>519</v>
      </c>
      <c r="AG14" t="s">
        <v>520</v>
      </c>
      <c r="AH14" t="s">
        <v>521</v>
      </c>
      <c r="AI14" t="s">
        <v>522</v>
      </c>
      <c r="AJ14" t="s">
        <v>523</v>
      </c>
      <c r="AK14" s="54" t="b">
        <f t="shared" si="4"/>
        <v>0</v>
      </c>
      <c r="AL14" t="s">
        <v>519</v>
      </c>
      <c r="AM14" t="s">
        <v>520</v>
      </c>
      <c r="AN14" t="s">
        <v>778</v>
      </c>
      <c r="AO14" t="s">
        <v>522</v>
      </c>
      <c r="AP14" t="s">
        <v>523</v>
      </c>
      <c r="AQ14" s="54" t="b">
        <f t="shared" si="5"/>
        <v>0</v>
      </c>
      <c r="AR14" t="s">
        <v>519</v>
      </c>
      <c r="AS14" t="s">
        <v>520</v>
      </c>
      <c r="AT14" t="s">
        <v>778</v>
      </c>
      <c r="AU14" t="s">
        <v>522</v>
      </c>
      <c r="AV14" t="s">
        <v>523</v>
      </c>
      <c r="AW14" s="54" t="b">
        <f t="shared" si="6"/>
        <v>0</v>
      </c>
      <c r="AX14" t="s">
        <v>519</v>
      </c>
      <c r="AY14" t="s">
        <v>520</v>
      </c>
      <c r="AZ14" t="s">
        <v>778</v>
      </c>
      <c r="BA14" t="s">
        <v>522</v>
      </c>
      <c r="BB14" t="s">
        <v>523</v>
      </c>
      <c r="BC14" s="54" t="b">
        <f t="shared" si="7"/>
        <v>0</v>
      </c>
    </row>
    <row r="15" spans="2:55" x14ac:dyDescent="0.25">
      <c r="B15" t="s">
        <v>524</v>
      </c>
      <c r="C15" t="s">
        <v>525</v>
      </c>
      <c r="D15" t="s">
        <v>12</v>
      </c>
      <c r="E15" t="s">
        <v>13</v>
      </c>
      <c r="F15" t="s">
        <v>14</v>
      </c>
      <c r="H15" t="s">
        <v>524</v>
      </c>
      <c r="I15" t="s">
        <v>525</v>
      </c>
      <c r="J15" t="s">
        <v>12</v>
      </c>
      <c r="K15" t="s">
        <v>13</v>
      </c>
      <c r="L15" t="s">
        <v>14</v>
      </c>
      <c r="M15" s="54" t="b">
        <f t="shared" si="0"/>
        <v>0</v>
      </c>
      <c r="N15" t="s">
        <v>524</v>
      </c>
      <c r="O15" t="s">
        <v>525</v>
      </c>
      <c r="P15" t="s">
        <v>12</v>
      </c>
      <c r="Q15" t="s">
        <v>13</v>
      </c>
      <c r="R15" t="s">
        <v>14</v>
      </c>
      <c r="S15" s="54" t="b">
        <f t="shared" si="1"/>
        <v>0</v>
      </c>
      <c r="T15" t="s">
        <v>524</v>
      </c>
      <c r="U15" t="s">
        <v>525</v>
      </c>
      <c r="V15" t="s">
        <v>12</v>
      </c>
      <c r="W15" t="s">
        <v>13</v>
      </c>
      <c r="X15" t="s">
        <v>14</v>
      </c>
      <c r="Y15" s="54" t="b">
        <f t="shared" si="2"/>
        <v>0</v>
      </c>
      <c r="Z15" t="s">
        <v>524</v>
      </c>
      <c r="AA15" t="s">
        <v>525</v>
      </c>
      <c r="AB15" t="s">
        <v>12</v>
      </c>
      <c r="AC15" t="s">
        <v>13</v>
      </c>
      <c r="AD15" t="s">
        <v>14</v>
      </c>
      <c r="AE15" s="54" t="b">
        <f t="shared" si="3"/>
        <v>0</v>
      </c>
      <c r="AF15" t="s">
        <v>524</v>
      </c>
      <c r="AG15" t="s">
        <v>525</v>
      </c>
      <c r="AH15" t="s">
        <v>12</v>
      </c>
      <c r="AI15" t="s">
        <v>13</v>
      </c>
      <c r="AJ15" t="s">
        <v>14</v>
      </c>
      <c r="AK15" s="54" t="b">
        <f t="shared" si="4"/>
        <v>0</v>
      </c>
      <c r="AL15" t="s">
        <v>524</v>
      </c>
      <c r="AM15" t="s">
        <v>525</v>
      </c>
      <c r="AN15" t="s">
        <v>776</v>
      </c>
      <c r="AO15" t="s">
        <v>13</v>
      </c>
      <c r="AP15" t="s">
        <v>14</v>
      </c>
      <c r="AQ15" s="54" t="b">
        <f t="shared" si="5"/>
        <v>0</v>
      </c>
      <c r="AR15" t="s">
        <v>524</v>
      </c>
      <c r="AS15" t="s">
        <v>525</v>
      </c>
      <c r="AT15" t="s">
        <v>776</v>
      </c>
      <c r="AU15" t="s">
        <v>13</v>
      </c>
      <c r="AV15" t="s">
        <v>14</v>
      </c>
      <c r="AW15" s="54" t="b">
        <f t="shared" si="6"/>
        <v>0</v>
      </c>
      <c r="AX15" t="s">
        <v>524</v>
      </c>
      <c r="AY15" t="s">
        <v>525</v>
      </c>
      <c r="AZ15" t="s">
        <v>776</v>
      </c>
      <c r="BA15" t="s">
        <v>13</v>
      </c>
      <c r="BB15" t="s">
        <v>14</v>
      </c>
      <c r="BC15" s="54" t="b">
        <f t="shared" si="7"/>
        <v>0</v>
      </c>
    </row>
    <row r="16" spans="2:55" x14ac:dyDescent="0.25">
      <c r="B16" t="s">
        <v>526</v>
      </c>
      <c r="C16" t="s">
        <v>527</v>
      </c>
      <c r="D16" t="s">
        <v>12</v>
      </c>
      <c r="E16" t="s">
        <v>13</v>
      </c>
      <c r="F16" t="s">
        <v>14</v>
      </c>
      <c r="H16" t="s">
        <v>526</v>
      </c>
      <c r="I16" t="s">
        <v>527</v>
      </c>
      <c r="J16" t="s">
        <v>12</v>
      </c>
      <c r="K16" t="s">
        <v>13</v>
      </c>
      <c r="L16" t="s">
        <v>14</v>
      </c>
      <c r="M16" s="54" t="b">
        <f t="shared" si="0"/>
        <v>0</v>
      </c>
      <c r="N16" t="s">
        <v>526</v>
      </c>
      <c r="O16" t="s">
        <v>527</v>
      </c>
      <c r="P16" t="s">
        <v>12</v>
      </c>
      <c r="Q16" t="s">
        <v>13</v>
      </c>
      <c r="R16" t="s">
        <v>14</v>
      </c>
      <c r="S16" s="54" t="b">
        <f t="shared" si="1"/>
        <v>0</v>
      </c>
      <c r="T16" t="s">
        <v>526</v>
      </c>
      <c r="U16" t="s">
        <v>527</v>
      </c>
      <c r="V16" t="s">
        <v>12</v>
      </c>
      <c r="W16" t="s">
        <v>13</v>
      </c>
      <c r="X16" t="s">
        <v>14</v>
      </c>
      <c r="Y16" s="54" t="b">
        <f t="shared" si="2"/>
        <v>0</v>
      </c>
      <c r="Z16" t="s">
        <v>526</v>
      </c>
      <c r="AA16" t="s">
        <v>527</v>
      </c>
      <c r="AB16" t="s">
        <v>12</v>
      </c>
      <c r="AC16" t="s">
        <v>13</v>
      </c>
      <c r="AD16" t="s">
        <v>14</v>
      </c>
      <c r="AE16" s="54" t="b">
        <f t="shared" si="3"/>
        <v>0</v>
      </c>
      <c r="AF16" t="s">
        <v>526</v>
      </c>
      <c r="AG16" t="s">
        <v>527</v>
      </c>
      <c r="AH16" t="s">
        <v>12</v>
      </c>
      <c r="AI16" t="s">
        <v>13</v>
      </c>
      <c r="AJ16" t="s">
        <v>14</v>
      </c>
      <c r="AK16" s="54" t="b">
        <f t="shared" si="4"/>
        <v>0</v>
      </c>
      <c r="AL16" t="s">
        <v>526</v>
      </c>
      <c r="AM16" t="s">
        <v>527</v>
      </c>
      <c r="AN16" t="s">
        <v>776</v>
      </c>
      <c r="AO16" t="s">
        <v>13</v>
      </c>
      <c r="AP16" t="s">
        <v>14</v>
      </c>
      <c r="AQ16" s="54" t="b">
        <f t="shared" si="5"/>
        <v>0</v>
      </c>
      <c r="AR16" t="s">
        <v>526</v>
      </c>
      <c r="AS16" t="s">
        <v>527</v>
      </c>
      <c r="AT16" t="s">
        <v>776</v>
      </c>
      <c r="AU16" t="s">
        <v>13</v>
      </c>
      <c r="AV16" t="s">
        <v>14</v>
      </c>
      <c r="AW16" s="54" t="b">
        <f t="shared" si="6"/>
        <v>0</v>
      </c>
      <c r="AX16" t="s">
        <v>526</v>
      </c>
      <c r="AY16" t="s">
        <v>527</v>
      </c>
      <c r="AZ16" t="s">
        <v>776</v>
      </c>
      <c r="BA16" t="s">
        <v>13</v>
      </c>
      <c r="BB16" t="s">
        <v>14</v>
      </c>
      <c r="BC16" s="54" t="b">
        <f t="shared" si="7"/>
        <v>0</v>
      </c>
    </row>
    <row r="17" spans="2:55" x14ac:dyDescent="0.25">
      <c r="B17" t="s">
        <v>528</v>
      </c>
      <c r="C17" t="s">
        <v>529</v>
      </c>
      <c r="D17" t="s">
        <v>12</v>
      </c>
      <c r="E17" t="s">
        <v>13</v>
      </c>
      <c r="F17" t="s">
        <v>14</v>
      </c>
      <c r="H17" t="s">
        <v>528</v>
      </c>
      <c r="I17" t="s">
        <v>529</v>
      </c>
      <c r="J17" t="s">
        <v>12</v>
      </c>
      <c r="K17" t="s">
        <v>13</v>
      </c>
      <c r="L17" t="s">
        <v>14</v>
      </c>
      <c r="M17" s="54" t="b">
        <f t="shared" si="0"/>
        <v>0</v>
      </c>
      <c r="N17" t="s">
        <v>528</v>
      </c>
      <c r="O17" t="s">
        <v>529</v>
      </c>
      <c r="P17" t="s">
        <v>12</v>
      </c>
      <c r="Q17" t="s">
        <v>13</v>
      </c>
      <c r="R17" t="s">
        <v>14</v>
      </c>
      <c r="S17" s="54" t="b">
        <f t="shared" si="1"/>
        <v>0</v>
      </c>
      <c r="T17" t="s">
        <v>528</v>
      </c>
      <c r="U17" t="s">
        <v>529</v>
      </c>
      <c r="V17" t="s">
        <v>12</v>
      </c>
      <c r="W17" t="s">
        <v>13</v>
      </c>
      <c r="X17" t="s">
        <v>14</v>
      </c>
      <c r="Y17" s="54" t="b">
        <f t="shared" si="2"/>
        <v>0</v>
      </c>
      <c r="Z17" t="s">
        <v>528</v>
      </c>
      <c r="AA17" t="s">
        <v>529</v>
      </c>
      <c r="AB17" t="s">
        <v>12</v>
      </c>
      <c r="AC17" t="s">
        <v>13</v>
      </c>
      <c r="AD17" t="s">
        <v>14</v>
      </c>
      <c r="AE17" s="54" t="b">
        <f t="shared" si="3"/>
        <v>0</v>
      </c>
      <c r="AF17" t="s">
        <v>528</v>
      </c>
      <c r="AG17" t="s">
        <v>529</v>
      </c>
      <c r="AH17" t="s">
        <v>12</v>
      </c>
      <c r="AI17" t="s">
        <v>13</v>
      </c>
      <c r="AJ17" t="s">
        <v>14</v>
      </c>
      <c r="AK17" s="54" t="b">
        <f t="shared" si="4"/>
        <v>0</v>
      </c>
      <c r="AL17" t="s">
        <v>528</v>
      </c>
      <c r="AM17" t="s">
        <v>529</v>
      </c>
      <c r="AN17" t="s">
        <v>776</v>
      </c>
      <c r="AO17" t="s">
        <v>13</v>
      </c>
      <c r="AP17" t="s">
        <v>14</v>
      </c>
      <c r="AQ17" s="54" t="b">
        <f t="shared" si="5"/>
        <v>0</v>
      </c>
      <c r="AR17" t="s">
        <v>528</v>
      </c>
      <c r="AS17" t="s">
        <v>529</v>
      </c>
      <c r="AT17" t="s">
        <v>776</v>
      </c>
      <c r="AU17" t="s">
        <v>13</v>
      </c>
      <c r="AV17" t="s">
        <v>14</v>
      </c>
      <c r="AW17" s="54" t="b">
        <f t="shared" si="6"/>
        <v>0</v>
      </c>
      <c r="AX17" t="s">
        <v>528</v>
      </c>
      <c r="AY17" t="s">
        <v>529</v>
      </c>
      <c r="AZ17" t="s">
        <v>776</v>
      </c>
      <c r="BA17" t="s">
        <v>13</v>
      </c>
      <c r="BB17" t="s">
        <v>14</v>
      </c>
      <c r="BC17" s="54" t="b">
        <f t="shared" si="7"/>
        <v>0</v>
      </c>
    </row>
    <row r="18" spans="2:55" x14ac:dyDescent="0.25">
      <c r="B18" t="s">
        <v>530</v>
      </c>
      <c r="C18" t="s">
        <v>531</v>
      </c>
      <c r="D18" t="s">
        <v>250</v>
      </c>
      <c r="E18" t="s">
        <v>251</v>
      </c>
      <c r="F18" t="s">
        <v>14</v>
      </c>
      <c r="H18" t="s">
        <v>530</v>
      </c>
      <c r="I18" t="s">
        <v>531</v>
      </c>
      <c r="J18" t="s">
        <v>250</v>
      </c>
      <c r="K18" t="s">
        <v>251</v>
      </c>
      <c r="L18" t="s">
        <v>14</v>
      </c>
      <c r="M18" s="54" t="b">
        <f t="shared" si="0"/>
        <v>0</v>
      </c>
      <c r="N18" t="s">
        <v>530</v>
      </c>
      <c r="O18" t="s">
        <v>531</v>
      </c>
      <c r="P18" t="s">
        <v>250</v>
      </c>
      <c r="Q18" t="s">
        <v>251</v>
      </c>
      <c r="R18" t="s">
        <v>14</v>
      </c>
      <c r="S18" s="54" t="b">
        <f t="shared" si="1"/>
        <v>0</v>
      </c>
      <c r="T18" t="s">
        <v>530</v>
      </c>
      <c r="U18" t="s">
        <v>531</v>
      </c>
      <c r="V18" t="s">
        <v>250</v>
      </c>
      <c r="W18" t="s">
        <v>251</v>
      </c>
      <c r="X18" t="s">
        <v>14</v>
      </c>
      <c r="Y18" s="54" t="b">
        <f t="shared" si="2"/>
        <v>0</v>
      </c>
      <c r="Z18" t="s">
        <v>530</v>
      </c>
      <c r="AA18" t="s">
        <v>531</v>
      </c>
      <c r="AB18" t="s">
        <v>250</v>
      </c>
      <c r="AC18" t="s">
        <v>251</v>
      </c>
      <c r="AD18" t="s">
        <v>14</v>
      </c>
      <c r="AE18" s="54" t="b">
        <f t="shared" si="3"/>
        <v>0</v>
      </c>
      <c r="AF18" t="s">
        <v>530</v>
      </c>
      <c r="AG18" t="s">
        <v>531</v>
      </c>
      <c r="AH18" t="s">
        <v>250</v>
      </c>
      <c r="AI18" t="s">
        <v>251</v>
      </c>
      <c r="AJ18" t="s">
        <v>14</v>
      </c>
      <c r="AK18" s="54" t="b">
        <f t="shared" si="4"/>
        <v>0</v>
      </c>
      <c r="AL18" t="s">
        <v>530</v>
      </c>
      <c r="AM18" t="s">
        <v>531</v>
      </c>
      <c r="AN18" t="s">
        <v>769</v>
      </c>
      <c r="AO18" t="s">
        <v>251</v>
      </c>
      <c r="AP18" t="s">
        <v>14</v>
      </c>
      <c r="AQ18" s="54" t="b">
        <f t="shared" si="5"/>
        <v>0</v>
      </c>
      <c r="AR18" t="s">
        <v>530</v>
      </c>
      <c r="AS18" t="s">
        <v>531</v>
      </c>
      <c r="AT18" t="s">
        <v>769</v>
      </c>
      <c r="AU18" t="s">
        <v>251</v>
      </c>
      <c r="AV18" t="s">
        <v>14</v>
      </c>
      <c r="AW18" s="54" t="b">
        <f t="shared" si="6"/>
        <v>0</v>
      </c>
      <c r="AX18" t="s">
        <v>530</v>
      </c>
      <c r="AY18" t="s">
        <v>531</v>
      </c>
      <c r="AZ18" t="s">
        <v>769</v>
      </c>
      <c r="BA18" t="s">
        <v>251</v>
      </c>
      <c r="BB18" t="s">
        <v>14</v>
      </c>
      <c r="BC18" s="54" t="b">
        <f t="shared" si="7"/>
        <v>0</v>
      </c>
    </row>
    <row r="19" spans="2:55" x14ac:dyDescent="0.25">
      <c r="B19" t="s">
        <v>532</v>
      </c>
      <c r="C19" t="s">
        <v>500</v>
      </c>
      <c r="D19" t="s">
        <v>533</v>
      </c>
      <c r="E19" t="s">
        <v>534</v>
      </c>
      <c r="F19" t="s">
        <v>255</v>
      </c>
      <c r="H19" t="s">
        <v>532</v>
      </c>
      <c r="I19" t="s">
        <v>500</v>
      </c>
      <c r="J19" t="s">
        <v>533</v>
      </c>
      <c r="K19" t="s">
        <v>534</v>
      </c>
      <c r="L19" t="s">
        <v>255</v>
      </c>
      <c r="M19" s="54" t="b">
        <f t="shared" si="0"/>
        <v>0</v>
      </c>
      <c r="N19" t="s">
        <v>532</v>
      </c>
      <c r="O19" t="s">
        <v>500</v>
      </c>
      <c r="P19" t="s">
        <v>533</v>
      </c>
      <c r="Q19" t="s">
        <v>534</v>
      </c>
      <c r="R19" t="s">
        <v>255</v>
      </c>
      <c r="S19" s="54" t="b">
        <f t="shared" si="1"/>
        <v>0</v>
      </c>
      <c r="T19" t="s">
        <v>532</v>
      </c>
      <c r="U19" t="s">
        <v>500</v>
      </c>
      <c r="V19" t="s">
        <v>533</v>
      </c>
      <c r="W19" t="s">
        <v>534</v>
      </c>
      <c r="X19" t="s">
        <v>255</v>
      </c>
      <c r="Y19" s="54" t="b">
        <f t="shared" si="2"/>
        <v>0</v>
      </c>
      <c r="Z19" t="s">
        <v>532</v>
      </c>
      <c r="AA19" t="s">
        <v>500</v>
      </c>
      <c r="AB19" t="s">
        <v>533</v>
      </c>
      <c r="AC19" t="s">
        <v>534</v>
      </c>
      <c r="AD19" t="s">
        <v>255</v>
      </c>
      <c r="AE19" s="54" t="b">
        <f t="shared" si="3"/>
        <v>0</v>
      </c>
      <c r="AF19" t="s">
        <v>532</v>
      </c>
      <c r="AG19" t="s">
        <v>500</v>
      </c>
      <c r="AH19" t="s">
        <v>533</v>
      </c>
      <c r="AI19" t="s">
        <v>534</v>
      </c>
      <c r="AJ19" t="s">
        <v>255</v>
      </c>
      <c r="AK19" s="54" t="b">
        <f t="shared" si="4"/>
        <v>0</v>
      </c>
      <c r="AL19" t="s">
        <v>532</v>
      </c>
      <c r="AM19" t="s">
        <v>500</v>
      </c>
      <c r="AN19" t="s">
        <v>779</v>
      </c>
      <c r="AO19" t="s">
        <v>534</v>
      </c>
      <c r="AP19" t="s">
        <v>255</v>
      </c>
      <c r="AQ19" s="54" t="b">
        <f t="shared" si="5"/>
        <v>0</v>
      </c>
      <c r="AR19" t="s">
        <v>532</v>
      </c>
      <c r="AS19" t="s">
        <v>500</v>
      </c>
      <c r="AT19" t="s">
        <v>779</v>
      </c>
      <c r="AU19" t="s">
        <v>534</v>
      </c>
      <c r="AV19" t="s">
        <v>255</v>
      </c>
      <c r="AW19" s="54" t="b">
        <f t="shared" si="6"/>
        <v>0</v>
      </c>
      <c r="AX19" t="s">
        <v>532</v>
      </c>
      <c r="AY19" t="s">
        <v>500</v>
      </c>
      <c r="AZ19" t="s">
        <v>779</v>
      </c>
      <c r="BA19" t="s">
        <v>534</v>
      </c>
      <c r="BB19" t="s">
        <v>255</v>
      </c>
      <c r="BC19" s="54" t="b">
        <f t="shared" si="7"/>
        <v>0</v>
      </c>
    </row>
    <row r="20" spans="2:55" x14ac:dyDescent="0.25">
      <c r="B20" t="s">
        <v>535</v>
      </c>
      <c r="C20" t="s">
        <v>536</v>
      </c>
      <c r="D20" t="s">
        <v>537</v>
      </c>
      <c r="E20" t="s">
        <v>538</v>
      </c>
      <c r="F20" t="s">
        <v>539</v>
      </c>
      <c r="H20" t="s">
        <v>535</v>
      </c>
      <c r="I20" t="s">
        <v>536</v>
      </c>
      <c r="J20" t="s">
        <v>537</v>
      </c>
      <c r="K20" t="s">
        <v>538</v>
      </c>
      <c r="L20" t="s">
        <v>539</v>
      </c>
      <c r="M20" s="54" t="b">
        <f t="shared" si="0"/>
        <v>0</v>
      </c>
      <c r="N20" t="s">
        <v>535</v>
      </c>
      <c r="O20" t="s">
        <v>536</v>
      </c>
      <c r="P20" t="s">
        <v>537</v>
      </c>
      <c r="Q20" t="s">
        <v>538</v>
      </c>
      <c r="R20" t="s">
        <v>539</v>
      </c>
      <c r="S20" s="54" t="b">
        <f t="shared" si="1"/>
        <v>0</v>
      </c>
      <c r="T20" t="s">
        <v>535</v>
      </c>
      <c r="U20" t="s">
        <v>536</v>
      </c>
      <c r="V20" t="s">
        <v>537</v>
      </c>
      <c r="W20" t="s">
        <v>538</v>
      </c>
      <c r="X20" t="s">
        <v>539</v>
      </c>
      <c r="Y20" s="54" t="b">
        <f t="shared" si="2"/>
        <v>0</v>
      </c>
      <c r="Z20" t="s">
        <v>535</v>
      </c>
      <c r="AA20" t="s">
        <v>536</v>
      </c>
      <c r="AB20" t="s">
        <v>537</v>
      </c>
      <c r="AC20" t="s">
        <v>538</v>
      </c>
      <c r="AD20" t="s">
        <v>539</v>
      </c>
      <c r="AE20" s="54" t="b">
        <f t="shared" si="3"/>
        <v>0</v>
      </c>
      <c r="AF20" t="s">
        <v>535</v>
      </c>
      <c r="AG20" t="s">
        <v>536</v>
      </c>
      <c r="AH20" t="s">
        <v>537</v>
      </c>
      <c r="AI20" t="s">
        <v>538</v>
      </c>
      <c r="AJ20" t="s">
        <v>539</v>
      </c>
      <c r="AK20" s="54" t="b">
        <f t="shared" si="4"/>
        <v>0</v>
      </c>
      <c r="AL20" t="s">
        <v>535</v>
      </c>
      <c r="AM20" t="s">
        <v>536</v>
      </c>
      <c r="AN20" t="s">
        <v>780</v>
      </c>
      <c r="AO20" t="s">
        <v>538</v>
      </c>
      <c r="AP20" t="s">
        <v>539</v>
      </c>
      <c r="AQ20" s="54" t="b">
        <f t="shared" si="5"/>
        <v>0</v>
      </c>
      <c r="AR20" t="s">
        <v>535</v>
      </c>
      <c r="AS20" t="s">
        <v>536</v>
      </c>
      <c r="AT20" t="s">
        <v>780</v>
      </c>
      <c r="AU20" t="s">
        <v>538</v>
      </c>
      <c r="AV20" t="s">
        <v>539</v>
      </c>
      <c r="AW20" s="54" t="b">
        <f t="shared" si="6"/>
        <v>0</v>
      </c>
      <c r="AX20" t="s">
        <v>535</v>
      </c>
      <c r="AY20" t="s">
        <v>536</v>
      </c>
      <c r="AZ20" t="s">
        <v>780</v>
      </c>
      <c r="BA20" t="s">
        <v>538</v>
      </c>
      <c r="BB20" t="s">
        <v>539</v>
      </c>
      <c r="BC20" s="54" t="b">
        <f t="shared" si="7"/>
        <v>0</v>
      </c>
    </row>
    <row r="21" spans="2:55" x14ac:dyDescent="0.25">
      <c r="B21" t="s">
        <v>540</v>
      </c>
      <c r="C21" t="s">
        <v>541</v>
      </c>
      <c r="D21" t="s">
        <v>542</v>
      </c>
      <c r="E21" t="s">
        <v>543</v>
      </c>
      <c r="F21" t="s">
        <v>544</v>
      </c>
      <c r="H21" t="s">
        <v>540</v>
      </c>
      <c r="I21" t="s">
        <v>541</v>
      </c>
      <c r="J21" t="s">
        <v>542</v>
      </c>
      <c r="K21" t="s">
        <v>543</v>
      </c>
      <c r="L21" t="s">
        <v>544</v>
      </c>
      <c r="M21" s="54" t="b">
        <f t="shared" si="0"/>
        <v>0</v>
      </c>
      <c r="N21" t="s">
        <v>540</v>
      </c>
      <c r="O21" t="s">
        <v>541</v>
      </c>
      <c r="P21" t="s">
        <v>542</v>
      </c>
      <c r="Q21" t="s">
        <v>543</v>
      </c>
      <c r="R21" t="s">
        <v>544</v>
      </c>
      <c r="S21" s="54" t="b">
        <f t="shared" si="1"/>
        <v>0</v>
      </c>
      <c r="T21" t="s">
        <v>540</v>
      </c>
      <c r="U21" t="s">
        <v>541</v>
      </c>
      <c r="V21" t="s">
        <v>542</v>
      </c>
      <c r="W21" t="s">
        <v>543</v>
      </c>
      <c r="X21" t="s">
        <v>544</v>
      </c>
      <c r="Y21" s="54" t="b">
        <f t="shared" si="2"/>
        <v>0</v>
      </c>
      <c r="Z21" t="s">
        <v>540</v>
      </c>
      <c r="AA21" t="s">
        <v>541</v>
      </c>
      <c r="AB21" t="s">
        <v>542</v>
      </c>
      <c r="AC21" t="s">
        <v>543</v>
      </c>
      <c r="AD21" t="s">
        <v>544</v>
      </c>
      <c r="AE21" s="54" t="b">
        <f t="shared" si="3"/>
        <v>0</v>
      </c>
      <c r="AF21" t="s">
        <v>540</v>
      </c>
      <c r="AG21" t="s">
        <v>541</v>
      </c>
      <c r="AH21" t="s">
        <v>542</v>
      </c>
      <c r="AI21" t="s">
        <v>543</v>
      </c>
      <c r="AJ21" t="s">
        <v>544</v>
      </c>
      <c r="AK21" s="54" t="b">
        <f t="shared" si="4"/>
        <v>0</v>
      </c>
      <c r="AL21" t="s">
        <v>540</v>
      </c>
      <c r="AM21" t="s">
        <v>541</v>
      </c>
      <c r="AN21" t="s">
        <v>781</v>
      </c>
      <c r="AO21" t="s">
        <v>543</v>
      </c>
      <c r="AP21" t="s">
        <v>544</v>
      </c>
      <c r="AQ21" s="54" t="b">
        <f t="shared" si="5"/>
        <v>0</v>
      </c>
      <c r="AR21" t="s">
        <v>540</v>
      </c>
      <c r="AS21" t="s">
        <v>541</v>
      </c>
      <c r="AT21" t="s">
        <v>781</v>
      </c>
      <c r="AU21" t="s">
        <v>543</v>
      </c>
      <c r="AV21" t="s">
        <v>544</v>
      </c>
      <c r="AW21" s="54" t="b">
        <f t="shared" si="6"/>
        <v>0</v>
      </c>
      <c r="AX21" t="s">
        <v>540</v>
      </c>
      <c r="AY21" t="s">
        <v>541</v>
      </c>
      <c r="AZ21" t="s">
        <v>781</v>
      </c>
      <c r="BA21" t="s">
        <v>543</v>
      </c>
      <c r="BB21" t="s">
        <v>544</v>
      </c>
      <c r="BC21" s="54" t="b">
        <f t="shared" si="7"/>
        <v>0</v>
      </c>
    </row>
    <row r="22" spans="2:55" x14ac:dyDescent="0.25">
      <c r="B22" t="s">
        <v>545</v>
      </c>
      <c r="C22" t="s">
        <v>541</v>
      </c>
      <c r="D22" t="s">
        <v>546</v>
      </c>
      <c r="E22" t="s">
        <v>547</v>
      </c>
      <c r="F22" t="s">
        <v>544</v>
      </c>
      <c r="H22" t="s">
        <v>545</v>
      </c>
      <c r="I22" t="s">
        <v>541</v>
      </c>
      <c r="J22" t="s">
        <v>546</v>
      </c>
      <c r="K22" t="s">
        <v>547</v>
      </c>
      <c r="L22" t="s">
        <v>544</v>
      </c>
      <c r="M22" s="54" t="b">
        <f t="shared" si="0"/>
        <v>0</v>
      </c>
      <c r="N22" t="s">
        <v>545</v>
      </c>
      <c r="O22" t="s">
        <v>541</v>
      </c>
      <c r="P22" t="s">
        <v>546</v>
      </c>
      <c r="Q22" t="s">
        <v>547</v>
      </c>
      <c r="R22" t="s">
        <v>544</v>
      </c>
      <c r="S22" s="54" t="b">
        <f t="shared" si="1"/>
        <v>0</v>
      </c>
      <c r="T22" t="s">
        <v>545</v>
      </c>
      <c r="U22" t="s">
        <v>541</v>
      </c>
      <c r="V22" t="s">
        <v>546</v>
      </c>
      <c r="W22" t="s">
        <v>547</v>
      </c>
      <c r="X22" t="s">
        <v>544</v>
      </c>
      <c r="Y22" s="54" t="b">
        <f t="shared" si="2"/>
        <v>0</v>
      </c>
      <c r="Z22" t="s">
        <v>545</v>
      </c>
      <c r="AA22" t="s">
        <v>541</v>
      </c>
      <c r="AB22" t="s">
        <v>546</v>
      </c>
      <c r="AC22" t="s">
        <v>547</v>
      </c>
      <c r="AD22" t="s">
        <v>544</v>
      </c>
      <c r="AE22" s="54" t="b">
        <f t="shared" si="3"/>
        <v>0</v>
      </c>
      <c r="AF22" t="s">
        <v>545</v>
      </c>
      <c r="AG22" t="s">
        <v>541</v>
      </c>
      <c r="AH22" t="s">
        <v>546</v>
      </c>
      <c r="AI22" t="s">
        <v>547</v>
      </c>
      <c r="AJ22" t="s">
        <v>544</v>
      </c>
      <c r="AK22" s="54" t="b">
        <f t="shared" si="4"/>
        <v>0</v>
      </c>
      <c r="AL22" t="s">
        <v>545</v>
      </c>
      <c r="AM22" t="s">
        <v>541</v>
      </c>
      <c r="AN22" t="s">
        <v>782</v>
      </c>
      <c r="AO22" t="s">
        <v>547</v>
      </c>
      <c r="AP22" t="s">
        <v>544</v>
      </c>
      <c r="AQ22" s="54" t="b">
        <f t="shared" si="5"/>
        <v>0</v>
      </c>
      <c r="AR22" t="s">
        <v>545</v>
      </c>
      <c r="AS22" t="s">
        <v>541</v>
      </c>
      <c r="AT22" t="s">
        <v>782</v>
      </c>
      <c r="AU22" t="s">
        <v>547</v>
      </c>
      <c r="AV22" t="s">
        <v>544</v>
      </c>
      <c r="AW22" s="54" t="b">
        <f t="shared" si="6"/>
        <v>0</v>
      </c>
      <c r="AX22" t="s">
        <v>545</v>
      </c>
      <c r="AY22" t="s">
        <v>541</v>
      </c>
      <c r="AZ22" t="s">
        <v>782</v>
      </c>
      <c r="BA22" t="s">
        <v>547</v>
      </c>
      <c r="BB22" t="s">
        <v>544</v>
      </c>
      <c r="BC22" s="54" t="b">
        <f t="shared" si="7"/>
        <v>0</v>
      </c>
    </row>
    <row r="23" spans="2:55" x14ac:dyDescent="0.25">
      <c r="B23" t="s">
        <v>548</v>
      </c>
      <c r="C23" t="s">
        <v>549</v>
      </c>
      <c r="D23" t="s">
        <v>550</v>
      </c>
      <c r="E23" t="s">
        <v>551</v>
      </c>
      <c r="F23" t="s">
        <v>552</v>
      </c>
      <c r="H23" t="s">
        <v>548</v>
      </c>
      <c r="I23" t="s">
        <v>549</v>
      </c>
      <c r="J23" t="s">
        <v>550</v>
      </c>
      <c r="K23" t="s">
        <v>551</v>
      </c>
      <c r="L23" t="s">
        <v>552</v>
      </c>
      <c r="M23" s="54" t="b">
        <f t="shared" si="0"/>
        <v>0</v>
      </c>
      <c r="N23" t="s">
        <v>548</v>
      </c>
      <c r="O23" t="s">
        <v>549</v>
      </c>
      <c r="P23" t="s">
        <v>550</v>
      </c>
      <c r="Q23" t="s">
        <v>551</v>
      </c>
      <c r="R23" t="s">
        <v>552</v>
      </c>
      <c r="S23" s="54" t="b">
        <f t="shared" si="1"/>
        <v>0</v>
      </c>
      <c r="T23" t="s">
        <v>548</v>
      </c>
      <c r="U23" t="s">
        <v>549</v>
      </c>
      <c r="V23" t="s">
        <v>550</v>
      </c>
      <c r="W23" t="s">
        <v>551</v>
      </c>
      <c r="X23" t="s">
        <v>552</v>
      </c>
      <c r="Y23" s="54" t="b">
        <f t="shared" si="2"/>
        <v>0</v>
      </c>
      <c r="Z23" t="s">
        <v>548</v>
      </c>
      <c r="AA23" t="s">
        <v>549</v>
      </c>
      <c r="AB23" t="s">
        <v>550</v>
      </c>
      <c r="AC23" t="s">
        <v>551</v>
      </c>
      <c r="AD23" t="s">
        <v>552</v>
      </c>
      <c r="AE23" s="54" t="b">
        <f t="shared" si="3"/>
        <v>0</v>
      </c>
      <c r="AF23" t="s">
        <v>548</v>
      </c>
      <c r="AG23" t="s">
        <v>549</v>
      </c>
      <c r="AH23" t="s">
        <v>550</v>
      </c>
      <c r="AI23" t="s">
        <v>551</v>
      </c>
      <c r="AJ23" t="s">
        <v>552</v>
      </c>
      <c r="AK23" s="54" t="b">
        <f t="shared" si="4"/>
        <v>0</v>
      </c>
      <c r="AL23" t="s">
        <v>548</v>
      </c>
      <c r="AM23" t="s">
        <v>549</v>
      </c>
      <c r="AN23" t="s">
        <v>783</v>
      </c>
      <c r="AO23" t="s">
        <v>551</v>
      </c>
      <c r="AP23" t="s">
        <v>552</v>
      </c>
      <c r="AQ23" s="54" t="b">
        <f t="shared" si="5"/>
        <v>0</v>
      </c>
      <c r="AR23" t="s">
        <v>548</v>
      </c>
      <c r="AS23" t="s">
        <v>549</v>
      </c>
      <c r="AT23" t="s">
        <v>783</v>
      </c>
      <c r="AU23" t="s">
        <v>551</v>
      </c>
      <c r="AV23" t="s">
        <v>552</v>
      </c>
      <c r="AW23" s="54" t="b">
        <f t="shared" si="6"/>
        <v>0</v>
      </c>
      <c r="AX23" t="s">
        <v>548</v>
      </c>
      <c r="AY23" t="s">
        <v>549</v>
      </c>
      <c r="AZ23" t="s">
        <v>783</v>
      </c>
      <c r="BA23" t="s">
        <v>551</v>
      </c>
      <c r="BB23" t="s">
        <v>552</v>
      </c>
      <c r="BC23" s="54" t="b">
        <f t="shared" si="7"/>
        <v>0</v>
      </c>
    </row>
    <row r="24" spans="2:55" x14ac:dyDescent="0.25">
      <c r="B24" t="s">
        <v>553</v>
      </c>
      <c r="C24" t="s">
        <v>536</v>
      </c>
      <c r="D24" t="s">
        <v>537</v>
      </c>
      <c r="E24" t="s">
        <v>538</v>
      </c>
      <c r="F24" t="s">
        <v>539</v>
      </c>
      <c r="H24" t="s">
        <v>553</v>
      </c>
      <c r="I24" t="s">
        <v>536</v>
      </c>
      <c r="J24" t="s">
        <v>537</v>
      </c>
      <c r="K24" t="s">
        <v>538</v>
      </c>
      <c r="L24" t="s">
        <v>539</v>
      </c>
      <c r="M24" s="54" t="b">
        <f t="shared" si="0"/>
        <v>0</v>
      </c>
      <c r="N24" t="s">
        <v>553</v>
      </c>
      <c r="O24" t="s">
        <v>536</v>
      </c>
      <c r="P24" t="s">
        <v>537</v>
      </c>
      <c r="Q24" t="s">
        <v>538</v>
      </c>
      <c r="R24" t="s">
        <v>539</v>
      </c>
      <c r="S24" s="54" t="b">
        <f t="shared" si="1"/>
        <v>0</v>
      </c>
      <c r="T24" t="s">
        <v>553</v>
      </c>
      <c r="U24" t="s">
        <v>536</v>
      </c>
      <c r="V24" t="s">
        <v>537</v>
      </c>
      <c r="W24" t="s">
        <v>538</v>
      </c>
      <c r="X24" t="s">
        <v>539</v>
      </c>
      <c r="Y24" s="54" t="b">
        <f t="shared" si="2"/>
        <v>0</v>
      </c>
      <c r="Z24" t="s">
        <v>553</v>
      </c>
      <c r="AA24" t="s">
        <v>536</v>
      </c>
      <c r="AB24" t="s">
        <v>537</v>
      </c>
      <c r="AC24" t="s">
        <v>538</v>
      </c>
      <c r="AD24" t="s">
        <v>539</v>
      </c>
      <c r="AE24" s="54" t="b">
        <f t="shared" si="3"/>
        <v>0</v>
      </c>
      <c r="AF24" t="s">
        <v>553</v>
      </c>
      <c r="AG24" t="s">
        <v>536</v>
      </c>
      <c r="AH24" t="s">
        <v>537</v>
      </c>
      <c r="AI24" t="s">
        <v>538</v>
      </c>
      <c r="AJ24" t="s">
        <v>539</v>
      </c>
      <c r="AK24" s="54" t="b">
        <f t="shared" si="4"/>
        <v>0</v>
      </c>
      <c r="AL24" t="s">
        <v>553</v>
      </c>
      <c r="AM24" t="s">
        <v>536</v>
      </c>
      <c r="AN24" t="s">
        <v>780</v>
      </c>
      <c r="AO24" t="s">
        <v>538</v>
      </c>
      <c r="AP24" t="s">
        <v>539</v>
      </c>
      <c r="AQ24" s="54" t="b">
        <f t="shared" si="5"/>
        <v>0</v>
      </c>
      <c r="AR24" t="s">
        <v>553</v>
      </c>
      <c r="AS24" t="s">
        <v>536</v>
      </c>
      <c r="AT24" t="s">
        <v>780</v>
      </c>
      <c r="AU24" t="s">
        <v>538</v>
      </c>
      <c r="AV24" t="s">
        <v>539</v>
      </c>
      <c r="AW24" s="54" t="b">
        <f t="shared" si="6"/>
        <v>0</v>
      </c>
      <c r="AX24" t="s">
        <v>553</v>
      </c>
      <c r="AY24" t="s">
        <v>536</v>
      </c>
      <c r="AZ24" t="s">
        <v>780</v>
      </c>
      <c r="BA24" t="s">
        <v>538</v>
      </c>
      <c r="BB24" t="s">
        <v>539</v>
      </c>
      <c r="BC24" s="54" t="b">
        <f t="shared" si="7"/>
        <v>0</v>
      </c>
    </row>
    <row r="25" spans="2:55" x14ac:dyDescent="0.25">
      <c r="B25" t="s">
        <v>554</v>
      </c>
      <c r="C25" t="s">
        <v>541</v>
      </c>
      <c r="D25" t="s">
        <v>542</v>
      </c>
      <c r="E25" t="s">
        <v>543</v>
      </c>
      <c r="F25" t="s">
        <v>544</v>
      </c>
      <c r="H25" t="s">
        <v>554</v>
      </c>
      <c r="I25" t="s">
        <v>541</v>
      </c>
      <c r="J25" t="s">
        <v>542</v>
      </c>
      <c r="K25" t="s">
        <v>543</v>
      </c>
      <c r="L25" t="s">
        <v>544</v>
      </c>
      <c r="M25" s="54" t="b">
        <f t="shared" si="0"/>
        <v>0</v>
      </c>
      <c r="N25" t="s">
        <v>554</v>
      </c>
      <c r="O25" t="s">
        <v>541</v>
      </c>
      <c r="P25" t="s">
        <v>542</v>
      </c>
      <c r="Q25" t="s">
        <v>543</v>
      </c>
      <c r="R25" t="s">
        <v>544</v>
      </c>
      <c r="S25" s="54" t="b">
        <f t="shared" si="1"/>
        <v>0</v>
      </c>
      <c r="T25" t="s">
        <v>554</v>
      </c>
      <c r="U25" t="s">
        <v>541</v>
      </c>
      <c r="V25" t="s">
        <v>542</v>
      </c>
      <c r="W25" t="s">
        <v>543</v>
      </c>
      <c r="X25" t="s">
        <v>544</v>
      </c>
      <c r="Y25" s="54" t="b">
        <f t="shared" si="2"/>
        <v>0</v>
      </c>
      <c r="Z25" t="s">
        <v>554</v>
      </c>
      <c r="AA25" t="s">
        <v>541</v>
      </c>
      <c r="AB25" t="s">
        <v>542</v>
      </c>
      <c r="AC25" t="s">
        <v>543</v>
      </c>
      <c r="AD25" t="s">
        <v>544</v>
      </c>
      <c r="AE25" s="54" t="b">
        <f t="shared" si="3"/>
        <v>0</v>
      </c>
      <c r="AF25" t="s">
        <v>554</v>
      </c>
      <c r="AG25" t="s">
        <v>541</v>
      </c>
      <c r="AH25" t="s">
        <v>542</v>
      </c>
      <c r="AI25" t="s">
        <v>543</v>
      </c>
      <c r="AJ25" t="s">
        <v>544</v>
      </c>
      <c r="AK25" s="54" t="b">
        <f t="shared" si="4"/>
        <v>0</v>
      </c>
      <c r="AL25" t="s">
        <v>554</v>
      </c>
      <c r="AM25" t="s">
        <v>541</v>
      </c>
      <c r="AN25" t="s">
        <v>781</v>
      </c>
      <c r="AO25" t="s">
        <v>543</v>
      </c>
      <c r="AP25" t="s">
        <v>544</v>
      </c>
      <c r="AQ25" s="54" t="b">
        <f t="shared" si="5"/>
        <v>0</v>
      </c>
      <c r="AR25" t="s">
        <v>554</v>
      </c>
      <c r="AS25" t="s">
        <v>541</v>
      </c>
      <c r="AT25" t="s">
        <v>781</v>
      </c>
      <c r="AU25" t="s">
        <v>543</v>
      </c>
      <c r="AV25" t="s">
        <v>544</v>
      </c>
      <c r="AW25" s="54" t="b">
        <f t="shared" si="6"/>
        <v>0</v>
      </c>
      <c r="AX25" t="s">
        <v>554</v>
      </c>
      <c r="AY25" t="s">
        <v>541</v>
      </c>
      <c r="AZ25" t="s">
        <v>781</v>
      </c>
      <c r="BA25" t="s">
        <v>543</v>
      </c>
      <c r="BB25" t="s">
        <v>544</v>
      </c>
      <c r="BC25" s="54" t="b">
        <f t="shared" si="7"/>
        <v>0</v>
      </c>
    </row>
    <row r="26" spans="2:55" x14ac:dyDescent="0.25">
      <c r="B26" t="s">
        <v>555</v>
      </c>
      <c r="C26" t="s">
        <v>541</v>
      </c>
      <c r="D26" t="s">
        <v>546</v>
      </c>
      <c r="E26" t="s">
        <v>547</v>
      </c>
      <c r="F26" t="s">
        <v>544</v>
      </c>
      <c r="H26" t="s">
        <v>555</v>
      </c>
      <c r="I26" t="s">
        <v>541</v>
      </c>
      <c r="J26" t="s">
        <v>546</v>
      </c>
      <c r="K26" t="s">
        <v>547</v>
      </c>
      <c r="L26" t="s">
        <v>544</v>
      </c>
      <c r="M26" s="54" t="b">
        <f t="shared" si="0"/>
        <v>0</v>
      </c>
      <c r="N26" t="s">
        <v>555</v>
      </c>
      <c r="O26" t="s">
        <v>541</v>
      </c>
      <c r="P26" t="s">
        <v>546</v>
      </c>
      <c r="Q26" t="s">
        <v>547</v>
      </c>
      <c r="R26" t="s">
        <v>544</v>
      </c>
      <c r="S26" s="54" t="b">
        <f t="shared" si="1"/>
        <v>0</v>
      </c>
      <c r="T26" t="s">
        <v>555</v>
      </c>
      <c r="U26" t="s">
        <v>541</v>
      </c>
      <c r="V26" t="s">
        <v>546</v>
      </c>
      <c r="W26" t="s">
        <v>547</v>
      </c>
      <c r="X26" t="s">
        <v>544</v>
      </c>
      <c r="Y26" s="54" t="b">
        <f t="shared" si="2"/>
        <v>0</v>
      </c>
      <c r="Z26" t="s">
        <v>555</v>
      </c>
      <c r="AA26" t="s">
        <v>541</v>
      </c>
      <c r="AB26" t="s">
        <v>546</v>
      </c>
      <c r="AC26" t="s">
        <v>547</v>
      </c>
      <c r="AD26" t="s">
        <v>544</v>
      </c>
      <c r="AE26" s="54" t="b">
        <f t="shared" si="3"/>
        <v>0</v>
      </c>
      <c r="AF26" t="s">
        <v>555</v>
      </c>
      <c r="AG26" t="s">
        <v>541</v>
      </c>
      <c r="AH26" t="s">
        <v>546</v>
      </c>
      <c r="AI26" t="s">
        <v>547</v>
      </c>
      <c r="AJ26" t="s">
        <v>544</v>
      </c>
      <c r="AK26" s="54" t="b">
        <f t="shared" si="4"/>
        <v>0</v>
      </c>
      <c r="AL26" t="s">
        <v>555</v>
      </c>
      <c r="AM26" t="s">
        <v>541</v>
      </c>
      <c r="AN26" t="s">
        <v>782</v>
      </c>
      <c r="AO26" t="s">
        <v>547</v>
      </c>
      <c r="AP26" t="s">
        <v>544</v>
      </c>
      <c r="AQ26" s="54" t="b">
        <f t="shared" si="5"/>
        <v>0</v>
      </c>
      <c r="AR26" t="s">
        <v>555</v>
      </c>
      <c r="AS26" t="s">
        <v>541</v>
      </c>
      <c r="AT26" t="s">
        <v>782</v>
      </c>
      <c r="AU26" t="s">
        <v>547</v>
      </c>
      <c r="AV26" t="s">
        <v>544</v>
      </c>
      <c r="AW26" s="54" t="b">
        <f t="shared" si="6"/>
        <v>0</v>
      </c>
      <c r="AX26" t="s">
        <v>555</v>
      </c>
      <c r="AY26" t="s">
        <v>541</v>
      </c>
      <c r="AZ26" t="s">
        <v>782</v>
      </c>
      <c r="BA26" t="s">
        <v>547</v>
      </c>
      <c r="BB26" t="s">
        <v>544</v>
      </c>
      <c r="BC26" s="54" t="b">
        <f t="shared" si="7"/>
        <v>0</v>
      </c>
    </row>
    <row r="27" spans="2:55" x14ac:dyDescent="0.25">
      <c r="B27" t="s">
        <v>556</v>
      </c>
      <c r="C27" t="s">
        <v>557</v>
      </c>
      <c r="D27" t="s">
        <v>558</v>
      </c>
      <c r="E27" t="s">
        <v>559</v>
      </c>
      <c r="F27" t="s">
        <v>552</v>
      </c>
      <c r="H27" t="s">
        <v>556</v>
      </c>
      <c r="I27" t="s">
        <v>557</v>
      </c>
      <c r="J27" t="s">
        <v>558</v>
      </c>
      <c r="K27" t="s">
        <v>559</v>
      </c>
      <c r="L27" t="s">
        <v>552</v>
      </c>
      <c r="M27" s="54" t="b">
        <f t="shared" si="0"/>
        <v>0</v>
      </c>
      <c r="N27" t="s">
        <v>556</v>
      </c>
      <c r="O27" t="s">
        <v>557</v>
      </c>
      <c r="P27" t="s">
        <v>558</v>
      </c>
      <c r="Q27" t="s">
        <v>559</v>
      </c>
      <c r="R27" t="s">
        <v>552</v>
      </c>
      <c r="S27" s="54" t="b">
        <f t="shared" si="1"/>
        <v>0</v>
      </c>
      <c r="T27" t="s">
        <v>556</v>
      </c>
      <c r="U27" t="s">
        <v>557</v>
      </c>
      <c r="V27" t="s">
        <v>558</v>
      </c>
      <c r="W27" t="s">
        <v>559</v>
      </c>
      <c r="X27" t="s">
        <v>552</v>
      </c>
      <c r="Y27" s="54" t="b">
        <f t="shared" si="2"/>
        <v>0</v>
      </c>
      <c r="Z27" t="s">
        <v>556</v>
      </c>
      <c r="AA27" t="s">
        <v>557</v>
      </c>
      <c r="AB27" t="s">
        <v>558</v>
      </c>
      <c r="AC27" t="s">
        <v>559</v>
      </c>
      <c r="AD27" t="s">
        <v>552</v>
      </c>
      <c r="AE27" s="54" t="b">
        <f t="shared" si="3"/>
        <v>0</v>
      </c>
      <c r="AF27" t="s">
        <v>556</v>
      </c>
      <c r="AG27" t="s">
        <v>557</v>
      </c>
      <c r="AH27" t="s">
        <v>558</v>
      </c>
      <c r="AI27" t="s">
        <v>559</v>
      </c>
      <c r="AJ27" t="s">
        <v>552</v>
      </c>
      <c r="AK27" s="54" t="b">
        <f t="shared" si="4"/>
        <v>0</v>
      </c>
      <c r="AL27" t="s">
        <v>556</v>
      </c>
      <c r="AM27" t="s">
        <v>557</v>
      </c>
      <c r="AN27" t="s">
        <v>784</v>
      </c>
      <c r="AO27" t="s">
        <v>559</v>
      </c>
      <c r="AP27" t="s">
        <v>552</v>
      </c>
      <c r="AQ27" s="54" t="b">
        <f t="shared" si="5"/>
        <v>0</v>
      </c>
      <c r="AR27" t="s">
        <v>556</v>
      </c>
      <c r="AS27" t="s">
        <v>557</v>
      </c>
      <c r="AT27" t="s">
        <v>784</v>
      </c>
      <c r="AU27" t="s">
        <v>559</v>
      </c>
      <c r="AV27" t="s">
        <v>552</v>
      </c>
      <c r="AW27" s="54" t="b">
        <f t="shared" si="6"/>
        <v>0</v>
      </c>
      <c r="AX27" t="s">
        <v>556</v>
      </c>
      <c r="AY27" t="s">
        <v>557</v>
      </c>
      <c r="AZ27" t="s">
        <v>784</v>
      </c>
      <c r="BA27" t="s">
        <v>559</v>
      </c>
      <c r="BB27" t="s">
        <v>552</v>
      </c>
      <c r="BC27" s="54" t="b">
        <f t="shared" si="7"/>
        <v>0</v>
      </c>
    </row>
    <row r="28" spans="2:55" x14ac:dyDescent="0.25">
      <c r="B28" t="s">
        <v>560</v>
      </c>
      <c r="C28" t="s">
        <v>498</v>
      </c>
      <c r="D28" t="s">
        <v>250</v>
      </c>
      <c r="E28" t="s">
        <v>251</v>
      </c>
      <c r="F28" t="s">
        <v>14</v>
      </c>
      <c r="H28" t="s">
        <v>560</v>
      </c>
      <c r="I28" t="s">
        <v>498</v>
      </c>
      <c r="J28" t="s">
        <v>250</v>
      </c>
      <c r="K28" t="s">
        <v>251</v>
      </c>
      <c r="L28" t="s">
        <v>14</v>
      </c>
      <c r="M28" s="54" t="b">
        <f t="shared" si="0"/>
        <v>0</v>
      </c>
      <c r="N28" t="s">
        <v>560</v>
      </c>
      <c r="O28" t="s">
        <v>498</v>
      </c>
      <c r="P28" t="s">
        <v>250</v>
      </c>
      <c r="Q28" t="s">
        <v>251</v>
      </c>
      <c r="R28" t="s">
        <v>14</v>
      </c>
      <c r="S28" s="54" t="b">
        <f t="shared" si="1"/>
        <v>0</v>
      </c>
      <c r="T28" t="s">
        <v>560</v>
      </c>
      <c r="U28" t="s">
        <v>498</v>
      </c>
      <c r="V28" t="s">
        <v>250</v>
      </c>
      <c r="W28" t="s">
        <v>251</v>
      </c>
      <c r="X28" t="s">
        <v>14</v>
      </c>
      <c r="Y28" s="54" t="b">
        <f t="shared" si="2"/>
        <v>0</v>
      </c>
      <c r="Z28" t="s">
        <v>560</v>
      </c>
      <c r="AA28" t="s">
        <v>498</v>
      </c>
      <c r="AB28" t="s">
        <v>250</v>
      </c>
      <c r="AC28" t="s">
        <v>251</v>
      </c>
      <c r="AD28" t="s">
        <v>14</v>
      </c>
      <c r="AE28" s="54" t="b">
        <f t="shared" si="3"/>
        <v>0</v>
      </c>
      <c r="AF28" t="s">
        <v>560</v>
      </c>
      <c r="AG28" t="s">
        <v>498</v>
      </c>
      <c r="AH28" t="s">
        <v>250</v>
      </c>
      <c r="AI28" t="s">
        <v>251</v>
      </c>
      <c r="AJ28" t="s">
        <v>14</v>
      </c>
      <c r="AK28" s="54" t="b">
        <f t="shared" si="4"/>
        <v>0</v>
      </c>
      <c r="AL28" t="s">
        <v>560</v>
      </c>
      <c r="AM28" t="s">
        <v>498</v>
      </c>
      <c r="AN28" t="s">
        <v>769</v>
      </c>
      <c r="AO28" t="s">
        <v>251</v>
      </c>
      <c r="AP28" t="s">
        <v>14</v>
      </c>
      <c r="AQ28" s="54" t="b">
        <f t="shared" si="5"/>
        <v>0</v>
      </c>
      <c r="AR28" t="s">
        <v>560</v>
      </c>
      <c r="AS28" t="s">
        <v>498</v>
      </c>
      <c r="AT28" t="s">
        <v>769</v>
      </c>
      <c r="AU28" t="s">
        <v>251</v>
      </c>
      <c r="AV28" t="s">
        <v>14</v>
      </c>
      <c r="AW28" s="54" t="b">
        <f t="shared" si="6"/>
        <v>0</v>
      </c>
      <c r="AX28" t="s">
        <v>560</v>
      </c>
      <c r="AY28" t="s">
        <v>498</v>
      </c>
      <c r="AZ28" t="s">
        <v>769</v>
      </c>
      <c r="BA28" t="s">
        <v>251</v>
      </c>
      <c r="BB28" t="s">
        <v>14</v>
      </c>
      <c r="BC28" s="54" t="b">
        <f t="shared" si="7"/>
        <v>0</v>
      </c>
    </row>
    <row r="29" spans="2:55" x14ac:dyDescent="0.25">
      <c r="B29" t="s">
        <v>561</v>
      </c>
      <c r="C29" t="s">
        <v>500</v>
      </c>
      <c r="D29" t="s">
        <v>562</v>
      </c>
      <c r="E29" t="s">
        <v>563</v>
      </c>
      <c r="F29" t="s">
        <v>255</v>
      </c>
      <c r="H29" t="s">
        <v>561</v>
      </c>
      <c r="I29" t="s">
        <v>500</v>
      </c>
      <c r="J29" t="s">
        <v>562</v>
      </c>
      <c r="K29" t="s">
        <v>563</v>
      </c>
      <c r="L29" t="s">
        <v>255</v>
      </c>
      <c r="M29" s="54" t="b">
        <f t="shared" si="0"/>
        <v>0</v>
      </c>
      <c r="N29" t="s">
        <v>561</v>
      </c>
      <c r="O29" t="s">
        <v>500</v>
      </c>
      <c r="P29" t="s">
        <v>562</v>
      </c>
      <c r="Q29" t="s">
        <v>563</v>
      </c>
      <c r="R29" t="s">
        <v>255</v>
      </c>
      <c r="S29" s="54" t="b">
        <f t="shared" si="1"/>
        <v>0</v>
      </c>
      <c r="T29" t="s">
        <v>561</v>
      </c>
      <c r="U29" t="s">
        <v>500</v>
      </c>
      <c r="V29" t="s">
        <v>562</v>
      </c>
      <c r="W29" t="s">
        <v>563</v>
      </c>
      <c r="X29" t="s">
        <v>255</v>
      </c>
      <c r="Y29" s="54" t="b">
        <f t="shared" si="2"/>
        <v>0</v>
      </c>
      <c r="Z29" t="s">
        <v>561</v>
      </c>
      <c r="AA29" t="s">
        <v>500</v>
      </c>
      <c r="AB29" t="s">
        <v>562</v>
      </c>
      <c r="AC29" t="s">
        <v>563</v>
      </c>
      <c r="AD29" t="s">
        <v>255</v>
      </c>
      <c r="AE29" s="54" t="b">
        <f t="shared" si="3"/>
        <v>0</v>
      </c>
      <c r="AF29" t="s">
        <v>561</v>
      </c>
      <c r="AG29" t="s">
        <v>500</v>
      </c>
      <c r="AH29" t="s">
        <v>562</v>
      </c>
      <c r="AI29" t="s">
        <v>563</v>
      </c>
      <c r="AJ29" t="s">
        <v>255</v>
      </c>
      <c r="AK29" s="54" t="b">
        <f t="shared" si="4"/>
        <v>0</v>
      </c>
      <c r="AL29" t="s">
        <v>561</v>
      </c>
      <c r="AM29" t="s">
        <v>500</v>
      </c>
      <c r="AN29" t="s">
        <v>785</v>
      </c>
      <c r="AO29" t="s">
        <v>563</v>
      </c>
      <c r="AP29" t="s">
        <v>255</v>
      </c>
      <c r="AQ29" s="54" t="b">
        <f t="shared" si="5"/>
        <v>0</v>
      </c>
      <c r="AR29" t="s">
        <v>561</v>
      </c>
      <c r="AS29" t="s">
        <v>500</v>
      </c>
      <c r="AT29" t="s">
        <v>785</v>
      </c>
      <c r="AU29" t="s">
        <v>563</v>
      </c>
      <c r="AV29" t="s">
        <v>255</v>
      </c>
      <c r="AW29" s="54" t="b">
        <f t="shared" si="6"/>
        <v>0</v>
      </c>
      <c r="AX29" t="s">
        <v>561</v>
      </c>
      <c r="AY29" t="s">
        <v>500</v>
      </c>
      <c r="AZ29" t="s">
        <v>785</v>
      </c>
      <c r="BA29" t="s">
        <v>563</v>
      </c>
      <c r="BB29" t="s">
        <v>255</v>
      </c>
      <c r="BC29" s="54" t="b">
        <f t="shared" si="7"/>
        <v>0</v>
      </c>
    </row>
    <row r="30" spans="2:55" x14ac:dyDescent="0.25">
      <c r="B30" t="s">
        <v>564</v>
      </c>
      <c r="C30" t="s">
        <v>565</v>
      </c>
      <c r="D30" t="s">
        <v>566</v>
      </c>
      <c r="E30" t="s">
        <v>567</v>
      </c>
      <c r="F30" t="s">
        <v>568</v>
      </c>
      <c r="H30" t="s">
        <v>564</v>
      </c>
      <c r="I30" t="s">
        <v>565</v>
      </c>
      <c r="J30" t="s">
        <v>566</v>
      </c>
      <c r="K30" t="s">
        <v>567</v>
      </c>
      <c r="L30" t="s">
        <v>568</v>
      </c>
      <c r="M30" s="54" t="b">
        <f t="shared" si="0"/>
        <v>0</v>
      </c>
      <c r="N30" t="s">
        <v>564</v>
      </c>
      <c r="O30" t="s">
        <v>565</v>
      </c>
      <c r="P30" t="s">
        <v>566</v>
      </c>
      <c r="Q30" t="s">
        <v>567</v>
      </c>
      <c r="R30" t="s">
        <v>568</v>
      </c>
      <c r="S30" s="54" t="b">
        <f t="shared" si="1"/>
        <v>0</v>
      </c>
      <c r="T30" t="s">
        <v>564</v>
      </c>
      <c r="U30" t="s">
        <v>565</v>
      </c>
      <c r="V30" t="s">
        <v>566</v>
      </c>
      <c r="W30" t="s">
        <v>567</v>
      </c>
      <c r="X30" t="s">
        <v>568</v>
      </c>
      <c r="Y30" s="54" t="b">
        <f t="shared" si="2"/>
        <v>0</v>
      </c>
      <c r="Z30" t="s">
        <v>564</v>
      </c>
      <c r="AA30" t="s">
        <v>565</v>
      </c>
      <c r="AB30" t="s">
        <v>566</v>
      </c>
      <c r="AC30" t="s">
        <v>567</v>
      </c>
      <c r="AD30" t="s">
        <v>568</v>
      </c>
      <c r="AE30" s="54" t="b">
        <f t="shared" si="3"/>
        <v>0</v>
      </c>
      <c r="AF30" t="s">
        <v>564</v>
      </c>
      <c r="AG30" t="s">
        <v>565</v>
      </c>
      <c r="AH30" t="s">
        <v>566</v>
      </c>
      <c r="AI30" t="s">
        <v>567</v>
      </c>
      <c r="AJ30" t="s">
        <v>568</v>
      </c>
      <c r="AK30" s="54" t="b">
        <f t="shared" si="4"/>
        <v>0</v>
      </c>
      <c r="AL30" t="s">
        <v>564</v>
      </c>
      <c r="AM30" t="s">
        <v>565</v>
      </c>
      <c r="AN30" t="s">
        <v>786</v>
      </c>
      <c r="AO30" t="s">
        <v>567</v>
      </c>
      <c r="AP30" t="s">
        <v>568</v>
      </c>
      <c r="AQ30" s="54" t="b">
        <f t="shared" si="5"/>
        <v>0</v>
      </c>
      <c r="AR30" t="s">
        <v>564</v>
      </c>
      <c r="AS30" t="s">
        <v>565</v>
      </c>
      <c r="AT30" t="s">
        <v>786</v>
      </c>
      <c r="AU30" t="s">
        <v>567</v>
      </c>
      <c r="AV30" t="s">
        <v>568</v>
      </c>
      <c r="AW30" s="54" t="b">
        <f t="shared" si="6"/>
        <v>0</v>
      </c>
      <c r="AX30" t="s">
        <v>564</v>
      </c>
      <c r="AY30" t="s">
        <v>565</v>
      </c>
      <c r="AZ30" t="s">
        <v>786</v>
      </c>
      <c r="BA30" t="s">
        <v>567</v>
      </c>
      <c r="BB30" t="s">
        <v>568</v>
      </c>
      <c r="BC30" s="54" t="b">
        <f t="shared" si="7"/>
        <v>0</v>
      </c>
    </row>
    <row r="31" spans="2:55" x14ac:dyDescent="0.25">
      <c r="B31" t="s">
        <v>569</v>
      </c>
      <c r="C31" t="s">
        <v>570</v>
      </c>
      <c r="D31" t="s">
        <v>571</v>
      </c>
      <c r="E31" t="s">
        <v>572</v>
      </c>
      <c r="F31" t="s">
        <v>573</v>
      </c>
      <c r="H31" t="s">
        <v>569</v>
      </c>
      <c r="I31" t="s">
        <v>570</v>
      </c>
      <c r="J31" t="s">
        <v>571</v>
      </c>
      <c r="K31" t="s">
        <v>572</v>
      </c>
      <c r="L31" t="s">
        <v>573</v>
      </c>
      <c r="M31" s="54" t="b">
        <f t="shared" si="0"/>
        <v>0</v>
      </c>
      <c r="N31" t="s">
        <v>569</v>
      </c>
      <c r="O31" t="s">
        <v>570</v>
      </c>
      <c r="P31" t="s">
        <v>571</v>
      </c>
      <c r="Q31" t="s">
        <v>572</v>
      </c>
      <c r="R31" t="s">
        <v>573</v>
      </c>
      <c r="S31" s="54" t="b">
        <f t="shared" si="1"/>
        <v>0</v>
      </c>
      <c r="T31" t="s">
        <v>569</v>
      </c>
      <c r="U31" t="s">
        <v>570</v>
      </c>
      <c r="V31" t="s">
        <v>571</v>
      </c>
      <c r="W31" t="s">
        <v>572</v>
      </c>
      <c r="X31" t="s">
        <v>573</v>
      </c>
      <c r="Y31" s="54" t="b">
        <f t="shared" si="2"/>
        <v>0</v>
      </c>
      <c r="Z31" t="s">
        <v>569</v>
      </c>
      <c r="AA31" t="s">
        <v>570</v>
      </c>
      <c r="AB31" t="s">
        <v>571</v>
      </c>
      <c r="AC31" t="s">
        <v>572</v>
      </c>
      <c r="AD31" t="s">
        <v>573</v>
      </c>
      <c r="AE31" s="54" t="b">
        <f t="shared" si="3"/>
        <v>0</v>
      </c>
      <c r="AF31" t="s">
        <v>569</v>
      </c>
      <c r="AG31" t="s">
        <v>570</v>
      </c>
      <c r="AH31" t="s">
        <v>571</v>
      </c>
      <c r="AI31" t="s">
        <v>572</v>
      </c>
      <c r="AJ31" t="s">
        <v>573</v>
      </c>
      <c r="AK31" s="54" t="b">
        <f t="shared" si="4"/>
        <v>0</v>
      </c>
      <c r="AL31" t="s">
        <v>569</v>
      </c>
      <c r="AM31" t="s">
        <v>570</v>
      </c>
      <c r="AN31" t="s">
        <v>787</v>
      </c>
      <c r="AO31" t="s">
        <v>572</v>
      </c>
      <c r="AP31" t="s">
        <v>573</v>
      </c>
      <c r="AQ31" s="54" t="b">
        <f t="shared" si="5"/>
        <v>0</v>
      </c>
      <c r="AR31" t="s">
        <v>569</v>
      </c>
      <c r="AS31" t="s">
        <v>570</v>
      </c>
      <c r="AT31" t="s">
        <v>787</v>
      </c>
      <c r="AU31" t="s">
        <v>572</v>
      </c>
      <c r="AV31" t="s">
        <v>573</v>
      </c>
      <c r="AW31" s="54" t="b">
        <f t="shared" si="6"/>
        <v>0</v>
      </c>
      <c r="AX31" t="s">
        <v>569</v>
      </c>
      <c r="AY31" t="s">
        <v>570</v>
      </c>
      <c r="AZ31" t="s">
        <v>787</v>
      </c>
      <c r="BA31" t="s">
        <v>572</v>
      </c>
      <c r="BB31" t="s">
        <v>573</v>
      </c>
      <c r="BC31" s="54" t="b">
        <f t="shared" si="7"/>
        <v>0</v>
      </c>
    </row>
    <row r="32" spans="2:55" x14ac:dyDescent="0.25">
      <c r="B32" t="s">
        <v>574</v>
      </c>
      <c r="C32" t="s">
        <v>525</v>
      </c>
      <c r="D32" t="s">
        <v>12</v>
      </c>
      <c r="E32" t="s">
        <v>13</v>
      </c>
      <c r="F32" t="s">
        <v>14</v>
      </c>
      <c r="H32" t="s">
        <v>574</v>
      </c>
      <c r="I32" t="s">
        <v>525</v>
      </c>
      <c r="J32" t="s">
        <v>12</v>
      </c>
      <c r="K32" t="s">
        <v>13</v>
      </c>
      <c r="L32" t="s">
        <v>14</v>
      </c>
      <c r="M32" s="54" t="b">
        <f t="shared" si="0"/>
        <v>0</v>
      </c>
      <c r="N32" t="s">
        <v>574</v>
      </c>
      <c r="O32" t="s">
        <v>525</v>
      </c>
      <c r="P32" t="s">
        <v>12</v>
      </c>
      <c r="Q32" t="s">
        <v>13</v>
      </c>
      <c r="R32" t="s">
        <v>14</v>
      </c>
      <c r="S32" s="54" t="b">
        <f t="shared" si="1"/>
        <v>0</v>
      </c>
      <c r="T32" t="s">
        <v>574</v>
      </c>
      <c r="U32" t="s">
        <v>525</v>
      </c>
      <c r="V32" t="s">
        <v>12</v>
      </c>
      <c r="W32" t="s">
        <v>13</v>
      </c>
      <c r="X32" t="s">
        <v>14</v>
      </c>
      <c r="Y32" s="54" t="b">
        <f t="shared" si="2"/>
        <v>0</v>
      </c>
      <c r="Z32" t="s">
        <v>574</v>
      </c>
      <c r="AA32" t="s">
        <v>525</v>
      </c>
      <c r="AB32" t="s">
        <v>12</v>
      </c>
      <c r="AC32" t="s">
        <v>13</v>
      </c>
      <c r="AD32" t="s">
        <v>14</v>
      </c>
      <c r="AE32" s="54" t="b">
        <f t="shared" si="3"/>
        <v>0</v>
      </c>
      <c r="AF32" t="s">
        <v>574</v>
      </c>
      <c r="AG32" t="s">
        <v>525</v>
      </c>
      <c r="AH32" t="s">
        <v>12</v>
      </c>
      <c r="AI32" t="s">
        <v>13</v>
      </c>
      <c r="AJ32" t="s">
        <v>14</v>
      </c>
      <c r="AK32" s="54" t="b">
        <f t="shared" si="4"/>
        <v>0</v>
      </c>
      <c r="AL32" t="s">
        <v>574</v>
      </c>
      <c r="AM32" t="s">
        <v>525</v>
      </c>
      <c r="AN32" t="s">
        <v>776</v>
      </c>
      <c r="AO32" t="s">
        <v>13</v>
      </c>
      <c r="AP32" t="s">
        <v>14</v>
      </c>
      <c r="AQ32" s="54" t="b">
        <f t="shared" si="5"/>
        <v>0</v>
      </c>
      <c r="AR32" t="s">
        <v>574</v>
      </c>
      <c r="AS32" t="s">
        <v>525</v>
      </c>
      <c r="AT32" t="s">
        <v>776</v>
      </c>
      <c r="AU32" t="s">
        <v>13</v>
      </c>
      <c r="AV32" t="s">
        <v>14</v>
      </c>
      <c r="AW32" s="54" t="b">
        <f t="shared" si="6"/>
        <v>0</v>
      </c>
      <c r="AX32" t="s">
        <v>574</v>
      </c>
      <c r="AY32" t="s">
        <v>525</v>
      </c>
      <c r="AZ32" t="s">
        <v>776</v>
      </c>
      <c r="BA32" t="s">
        <v>13</v>
      </c>
      <c r="BB32" t="s">
        <v>14</v>
      </c>
      <c r="BC32" s="54" t="b">
        <f t="shared" si="7"/>
        <v>0</v>
      </c>
    </row>
    <row r="33" spans="2:55" x14ac:dyDescent="0.25">
      <c r="B33" t="s">
        <v>575</v>
      </c>
      <c r="C33" t="s">
        <v>525</v>
      </c>
      <c r="D33" t="s">
        <v>12</v>
      </c>
      <c r="E33" t="s">
        <v>13</v>
      </c>
      <c r="F33" t="s">
        <v>14</v>
      </c>
      <c r="H33" t="s">
        <v>575</v>
      </c>
      <c r="I33" t="s">
        <v>525</v>
      </c>
      <c r="J33" t="s">
        <v>12</v>
      </c>
      <c r="K33" t="s">
        <v>13</v>
      </c>
      <c r="L33" t="s">
        <v>14</v>
      </c>
      <c r="M33" s="54" t="b">
        <f t="shared" si="0"/>
        <v>0</v>
      </c>
      <c r="N33" t="s">
        <v>575</v>
      </c>
      <c r="O33" t="s">
        <v>525</v>
      </c>
      <c r="P33" t="s">
        <v>12</v>
      </c>
      <c r="Q33" t="s">
        <v>13</v>
      </c>
      <c r="R33" t="s">
        <v>14</v>
      </c>
      <c r="S33" s="54" t="b">
        <f t="shared" si="1"/>
        <v>0</v>
      </c>
      <c r="T33" t="s">
        <v>575</v>
      </c>
      <c r="U33" t="s">
        <v>525</v>
      </c>
      <c r="V33" t="s">
        <v>12</v>
      </c>
      <c r="W33" t="s">
        <v>13</v>
      </c>
      <c r="X33" t="s">
        <v>14</v>
      </c>
      <c r="Y33" s="54" t="b">
        <f t="shared" si="2"/>
        <v>0</v>
      </c>
      <c r="Z33" t="s">
        <v>575</v>
      </c>
      <c r="AA33" t="s">
        <v>525</v>
      </c>
      <c r="AB33" t="s">
        <v>12</v>
      </c>
      <c r="AC33" t="s">
        <v>13</v>
      </c>
      <c r="AD33" t="s">
        <v>14</v>
      </c>
      <c r="AE33" s="54" t="b">
        <f t="shared" si="3"/>
        <v>0</v>
      </c>
      <c r="AF33" t="s">
        <v>575</v>
      </c>
      <c r="AG33" t="s">
        <v>525</v>
      </c>
      <c r="AH33" t="s">
        <v>12</v>
      </c>
      <c r="AI33" t="s">
        <v>13</v>
      </c>
      <c r="AJ33" t="s">
        <v>14</v>
      </c>
      <c r="AK33" s="54" t="b">
        <f t="shared" si="4"/>
        <v>0</v>
      </c>
      <c r="AL33" t="s">
        <v>575</v>
      </c>
      <c r="AM33" t="s">
        <v>525</v>
      </c>
      <c r="AN33" t="s">
        <v>776</v>
      </c>
      <c r="AO33" t="s">
        <v>13</v>
      </c>
      <c r="AP33" t="s">
        <v>14</v>
      </c>
      <c r="AQ33" s="54" t="b">
        <f t="shared" si="5"/>
        <v>0</v>
      </c>
      <c r="AR33" t="s">
        <v>575</v>
      </c>
      <c r="AS33" t="s">
        <v>525</v>
      </c>
      <c r="AT33" t="s">
        <v>776</v>
      </c>
      <c r="AU33" t="s">
        <v>13</v>
      </c>
      <c r="AV33" t="s">
        <v>14</v>
      </c>
      <c r="AW33" s="54" t="b">
        <f t="shared" si="6"/>
        <v>0</v>
      </c>
      <c r="AX33" t="s">
        <v>575</v>
      </c>
      <c r="AY33" t="s">
        <v>525</v>
      </c>
      <c r="AZ33" t="s">
        <v>776</v>
      </c>
      <c r="BA33" t="s">
        <v>13</v>
      </c>
      <c r="BB33" t="s">
        <v>14</v>
      </c>
      <c r="BC33" s="54" t="b">
        <f t="shared" si="7"/>
        <v>0</v>
      </c>
    </row>
    <row r="34" spans="2:55" x14ac:dyDescent="0.25">
      <c r="B34" t="s">
        <v>576</v>
      </c>
      <c r="C34" t="s">
        <v>525</v>
      </c>
      <c r="D34" t="s">
        <v>12</v>
      </c>
      <c r="E34" t="s">
        <v>13</v>
      </c>
      <c r="F34" t="s">
        <v>14</v>
      </c>
      <c r="H34" t="s">
        <v>576</v>
      </c>
      <c r="I34" t="s">
        <v>525</v>
      </c>
      <c r="J34" t="s">
        <v>12</v>
      </c>
      <c r="K34" t="s">
        <v>13</v>
      </c>
      <c r="L34" t="s">
        <v>14</v>
      </c>
      <c r="M34" s="54" t="b">
        <f t="shared" si="0"/>
        <v>0</v>
      </c>
      <c r="N34" t="s">
        <v>576</v>
      </c>
      <c r="O34" t="s">
        <v>525</v>
      </c>
      <c r="P34" t="s">
        <v>12</v>
      </c>
      <c r="Q34" t="s">
        <v>13</v>
      </c>
      <c r="R34" t="s">
        <v>14</v>
      </c>
      <c r="S34" s="54" t="b">
        <f t="shared" si="1"/>
        <v>0</v>
      </c>
      <c r="T34" t="s">
        <v>576</v>
      </c>
      <c r="U34" t="s">
        <v>525</v>
      </c>
      <c r="V34" t="s">
        <v>12</v>
      </c>
      <c r="W34" t="s">
        <v>13</v>
      </c>
      <c r="X34" t="s">
        <v>14</v>
      </c>
      <c r="Y34" s="54" t="b">
        <f t="shared" si="2"/>
        <v>0</v>
      </c>
      <c r="Z34" t="s">
        <v>576</v>
      </c>
      <c r="AA34" t="s">
        <v>525</v>
      </c>
      <c r="AB34" t="s">
        <v>12</v>
      </c>
      <c r="AC34" t="s">
        <v>13</v>
      </c>
      <c r="AD34" t="s">
        <v>14</v>
      </c>
      <c r="AE34" s="54" t="b">
        <f t="shared" si="3"/>
        <v>0</v>
      </c>
      <c r="AF34" t="s">
        <v>576</v>
      </c>
      <c r="AG34" t="s">
        <v>525</v>
      </c>
      <c r="AH34" t="s">
        <v>12</v>
      </c>
      <c r="AI34" t="s">
        <v>13</v>
      </c>
      <c r="AJ34" t="s">
        <v>14</v>
      </c>
      <c r="AK34" s="54" t="b">
        <f t="shared" si="4"/>
        <v>0</v>
      </c>
      <c r="AL34" t="s">
        <v>576</v>
      </c>
      <c r="AM34" t="s">
        <v>525</v>
      </c>
      <c r="AN34" t="s">
        <v>776</v>
      </c>
      <c r="AO34" t="s">
        <v>13</v>
      </c>
      <c r="AP34" t="s">
        <v>14</v>
      </c>
      <c r="AQ34" s="54" t="b">
        <f t="shared" si="5"/>
        <v>0</v>
      </c>
      <c r="AR34" t="s">
        <v>576</v>
      </c>
      <c r="AS34" t="s">
        <v>525</v>
      </c>
      <c r="AT34" t="s">
        <v>776</v>
      </c>
      <c r="AU34" t="s">
        <v>13</v>
      </c>
      <c r="AV34" t="s">
        <v>14</v>
      </c>
      <c r="AW34" s="54" t="b">
        <f t="shared" si="6"/>
        <v>0</v>
      </c>
      <c r="AX34" t="s">
        <v>576</v>
      </c>
      <c r="AY34" t="s">
        <v>525</v>
      </c>
      <c r="AZ34" t="s">
        <v>776</v>
      </c>
      <c r="BA34" t="s">
        <v>13</v>
      </c>
      <c r="BB34" t="s">
        <v>14</v>
      </c>
      <c r="BC34" s="54" t="b">
        <f t="shared" si="7"/>
        <v>0</v>
      </c>
    </row>
    <row r="35" spans="2:55" x14ac:dyDescent="0.25">
      <c r="B35" t="s">
        <v>577</v>
      </c>
      <c r="C35" t="s">
        <v>525</v>
      </c>
      <c r="D35" t="s">
        <v>12</v>
      </c>
      <c r="E35" t="s">
        <v>13</v>
      </c>
      <c r="F35" t="s">
        <v>14</v>
      </c>
      <c r="H35" t="s">
        <v>577</v>
      </c>
      <c r="I35" t="s">
        <v>525</v>
      </c>
      <c r="J35" t="s">
        <v>12</v>
      </c>
      <c r="K35" t="s">
        <v>13</v>
      </c>
      <c r="L35" t="s">
        <v>14</v>
      </c>
      <c r="M35" s="54" t="b">
        <f t="shared" si="0"/>
        <v>0</v>
      </c>
      <c r="N35" t="s">
        <v>577</v>
      </c>
      <c r="O35" t="s">
        <v>525</v>
      </c>
      <c r="P35" t="s">
        <v>12</v>
      </c>
      <c r="Q35" t="s">
        <v>13</v>
      </c>
      <c r="R35" t="s">
        <v>14</v>
      </c>
      <c r="S35" s="54" t="b">
        <f t="shared" si="1"/>
        <v>0</v>
      </c>
      <c r="T35" t="s">
        <v>577</v>
      </c>
      <c r="U35" t="s">
        <v>525</v>
      </c>
      <c r="V35" t="s">
        <v>12</v>
      </c>
      <c r="W35" t="s">
        <v>13</v>
      </c>
      <c r="X35" t="s">
        <v>14</v>
      </c>
      <c r="Y35" s="54" t="b">
        <f t="shared" si="2"/>
        <v>0</v>
      </c>
      <c r="Z35" t="s">
        <v>577</v>
      </c>
      <c r="AA35" t="s">
        <v>525</v>
      </c>
      <c r="AB35" t="s">
        <v>12</v>
      </c>
      <c r="AC35" t="s">
        <v>13</v>
      </c>
      <c r="AD35" t="s">
        <v>14</v>
      </c>
      <c r="AE35" s="54" t="b">
        <f t="shared" si="3"/>
        <v>0</v>
      </c>
      <c r="AF35" t="s">
        <v>577</v>
      </c>
      <c r="AG35" t="s">
        <v>525</v>
      </c>
      <c r="AH35" t="s">
        <v>12</v>
      </c>
      <c r="AI35" t="s">
        <v>13</v>
      </c>
      <c r="AJ35" t="s">
        <v>14</v>
      </c>
      <c r="AK35" s="54" t="b">
        <f t="shared" si="4"/>
        <v>0</v>
      </c>
      <c r="AL35" t="s">
        <v>577</v>
      </c>
      <c r="AM35" t="s">
        <v>525</v>
      </c>
      <c r="AN35" t="s">
        <v>776</v>
      </c>
      <c r="AO35" t="s">
        <v>13</v>
      </c>
      <c r="AP35" t="s">
        <v>14</v>
      </c>
      <c r="AQ35" s="54" t="b">
        <f t="shared" si="5"/>
        <v>0</v>
      </c>
      <c r="AR35" t="s">
        <v>577</v>
      </c>
      <c r="AS35" t="s">
        <v>525</v>
      </c>
      <c r="AT35" t="s">
        <v>776</v>
      </c>
      <c r="AU35" t="s">
        <v>13</v>
      </c>
      <c r="AV35" t="s">
        <v>14</v>
      </c>
      <c r="AW35" s="54" t="b">
        <f t="shared" si="6"/>
        <v>0</v>
      </c>
      <c r="AX35" t="s">
        <v>577</v>
      </c>
      <c r="AY35" t="s">
        <v>525</v>
      </c>
      <c r="AZ35" t="s">
        <v>776</v>
      </c>
      <c r="BA35" t="s">
        <v>13</v>
      </c>
      <c r="BB35" t="s">
        <v>14</v>
      </c>
      <c r="BC35" s="54" t="b">
        <f t="shared" si="7"/>
        <v>0</v>
      </c>
    </row>
    <row r="36" spans="2:55" x14ac:dyDescent="0.25">
      <c r="B36" t="s">
        <v>578</v>
      </c>
      <c r="C36" t="s">
        <v>527</v>
      </c>
      <c r="D36" t="s">
        <v>12</v>
      </c>
      <c r="E36" t="s">
        <v>13</v>
      </c>
      <c r="F36" t="s">
        <v>14</v>
      </c>
      <c r="H36" t="s">
        <v>578</v>
      </c>
      <c r="I36" t="s">
        <v>527</v>
      </c>
      <c r="J36" t="s">
        <v>12</v>
      </c>
      <c r="K36" t="s">
        <v>13</v>
      </c>
      <c r="L36" t="s">
        <v>14</v>
      </c>
      <c r="M36" s="54" t="b">
        <f t="shared" si="0"/>
        <v>0</v>
      </c>
      <c r="N36" t="s">
        <v>578</v>
      </c>
      <c r="O36" t="s">
        <v>527</v>
      </c>
      <c r="P36" t="s">
        <v>12</v>
      </c>
      <c r="Q36" t="s">
        <v>13</v>
      </c>
      <c r="R36" t="s">
        <v>14</v>
      </c>
      <c r="S36" s="54" t="b">
        <f t="shared" si="1"/>
        <v>0</v>
      </c>
      <c r="T36" t="s">
        <v>578</v>
      </c>
      <c r="U36" t="s">
        <v>527</v>
      </c>
      <c r="V36" t="s">
        <v>12</v>
      </c>
      <c r="W36" t="s">
        <v>13</v>
      </c>
      <c r="X36" t="s">
        <v>14</v>
      </c>
      <c r="Y36" s="54" t="b">
        <f t="shared" si="2"/>
        <v>0</v>
      </c>
      <c r="Z36" t="s">
        <v>578</v>
      </c>
      <c r="AA36" t="s">
        <v>527</v>
      </c>
      <c r="AB36" t="s">
        <v>12</v>
      </c>
      <c r="AC36" t="s">
        <v>13</v>
      </c>
      <c r="AD36" t="s">
        <v>14</v>
      </c>
      <c r="AE36" s="54" t="b">
        <f t="shared" si="3"/>
        <v>0</v>
      </c>
      <c r="AF36" t="s">
        <v>578</v>
      </c>
      <c r="AG36" t="s">
        <v>527</v>
      </c>
      <c r="AH36" t="s">
        <v>12</v>
      </c>
      <c r="AI36" t="s">
        <v>13</v>
      </c>
      <c r="AJ36" t="s">
        <v>14</v>
      </c>
      <c r="AK36" s="54" t="b">
        <f t="shared" si="4"/>
        <v>0</v>
      </c>
      <c r="AL36" t="s">
        <v>578</v>
      </c>
      <c r="AM36" t="s">
        <v>527</v>
      </c>
      <c r="AN36" t="s">
        <v>776</v>
      </c>
      <c r="AO36" t="s">
        <v>13</v>
      </c>
      <c r="AP36" t="s">
        <v>14</v>
      </c>
      <c r="AQ36" s="54" t="b">
        <f t="shared" si="5"/>
        <v>0</v>
      </c>
      <c r="AR36" t="s">
        <v>578</v>
      </c>
      <c r="AS36" t="s">
        <v>527</v>
      </c>
      <c r="AT36" t="s">
        <v>776</v>
      </c>
      <c r="AU36" t="s">
        <v>13</v>
      </c>
      <c r="AV36" t="s">
        <v>14</v>
      </c>
      <c r="AW36" s="54" t="b">
        <f t="shared" si="6"/>
        <v>0</v>
      </c>
      <c r="AX36" t="s">
        <v>578</v>
      </c>
      <c r="AY36" t="s">
        <v>527</v>
      </c>
      <c r="AZ36" t="s">
        <v>776</v>
      </c>
      <c r="BA36" t="s">
        <v>13</v>
      </c>
      <c r="BB36" t="s">
        <v>14</v>
      </c>
      <c r="BC36" s="54" t="b">
        <f t="shared" si="7"/>
        <v>0</v>
      </c>
    </row>
    <row r="37" spans="2:55" x14ac:dyDescent="0.25">
      <c r="B37" t="s">
        <v>579</v>
      </c>
      <c r="C37" t="s">
        <v>529</v>
      </c>
      <c r="D37" t="s">
        <v>12</v>
      </c>
      <c r="E37" t="s">
        <v>13</v>
      </c>
      <c r="F37" t="s">
        <v>14</v>
      </c>
      <c r="H37" t="s">
        <v>579</v>
      </c>
      <c r="I37" t="s">
        <v>529</v>
      </c>
      <c r="J37" t="s">
        <v>12</v>
      </c>
      <c r="K37" t="s">
        <v>13</v>
      </c>
      <c r="L37" t="s">
        <v>14</v>
      </c>
      <c r="M37" s="54" t="b">
        <f t="shared" si="0"/>
        <v>0</v>
      </c>
      <c r="N37" t="s">
        <v>579</v>
      </c>
      <c r="O37" t="s">
        <v>529</v>
      </c>
      <c r="P37" t="s">
        <v>12</v>
      </c>
      <c r="Q37" t="s">
        <v>13</v>
      </c>
      <c r="R37" t="s">
        <v>14</v>
      </c>
      <c r="S37" s="54" t="b">
        <f t="shared" si="1"/>
        <v>0</v>
      </c>
      <c r="T37" t="s">
        <v>579</v>
      </c>
      <c r="U37" t="s">
        <v>529</v>
      </c>
      <c r="V37" t="s">
        <v>12</v>
      </c>
      <c r="W37" t="s">
        <v>13</v>
      </c>
      <c r="X37" t="s">
        <v>14</v>
      </c>
      <c r="Y37" s="54" t="b">
        <f t="shared" si="2"/>
        <v>0</v>
      </c>
      <c r="Z37" t="s">
        <v>579</v>
      </c>
      <c r="AA37" t="s">
        <v>529</v>
      </c>
      <c r="AB37" t="s">
        <v>12</v>
      </c>
      <c r="AC37" t="s">
        <v>13</v>
      </c>
      <c r="AD37" t="s">
        <v>14</v>
      </c>
      <c r="AE37" s="54" t="b">
        <f t="shared" si="3"/>
        <v>0</v>
      </c>
      <c r="AF37" t="s">
        <v>579</v>
      </c>
      <c r="AG37" t="s">
        <v>529</v>
      </c>
      <c r="AH37" t="s">
        <v>12</v>
      </c>
      <c r="AI37" t="s">
        <v>13</v>
      </c>
      <c r="AJ37" t="s">
        <v>14</v>
      </c>
      <c r="AK37" s="54" t="b">
        <f t="shared" si="4"/>
        <v>0</v>
      </c>
      <c r="AL37" t="s">
        <v>579</v>
      </c>
      <c r="AM37" t="s">
        <v>529</v>
      </c>
      <c r="AN37" t="s">
        <v>776</v>
      </c>
      <c r="AO37" t="s">
        <v>13</v>
      </c>
      <c r="AP37" t="s">
        <v>14</v>
      </c>
      <c r="AQ37" s="54" t="b">
        <f t="shared" si="5"/>
        <v>0</v>
      </c>
      <c r="AR37" t="s">
        <v>579</v>
      </c>
      <c r="AS37" t="s">
        <v>529</v>
      </c>
      <c r="AT37" t="s">
        <v>776</v>
      </c>
      <c r="AU37" t="s">
        <v>13</v>
      </c>
      <c r="AV37" t="s">
        <v>14</v>
      </c>
      <c r="AW37" s="54" t="b">
        <f t="shared" si="6"/>
        <v>0</v>
      </c>
      <c r="AX37" t="s">
        <v>579</v>
      </c>
      <c r="AY37" t="s">
        <v>529</v>
      </c>
      <c r="AZ37" t="s">
        <v>776</v>
      </c>
      <c r="BA37" t="s">
        <v>13</v>
      </c>
      <c r="BB37" t="s">
        <v>14</v>
      </c>
      <c r="BC37" s="54" t="b">
        <f t="shared" si="7"/>
        <v>0</v>
      </c>
    </row>
    <row r="38" spans="2:55" x14ac:dyDescent="0.25">
      <c r="B38" t="s">
        <v>580</v>
      </c>
      <c r="C38" t="s">
        <v>498</v>
      </c>
      <c r="D38" t="s">
        <v>250</v>
      </c>
      <c r="E38" t="s">
        <v>251</v>
      </c>
      <c r="F38" t="s">
        <v>14</v>
      </c>
      <c r="H38" t="s">
        <v>580</v>
      </c>
      <c r="I38" t="s">
        <v>498</v>
      </c>
      <c r="J38" t="s">
        <v>250</v>
      </c>
      <c r="K38" t="s">
        <v>251</v>
      </c>
      <c r="L38" t="s">
        <v>14</v>
      </c>
      <c r="M38" s="54" t="b">
        <f t="shared" si="0"/>
        <v>0</v>
      </c>
      <c r="N38" t="s">
        <v>580</v>
      </c>
      <c r="O38" t="s">
        <v>498</v>
      </c>
      <c r="P38" t="s">
        <v>250</v>
      </c>
      <c r="Q38" t="s">
        <v>251</v>
      </c>
      <c r="R38" t="s">
        <v>14</v>
      </c>
      <c r="S38" s="54" t="b">
        <f t="shared" si="1"/>
        <v>0</v>
      </c>
      <c r="T38" t="s">
        <v>580</v>
      </c>
      <c r="U38" t="s">
        <v>498</v>
      </c>
      <c r="V38" t="s">
        <v>250</v>
      </c>
      <c r="W38" t="s">
        <v>251</v>
      </c>
      <c r="X38" t="s">
        <v>14</v>
      </c>
      <c r="Y38" s="54" t="b">
        <f t="shared" si="2"/>
        <v>0</v>
      </c>
      <c r="Z38" t="s">
        <v>580</v>
      </c>
      <c r="AA38" t="s">
        <v>498</v>
      </c>
      <c r="AB38" t="s">
        <v>250</v>
      </c>
      <c r="AC38" t="s">
        <v>251</v>
      </c>
      <c r="AD38" t="s">
        <v>14</v>
      </c>
      <c r="AE38" s="54" t="b">
        <f t="shared" si="3"/>
        <v>0</v>
      </c>
      <c r="AF38" t="s">
        <v>580</v>
      </c>
      <c r="AG38" t="s">
        <v>498</v>
      </c>
      <c r="AH38" t="s">
        <v>250</v>
      </c>
      <c r="AI38" t="s">
        <v>251</v>
      </c>
      <c r="AJ38" t="s">
        <v>14</v>
      </c>
      <c r="AK38" s="54" t="b">
        <f t="shared" si="4"/>
        <v>0</v>
      </c>
      <c r="AL38" t="s">
        <v>580</v>
      </c>
      <c r="AM38" t="s">
        <v>498</v>
      </c>
      <c r="AN38" t="s">
        <v>769</v>
      </c>
      <c r="AO38" t="s">
        <v>251</v>
      </c>
      <c r="AP38" t="s">
        <v>14</v>
      </c>
      <c r="AQ38" s="54" t="b">
        <f t="shared" si="5"/>
        <v>0</v>
      </c>
      <c r="AR38" t="s">
        <v>580</v>
      </c>
      <c r="AS38" t="s">
        <v>498</v>
      </c>
      <c r="AT38" t="s">
        <v>769</v>
      </c>
      <c r="AU38" t="s">
        <v>251</v>
      </c>
      <c r="AV38" t="s">
        <v>14</v>
      </c>
      <c r="AW38" s="54" t="b">
        <f t="shared" si="6"/>
        <v>0</v>
      </c>
      <c r="AX38" t="s">
        <v>580</v>
      </c>
      <c r="AY38" t="s">
        <v>498</v>
      </c>
      <c r="AZ38" t="s">
        <v>769</v>
      </c>
      <c r="BA38" t="s">
        <v>251</v>
      </c>
      <c r="BB38" t="s">
        <v>14</v>
      </c>
      <c r="BC38" s="54" t="b">
        <f t="shared" si="7"/>
        <v>0</v>
      </c>
    </row>
    <row r="39" spans="2:55" x14ac:dyDescent="0.25">
      <c r="B39" t="s">
        <v>581</v>
      </c>
      <c r="C39" t="s">
        <v>500</v>
      </c>
      <c r="D39" t="s">
        <v>582</v>
      </c>
      <c r="E39" t="s">
        <v>583</v>
      </c>
      <c r="F39" t="s">
        <v>255</v>
      </c>
      <c r="H39" t="s">
        <v>581</v>
      </c>
      <c r="I39" t="s">
        <v>500</v>
      </c>
      <c r="J39" t="s">
        <v>582</v>
      </c>
      <c r="K39" t="s">
        <v>583</v>
      </c>
      <c r="L39" t="s">
        <v>255</v>
      </c>
      <c r="M39" s="54" t="b">
        <f t="shared" si="0"/>
        <v>0</v>
      </c>
      <c r="N39" t="s">
        <v>581</v>
      </c>
      <c r="O39" t="s">
        <v>500</v>
      </c>
      <c r="P39" t="s">
        <v>582</v>
      </c>
      <c r="Q39" t="s">
        <v>583</v>
      </c>
      <c r="R39" t="s">
        <v>255</v>
      </c>
      <c r="S39" s="54" t="b">
        <f t="shared" si="1"/>
        <v>0</v>
      </c>
      <c r="T39" t="s">
        <v>581</v>
      </c>
      <c r="U39" t="s">
        <v>500</v>
      </c>
      <c r="V39" t="s">
        <v>582</v>
      </c>
      <c r="W39" t="s">
        <v>583</v>
      </c>
      <c r="X39" t="s">
        <v>255</v>
      </c>
      <c r="Y39" s="54" t="b">
        <f t="shared" si="2"/>
        <v>0</v>
      </c>
      <c r="Z39" t="s">
        <v>581</v>
      </c>
      <c r="AA39" t="s">
        <v>500</v>
      </c>
      <c r="AB39" t="s">
        <v>582</v>
      </c>
      <c r="AC39" t="s">
        <v>583</v>
      </c>
      <c r="AD39" t="s">
        <v>255</v>
      </c>
      <c r="AE39" s="54" t="b">
        <f t="shared" si="3"/>
        <v>0</v>
      </c>
      <c r="AF39" t="s">
        <v>581</v>
      </c>
      <c r="AG39" t="s">
        <v>500</v>
      </c>
      <c r="AH39" t="s">
        <v>582</v>
      </c>
      <c r="AI39" t="s">
        <v>583</v>
      </c>
      <c r="AJ39" t="s">
        <v>255</v>
      </c>
      <c r="AK39" s="54" t="b">
        <f t="shared" si="4"/>
        <v>0</v>
      </c>
      <c r="AL39" t="s">
        <v>581</v>
      </c>
      <c r="AM39" t="s">
        <v>500</v>
      </c>
      <c r="AN39" t="s">
        <v>788</v>
      </c>
      <c r="AO39" t="s">
        <v>583</v>
      </c>
      <c r="AP39" t="s">
        <v>255</v>
      </c>
      <c r="AQ39" s="54" t="b">
        <f t="shared" si="5"/>
        <v>0</v>
      </c>
      <c r="AR39" t="s">
        <v>581</v>
      </c>
      <c r="AS39" t="s">
        <v>500</v>
      </c>
      <c r="AT39" t="s">
        <v>788</v>
      </c>
      <c r="AU39" t="s">
        <v>583</v>
      </c>
      <c r="AV39" t="s">
        <v>255</v>
      </c>
      <c r="AW39" s="54" t="b">
        <f t="shared" si="6"/>
        <v>0</v>
      </c>
      <c r="AX39" t="s">
        <v>581</v>
      </c>
      <c r="AY39" t="s">
        <v>500</v>
      </c>
      <c r="AZ39" t="s">
        <v>788</v>
      </c>
      <c r="BA39" t="s">
        <v>583</v>
      </c>
      <c r="BB39" t="s">
        <v>255</v>
      </c>
      <c r="BC39" s="54" t="b">
        <f t="shared" si="7"/>
        <v>0</v>
      </c>
    </row>
    <row r="40" spans="2:55" x14ac:dyDescent="0.25">
      <c r="B40" t="s">
        <v>584</v>
      </c>
      <c r="C40" t="s">
        <v>585</v>
      </c>
      <c r="D40" t="s">
        <v>586</v>
      </c>
      <c r="E40" t="s">
        <v>587</v>
      </c>
      <c r="F40" t="s">
        <v>588</v>
      </c>
      <c r="H40" t="s">
        <v>584</v>
      </c>
      <c r="I40" t="s">
        <v>585</v>
      </c>
      <c r="J40" t="s">
        <v>586</v>
      </c>
      <c r="K40" t="s">
        <v>587</v>
      </c>
      <c r="L40" t="s">
        <v>588</v>
      </c>
      <c r="M40" s="54" t="b">
        <f t="shared" si="0"/>
        <v>0</v>
      </c>
      <c r="N40" t="s">
        <v>584</v>
      </c>
      <c r="O40" t="s">
        <v>585</v>
      </c>
      <c r="P40" t="s">
        <v>586</v>
      </c>
      <c r="Q40" t="s">
        <v>587</v>
      </c>
      <c r="R40" t="s">
        <v>588</v>
      </c>
      <c r="S40" s="54" t="b">
        <f t="shared" si="1"/>
        <v>0</v>
      </c>
      <c r="T40" t="s">
        <v>584</v>
      </c>
      <c r="U40" t="s">
        <v>585</v>
      </c>
      <c r="V40" t="s">
        <v>586</v>
      </c>
      <c r="W40" t="s">
        <v>587</v>
      </c>
      <c r="X40" t="s">
        <v>588</v>
      </c>
      <c r="Y40" s="54" t="b">
        <f t="shared" si="2"/>
        <v>0</v>
      </c>
      <c r="Z40" t="s">
        <v>584</v>
      </c>
      <c r="AA40" t="s">
        <v>585</v>
      </c>
      <c r="AB40" t="s">
        <v>586</v>
      </c>
      <c r="AC40" t="s">
        <v>587</v>
      </c>
      <c r="AD40" t="s">
        <v>588</v>
      </c>
      <c r="AE40" s="54" t="b">
        <f t="shared" si="3"/>
        <v>0</v>
      </c>
      <c r="AF40" t="s">
        <v>584</v>
      </c>
      <c r="AG40" t="s">
        <v>585</v>
      </c>
      <c r="AH40" t="s">
        <v>586</v>
      </c>
      <c r="AI40" t="s">
        <v>587</v>
      </c>
      <c r="AJ40" t="s">
        <v>588</v>
      </c>
      <c r="AK40" s="54" t="b">
        <f t="shared" si="4"/>
        <v>0</v>
      </c>
      <c r="AL40" t="s">
        <v>584</v>
      </c>
      <c r="AM40" t="s">
        <v>585</v>
      </c>
      <c r="AN40" t="s">
        <v>789</v>
      </c>
      <c r="AO40" t="s">
        <v>587</v>
      </c>
      <c r="AP40" t="s">
        <v>588</v>
      </c>
      <c r="AQ40" s="54" t="b">
        <f t="shared" si="5"/>
        <v>0</v>
      </c>
      <c r="AR40" t="s">
        <v>584</v>
      </c>
      <c r="AS40" t="s">
        <v>585</v>
      </c>
      <c r="AT40" t="s">
        <v>789</v>
      </c>
      <c r="AU40" t="s">
        <v>587</v>
      </c>
      <c r="AV40" t="s">
        <v>588</v>
      </c>
      <c r="AW40" s="54" t="b">
        <f t="shared" si="6"/>
        <v>0</v>
      </c>
      <c r="AX40" t="s">
        <v>584</v>
      </c>
      <c r="AY40" t="s">
        <v>585</v>
      </c>
      <c r="AZ40" t="s">
        <v>789</v>
      </c>
      <c r="BA40" t="s">
        <v>587</v>
      </c>
      <c r="BB40" t="s">
        <v>588</v>
      </c>
      <c r="BC40" s="54" t="b">
        <f t="shared" si="7"/>
        <v>0</v>
      </c>
    </row>
    <row r="41" spans="2:55" x14ac:dyDescent="0.25">
      <c r="B41" t="s">
        <v>589</v>
      </c>
      <c r="C41" t="s">
        <v>590</v>
      </c>
      <c r="D41" t="s">
        <v>12</v>
      </c>
      <c r="E41" t="s">
        <v>13</v>
      </c>
      <c r="F41" t="s">
        <v>14</v>
      </c>
      <c r="H41" t="s">
        <v>589</v>
      </c>
      <c r="I41" t="s">
        <v>590</v>
      </c>
      <c r="J41" t="s">
        <v>12</v>
      </c>
      <c r="K41" t="s">
        <v>13</v>
      </c>
      <c r="L41" t="s">
        <v>14</v>
      </c>
      <c r="M41" s="54" t="b">
        <f t="shared" si="0"/>
        <v>0</v>
      </c>
      <c r="N41" t="s">
        <v>589</v>
      </c>
      <c r="O41" t="s">
        <v>590</v>
      </c>
      <c r="P41" t="s">
        <v>12</v>
      </c>
      <c r="Q41" t="s">
        <v>13</v>
      </c>
      <c r="R41" t="s">
        <v>14</v>
      </c>
      <c r="S41" s="54" t="b">
        <f t="shared" si="1"/>
        <v>0</v>
      </c>
      <c r="T41" t="s">
        <v>589</v>
      </c>
      <c r="U41" t="s">
        <v>590</v>
      </c>
      <c r="V41" t="s">
        <v>12</v>
      </c>
      <c r="W41" t="s">
        <v>13</v>
      </c>
      <c r="X41" t="s">
        <v>14</v>
      </c>
      <c r="Y41" s="54" t="b">
        <f t="shared" si="2"/>
        <v>0</v>
      </c>
      <c r="Z41" t="s">
        <v>589</v>
      </c>
      <c r="AA41" t="s">
        <v>590</v>
      </c>
      <c r="AB41" t="s">
        <v>12</v>
      </c>
      <c r="AC41" t="s">
        <v>13</v>
      </c>
      <c r="AD41" t="s">
        <v>14</v>
      </c>
      <c r="AE41" s="54" t="b">
        <f t="shared" si="3"/>
        <v>0</v>
      </c>
      <c r="AF41" t="s">
        <v>589</v>
      </c>
      <c r="AG41" t="s">
        <v>590</v>
      </c>
      <c r="AH41" t="s">
        <v>12</v>
      </c>
      <c r="AI41" t="s">
        <v>13</v>
      </c>
      <c r="AJ41" t="s">
        <v>14</v>
      </c>
      <c r="AK41" s="54" t="b">
        <f t="shared" si="4"/>
        <v>0</v>
      </c>
      <c r="AL41" t="s">
        <v>589</v>
      </c>
      <c r="AM41" t="s">
        <v>590</v>
      </c>
      <c r="AN41" t="s">
        <v>776</v>
      </c>
      <c r="AO41" t="s">
        <v>13</v>
      </c>
      <c r="AP41" t="s">
        <v>14</v>
      </c>
      <c r="AQ41" s="54" t="b">
        <f t="shared" si="5"/>
        <v>0</v>
      </c>
      <c r="AR41" t="s">
        <v>589</v>
      </c>
      <c r="AS41" t="s">
        <v>590</v>
      </c>
      <c r="AT41" t="s">
        <v>776</v>
      </c>
      <c r="AU41" t="s">
        <v>13</v>
      </c>
      <c r="AV41" t="s">
        <v>14</v>
      </c>
      <c r="AW41" s="54" t="b">
        <f t="shared" si="6"/>
        <v>0</v>
      </c>
      <c r="AX41" t="s">
        <v>589</v>
      </c>
      <c r="AY41" t="s">
        <v>590</v>
      </c>
      <c r="AZ41" t="s">
        <v>776</v>
      </c>
      <c r="BA41" t="s">
        <v>13</v>
      </c>
      <c r="BB41" t="s">
        <v>14</v>
      </c>
      <c r="BC41" s="54" t="b">
        <f t="shared" si="7"/>
        <v>0</v>
      </c>
    </row>
    <row r="42" spans="2:55" x14ac:dyDescent="0.25">
      <c r="B42" t="s">
        <v>591</v>
      </c>
      <c r="C42" t="s">
        <v>592</v>
      </c>
      <c r="D42" t="s">
        <v>12</v>
      </c>
      <c r="E42" t="s">
        <v>13</v>
      </c>
      <c r="F42" t="s">
        <v>14</v>
      </c>
      <c r="H42" t="s">
        <v>591</v>
      </c>
      <c r="I42" t="s">
        <v>592</v>
      </c>
      <c r="J42" t="s">
        <v>12</v>
      </c>
      <c r="K42" t="s">
        <v>13</v>
      </c>
      <c r="L42" t="s">
        <v>14</v>
      </c>
      <c r="M42" s="54" t="b">
        <f t="shared" si="0"/>
        <v>0</v>
      </c>
      <c r="N42" t="s">
        <v>591</v>
      </c>
      <c r="O42" t="s">
        <v>592</v>
      </c>
      <c r="P42" t="s">
        <v>12</v>
      </c>
      <c r="Q42" t="s">
        <v>13</v>
      </c>
      <c r="R42" t="s">
        <v>14</v>
      </c>
      <c r="S42" s="54" t="b">
        <f t="shared" si="1"/>
        <v>0</v>
      </c>
      <c r="T42" t="s">
        <v>591</v>
      </c>
      <c r="U42" t="s">
        <v>592</v>
      </c>
      <c r="V42" t="s">
        <v>12</v>
      </c>
      <c r="W42" t="s">
        <v>13</v>
      </c>
      <c r="X42" t="s">
        <v>14</v>
      </c>
      <c r="Y42" s="54" t="b">
        <f t="shared" si="2"/>
        <v>0</v>
      </c>
      <c r="Z42" t="s">
        <v>591</v>
      </c>
      <c r="AA42" t="s">
        <v>592</v>
      </c>
      <c r="AB42" t="s">
        <v>12</v>
      </c>
      <c r="AC42" t="s">
        <v>13</v>
      </c>
      <c r="AD42" t="s">
        <v>14</v>
      </c>
      <c r="AE42" s="54" t="b">
        <f t="shared" si="3"/>
        <v>0</v>
      </c>
      <c r="AF42" t="s">
        <v>591</v>
      </c>
      <c r="AG42" t="s">
        <v>592</v>
      </c>
      <c r="AH42" t="s">
        <v>12</v>
      </c>
      <c r="AI42" t="s">
        <v>13</v>
      </c>
      <c r="AJ42" t="s">
        <v>14</v>
      </c>
      <c r="AK42" s="54" t="b">
        <f t="shared" si="4"/>
        <v>0</v>
      </c>
      <c r="AL42" t="s">
        <v>591</v>
      </c>
      <c r="AM42" t="s">
        <v>592</v>
      </c>
      <c r="AN42" t="s">
        <v>776</v>
      </c>
      <c r="AO42" t="s">
        <v>13</v>
      </c>
      <c r="AP42" t="s">
        <v>14</v>
      </c>
      <c r="AQ42" s="54" t="b">
        <f t="shared" si="5"/>
        <v>0</v>
      </c>
      <c r="AR42" t="s">
        <v>591</v>
      </c>
      <c r="AS42" t="s">
        <v>592</v>
      </c>
      <c r="AT42" t="s">
        <v>776</v>
      </c>
      <c r="AU42" t="s">
        <v>13</v>
      </c>
      <c r="AV42" t="s">
        <v>14</v>
      </c>
      <c r="AW42" s="54" t="b">
        <f t="shared" si="6"/>
        <v>0</v>
      </c>
      <c r="AX42" t="s">
        <v>591</v>
      </c>
      <c r="AY42" t="s">
        <v>592</v>
      </c>
      <c r="AZ42" t="s">
        <v>776</v>
      </c>
      <c r="BA42" t="s">
        <v>13</v>
      </c>
      <c r="BB42" t="s">
        <v>14</v>
      </c>
      <c r="BC42" s="54" t="b">
        <f t="shared" si="7"/>
        <v>0</v>
      </c>
    </row>
    <row r="43" spans="2:55" x14ac:dyDescent="0.25">
      <c r="B43" t="s">
        <v>593</v>
      </c>
      <c r="C43" t="s">
        <v>594</v>
      </c>
      <c r="D43" t="s">
        <v>595</v>
      </c>
      <c r="E43" t="s">
        <v>596</v>
      </c>
      <c r="F43" t="s">
        <v>14</v>
      </c>
      <c r="H43" t="s">
        <v>593</v>
      </c>
      <c r="I43" t="s">
        <v>594</v>
      </c>
      <c r="J43" t="s">
        <v>595</v>
      </c>
      <c r="K43" t="s">
        <v>596</v>
      </c>
      <c r="L43" t="s">
        <v>14</v>
      </c>
      <c r="M43" s="54" t="b">
        <f t="shared" si="0"/>
        <v>0</v>
      </c>
      <c r="N43" t="s">
        <v>593</v>
      </c>
      <c r="O43" t="s">
        <v>594</v>
      </c>
      <c r="P43" t="s">
        <v>595</v>
      </c>
      <c r="Q43" t="s">
        <v>596</v>
      </c>
      <c r="R43" t="s">
        <v>14</v>
      </c>
      <c r="S43" s="54" t="b">
        <f t="shared" si="1"/>
        <v>0</v>
      </c>
      <c r="T43" t="s">
        <v>593</v>
      </c>
      <c r="U43" t="s">
        <v>594</v>
      </c>
      <c r="V43" t="s">
        <v>595</v>
      </c>
      <c r="W43" t="s">
        <v>596</v>
      </c>
      <c r="X43" t="s">
        <v>14</v>
      </c>
      <c r="Y43" s="54" t="b">
        <f t="shared" si="2"/>
        <v>0</v>
      </c>
      <c r="Z43" t="s">
        <v>593</v>
      </c>
      <c r="AA43" t="s">
        <v>594</v>
      </c>
      <c r="AB43" t="s">
        <v>595</v>
      </c>
      <c r="AC43" t="s">
        <v>596</v>
      </c>
      <c r="AD43" t="s">
        <v>14</v>
      </c>
      <c r="AE43" s="54" t="b">
        <f t="shared" si="3"/>
        <v>0</v>
      </c>
      <c r="AF43" t="s">
        <v>593</v>
      </c>
      <c r="AG43" t="s">
        <v>594</v>
      </c>
      <c r="AH43" t="s">
        <v>595</v>
      </c>
      <c r="AI43" t="s">
        <v>596</v>
      </c>
      <c r="AJ43" t="s">
        <v>14</v>
      </c>
      <c r="AK43" s="54" t="b">
        <f t="shared" si="4"/>
        <v>0</v>
      </c>
      <c r="AL43" t="s">
        <v>593</v>
      </c>
      <c r="AM43" t="s">
        <v>594</v>
      </c>
      <c r="AN43" t="s">
        <v>788</v>
      </c>
      <c r="AO43" t="s">
        <v>596</v>
      </c>
      <c r="AP43" t="s">
        <v>14</v>
      </c>
      <c r="AQ43" s="54" t="b">
        <f t="shared" si="5"/>
        <v>0</v>
      </c>
      <c r="AR43" t="s">
        <v>593</v>
      </c>
      <c r="AS43" t="s">
        <v>594</v>
      </c>
      <c r="AT43" t="s">
        <v>788</v>
      </c>
      <c r="AU43" t="s">
        <v>596</v>
      </c>
      <c r="AV43" t="s">
        <v>14</v>
      </c>
      <c r="AW43" s="54" t="b">
        <f t="shared" si="6"/>
        <v>0</v>
      </c>
      <c r="AX43" t="s">
        <v>593</v>
      </c>
      <c r="AY43" t="s">
        <v>594</v>
      </c>
      <c r="AZ43" t="s">
        <v>788</v>
      </c>
      <c r="BA43" t="s">
        <v>596</v>
      </c>
      <c r="BB43" t="s">
        <v>14</v>
      </c>
      <c r="BC43" s="54" t="b">
        <f t="shared" si="7"/>
        <v>0</v>
      </c>
    </row>
    <row r="44" spans="2:55" x14ac:dyDescent="0.25">
      <c r="B44" t="s">
        <v>597</v>
      </c>
      <c r="C44" t="s">
        <v>585</v>
      </c>
      <c r="D44" t="s">
        <v>586</v>
      </c>
      <c r="E44" t="s">
        <v>587</v>
      </c>
      <c r="F44" t="s">
        <v>588</v>
      </c>
      <c r="H44" t="s">
        <v>597</v>
      </c>
      <c r="I44" t="s">
        <v>585</v>
      </c>
      <c r="J44" t="s">
        <v>586</v>
      </c>
      <c r="K44" t="s">
        <v>587</v>
      </c>
      <c r="L44" t="s">
        <v>588</v>
      </c>
      <c r="M44" s="54" t="b">
        <f t="shared" si="0"/>
        <v>0</v>
      </c>
      <c r="N44" t="s">
        <v>597</v>
      </c>
      <c r="O44" t="s">
        <v>585</v>
      </c>
      <c r="P44" t="s">
        <v>586</v>
      </c>
      <c r="Q44" t="s">
        <v>587</v>
      </c>
      <c r="R44" t="s">
        <v>588</v>
      </c>
      <c r="S44" s="54" t="b">
        <f t="shared" si="1"/>
        <v>0</v>
      </c>
      <c r="T44" t="s">
        <v>597</v>
      </c>
      <c r="U44" t="s">
        <v>585</v>
      </c>
      <c r="V44" t="s">
        <v>586</v>
      </c>
      <c r="W44" t="s">
        <v>587</v>
      </c>
      <c r="X44" t="s">
        <v>588</v>
      </c>
      <c r="Y44" s="54" t="b">
        <f t="shared" si="2"/>
        <v>0</v>
      </c>
      <c r="Z44" t="s">
        <v>597</v>
      </c>
      <c r="AA44" t="s">
        <v>585</v>
      </c>
      <c r="AB44" t="s">
        <v>586</v>
      </c>
      <c r="AC44" t="s">
        <v>587</v>
      </c>
      <c r="AD44" t="s">
        <v>588</v>
      </c>
      <c r="AE44" s="54" t="b">
        <f t="shared" si="3"/>
        <v>0</v>
      </c>
      <c r="AF44" t="s">
        <v>597</v>
      </c>
      <c r="AG44" t="s">
        <v>585</v>
      </c>
      <c r="AH44" t="s">
        <v>586</v>
      </c>
      <c r="AI44" t="s">
        <v>587</v>
      </c>
      <c r="AJ44" t="s">
        <v>588</v>
      </c>
      <c r="AK44" s="54" t="b">
        <f t="shared" si="4"/>
        <v>0</v>
      </c>
      <c r="AL44" t="s">
        <v>597</v>
      </c>
      <c r="AM44" t="s">
        <v>585</v>
      </c>
      <c r="AN44" t="s">
        <v>789</v>
      </c>
      <c r="AO44" t="s">
        <v>587</v>
      </c>
      <c r="AP44" t="s">
        <v>588</v>
      </c>
      <c r="AQ44" s="54" t="b">
        <f t="shared" si="5"/>
        <v>0</v>
      </c>
      <c r="AR44" t="s">
        <v>597</v>
      </c>
      <c r="AS44" t="s">
        <v>585</v>
      </c>
      <c r="AT44" t="s">
        <v>789</v>
      </c>
      <c r="AU44" t="s">
        <v>587</v>
      </c>
      <c r="AV44" t="s">
        <v>588</v>
      </c>
      <c r="AW44" s="54" t="b">
        <f t="shared" si="6"/>
        <v>0</v>
      </c>
      <c r="AX44" t="s">
        <v>597</v>
      </c>
      <c r="AY44" t="s">
        <v>585</v>
      </c>
      <c r="AZ44" t="s">
        <v>789</v>
      </c>
      <c r="BA44" t="s">
        <v>587</v>
      </c>
      <c r="BB44" t="s">
        <v>588</v>
      </c>
      <c r="BC44" s="54" t="b">
        <f t="shared" si="7"/>
        <v>0</v>
      </c>
    </row>
    <row r="45" spans="2:55" x14ac:dyDescent="0.25">
      <c r="B45" t="s">
        <v>598</v>
      </c>
      <c r="C45" t="s">
        <v>525</v>
      </c>
      <c r="D45" t="s">
        <v>12</v>
      </c>
      <c r="E45" t="s">
        <v>13</v>
      </c>
      <c r="F45" t="s">
        <v>14</v>
      </c>
      <c r="H45" t="s">
        <v>598</v>
      </c>
      <c r="I45" t="s">
        <v>525</v>
      </c>
      <c r="J45" t="s">
        <v>12</v>
      </c>
      <c r="K45" t="s">
        <v>13</v>
      </c>
      <c r="L45" t="s">
        <v>14</v>
      </c>
      <c r="M45" s="54" t="b">
        <f t="shared" si="0"/>
        <v>0</v>
      </c>
      <c r="N45" t="s">
        <v>598</v>
      </c>
      <c r="O45" t="s">
        <v>525</v>
      </c>
      <c r="P45" t="s">
        <v>12</v>
      </c>
      <c r="Q45" t="s">
        <v>13</v>
      </c>
      <c r="R45" t="s">
        <v>14</v>
      </c>
      <c r="S45" s="54" t="b">
        <f t="shared" si="1"/>
        <v>0</v>
      </c>
      <c r="T45" t="s">
        <v>598</v>
      </c>
      <c r="U45" t="s">
        <v>525</v>
      </c>
      <c r="V45" t="s">
        <v>12</v>
      </c>
      <c r="W45" t="s">
        <v>13</v>
      </c>
      <c r="X45" t="s">
        <v>14</v>
      </c>
      <c r="Y45" s="54" t="b">
        <f t="shared" si="2"/>
        <v>0</v>
      </c>
      <c r="Z45" t="s">
        <v>598</v>
      </c>
      <c r="AA45" t="s">
        <v>525</v>
      </c>
      <c r="AB45" t="s">
        <v>12</v>
      </c>
      <c r="AC45" t="s">
        <v>13</v>
      </c>
      <c r="AD45" t="s">
        <v>14</v>
      </c>
      <c r="AE45" s="54" t="b">
        <f t="shared" si="3"/>
        <v>0</v>
      </c>
      <c r="AF45" t="s">
        <v>598</v>
      </c>
      <c r="AG45" t="s">
        <v>525</v>
      </c>
      <c r="AH45" t="s">
        <v>12</v>
      </c>
      <c r="AI45" t="s">
        <v>13</v>
      </c>
      <c r="AJ45" t="s">
        <v>14</v>
      </c>
      <c r="AK45" s="54" t="b">
        <f t="shared" si="4"/>
        <v>0</v>
      </c>
      <c r="AL45" t="s">
        <v>598</v>
      </c>
      <c r="AM45" t="s">
        <v>525</v>
      </c>
      <c r="AN45" t="s">
        <v>776</v>
      </c>
      <c r="AO45" t="s">
        <v>13</v>
      </c>
      <c r="AP45" t="s">
        <v>14</v>
      </c>
      <c r="AQ45" s="54" t="b">
        <f t="shared" si="5"/>
        <v>0</v>
      </c>
      <c r="AR45" t="s">
        <v>598</v>
      </c>
      <c r="AS45" t="s">
        <v>525</v>
      </c>
      <c r="AT45" t="s">
        <v>776</v>
      </c>
      <c r="AU45" t="s">
        <v>13</v>
      </c>
      <c r="AV45" t="s">
        <v>14</v>
      </c>
      <c r="AW45" s="54" t="b">
        <f t="shared" si="6"/>
        <v>0</v>
      </c>
      <c r="AX45" t="s">
        <v>598</v>
      </c>
      <c r="AY45" t="s">
        <v>525</v>
      </c>
      <c r="AZ45" t="s">
        <v>776</v>
      </c>
      <c r="BA45" t="s">
        <v>13</v>
      </c>
      <c r="BB45" t="s">
        <v>14</v>
      </c>
      <c r="BC45" s="54" t="b">
        <f t="shared" si="7"/>
        <v>0</v>
      </c>
    </row>
    <row r="46" spans="2:55" x14ac:dyDescent="0.25">
      <c r="B46" t="s">
        <v>599</v>
      </c>
      <c r="C46" t="s">
        <v>527</v>
      </c>
      <c r="D46" t="s">
        <v>12</v>
      </c>
      <c r="E46" t="s">
        <v>13</v>
      </c>
      <c r="F46" t="s">
        <v>14</v>
      </c>
      <c r="H46" t="s">
        <v>599</v>
      </c>
      <c r="I46" t="s">
        <v>527</v>
      </c>
      <c r="J46" t="s">
        <v>12</v>
      </c>
      <c r="K46" t="s">
        <v>13</v>
      </c>
      <c r="L46" t="s">
        <v>14</v>
      </c>
      <c r="M46" s="54" t="b">
        <f t="shared" si="0"/>
        <v>0</v>
      </c>
      <c r="N46" t="s">
        <v>599</v>
      </c>
      <c r="O46" t="s">
        <v>527</v>
      </c>
      <c r="P46" t="s">
        <v>12</v>
      </c>
      <c r="Q46" t="s">
        <v>13</v>
      </c>
      <c r="R46" t="s">
        <v>14</v>
      </c>
      <c r="S46" s="54" t="b">
        <f t="shared" si="1"/>
        <v>0</v>
      </c>
      <c r="T46" t="s">
        <v>599</v>
      </c>
      <c r="U46" t="s">
        <v>527</v>
      </c>
      <c r="V46" t="s">
        <v>12</v>
      </c>
      <c r="W46" t="s">
        <v>13</v>
      </c>
      <c r="X46" t="s">
        <v>14</v>
      </c>
      <c r="Y46" s="54" t="b">
        <f t="shared" si="2"/>
        <v>0</v>
      </c>
      <c r="Z46" t="s">
        <v>599</v>
      </c>
      <c r="AA46" t="s">
        <v>527</v>
      </c>
      <c r="AB46" t="s">
        <v>12</v>
      </c>
      <c r="AC46" t="s">
        <v>13</v>
      </c>
      <c r="AD46" t="s">
        <v>14</v>
      </c>
      <c r="AE46" s="54" t="b">
        <f t="shared" si="3"/>
        <v>0</v>
      </c>
      <c r="AF46" t="s">
        <v>599</v>
      </c>
      <c r="AG46" t="s">
        <v>527</v>
      </c>
      <c r="AH46" t="s">
        <v>12</v>
      </c>
      <c r="AI46" t="s">
        <v>13</v>
      </c>
      <c r="AJ46" t="s">
        <v>14</v>
      </c>
      <c r="AK46" s="54" t="b">
        <f t="shared" si="4"/>
        <v>0</v>
      </c>
      <c r="AL46" t="s">
        <v>599</v>
      </c>
      <c r="AM46" t="s">
        <v>527</v>
      </c>
      <c r="AN46" t="s">
        <v>776</v>
      </c>
      <c r="AO46" t="s">
        <v>13</v>
      </c>
      <c r="AP46" t="s">
        <v>14</v>
      </c>
      <c r="AQ46" s="54" t="b">
        <f t="shared" si="5"/>
        <v>0</v>
      </c>
      <c r="AR46" t="s">
        <v>599</v>
      </c>
      <c r="AS46" t="s">
        <v>527</v>
      </c>
      <c r="AT46" t="s">
        <v>776</v>
      </c>
      <c r="AU46" t="s">
        <v>13</v>
      </c>
      <c r="AV46" t="s">
        <v>14</v>
      </c>
      <c r="AW46" s="54" t="b">
        <f t="shared" si="6"/>
        <v>0</v>
      </c>
      <c r="AX46" t="s">
        <v>599</v>
      </c>
      <c r="AY46" t="s">
        <v>527</v>
      </c>
      <c r="AZ46" t="s">
        <v>776</v>
      </c>
      <c r="BA46" t="s">
        <v>13</v>
      </c>
      <c r="BB46" t="s">
        <v>14</v>
      </c>
      <c r="BC46" s="54" t="b">
        <f t="shared" si="7"/>
        <v>0</v>
      </c>
    </row>
    <row r="47" spans="2:55" x14ac:dyDescent="0.25">
      <c r="B47" t="s">
        <v>600</v>
      </c>
      <c r="C47" t="s">
        <v>601</v>
      </c>
      <c r="D47" t="s">
        <v>12</v>
      </c>
      <c r="E47" t="s">
        <v>13</v>
      </c>
      <c r="F47" t="s">
        <v>14</v>
      </c>
      <c r="H47" t="s">
        <v>600</v>
      </c>
      <c r="I47" t="s">
        <v>601</v>
      </c>
      <c r="J47" t="s">
        <v>12</v>
      </c>
      <c r="K47" t="s">
        <v>13</v>
      </c>
      <c r="L47" t="s">
        <v>14</v>
      </c>
      <c r="M47" s="54" t="b">
        <f t="shared" si="0"/>
        <v>0</v>
      </c>
      <c r="N47" t="s">
        <v>600</v>
      </c>
      <c r="O47" t="s">
        <v>601</v>
      </c>
      <c r="P47" t="s">
        <v>12</v>
      </c>
      <c r="Q47" t="s">
        <v>13</v>
      </c>
      <c r="R47" t="s">
        <v>14</v>
      </c>
      <c r="S47" s="54" t="b">
        <f t="shared" si="1"/>
        <v>0</v>
      </c>
      <c r="T47" t="s">
        <v>600</v>
      </c>
      <c r="U47" t="s">
        <v>601</v>
      </c>
      <c r="V47" t="s">
        <v>12</v>
      </c>
      <c r="W47" t="s">
        <v>13</v>
      </c>
      <c r="X47" t="s">
        <v>14</v>
      </c>
      <c r="Y47" s="54" t="b">
        <f t="shared" si="2"/>
        <v>0</v>
      </c>
      <c r="Z47" t="s">
        <v>600</v>
      </c>
      <c r="AA47" t="s">
        <v>601</v>
      </c>
      <c r="AB47" t="s">
        <v>12</v>
      </c>
      <c r="AC47" t="s">
        <v>13</v>
      </c>
      <c r="AD47" t="s">
        <v>14</v>
      </c>
      <c r="AE47" s="54" t="b">
        <f t="shared" si="3"/>
        <v>0</v>
      </c>
      <c r="AF47" t="s">
        <v>600</v>
      </c>
      <c r="AG47" t="s">
        <v>601</v>
      </c>
      <c r="AH47" t="s">
        <v>12</v>
      </c>
      <c r="AI47" t="s">
        <v>13</v>
      </c>
      <c r="AJ47" t="s">
        <v>14</v>
      </c>
      <c r="AK47" s="54" t="b">
        <f t="shared" si="4"/>
        <v>0</v>
      </c>
      <c r="AL47" t="s">
        <v>600</v>
      </c>
      <c r="AM47" t="s">
        <v>601</v>
      </c>
      <c r="AN47" t="s">
        <v>776</v>
      </c>
      <c r="AO47" t="s">
        <v>13</v>
      </c>
      <c r="AP47" t="s">
        <v>14</v>
      </c>
      <c r="AQ47" s="54" t="b">
        <f t="shared" si="5"/>
        <v>0</v>
      </c>
      <c r="AR47" t="s">
        <v>600</v>
      </c>
      <c r="AS47" t="s">
        <v>601</v>
      </c>
      <c r="AT47" t="s">
        <v>776</v>
      </c>
      <c r="AU47" t="s">
        <v>13</v>
      </c>
      <c r="AV47" t="s">
        <v>14</v>
      </c>
      <c r="AW47" s="54" t="b">
        <f t="shared" si="6"/>
        <v>0</v>
      </c>
      <c r="AX47" t="s">
        <v>600</v>
      </c>
      <c r="AY47" t="s">
        <v>601</v>
      </c>
      <c r="AZ47" t="s">
        <v>776</v>
      </c>
      <c r="BA47" t="s">
        <v>13</v>
      </c>
      <c r="BB47" t="s">
        <v>14</v>
      </c>
      <c r="BC47" s="54" t="b">
        <f t="shared" si="7"/>
        <v>0</v>
      </c>
    </row>
    <row r="48" spans="2:55" x14ac:dyDescent="0.25">
      <c r="B48" t="s">
        <v>602</v>
      </c>
      <c r="C48" t="s">
        <v>483</v>
      </c>
      <c r="D48" t="s">
        <v>250</v>
      </c>
      <c r="E48" t="s">
        <v>251</v>
      </c>
      <c r="F48" t="s">
        <v>14</v>
      </c>
      <c r="H48" t="s">
        <v>602</v>
      </c>
      <c r="I48" t="s">
        <v>483</v>
      </c>
      <c r="J48" t="s">
        <v>250</v>
      </c>
      <c r="K48" t="s">
        <v>251</v>
      </c>
      <c r="L48" t="s">
        <v>14</v>
      </c>
      <c r="M48" s="54" t="b">
        <f t="shared" si="0"/>
        <v>0</v>
      </c>
      <c r="N48" t="s">
        <v>602</v>
      </c>
      <c r="O48" t="s">
        <v>483</v>
      </c>
      <c r="P48" t="s">
        <v>250</v>
      </c>
      <c r="Q48" t="s">
        <v>251</v>
      </c>
      <c r="R48" t="s">
        <v>14</v>
      </c>
      <c r="S48" s="54" t="b">
        <f t="shared" si="1"/>
        <v>0</v>
      </c>
      <c r="T48" t="s">
        <v>602</v>
      </c>
      <c r="U48" t="s">
        <v>483</v>
      </c>
      <c r="V48" t="s">
        <v>250</v>
      </c>
      <c r="W48" t="s">
        <v>251</v>
      </c>
      <c r="X48" t="s">
        <v>14</v>
      </c>
      <c r="Y48" s="54" t="b">
        <f t="shared" si="2"/>
        <v>0</v>
      </c>
      <c r="Z48" t="s">
        <v>602</v>
      </c>
      <c r="AA48" t="s">
        <v>483</v>
      </c>
      <c r="AB48" t="s">
        <v>250</v>
      </c>
      <c r="AC48" t="s">
        <v>251</v>
      </c>
      <c r="AD48" t="s">
        <v>14</v>
      </c>
      <c r="AE48" s="54" t="b">
        <f t="shared" si="3"/>
        <v>0</v>
      </c>
      <c r="AF48" t="s">
        <v>602</v>
      </c>
      <c r="AG48" t="s">
        <v>483</v>
      </c>
      <c r="AH48" t="s">
        <v>250</v>
      </c>
      <c r="AI48" t="s">
        <v>251</v>
      </c>
      <c r="AJ48" t="s">
        <v>14</v>
      </c>
      <c r="AK48" s="54" t="b">
        <f t="shared" si="4"/>
        <v>0</v>
      </c>
      <c r="AL48" t="s">
        <v>602</v>
      </c>
      <c r="AM48" t="s">
        <v>483</v>
      </c>
      <c r="AN48" t="s">
        <v>769</v>
      </c>
      <c r="AO48" t="s">
        <v>251</v>
      </c>
      <c r="AP48" t="s">
        <v>14</v>
      </c>
      <c r="AQ48" s="54" t="b">
        <f t="shared" si="5"/>
        <v>0</v>
      </c>
      <c r="AR48" t="s">
        <v>602</v>
      </c>
      <c r="AS48" t="s">
        <v>483</v>
      </c>
      <c r="AT48" t="s">
        <v>769</v>
      </c>
      <c r="AU48" t="s">
        <v>251</v>
      </c>
      <c r="AV48" t="s">
        <v>14</v>
      </c>
      <c r="AW48" s="54" t="b">
        <f t="shared" si="6"/>
        <v>0</v>
      </c>
      <c r="AX48" t="s">
        <v>602</v>
      </c>
      <c r="AY48" t="s">
        <v>483</v>
      </c>
      <c r="AZ48" t="s">
        <v>769</v>
      </c>
      <c r="BA48" t="s">
        <v>251</v>
      </c>
      <c r="BB48" t="s">
        <v>14</v>
      </c>
      <c r="BC48" s="54" t="b">
        <f t="shared" si="7"/>
        <v>0</v>
      </c>
    </row>
    <row r="49" spans="2:55" x14ac:dyDescent="0.25">
      <c r="B49" t="s">
        <v>603</v>
      </c>
      <c r="C49" t="s">
        <v>485</v>
      </c>
      <c r="D49" t="s">
        <v>253</v>
      </c>
      <c r="E49" t="s">
        <v>254</v>
      </c>
      <c r="F49" t="s">
        <v>255</v>
      </c>
      <c r="H49" t="s">
        <v>603</v>
      </c>
      <c r="I49" t="s">
        <v>485</v>
      </c>
      <c r="J49" t="s">
        <v>253</v>
      </c>
      <c r="K49" t="s">
        <v>254</v>
      </c>
      <c r="L49" t="s">
        <v>255</v>
      </c>
      <c r="M49" s="54" t="b">
        <f t="shared" si="0"/>
        <v>0</v>
      </c>
      <c r="N49" t="s">
        <v>603</v>
      </c>
      <c r="O49" t="s">
        <v>485</v>
      </c>
      <c r="P49" t="s">
        <v>253</v>
      </c>
      <c r="Q49" t="s">
        <v>254</v>
      </c>
      <c r="R49" t="s">
        <v>255</v>
      </c>
      <c r="S49" s="54" t="b">
        <f t="shared" si="1"/>
        <v>0</v>
      </c>
      <c r="T49" t="s">
        <v>603</v>
      </c>
      <c r="U49" t="s">
        <v>485</v>
      </c>
      <c r="V49" t="s">
        <v>253</v>
      </c>
      <c r="W49" t="s">
        <v>254</v>
      </c>
      <c r="X49" t="s">
        <v>255</v>
      </c>
      <c r="Y49" s="54" t="b">
        <f t="shared" si="2"/>
        <v>0</v>
      </c>
      <c r="Z49" t="s">
        <v>603</v>
      </c>
      <c r="AA49" t="s">
        <v>485</v>
      </c>
      <c r="AB49" t="s">
        <v>253</v>
      </c>
      <c r="AC49" t="s">
        <v>254</v>
      </c>
      <c r="AD49" t="s">
        <v>255</v>
      </c>
      <c r="AE49" s="54" t="b">
        <f t="shared" si="3"/>
        <v>0</v>
      </c>
      <c r="AF49" t="s">
        <v>603</v>
      </c>
      <c r="AG49" t="s">
        <v>485</v>
      </c>
      <c r="AH49" t="s">
        <v>253</v>
      </c>
      <c r="AI49" t="s">
        <v>254</v>
      </c>
      <c r="AJ49" t="s">
        <v>255</v>
      </c>
      <c r="AK49" s="54" t="b">
        <f t="shared" si="4"/>
        <v>0</v>
      </c>
      <c r="AL49" t="s">
        <v>603</v>
      </c>
      <c r="AM49" t="s">
        <v>485</v>
      </c>
      <c r="AN49" t="s">
        <v>770</v>
      </c>
      <c r="AO49" t="s">
        <v>254</v>
      </c>
      <c r="AP49" t="s">
        <v>255</v>
      </c>
      <c r="AQ49" s="54" t="b">
        <f t="shared" si="5"/>
        <v>0</v>
      </c>
      <c r="AR49" t="s">
        <v>603</v>
      </c>
      <c r="AS49" t="s">
        <v>485</v>
      </c>
      <c r="AT49" t="s">
        <v>770</v>
      </c>
      <c r="AU49" t="s">
        <v>254</v>
      </c>
      <c r="AV49" t="s">
        <v>255</v>
      </c>
      <c r="AW49" s="54" t="b">
        <f t="shared" si="6"/>
        <v>0</v>
      </c>
      <c r="AX49" t="s">
        <v>603</v>
      </c>
      <c r="AY49" t="s">
        <v>485</v>
      </c>
      <c r="AZ49" t="s">
        <v>770</v>
      </c>
      <c r="BA49" t="s">
        <v>254</v>
      </c>
      <c r="BB49" t="s">
        <v>255</v>
      </c>
      <c r="BC49" s="54" t="b">
        <f t="shared" si="7"/>
        <v>0</v>
      </c>
    </row>
    <row r="50" spans="2:55" x14ac:dyDescent="0.25">
      <c r="B50" t="s">
        <v>604</v>
      </c>
      <c r="C50" t="s">
        <v>525</v>
      </c>
      <c r="D50" t="s">
        <v>12</v>
      </c>
      <c r="E50" t="s">
        <v>13</v>
      </c>
      <c r="F50" t="s">
        <v>14</v>
      </c>
      <c r="H50" t="s">
        <v>604</v>
      </c>
      <c r="I50" t="s">
        <v>525</v>
      </c>
      <c r="J50" t="s">
        <v>12</v>
      </c>
      <c r="K50" t="s">
        <v>13</v>
      </c>
      <c r="L50" t="s">
        <v>14</v>
      </c>
      <c r="M50" s="54" t="b">
        <f t="shared" si="0"/>
        <v>0</v>
      </c>
      <c r="N50" t="s">
        <v>604</v>
      </c>
      <c r="O50" t="s">
        <v>525</v>
      </c>
      <c r="P50" t="s">
        <v>12</v>
      </c>
      <c r="Q50" t="s">
        <v>13</v>
      </c>
      <c r="R50" t="s">
        <v>14</v>
      </c>
      <c r="S50" s="54" t="b">
        <f t="shared" si="1"/>
        <v>0</v>
      </c>
      <c r="T50" t="s">
        <v>604</v>
      </c>
      <c r="U50" t="s">
        <v>525</v>
      </c>
      <c r="V50" t="s">
        <v>12</v>
      </c>
      <c r="W50" t="s">
        <v>13</v>
      </c>
      <c r="X50" t="s">
        <v>14</v>
      </c>
      <c r="Y50" s="54" t="b">
        <f t="shared" si="2"/>
        <v>0</v>
      </c>
      <c r="Z50" t="s">
        <v>604</v>
      </c>
      <c r="AA50" t="s">
        <v>525</v>
      </c>
      <c r="AB50" t="s">
        <v>12</v>
      </c>
      <c r="AC50" t="s">
        <v>13</v>
      </c>
      <c r="AD50" t="s">
        <v>14</v>
      </c>
      <c r="AE50" s="54" t="b">
        <f t="shared" si="3"/>
        <v>0</v>
      </c>
      <c r="AF50" t="s">
        <v>604</v>
      </c>
      <c r="AG50" t="s">
        <v>525</v>
      </c>
      <c r="AH50" t="s">
        <v>12</v>
      </c>
      <c r="AI50" t="s">
        <v>13</v>
      </c>
      <c r="AJ50" t="s">
        <v>14</v>
      </c>
      <c r="AK50" s="54" t="b">
        <f t="shared" si="4"/>
        <v>0</v>
      </c>
      <c r="AL50" t="s">
        <v>604</v>
      </c>
      <c r="AM50" t="s">
        <v>525</v>
      </c>
      <c r="AN50" t="s">
        <v>776</v>
      </c>
      <c r="AO50" t="s">
        <v>13</v>
      </c>
      <c r="AP50" t="s">
        <v>14</v>
      </c>
      <c r="AQ50" s="54" t="b">
        <f t="shared" si="5"/>
        <v>0</v>
      </c>
      <c r="AR50" t="s">
        <v>604</v>
      </c>
      <c r="AS50" t="s">
        <v>525</v>
      </c>
      <c r="AT50" t="s">
        <v>776</v>
      </c>
      <c r="AU50" t="s">
        <v>13</v>
      </c>
      <c r="AV50" t="s">
        <v>14</v>
      </c>
      <c r="AW50" s="54" t="b">
        <f t="shared" si="6"/>
        <v>0</v>
      </c>
      <c r="AX50" t="s">
        <v>604</v>
      </c>
      <c r="AY50" t="s">
        <v>525</v>
      </c>
      <c r="AZ50" t="s">
        <v>776</v>
      </c>
      <c r="BA50" t="s">
        <v>13</v>
      </c>
      <c r="BB50" t="s">
        <v>14</v>
      </c>
      <c r="BC50" s="54" t="b">
        <f t="shared" si="7"/>
        <v>0</v>
      </c>
    </row>
    <row r="51" spans="2:55" x14ac:dyDescent="0.25">
      <c r="B51" t="s">
        <v>605</v>
      </c>
      <c r="C51" t="s">
        <v>525</v>
      </c>
      <c r="D51" t="s">
        <v>12</v>
      </c>
      <c r="E51" t="s">
        <v>13</v>
      </c>
      <c r="F51" t="s">
        <v>14</v>
      </c>
      <c r="H51" t="s">
        <v>605</v>
      </c>
      <c r="I51" t="s">
        <v>525</v>
      </c>
      <c r="J51" t="s">
        <v>12</v>
      </c>
      <c r="K51" t="s">
        <v>13</v>
      </c>
      <c r="L51" t="s">
        <v>14</v>
      </c>
      <c r="M51" s="54" t="b">
        <f t="shared" si="0"/>
        <v>0</v>
      </c>
      <c r="N51" t="s">
        <v>605</v>
      </c>
      <c r="O51" t="s">
        <v>525</v>
      </c>
      <c r="P51" t="s">
        <v>12</v>
      </c>
      <c r="Q51" t="s">
        <v>13</v>
      </c>
      <c r="R51" t="s">
        <v>14</v>
      </c>
      <c r="S51" s="54" t="b">
        <f t="shared" si="1"/>
        <v>0</v>
      </c>
      <c r="T51" t="s">
        <v>605</v>
      </c>
      <c r="U51" t="s">
        <v>525</v>
      </c>
      <c r="V51" t="s">
        <v>12</v>
      </c>
      <c r="W51" t="s">
        <v>13</v>
      </c>
      <c r="X51" t="s">
        <v>14</v>
      </c>
      <c r="Y51" s="54" t="b">
        <f t="shared" si="2"/>
        <v>0</v>
      </c>
      <c r="Z51" t="s">
        <v>605</v>
      </c>
      <c r="AA51" t="s">
        <v>525</v>
      </c>
      <c r="AB51" t="s">
        <v>12</v>
      </c>
      <c r="AC51" t="s">
        <v>13</v>
      </c>
      <c r="AD51" t="s">
        <v>14</v>
      </c>
      <c r="AE51" s="54" t="b">
        <f t="shared" si="3"/>
        <v>0</v>
      </c>
      <c r="AF51" t="s">
        <v>605</v>
      </c>
      <c r="AG51" t="s">
        <v>525</v>
      </c>
      <c r="AH51" t="s">
        <v>12</v>
      </c>
      <c r="AI51" t="s">
        <v>13</v>
      </c>
      <c r="AJ51" t="s">
        <v>14</v>
      </c>
      <c r="AK51" s="54" t="b">
        <f t="shared" si="4"/>
        <v>0</v>
      </c>
      <c r="AL51" t="s">
        <v>605</v>
      </c>
      <c r="AM51" t="s">
        <v>525</v>
      </c>
      <c r="AN51" t="s">
        <v>776</v>
      </c>
      <c r="AO51" t="s">
        <v>13</v>
      </c>
      <c r="AP51" t="s">
        <v>14</v>
      </c>
      <c r="AQ51" s="54" t="b">
        <f t="shared" si="5"/>
        <v>0</v>
      </c>
      <c r="AR51" t="s">
        <v>605</v>
      </c>
      <c r="AS51" t="s">
        <v>525</v>
      </c>
      <c r="AT51" t="s">
        <v>776</v>
      </c>
      <c r="AU51" t="s">
        <v>13</v>
      </c>
      <c r="AV51" t="s">
        <v>14</v>
      </c>
      <c r="AW51" s="54" t="b">
        <f t="shared" si="6"/>
        <v>0</v>
      </c>
      <c r="AX51" t="s">
        <v>605</v>
      </c>
      <c r="AY51" t="s">
        <v>525</v>
      </c>
      <c r="AZ51" t="s">
        <v>776</v>
      </c>
      <c r="BA51" t="s">
        <v>13</v>
      </c>
      <c r="BB51" t="s">
        <v>14</v>
      </c>
      <c r="BC51" s="54" t="b">
        <f t="shared" si="7"/>
        <v>0</v>
      </c>
    </row>
    <row r="52" spans="2:55" x14ac:dyDescent="0.25">
      <c r="B52" t="s">
        <v>606</v>
      </c>
      <c r="C52" t="s">
        <v>525</v>
      </c>
      <c r="D52" t="s">
        <v>12</v>
      </c>
      <c r="E52" t="s">
        <v>13</v>
      </c>
      <c r="F52" t="s">
        <v>14</v>
      </c>
      <c r="H52" t="s">
        <v>606</v>
      </c>
      <c r="I52" t="s">
        <v>525</v>
      </c>
      <c r="J52" t="s">
        <v>12</v>
      </c>
      <c r="K52" t="s">
        <v>13</v>
      </c>
      <c r="L52" t="s">
        <v>14</v>
      </c>
      <c r="M52" s="54" t="b">
        <f t="shared" si="0"/>
        <v>0</v>
      </c>
      <c r="N52" t="s">
        <v>606</v>
      </c>
      <c r="O52" t="s">
        <v>525</v>
      </c>
      <c r="P52" t="s">
        <v>12</v>
      </c>
      <c r="Q52" t="s">
        <v>13</v>
      </c>
      <c r="R52" t="s">
        <v>14</v>
      </c>
      <c r="S52" s="54" t="b">
        <f t="shared" si="1"/>
        <v>0</v>
      </c>
      <c r="T52" t="s">
        <v>606</v>
      </c>
      <c r="U52" t="s">
        <v>525</v>
      </c>
      <c r="V52" t="s">
        <v>12</v>
      </c>
      <c r="W52" t="s">
        <v>13</v>
      </c>
      <c r="X52" t="s">
        <v>14</v>
      </c>
      <c r="Y52" s="54" t="b">
        <f t="shared" si="2"/>
        <v>0</v>
      </c>
      <c r="Z52" t="s">
        <v>606</v>
      </c>
      <c r="AA52" t="s">
        <v>525</v>
      </c>
      <c r="AB52" t="s">
        <v>12</v>
      </c>
      <c r="AC52" t="s">
        <v>13</v>
      </c>
      <c r="AD52" t="s">
        <v>14</v>
      </c>
      <c r="AE52" s="54" t="b">
        <f t="shared" si="3"/>
        <v>0</v>
      </c>
      <c r="AF52" t="s">
        <v>606</v>
      </c>
      <c r="AG52" t="s">
        <v>525</v>
      </c>
      <c r="AH52" t="s">
        <v>12</v>
      </c>
      <c r="AI52" t="s">
        <v>13</v>
      </c>
      <c r="AJ52" t="s">
        <v>14</v>
      </c>
      <c r="AK52" s="54" t="b">
        <f t="shared" si="4"/>
        <v>0</v>
      </c>
      <c r="AL52" t="s">
        <v>606</v>
      </c>
      <c r="AM52" t="s">
        <v>525</v>
      </c>
      <c r="AN52" t="s">
        <v>776</v>
      </c>
      <c r="AO52" t="s">
        <v>13</v>
      </c>
      <c r="AP52" t="s">
        <v>14</v>
      </c>
      <c r="AQ52" s="54" t="b">
        <f t="shared" si="5"/>
        <v>0</v>
      </c>
      <c r="AR52" t="s">
        <v>606</v>
      </c>
      <c r="AS52" t="s">
        <v>525</v>
      </c>
      <c r="AT52" t="s">
        <v>776</v>
      </c>
      <c r="AU52" t="s">
        <v>13</v>
      </c>
      <c r="AV52" t="s">
        <v>14</v>
      </c>
      <c r="AW52" s="54" t="b">
        <f t="shared" si="6"/>
        <v>0</v>
      </c>
      <c r="AX52" t="s">
        <v>606</v>
      </c>
      <c r="AY52" t="s">
        <v>525</v>
      </c>
      <c r="AZ52" t="s">
        <v>776</v>
      </c>
      <c r="BA52" t="s">
        <v>13</v>
      </c>
      <c r="BB52" t="s">
        <v>14</v>
      </c>
      <c r="BC52" s="54" t="b">
        <f t="shared" si="7"/>
        <v>0</v>
      </c>
    </row>
    <row r="53" spans="2:55" x14ac:dyDescent="0.25">
      <c r="B53" t="s">
        <v>607</v>
      </c>
      <c r="C53" t="s">
        <v>525</v>
      </c>
      <c r="D53" t="s">
        <v>12</v>
      </c>
      <c r="E53" t="s">
        <v>13</v>
      </c>
      <c r="F53" t="s">
        <v>14</v>
      </c>
      <c r="H53" t="s">
        <v>607</v>
      </c>
      <c r="I53" t="s">
        <v>525</v>
      </c>
      <c r="J53" t="s">
        <v>12</v>
      </c>
      <c r="K53" t="s">
        <v>13</v>
      </c>
      <c r="L53" t="s">
        <v>14</v>
      </c>
      <c r="M53" s="54" t="b">
        <f t="shared" si="0"/>
        <v>0</v>
      </c>
      <c r="N53" t="s">
        <v>607</v>
      </c>
      <c r="O53" t="s">
        <v>525</v>
      </c>
      <c r="P53" t="s">
        <v>12</v>
      </c>
      <c r="Q53" t="s">
        <v>13</v>
      </c>
      <c r="R53" t="s">
        <v>14</v>
      </c>
      <c r="S53" s="54" t="b">
        <f t="shared" si="1"/>
        <v>0</v>
      </c>
      <c r="T53" t="s">
        <v>607</v>
      </c>
      <c r="U53" t="s">
        <v>525</v>
      </c>
      <c r="V53" t="s">
        <v>12</v>
      </c>
      <c r="W53" t="s">
        <v>13</v>
      </c>
      <c r="X53" t="s">
        <v>14</v>
      </c>
      <c r="Y53" s="54" t="b">
        <f t="shared" si="2"/>
        <v>0</v>
      </c>
      <c r="Z53" t="s">
        <v>607</v>
      </c>
      <c r="AA53" t="s">
        <v>525</v>
      </c>
      <c r="AB53" t="s">
        <v>12</v>
      </c>
      <c r="AC53" t="s">
        <v>13</v>
      </c>
      <c r="AD53" t="s">
        <v>14</v>
      </c>
      <c r="AE53" s="54" t="b">
        <f t="shared" si="3"/>
        <v>0</v>
      </c>
      <c r="AF53" t="s">
        <v>607</v>
      </c>
      <c r="AG53" t="s">
        <v>525</v>
      </c>
      <c r="AH53" t="s">
        <v>12</v>
      </c>
      <c r="AI53" t="s">
        <v>13</v>
      </c>
      <c r="AJ53" t="s">
        <v>14</v>
      </c>
      <c r="AK53" s="54" t="b">
        <f t="shared" si="4"/>
        <v>0</v>
      </c>
      <c r="AL53" t="s">
        <v>607</v>
      </c>
      <c r="AM53" t="s">
        <v>525</v>
      </c>
      <c r="AN53" t="s">
        <v>776</v>
      </c>
      <c r="AO53" t="s">
        <v>13</v>
      </c>
      <c r="AP53" t="s">
        <v>14</v>
      </c>
      <c r="AQ53" s="54" t="b">
        <f t="shared" si="5"/>
        <v>0</v>
      </c>
      <c r="AR53" t="s">
        <v>607</v>
      </c>
      <c r="AS53" t="s">
        <v>525</v>
      </c>
      <c r="AT53" t="s">
        <v>776</v>
      </c>
      <c r="AU53" t="s">
        <v>13</v>
      </c>
      <c r="AV53" t="s">
        <v>14</v>
      </c>
      <c r="AW53" s="54" t="b">
        <f t="shared" si="6"/>
        <v>0</v>
      </c>
      <c r="AX53" t="s">
        <v>607</v>
      </c>
      <c r="AY53" t="s">
        <v>525</v>
      </c>
      <c r="AZ53" t="s">
        <v>776</v>
      </c>
      <c r="BA53" t="s">
        <v>13</v>
      </c>
      <c r="BB53" t="s">
        <v>14</v>
      </c>
      <c r="BC53" s="54" t="b">
        <f t="shared" si="7"/>
        <v>0</v>
      </c>
    </row>
    <row r="54" spans="2:55" x14ac:dyDescent="0.25">
      <c r="B54" t="s">
        <v>608</v>
      </c>
      <c r="C54" t="s">
        <v>525</v>
      </c>
      <c r="D54" t="s">
        <v>12</v>
      </c>
      <c r="E54" t="s">
        <v>13</v>
      </c>
      <c r="F54" t="s">
        <v>14</v>
      </c>
      <c r="H54" t="s">
        <v>608</v>
      </c>
      <c r="I54" t="s">
        <v>525</v>
      </c>
      <c r="J54" t="s">
        <v>12</v>
      </c>
      <c r="K54" t="s">
        <v>13</v>
      </c>
      <c r="L54" t="s">
        <v>14</v>
      </c>
      <c r="M54" s="54" t="b">
        <f t="shared" si="0"/>
        <v>0</v>
      </c>
      <c r="N54" t="s">
        <v>608</v>
      </c>
      <c r="O54" t="s">
        <v>525</v>
      </c>
      <c r="P54" t="s">
        <v>12</v>
      </c>
      <c r="Q54" t="s">
        <v>13</v>
      </c>
      <c r="R54" t="s">
        <v>14</v>
      </c>
      <c r="S54" s="54" t="b">
        <f t="shared" si="1"/>
        <v>0</v>
      </c>
      <c r="T54" t="s">
        <v>608</v>
      </c>
      <c r="U54" t="s">
        <v>525</v>
      </c>
      <c r="V54" t="s">
        <v>12</v>
      </c>
      <c r="W54" t="s">
        <v>13</v>
      </c>
      <c r="X54" t="s">
        <v>14</v>
      </c>
      <c r="Y54" s="54" t="b">
        <f t="shared" si="2"/>
        <v>0</v>
      </c>
      <c r="Z54" t="s">
        <v>608</v>
      </c>
      <c r="AA54" t="s">
        <v>525</v>
      </c>
      <c r="AB54" t="s">
        <v>12</v>
      </c>
      <c r="AC54" t="s">
        <v>13</v>
      </c>
      <c r="AD54" t="s">
        <v>14</v>
      </c>
      <c r="AE54" s="54" t="b">
        <f t="shared" si="3"/>
        <v>0</v>
      </c>
      <c r="AF54" t="s">
        <v>608</v>
      </c>
      <c r="AG54" t="s">
        <v>525</v>
      </c>
      <c r="AH54" t="s">
        <v>12</v>
      </c>
      <c r="AI54" t="s">
        <v>13</v>
      </c>
      <c r="AJ54" t="s">
        <v>14</v>
      </c>
      <c r="AK54" s="54" t="b">
        <f t="shared" si="4"/>
        <v>0</v>
      </c>
      <c r="AL54" t="s">
        <v>608</v>
      </c>
      <c r="AM54" t="s">
        <v>525</v>
      </c>
      <c r="AN54" t="s">
        <v>776</v>
      </c>
      <c r="AO54" t="s">
        <v>13</v>
      </c>
      <c r="AP54" t="s">
        <v>14</v>
      </c>
      <c r="AQ54" s="54" t="b">
        <f t="shared" si="5"/>
        <v>0</v>
      </c>
      <c r="AR54" t="s">
        <v>608</v>
      </c>
      <c r="AS54" t="s">
        <v>525</v>
      </c>
      <c r="AT54" t="s">
        <v>776</v>
      </c>
      <c r="AU54" t="s">
        <v>13</v>
      </c>
      <c r="AV54" t="s">
        <v>14</v>
      </c>
      <c r="AW54" s="54" t="b">
        <f t="shared" si="6"/>
        <v>0</v>
      </c>
      <c r="AX54" t="s">
        <v>608</v>
      </c>
      <c r="AY54" t="s">
        <v>525</v>
      </c>
      <c r="AZ54" t="s">
        <v>776</v>
      </c>
      <c r="BA54" t="s">
        <v>13</v>
      </c>
      <c r="BB54" t="s">
        <v>14</v>
      </c>
      <c r="BC54" s="54" t="b">
        <f t="shared" si="7"/>
        <v>0</v>
      </c>
    </row>
    <row r="55" spans="2:55" x14ac:dyDescent="0.25">
      <c r="B55" t="s">
        <v>609</v>
      </c>
      <c r="C55" t="s">
        <v>610</v>
      </c>
      <c r="D55" t="s">
        <v>12</v>
      </c>
      <c r="E55" t="s">
        <v>13</v>
      </c>
      <c r="F55" t="s">
        <v>14</v>
      </c>
      <c r="H55" t="s">
        <v>609</v>
      </c>
      <c r="I55" t="s">
        <v>610</v>
      </c>
      <c r="J55" t="s">
        <v>12</v>
      </c>
      <c r="K55" t="s">
        <v>13</v>
      </c>
      <c r="L55" t="s">
        <v>14</v>
      </c>
      <c r="M55" s="54" t="b">
        <f t="shared" si="0"/>
        <v>0</v>
      </c>
      <c r="N55" t="s">
        <v>609</v>
      </c>
      <c r="O55" t="s">
        <v>610</v>
      </c>
      <c r="P55" t="s">
        <v>12</v>
      </c>
      <c r="Q55" t="s">
        <v>13</v>
      </c>
      <c r="R55" t="s">
        <v>14</v>
      </c>
      <c r="S55" s="54" t="b">
        <f t="shared" si="1"/>
        <v>0</v>
      </c>
      <c r="T55" t="s">
        <v>609</v>
      </c>
      <c r="U55" t="s">
        <v>610</v>
      </c>
      <c r="V55" t="s">
        <v>12</v>
      </c>
      <c r="W55" t="s">
        <v>13</v>
      </c>
      <c r="X55" t="s">
        <v>14</v>
      </c>
      <c r="Y55" s="54" t="b">
        <f t="shared" si="2"/>
        <v>0</v>
      </c>
      <c r="Z55" t="s">
        <v>609</v>
      </c>
      <c r="AA55" t="s">
        <v>610</v>
      </c>
      <c r="AB55" t="s">
        <v>12</v>
      </c>
      <c r="AC55" t="s">
        <v>13</v>
      </c>
      <c r="AD55" t="s">
        <v>14</v>
      </c>
      <c r="AE55" s="54" t="b">
        <f t="shared" si="3"/>
        <v>0</v>
      </c>
      <c r="AF55" t="s">
        <v>609</v>
      </c>
      <c r="AG55" t="s">
        <v>610</v>
      </c>
      <c r="AH55" t="s">
        <v>12</v>
      </c>
      <c r="AI55" t="s">
        <v>13</v>
      </c>
      <c r="AJ55" t="s">
        <v>14</v>
      </c>
      <c r="AK55" s="54" t="b">
        <f t="shared" si="4"/>
        <v>0</v>
      </c>
      <c r="AL55" t="s">
        <v>609</v>
      </c>
      <c r="AM55" t="s">
        <v>610</v>
      </c>
      <c r="AN55" t="s">
        <v>776</v>
      </c>
      <c r="AO55" t="s">
        <v>13</v>
      </c>
      <c r="AP55" t="s">
        <v>14</v>
      </c>
      <c r="AQ55" s="54" t="b">
        <f t="shared" si="5"/>
        <v>0</v>
      </c>
      <c r="AR55" t="s">
        <v>609</v>
      </c>
      <c r="AS55" t="s">
        <v>610</v>
      </c>
      <c r="AT55" t="s">
        <v>776</v>
      </c>
      <c r="AU55" t="s">
        <v>13</v>
      </c>
      <c r="AV55" t="s">
        <v>14</v>
      </c>
      <c r="AW55" s="54" t="b">
        <f t="shared" si="6"/>
        <v>0</v>
      </c>
      <c r="AX55" t="s">
        <v>609</v>
      </c>
      <c r="AY55" t="s">
        <v>610</v>
      </c>
      <c r="AZ55" t="s">
        <v>776</v>
      </c>
      <c r="BA55" t="s">
        <v>13</v>
      </c>
      <c r="BB55" t="s">
        <v>14</v>
      </c>
      <c r="BC55" s="54" t="b">
        <f t="shared" si="7"/>
        <v>0</v>
      </c>
    </row>
    <row r="56" spans="2:55" x14ac:dyDescent="0.25">
      <c r="B56" t="s">
        <v>611</v>
      </c>
      <c r="C56" t="s">
        <v>612</v>
      </c>
      <c r="D56" t="s">
        <v>12</v>
      </c>
      <c r="E56" t="s">
        <v>13</v>
      </c>
      <c r="F56" t="s">
        <v>14</v>
      </c>
      <c r="H56" t="s">
        <v>611</v>
      </c>
      <c r="I56" t="s">
        <v>612</v>
      </c>
      <c r="J56" t="s">
        <v>12</v>
      </c>
      <c r="K56" t="s">
        <v>13</v>
      </c>
      <c r="L56" t="s">
        <v>14</v>
      </c>
      <c r="M56" s="54" t="b">
        <f t="shared" si="0"/>
        <v>0</v>
      </c>
      <c r="N56" t="s">
        <v>611</v>
      </c>
      <c r="O56" t="s">
        <v>612</v>
      </c>
      <c r="P56" t="s">
        <v>12</v>
      </c>
      <c r="Q56" t="s">
        <v>13</v>
      </c>
      <c r="R56" t="s">
        <v>14</v>
      </c>
      <c r="S56" s="54" t="b">
        <f t="shared" si="1"/>
        <v>0</v>
      </c>
      <c r="T56" t="s">
        <v>611</v>
      </c>
      <c r="U56" t="s">
        <v>612</v>
      </c>
      <c r="V56" t="s">
        <v>12</v>
      </c>
      <c r="W56" t="s">
        <v>13</v>
      </c>
      <c r="X56" t="s">
        <v>14</v>
      </c>
      <c r="Y56" s="54" t="b">
        <f t="shared" si="2"/>
        <v>0</v>
      </c>
      <c r="Z56" t="s">
        <v>611</v>
      </c>
      <c r="AA56" t="s">
        <v>612</v>
      </c>
      <c r="AB56" t="s">
        <v>12</v>
      </c>
      <c r="AC56" t="s">
        <v>13</v>
      </c>
      <c r="AD56" t="s">
        <v>14</v>
      </c>
      <c r="AE56" s="54" t="b">
        <f t="shared" si="3"/>
        <v>0</v>
      </c>
      <c r="AF56" t="s">
        <v>611</v>
      </c>
      <c r="AG56" t="s">
        <v>612</v>
      </c>
      <c r="AH56" t="s">
        <v>12</v>
      </c>
      <c r="AI56" t="s">
        <v>13</v>
      </c>
      <c r="AJ56" t="s">
        <v>14</v>
      </c>
      <c r="AK56" s="54" t="b">
        <f t="shared" si="4"/>
        <v>0</v>
      </c>
      <c r="AL56" t="s">
        <v>611</v>
      </c>
      <c r="AM56" t="s">
        <v>612</v>
      </c>
      <c r="AN56" t="s">
        <v>776</v>
      </c>
      <c r="AO56" t="s">
        <v>13</v>
      </c>
      <c r="AP56" t="s">
        <v>14</v>
      </c>
      <c r="AQ56" s="54" t="b">
        <f t="shared" si="5"/>
        <v>0</v>
      </c>
      <c r="AR56" t="s">
        <v>611</v>
      </c>
      <c r="AS56" t="s">
        <v>612</v>
      </c>
      <c r="AT56" t="s">
        <v>776</v>
      </c>
      <c r="AU56" t="s">
        <v>13</v>
      </c>
      <c r="AV56" t="s">
        <v>14</v>
      </c>
      <c r="AW56" s="54" t="b">
        <f t="shared" si="6"/>
        <v>0</v>
      </c>
      <c r="AX56" t="s">
        <v>611</v>
      </c>
      <c r="AY56" t="s">
        <v>612</v>
      </c>
      <c r="AZ56" t="s">
        <v>776</v>
      </c>
      <c r="BA56" t="s">
        <v>13</v>
      </c>
      <c r="BB56" t="s">
        <v>14</v>
      </c>
      <c r="BC56" s="54" t="b">
        <f t="shared" si="7"/>
        <v>0</v>
      </c>
    </row>
    <row r="57" spans="2:55" x14ac:dyDescent="0.25">
      <c r="B57" t="s">
        <v>613</v>
      </c>
      <c r="C57" t="s">
        <v>614</v>
      </c>
      <c r="D57" t="s">
        <v>615</v>
      </c>
      <c r="E57" t="s">
        <v>616</v>
      </c>
      <c r="F57" t="s">
        <v>14</v>
      </c>
      <c r="H57" t="s">
        <v>613</v>
      </c>
      <c r="I57" t="s">
        <v>614</v>
      </c>
      <c r="J57" t="s">
        <v>615</v>
      </c>
      <c r="K57" t="s">
        <v>616</v>
      </c>
      <c r="L57" t="s">
        <v>14</v>
      </c>
      <c r="M57" s="54" t="b">
        <f t="shared" si="0"/>
        <v>0</v>
      </c>
      <c r="N57" t="s">
        <v>613</v>
      </c>
      <c r="O57" t="s">
        <v>614</v>
      </c>
      <c r="P57" t="s">
        <v>615</v>
      </c>
      <c r="Q57" t="s">
        <v>616</v>
      </c>
      <c r="R57" t="s">
        <v>14</v>
      </c>
      <c r="S57" s="54" t="b">
        <f t="shared" si="1"/>
        <v>0</v>
      </c>
      <c r="T57" t="s">
        <v>613</v>
      </c>
      <c r="U57" t="s">
        <v>614</v>
      </c>
      <c r="V57" t="s">
        <v>615</v>
      </c>
      <c r="W57" t="s">
        <v>616</v>
      </c>
      <c r="X57" t="s">
        <v>14</v>
      </c>
      <c r="Y57" s="54" t="b">
        <f t="shared" si="2"/>
        <v>0</v>
      </c>
      <c r="Z57" t="s">
        <v>613</v>
      </c>
      <c r="AA57" t="s">
        <v>614</v>
      </c>
      <c r="AB57" t="s">
        <v>615</v>
      </c>
      <c r="AC57" t="s">
        <v>616</v>
      </c>
      <c r="AD57" t="s">
        <v>14</v>
      </c>
      <c r="AE57" s="54" t="b">
        <f t="shared" si="3"/>
        <v>0</v>
      </c>
      <c r="AF57" t="s">
        <v>613</v>
      </c>
      <c r="AG57" t="s">
        <v>614</v>
      </c>
      <c r="AH57" t="s">
        <v>615</v>
      </c>
      <c r="AI57" t="s">
        <v>616</v>
      </c>
      <c r="AJ57" t="s">
        <v>14</v>
      </c>
      <c r="AK57" s="54" t="b">
        <f t="shared" si="4"/>
        <v>0</v>
      </c>
      <c r="AL57" t="s">
        <v>613</v>
      </c>
      <c r="AM57" t="s">
        <v>614</v>
      </c>
      <c r="AN57" t="s">
        <v>790</v>
      </c>
      <c r="AO57" t="s">
        <v>616</v>
      </c>
      <c r="AP57" t="s">
        <v>14</v>
      </c>
      <c r="AQ57" s="54" t="b">
        <f t="shared" si="5"/>
        <v>0</v>
      </c>
      <c r="AR57" t="s">
        <v>613</v>
      </c>
      <c r="AS57" t="s">
        <v>614</v>
      </c>
      <c r="AT57" t="s">
        <v>790</v>
      </c>
      <c r="AU57" t="s">
        <v>616</v>
      </c>
      <c r="AV57" t="s">
        <v>14</v>
      </c>
      <c r="AW57" s="54" t="b">
        <f t="shared" si="6"/>
        <v>0</v>
      </c>
      <c r="AX57" t="s">
        <v>613</v>
      </c>
      <c r="AY57" t="s">
        <v>614</v>
      </c>
      <c r="AZ57" t="s">
        <v>790</v>
      </c>
      <c r="BA57" t="s">
        <v>616</v>
      </c>
      <c r="BB57" t="s">
        <v>14</v>
      </c>
      <c r="BC57" s="54" t="b">
        <f t="shared" si="7"/>
        <v>0</v>
      </c>
    </row>
    <row r="58" spans="2:55" x14ac:dyDescent="0.25">
      <c r="B58" t="s">
        <v>617</v>
      </c>
      <c r="C58" t="s">
        <v>618</v>
      </c>
      <c r="D58" t="s">
        <v>619</v>
      </c>
      <c r="E58" t="s">
        <v>620</v>
      </c>
      <c r="F58" t="s">
        <v>621</v>
      </c>
      <c r="H58" t="s">
        <v>617</v>
      </c>
      <c r="I58" t="s">
        <v>618</v>
      </c>
      <c r="J58" t="s">
        <v>619</v>
      </c>
      <c r="K58" t="s">
        <v>620</v>
      </c>
      <c r="L58" t="s">
        <v>621</v>
      </c>
      <c r="M58" s="54" t="b">
        <f t="shared" si="0"/>
        <v>0</v>
      </c>
      <c r="N58" t="s">
        <v>617</v>
      </c>
      <c r="O58" t="s">
        <v>618</v>
      </c>
      <c r="P58" t="s">
        <v>619</v>
      </c>
      <c r="Q58" t="s">
        <v>620</v>
      </c>
      <c r="R58" t="s">
        <v>621</v>
      </c>
      <c r="S58" s="54" t="b">
        <f t="shared" si="1"/>
        <v>0</v>
      </c>
      <c r="T58" t="s">
        <v>617</v>
      </c>
      <c r="U58" t="s">
        <v>618</v>
      </c>
      <c r="V58" t="s">
        <v>619</v>
      </c>
      <c r="W58" t="s">
        <v>620</v>
      </c>
      <c r="X58" t="s">
        <v>621</v>
      </c>
      <c r="Y58" s="54" t="b">
        <f t="shared" si="2"/>
        <v>0</v>
      </c>
      <c r="Z58" t="s">
        <v>617</v>
      </c>
      <c r="AA58" t="s">
        <v>618</v>
      </c>
      <c r="AB58" t="s">
        <v>619</v>
      </c>
      <c r="AC58" t="s">
        <v>620</v>
      </c>
      <c r="AD58" t="s">
        <v>621</v>
      </c>
      <c r="AE58" s="54" t="b">
        <f t="shared" si="3"/>
        <v>0</v>
      </c>
      <c r="AF58" t="s">
        <v>617</v>
      </c>
      <c r="AG58" t="s">
        <v>618</v>
      </c>
      <c r="AH58" t="s">
        <v>619</v>
      </c>
      <c r="AI58" t="s">
        <v>620</v>
      </c>
      <c r="AJ58" t="s">
        <v>621</v>
      </c>
      <c r="AK58" s="54" t="b">
        <f t="shared" si="4"/>
        <v>0</v>
      </c>
      <c r="AL58" t="s">
        <v>617</v>
      </c>
      <c r="AM58" t="s">
        <v>618</v>
      </c>
      <c r="AN58" t="s">
        <v>791</v>
      </c>
      <c r="AO58" t="s">
        <v>620</v>
      </c>
      <c r="AP58" t="s">
        <v>621</v>
      </c>
      <c r="AQ58" s="54" t="b">
        <f t="shared" si="5"/>
        <v>0</v>
      </c>
      <c r="AR58" t="s">
        <v>617</v>
      </c>
      <c r="AS58" t="s">
        <v>618</v>
      </c>
      <c r="AT58" t="s">
        <v>791</v>
      </c>
      <c r="AU58" t="s">
        <v>620</v>
      </c>
      <c r="AV58" t="s">
        <v>621</v>
      </c>
      <c r="AW58" s="54" t="b">
        <f t="shared" si="6"/>
        <v>0</v>
      </c>
      <c r="AX58" t="s">
        <v>617</v>
      </c>
      <c r="AY58" t="s">
        <v>618</v>
      </c>
      <c r="AZ58" t="s">
        <v>791</v>
      </c>
      <c r="BA58" t="s">
        <v>620</v>
      </c>
      <c r="BB58" t="s">
        <v>621</v>
      </c>
      <c r="BC58" s="54" t="b">
        <f t="shared" si="7"/>
        <v>0</v>
      </c>
    </row>
    <row r="59" spans="2:55" x14ac:dyDescent="0.25">
      <c r="B59" t="s">
        <v>622</v>
      </c>
      <c r="C59" t="s">
        <v>623</v>
      </c>
      <c r="D59" t="s">
        <v>12</v>
      </c>
      <c r="E59" t="s">
        <v>13</v>
      </c>
      <c r="F59" t="s">
        <v>14</v>
      </c>
      <c r="H59" t="s">
        <v>622</v>
      </c>
      <c r="I59" t="s">
        <v>623</v>
      </c>
      <c r="J59" t="s">
        <v>12</v>
      </c>
      <c r="K59" t="s">
        <v>13</v>
      </c>
      <c r="L59" t="s">
        <v>14</v>
      </c>
      <c r="M59" s="54" t="b">
        <f t="shared" si="0"/>
        <v>0</v>
      </c>
      <c r="N59" t="s">
        <v>622</v>
      </c>
      <c r="O59" t="s">
        <v>623</v>
      </c>
      <c r="P59" t="s">
        <v>12</v>
      </c>
      <c r="Q59" t="s">
        <v>13</v>
      </c>
      <c r="R59" t="s">
        <v>14</v>
      </c>
      <c r="S59" s="54" t="b">
        <f t="shared" si="1"/>
        <v>0</v>
      </c>
      <c r="T59" t="s">
        <v>622</v>
      </c>
      <c r="U59" t="s">
        <v>623</v>
      </c>
      <c r="V59" t="s">
        <v>12</v>
      </c>
      <c r="W59" t="s">
        <v>13</v>
      </c>
      <c r="X59" t="s">
        <v>14</v>
      </c>
      <c r="Y59" s="54" t="b">
        <f t="shared" si="2"/>
        <v>0</v>
      </c>
      <c r="Z59" t="s">
        <v>622</v>
      </c>
      <c r="AA59" t="s">
        <v>623</v>
      </c>
      <c r="AB59" t="s">
        <v>12</v>
      </c>
      <c r="AC59" t="s">
        <v>13</v>
      </c>
      <c r="AD59" t="s">
        <v>14</v>
      </c>
      <c r="AE59" s="54" t="b">
        <f t="shared" si="3"/>
        <v>0</v>
      </c>
      <c r="AF59" t="s">
        <v>622</v>
      </c>
      <c r="AG59" t="s">
        <v>623</v>
      </c>
      <c r="AH59" t="s">
        <v>12</v>
      </c>
      <c r="AI59" t="s">
        <v>13</v>
      </c>
      <c r="AJ59" t="s">
        <v>14</v>
      </c>
      <c r="AK59" s="54" t="b">
        <f t="shared" si="4"/>
        <v>0</v>
      </c>
      <c r="AL59" t="s">
        <v>622</v>
      </c>
      <c r="AM59" t="s">
        <v>623</v>
      </c>
      <c r="AN59" t="s">
        <v>776</v>
      </c>
      <c r="AO59" t="s">
        <v>13</v>
      </c>
      <c r="AP59" t="s">
        <v>14</v>
      </c>
      <c r="AQ59" s="54" t="b">
        <f t="shared" si="5"/>
        <v>0</v>
      </c>
      <c r="AR59" t="s">
        <v>622</v>
      </c>
      <c r="AS59" t="s">
        <v>623</v>
      </c>
      <c r="AT59" t="s">
        <v>776</v>
      </c>
      <c r="AU59" t="s">
        <v>13</v>
      </c>
      <c r="AV59" t="s">
        <v>14</v>
      </c>
      <c r="AW59" s="54" t="b">
        <f t="shared" si="6"/>
        <v>0</v>
      </c>
      <c r="AX59" t="s">
        <v>622</v>
      </c>
      <c r="AY59" t="s">
        <v>623</v>
      </c>
      <c r="AZ59" t="s">
        <v>776</v>
      </c>
      <c r="BA59" t="s">
        <v>13</v>
      </c>
      <c r="BB59" t="s">
        <v>14</v>
      </c>
      <c r="BC59" s="54" t="b">
        <f t="shared" si="7"/>
        <v>0</v>
      </c>
    </row>
    <row r="60" spans="2:55" x14ac:dyDescent="0.25">
      <c r="B60" t="s">
        <v>624</v>
      </c>
      <c r="C60" t="s">
        <v>625</v>
      </c>
      <c r="D60" t="s">
        <v>12</v>
      </c>
      <c r="E60" t="s">
        <v>13</v>
      </c>
      <c r="F60" t="s">
        <v>14</v>
      </c>
      <c r="H60" t="s">
        <v>624</v>
      </c>
      <c r="I60" t="s">
        <v>625</v>
      </c>
      <c r="J60" t="s">
        <v>12</v>
      </c>
      <c r="K60" t="s">
        <v>13</v>
      </c>
      <c r="L60" t="s">
        <v>14</v>
      </c>
      <c r="M60" s="54" t="b">
        <f t="shared" si="0"/>
        <v>0</v>
      </c>
      <c r="N60" t="s">
        <v>624</v>
      </c>
      <c r="O60" t="s">
        <v>625</v>
      </c>
      <c r="P60" t="s">
        <v>12</v>
      </c>
      <c r="Q60" t="s">
        <v>13</v>
      </c>
      <c r="R60" t="s">
        <v>14</v>
      </c>
      <c r="S60" s="54" t="b">
        <f t="shared" si="1"/>
        <v>0</v>
      </c>
      <c r="T60" t="s">
        <v>624</v>
      </c>
      <c r="U60" t="s">
        <v>625</v>
      </c>
      <c r="V60" t="s">
        <v>12</v>
      </c>
      <c r="W60" t="s">
        <v>13</v>
      </c>
      <c r="X60" t="s">
        <v>14</v>
      </c>
      <c r="Y60" s="54" t="b">
        <f t="shared" si="2"/>
        <v>0</v>
      </c>
      <c r="Z60" t="s">
        <v>624</v>
      </c>
      <c r="AA60" t="s">
        <v>625</v>
      </c>
      <c r="AB60" t="s">
        <v>12</v>
      </c>
      <c r="AC60" t="s">
        <v>13</v>
      </c>
      <c r="AD60" t="s">
        <v>14</v>
      </c>
      <c r="AE60" s="54" t="b">
        <f t="shared" si="3"/>
        <v>0</v>
      </c>
      <c r="AF60" t="s">
        <v>624</v>
      </c>
      <c r="AG60" t="s">
        <v>625</v>
      </c>
      <c r="AH60" t="s">
        <v>12</v>
      </c>
      <c r="AI60" t="s">
        <v>13</v>
      </c>
      <c r="AJ60" t="s">
        <v>14</v>
      </c>
      <c r="AK60" s="54" t="b">
        <f t="shared" si="4"/>
        <v>0</v>
      </c>
      <c r="AL60" t="s">
        <v>624</v>
      </c>
      <c r="AM60" t="s">
        <v>625</v>
      </c>
      <c r="AN60" t="s">
        <v>776</v>
      </c>
      <c r="AO60" t="s">
        <v>13</v>
      </c>
      <c r="AP60" t="s">
        <v>14</v>
      </c>
      <c r="AQ60" s="54" t="b">
        <f t="shared" si="5"/>
        <v>0</v>
      </c>
      <c r="AR60" t="s">
        <v>624</v>
      </c>
      <c r="AS60" t="s">
        <v>625</v>
      </c>
      <c r="AT60" t="s">
        <v>776</v>
      </c>
      <c r="AU60" t="s">
        <v>13</v>
      </c>
      <c r="AV60" t="s">
        <v>14</v>
      </c>
      <c r="AW60" s="54" t="b">
        <f t="shared" si="6"/>
        <v>0</v>
      </c>
      <c r="AX60" t="s">
        <v>624</v>
      </c>
      <c r="AY60" t="s">
        <v>625</v>
      </c>
      <c r="AZ60" t="s">
        <v>776</v>
      </c>
      <c r="BA60" t="s">
        <v>13</v>
      </c>
      <c r="BB60" t="s">
        <v>14</v>
      </c>
      <c r="BC60" s="54" t="b">
        <f t="shared" si="7"/>
        <v>0</v>
      </c>
    </row>
    <row r="61" spans="2:55" x14ac:dyDescent="0.25">
      <c r="B61" t="s">
        <v>626</v>
      </c>
      <c r="C61" t="s">
        <v>627</v>
      </c>
      <c r="D61" t="s">
        <v>628</v>
      </c>
      <c r="E61" t="s">
        <v>629</v>
      </c>
      <c r="F61" t="s">
        <v>14</v>
      </c>
      <c r="H61" t="s">
        <v>626</v>
      </c>
      <c r="I61" t="s">
        <v>627</v>
      </c>
      <c r="J61" t="s">
        <v>628</v>
      </c>
      <c r="K61" t="s">
        <v>629</v>
      </c>
      <c r="L61" t="s">
        <v>14</v>
      </c>
      <c r="M61" s="54" t="b">
        <f t="shared" si="0"/>
        <v>0</v>
      </c>
      <c r="N61" t="s">
        <v>626</v>
      </c>
      <c r="O61" t="s">
        <v>627</v>
      </c>
      <c r="P61" t="s">
        <v>628</v>
      </c>
      <c r="Q61" t="s">
        <v>629</v>
      </c>
      <c r="R61" t="s">
        <v>14</v>
      </c>
      <c r="S61" s="54" t="b">
        <f t="shared" si="1"/>
        <v>0</v>
      </c>
      <c r="T61" t="s">
        <v>626</v>
      </c>
      <c r="U61" t="s">
        <v>627</v>
      </c>
      <c r="V61" t="s">
        <v>628</v>
      </c>
      <c r="W61" t="s">
        <v>629</v>
      </c>
      <c r="X61" t="s">
        <v>14</v>
      </c>
      <c r="Y61" s="54" t="b">
        <f t="shared" si="2"/>
        <v>0</v>
      </c>
      <c r="Z61" t="s">
        <v>626</v>
      </c>
      <c r="AA61" t="s">
        <v>627</v>
      </c>
      <c r="AB61" t="s">
        <v>628</v>
      </c>
      <c r="AC61" t="s">
        <v>629</v>
      </c>
      <c r="AD61" t="s">
        <v>14</v>
      </c>
      <c r="AE61" s="54" t="b">
        <f t="shared" si="3"/>
        <v>0</v>
      </c>
      <c r="AF61" t="s">
        <v>626</v>
      </c>
      <c r="AG61" t="s">
        <v>627</v>
      </c>
      <c r="AH61" t="s">
        <v>628</v>
      </c>
      <c r="AI61" t="s">
        <v>629</v>
      </c>
      <c r="AJ61" t="s">
        <v>14</v>
      </c>
      <c r="AK61" s="54" t="b">
        <f t="shared" si="4"/>
        <v>0</v>
      </c>
      <c r="AL61" t="s">
        <v>626</v>
      </c>
      <c r="AM61" t="s">
        <v>627</v>
      </c>
      <c r="AN61" t="s">
        <v>792</v>
      </c>
      <c r="AO61" t="s">
        <v>629</v>
      </c>
      <c r="AP61" t="s">
        <v>14</v>
      </c>
      <c r="AQ61" s="54" t="b">
        <f t="shared" si="5"/>
        <v>0</v>
      </c>
      <c r="AR61" t="s">
        <v>626</v>
      </c>
      <c r="AS61" t="s">
        <v>627</v>
      </c>
      <c r="AT61" t="s">
        <v>792</v>
      </c>
      <c r="AU61" t="s">
        <v>629</v>
      </c>
      <c r="AV61" t="s">
        <v>14</v>
      </c>
      <c r="AW61" s="54" t="b">
        <f t="shared" si="6"/>
        <v>0</v>
      </c>
      <c r="AX61" t="s">
        <v>626</v>
      </c>
      <c r="AY61" t="s">
        <v>627</v>
      </c>
      <c r="AZ61" t="s">
        <v>792</v>
      </c>
      <c r="BA61" t="s">
        <v>629</v>
      </c>
      <c r="BB61" t="s">
        <v>14</v>
      </c>
      <c r="BC61" s="54" t="b">
        <f t="shared" si="7"/>
        <v>0</v>
      </c>
    </row>
    <row r="62" spans="2:55" x14ac:dyDescent="0.25">
      <c r="B62" t="s">
        <v>630</v>
      </c>
      <c r="C62" t="s">
        <v>631</v>
      </c>
      <c r="D62" t="s">
        <v>632</v>
      </c>
      <c r="E62" t="s">
        <v>633</v>
      </c>
      <c r="F62" t="s">
        <v>634</v>
      </c>
      <c r="H62" t="s">
        <v>630</v>
      </c>
      <c r="I62" t="s">
        <v>631</v>
      </c>
      <c r="J62" t="s">
        <v>632</v>
      </c>
      <c r="K62" t="s">
        <v>633</v>
      </c>
      <c r="L62" t="s">
        <v>634</v>
      </c>
      <c r="M62" s="54" t="b">
        <f t="shared" si="0"/>
        <v>0</v>
      </c>
      <c r="N62" t="s">
        <v>630</v>
      </c>
      <c r="O62" t="s">
        <v>631</v>
      </c>
      <c r="P62" t="s">
        <v>632</v>
      </c>
      <c r="Q62" t="s">
        <v>633</v>
      </c>
      <c r="R62" t="s">
        <v>634</v>
      </c>
      <c r="S62" s="54" t="b">
        <f t="shared" si="1"/>
        <v>0</v>
      </c>
      <c r="T62" t="s">
        <v>630</v>
      </c>
      <c r="U62" t="s">
        <v>631</v>
      </c>
      <c r="V62" t="s">
        <v>632</v>
      </c>
      <c r="W62" t="s">
        <v>633</v>
      </c>
      <c r="X62" t="s">
        <v>634</v>
      </c>
      <c r="Y62" s="54" t="b">
        <f t="shared" si="2"/>
        <v>0</v>
      </c>
      <c r="Z62" t="s">
        <v>630</v>
      </c>
      <c r="AA62" t="s">
        <v>631</v>
      </c>
      <c r="AB62" t="s">
        <v>632</v>
      </c>
      <c r="AC62" t="s">
        <v>633</v>
      </c>
      <c r="AD62" t="s">
        <v>634</v>
      </c>
      <c r="AE62" s="54" t="b">
        <f t="shared" si="3"/>
        <v>0</v>
      </c>
      <c r="AF62" t="s">
        <v>630</v>
      </c>
      <c r="AG62" t="s">
        <v>631</v>
      </c>
      <c r="AH62" t="s">
        <v>632</v>
      </c>
      <c r="AI62" t="s">
        <v>633</v>
      </c>
      <c r="AJ62" t="s">
        <v>634</v>
      </c>
      <c r="AK62" s="54" t="b">
        <f t="shared" si="4"/>
        <v>0</v>
      </c>
      <c r="AL62" t="s">
        <v>630</v>
      </c>
      <c r="AM62" t="s">
        <v>631</v>
      </c>
      <c r="AN62" t="s">
        <v>793</v>
      </c>
      <c r="AO62" t="s">
        <v>633</v>
      </c>
      <c r="AP62" t="s">
        <v>634</v>
      </c>
      <c r="AQ62" s="54" t="b">
        <f t="shared" si="5"/>
        <v>0</v>
      </c>
      <c r="AR62" t="s">
        <v>630</v>
      </c>
      <c r="AS62" t="s">
        <v>631</v>
      </c>
      <c r="AT62" t="s">
        <v>793</v>
      </c>
      <c r="AU62" t="s">
        <v>633</v>
      </c>
      <c r="AV62" t="s">
        <v>634</v>
      </c>
      <c r="AW62" s="54" t="b">
        <f t="shared" si="6"/>
        <v>0</v>
      </c>
      <c r="AX62" t="s">
        <v>630</v>
      </c>
      <c r="AY62" t="s">
        <v>631</v>
      </c>
      <c r="AZ62" t="s">
        <v>793</v>
      </c>
      <c r="BA62" t="s">
        <v>633</v>
      </c>
      <c r="BB62" t="s">
        <v>634</v>
      </c>
      <c r="BC62" s="54" t="b">
        <f t="shared" si="7"/>
        <v>0</v>
      </c>
    </row>
    <row r="63" spans="2:55" x14ac:dyDescent="0.25">
      <c r="B63" t="s">
        <v>635</v>
      </c>
      <c r="C63" t="s">
        <v>636</v>
      </c>
      <c r="D63" t="s">
        <v>637</v>
      </c>
      <c r="E63" t="s">
        <v>638</v>
      </c>
      <c r="F63" t="s">
        <v>639</v>
      </c>
      <c r="H63" t="s">
        <v>635</v>
      </c>
      <c r="I63" t="s">
        <v>636</v>
      </c>
      <c r="J63" t="s">
        <v>637</v>
      </c>
      <c r="K63" t="s">
        <v>638</v>
      </c>
      <c r="L63" t="s">
        <v>639</v>
      </c>
      <c r="M63" s="54" t="b">
        <f t="shared" si="0"/>
        <v>0</v>
      </c>
      <c r="N63" t="s">
        <v>635</v>
      </c>
      <c r="O63" t="s">
        <v>636</v>
      </c>
      <c r="P63" t="s">
        <v>637</v>
      </c>
      <c r="Q63" t="s">
        <v>638</v>
      </c>
      <c r="R63" t="s">
        <v>639</v>
      </c>
      <c r="S63" s="54" t="b">
        <f t="shared" si="1"/>
        <v>0</v>
      </c>
      <c r="T63" t="s">
        <v>635</v>
      </c>
      <c r="U63" t="s">
        <v>636</v>
      </c>
      <c r="V63" t="s">
        <v>637</v>
      </c>
      <c r="W63" t="s">
        <v>638</v>
      </c>
      <c r="X63" t="s">
        <v>639</v>
      </c>
      <c r="Y63" s="54" t="b">
        <f t="shared" si="2"/>
        <v>0</v>
      </c>
      <c r="Z63" t="s">
        <v>635</v>
      </c>
      <c r="AA63" t="s">
        <v>636</v>
      </c>
      <c r="AB63" t="s">
        <v>637</v>
      </c>
      <c r="AC63" t="s">
        <v>638</v>
      </c>
      <c r="AD63" t="s">
        <v>639</v>
      </c>
      <c r="AE63" s="54" t="b">
        <f t="shared" si="3"/>
        <v>0</v>
      </c>
      <c r="AF63" t="s">
        <v>635</v>
      </c>
      <c r="AG63" t="s">
        <v>636</v>
      </c>
      <c r="AH63" t="s">
        <v>637</v>
      </c>
      <c r="AI63" t="s">
        <v>638</v>
      </c>
      <c r="AJ63" t="s">
        <v>639</v>
      </c>
      <c r="AK63" s="54" t="b">
        <f t="shared" si="4"/>
        <v>0</v>
      </c>
      <c r="AL63" t="s">
        <v>635</v>
      </c>
      <c r="AM63" t="s">
        <v>636</v>
      </c>
      <c r="AN63" t="s">
        <v>794</v>
      </c>
      <c r="AO63" t="s">
        <v>638</v>
      </c>
      <c r="AP63" t="s">
        <v>639</v>
      </c>
      <c r="AQ63" s="54" t="b">
        <f t="shared" si="5"/>
        <v>0</v>
      </c>
      <c r="AR63" t="s">
        <v>635</v>
      </c>
      <c r="AS63" t="s">
        <v>636</v>
      </c>
      <c r="AT63" t="s">
        <v>794</v>
      </c>
      <c r="AU63" t="s">
        <v>638</v>
      </c>
      <c r="AV63" t="s">
        <v>639</v>
      </c>
      <c r="AW63" s="54" t="b">
        <f t="shared" si="6"/>
        <v>0</v>
      </c>
      <c r="AX63" t="s">
        <v>635</v>
      </c>
      <c r="AY63" t="s">
        <v>636</v>
      </c>
      <c r="AZ63" t="s">
        <v>794</v>
      </c>
      <c r="BA63" t="s">
        <v>638</v>
      </c>
      <c r="BB63" t="s">
        <v>639</v>
      </c>
      <c r="BC63" s="54" t="b">
        <f t="shared" si="7"/>
        <v>0</v>
      </c>
    </row>
    <row r="64" spans="2:55" x14ac:dyDescent="0.25">
      <c r="B64" t="s">
        <v>640</v>
      </c>
      <c r="C64" t="s">
        <v>641</v>
      </c>
      <c r="D64" t="s">
        <v>642</v>
      </c>
      <c r="E64" t="s">
        <v>643</v>
      </c>
      <c r="F64" t="s">
        <v>14</v>
      </c>
      <c r="H64" t="s">
        <v>640</v>
      </c>
      <c r="I64" t="s">
        <v>641</v>
      </c>
      <c r="J64" t="s">
        <v>642</v>
      </c>
      <c r="K64" t="s">
        <v>643</v>
      </c>
      <c r="L64" t="s">
        <v>14</v>
      </c>
      <c r="M64" s="54" t="b">
        <f t="shared" si="0"/>
        <v>0</v>
      </c>
      <c r="N64" t="s">
        <v>640</v>
      </c>
      <c r="O64" t="s">
        <v>641</v>
      </c>
      <c r="P64" t="s">
        <v>642</v>
      </c>
      <c r="Q64" t="s">
        <v>643</v>
      </c>
      <c r="R64" t="s">
        <v>14</v>
      </c>
      <c r="S64" s="54" t="b">
        <f t="shared" si="1"/>
        <v>0</v>
      </c>
      <c r="T64" t="s">
        <v>640</v>
      </c>
      <c r="U64" t="s">
        <v>641</v>
      </c>
      <c r="V64" t="s">
        <v>642</v>
      </c>
      <c r="W64" t="s">
        <v>643</v>
      </c>
      <c r="X64" t="s">
        <v>14</v>
      </c>
      <c r="Y64" s="54" t="b">
        <f t="shared" si="2"/>
        <v>0</v>
      </c>
      <c r="Z64" t="s">
        <v>640</v>
      </c>
      <c r="AA64" t="s">
        <v>641</v>
      </c>
      <c r="AB64" t="s">
        <v>642</v>
      </c>
      <c r="AC64" t="s">
        <v>643</v>
      </c>
      <c r="AD64" t="s">
        <v>14</v>
      </c>
      <c r="AE64" s="54" t="b">
        <f t="shared" si="3"/>
        <v>0</v>
      </c>
      <c r="AF64" t="s">
        <v>640</v>
      </c>
      <c r="AG64" t="s">
        <v>641</v>
      </c>
      <c r="AH64" t="s">
        <v>642</v>
      </c>
      <c r="AI64" t="s">
        <v>643</v>
      </c>
      <c r="AJ64" t="s">
        <v>14</v>
      </c>
      <c r="AK64" s="54" t="b">
        <f t="shared" si="4"/>
        <v>0</v>
      </c>
      <c r="AL64" t="s">
        <v>640</v>
      </c>
      <c r="AM64" t="s">
        <v>641</v>
      </c>
      <c r="AN64" t="s">
        <v>795</v>
      </c>
      <c r="AO64" t="s">
        <v>643</v>
      </c>
      <c r="AP64" t="s">
        <v>14</v>
      </c>
      <c r="AQ64" s="54" t="b">
        <f t="shared" si="5"/>
        <v>0</v>
      </c>
      <c r="AR64" t="s">
        <v>640</v>
      </c>
      <c r="AS64" t="s">
        <v>641</v>
      </c>
      <c r="AT64" t="s">
        <v>795</v>
      </c>
      <c r="AU64" t="s">
        <v>643</v>
      </c>
      <c r="AV64" t="s">
        <v>14</v>
      </c>
      <c r="AW64" s="54" t="b">
        <f t="shared" si="6"/>
        <v>0</v>
      </c>
      <c r="AX64" t="s">
        <v>640</v>
      </c>
      <c r="AY64" t="s">
        <v>641</v>
      </c>
      <c r="AZ64" t="s">
        <v>795</v>
      </c>
      <c r="BA64" t="s">
        <v>643</v>
      </c>
      <c r="BB64" t="s">
        <v>14</v>
      </c>
      <c r="BC64" s="54" t="b">
        <f t="shared" si="7"/>
        <v>0</v>
      </c>
    </row>
    <row r="65" spans="2:55" x14ac:dyDescent="0.25">
      <c r="B65" t="s">
        <v>644</v>
      </c>
      <c r="C65" t="s">
        <v>645</v>
      </c>
      <c r="D65" t="s">
        <v>646</v>
      </c>
      <c r="E65" t="s">
        <v>647</v>
      </c>
      <c r="F65" t="s">
        <v>648</v>
      </c>
      <c r="H65" t="s">
        <v>644</v>
      </c>
      <c r="I65" t="s">
        <v>645</v>
      </c>
      <c r="J65" t="s">
        <v>646</v>
      </c>
      <c r="K65" t="s">
        <v>647</v>
      </c>
      <c r="L65" t="s">
        <v>648</v>
      </c>
      <c r="M65" s="54" t="b">
        <f t="shared" si="0"/>
        <v>0</v>
      </c>
      <c r="N65" t="s">
        <v>644</v>
      </c>
      <c r="O65" t="s">
        <v>645</v>
      </c>
      <c r="P65" t="s">
        <v>646</v>
      </c>
      <c r="Q65" t="s">
        <v>647</v>
      </c>
      <c r="R65" t="s">
        <v>648</v>
      </c>
      <c r="S65" s="54" t="b">
        <f t="shared" si="1"/>
        <v>0</v>
      </c>
      <c r="T65" t="s">
        <v>644</v>
      </c>
      <c r="U65" t="s">
        <v>645</v>
      </c>
      <c r="V65" t="s">
        <v>646</v>
      </c>
      <c r="W65" t="s">
        <v>647</v>
      </c>
      <c r="X65" t="s">
        <v>648</v>
      </c>
      <c r="Y65" s="54" t="b">
        <f t="shared" si="2"/>
        <v>0</v>
      </c>
      <c r="Z65" t="s">
        <v>644</v>
      </c>
      <c r="AA65" t="s">
        <v>645</v>
      </c>
      <c r="AB65" t="s">
        <v>646</v>
      </c>
      <c r="AC65" t="s">
        <v>647</v>
      </c>
      <c r="AD65" t="s">
        <v>648</v>
      </c>
      <c r="AE65" s="54" t="b">
        <f t="shared" si="3"/>
        <v>0</v>
      </c>
      <c r="AF65" t="s">
        <v>644</v>
      </c>
      <c r="AG65" t="s">
        <v>645</v>
      </c>
      <c r="AH65" t="s">
        <v>646</v>
      </c>
      <c r="AI65" t="s">
        <v>647</v>
      </c>
      <c r="AJ65" t="s">
        <v>648</v>
      </c>
      <c r="AK65" s="54" t="b">
        <f t="shared" si="4"/>
        <v>0</v>
      </c>
      <c r="AL65" t="s">
        <v>644</v>
      </c>
      <c r="AM65" t="s">
        <v>645</v>
      </c>
      <c r="AN65" t="s">
        <v>796</v>
      </c>
      <c r="AO65" t="s">
        <v>647</v>
      </c>
      <c r="AP65" t="s">
        <v>648</v>
      </c>
      <c r="AQ65" s="54" t="b">
        <f t="shared" si="5"/>
        <v>0</v>
      </c>
      <c r="AR65" t="s">
        <v>644</v>
      </c>
      <c r="AS65" t="s">
        <v>645</v>
      </c>
      <c r="AT65" t="s">
        <v>796</v>
      </c>
      <c r="AU65" t="s">
        <v>647</v>
      </c>
      <c r="AV65" t="s">
        <v>648</v>
      </c>
      <c r="AW65" s="54" t="b">
        <f t="shared" si="6"/>
        <v>0</v>
      </c>
      <c r="AX65" t="s">
        <v>644</v>
      </c>
      <c r="AY65" t="s">
        <v>645</v>
      </c>
      <c r="AZ65" t="s">
        <v>796</v>
      </c>
      <c r="BA65" t="s">
        <v>647</v>
      </c>
      <c r="BB65" t="s">
        <v>648</v>
      </c>
      <c r="BC65" s="54" t="b">
        <f t="shared" si="7"/>
        <v>0</v>
      </c>
    </row>
    <row r="66" spans="2:55" x14ac:dyDescent="0.25">
      <c r="B66" t="s">
        <v>649</v>
      </c>
      <c r="C66" t="s">
        <v>650</v>
      </c>
      <c r="D66" t="s">
        <v>12</v>
      </c>
      <c r="E66" t="s">
        <v>13</v>
      </c>
      <c r="F66" t="s">
        <v>14</v>
      </c>
      <c r="H66" t="s">
        <v>649</v>
      </c>
      <c r="I66" t="s">
        <v>650</v>
      </c>
      <c r="J66" t="s">
        <v>12</v>
      </c>
      <c r="K66" t="s">
        <v>13</v>
      </c>
      <c r="L66" t="s">
        <v>14</v>
      </c>
      <c r="M66" s="54" t="b">
        <f t="shared" si="0"/>
        <v>0</v>
      </c>
      <c r="N66" t="s">
        <v>649</v>
      </c>
      <c r="O66" t="s">
        <v>650</v>
      </c>
      <c r="P66" t="s">
        <v>12</v>
      </c>
      <c r="Q66" t="s">
        <v>13</v>
      </c>
      <c r="R66" t="s">
        <v>14</v>
      </c>
      <c r="S66" s="54" t="b">
        <f t="shared" si="1"/>
        <v>0</v>
      </c>
      <c r="T66" t="s">
        <v>649</v>
      </c>
      <c r="U66" t="s">
        <v>650</v>
      </c>
      <c r="V66" t="s">
        <v>12</v>
      </c>
      <c r="W66" t="s">
        <v>13</v>
      </c>
      <c r="X66" t="s">
        <v>14</v>
      </c>
      <c r="Y66" s="54" t="b">
        <f t="shared" si="2"/>
        <v>0</v>
      </c>
      <c r="Z66" t="s">
        <v>649</v>
      </c>
      <c r="AA66" t="s">
        <v>650</v>
      </c>
      <c r="AB66" t="s">
        <v>12</v>
      </c>
      <c r="AC66" t="s">
        <v>13</v>
      </c>
      <c r="AD66" t="s">
        <v>14</v>
      </c>
      <c r="AE66" s="54" t="b">
        <f t="shared" si="3"/>
        <v>0</v>
      </c>
      <c r="AF66" t="s">
        <v>649</v>
      </c>
      <c r="AG66" t="s">
        <v>650</v>
      </c>
      <c r="AH66" t="s">
        <v>12</v>
      </c>
      <c r="AI66" t="s">
        <v>13</v>
      </c>
      <c r="AJ66" t="s">
        <v>14</v>
      </c>
      <c r="AK66" s="54" t="b">
        <f t="shared" si="4"/>
        <v>0</v>
      </c>
      <c r="AL66" t="s">
        <v>649</v>
      </c>
      <c r="AM66" t="s">
        <v>650</v>
      </c>
      <c r="AN66" t="s">
        <v>776</v>
      </c>
      <c r="AO66" t="s">
        <v>13</v>
      </c>
      <c r="AP66" t="s">
        <v>14</v>
      </c>
      <c r="AQ66" s="54" t="b">
        <f t="shared" si="5"/>
        <v>0</v>
      </c>
      <c r="AR66" t="s">
        <v>649</v>
      </c>
      <c r="AS66" t="s">
        <v>650</v>
      </c>
      <c r="AT66" t="s">
        <v>776</v>
      </c>
      <c r="AU66" t="s">
        <v>13</v>
      </c>
      <c r="AV66" t="s">
        <v>14</v>
      </c>
      <c r="AW66" s="54" t="b">
        <f t="shared" si="6"/>
        <v>0</v>
      </c>
      <c r="AX66" t="s">
        <v>649</v>
      </c>
      <c r="AY66" t="s">
        <v>650</v>
      </c>
      <c r="AZ66" t="s">
        <v>776</v>
      </c>
      <c r="BA66" t="s">
        <v>13</v>
      </c>
      <c r="BB66" t="s">
        <v>14</v>
      </c>
      <c r="BC66" s="54" t="b">
        <f t="shared" si="7"/>
        <v>0</v>
      </c>
    </row>
    <row r="67" spans="2:55" x14ac:dyDescent="0.25">
      <c r="B67" t="s">
        <v>651</v>
      </c>
      <c r="C67" t="s">
        <v>652</v>
      </c>
      <c r="D67" t="s">
        <v>12</v>
      </c>
      <c r="E67" t="s">
        <v>13</v>
      </c>
      <c r="F67" t="s">
        <v>14</v>
      </c>
      <c r="H67" t="s">
        <v>651</v>
      </c>
      <c r="I67" t="s">
        <v>652</v>
      </c>
      <c r="J67" t="s">
        <v>12</v>
      </c>
      <c r="K67" t="s">
        <v>13</v>
      </c>
      <c r="L67" t="s">
        <v>14</v>
      </c>
      <c r="M67" s="54" t="b">
        <f t="shared" ref="M67:M130" si="8">L67&lt;&gt;$F67</f>
        <v>0</v>
      </c>
      <c r="N67" t="s">
        <v>651</v>
      </c>
      <c r="O67" t="s">
        <v>652</v>
      </c>
      <c r="P67" t="s">
        <v>12</v>
      </c>
      <c r="Q67" t="s">
        <v>13</v>
      </c>
      <c r="R67" t="s">
        <v>14</v>
      </c>
      <c r="S67" s="54" t="b">
        <f t="shared" ref="S67:S130" si="9">R67&lt;&gt;$F67</f>
        <v>0</v>
      </c>
      <c r="T67" t="s">
        <v>651</v>
      </c>
      <c r="U67" t="s">
        <v>652</v>
      </c>
      <c r="V67" t="s">
        <v>12</v>
      </c>
      <c r="W67" t="s">
        <v>13</v>
      </c>
      <c r="X67" t="s">
        <v>14</v>
      </c>
      <c r="Y67" s="54" t="b">
        <f t="shared" ref="Y67:Y130" si="10">X67&lt;&gt;$F67</f>
        <v>0</v>
      </c>
      <c r="Z67" t="s">
        <v>651</v>
      </c>
      <c r="AA67" t="s">
        <v>652</v>
      </c>
      <c r="AB67" t="s">
        <v>12</v>
      </c>
      <c r="AC67" t="s">
        <v>13</v>
      </c>
      <c r="AD67" t="s">
        <v>14</v>
      </c>
      <c r="AE67" s="54" t="b">
        <f t="shared" ref="AE67:AE130" si="11">AD67&lt;&gt;$L67</f>
        <v>0</v>
      </c>
      <c r="AF67" t="s">
        <v>651</v>
      </c>
      <c r="AG67" t="s">
        <v>652</v>
      </c>
      <c r="AH67" t="s">
        <v>12</v>
      </c>
      <c r="AI67" t="s">
        <v>13</v>
      </c>
      <c r="AJ67" t="s">
        <v>14</v>
      </c>
      <c r="AK67" s="54" t="b">
        <f t="shared" ref="AK67:AK130" si="12">AJ67&lt;&gt;$R67</f>
        <v>0</v>
      </c>
      <c r="AL67" t="s">
        <v>651</v>
      </c>
      <c r="AM67" t="s">
        <v>652</v>
      </c>
      <c r="AN67" t="s">
        <v>776</v>
      </c>
      <c r="AO67" t="s">
        <v>13</v>
      </c>
      <c r="AP67" t="s">
        <v>14</v>
      </c>
      <c r="AQ67" s="54" t="b">
        <f t="shared" ref="AQ67:AQ130" si="13">AP67&lt;&gt;$F67</f>
        <v>0</v>
      </c>
      <c r="AR67" t="s">
        <v>651</v>
      </c>
      <c r="AS67" t="s">
        <v>652</v>
      </c>
      <c r="AT67" t="s">
        <v>776</v>
      </c>
      <c r="AU67" t="s">
        <v>13</v>
      </c>
      <c r="AV67" t="s">
        <v>14</v>
      </c>
      <c r="AW67" s="54" t="b">
        <f t="shared" ref="AW67:AW130" si="14">AV67&lt;&gt;$L67</f>
        <v>0</v>
      </c>
      <c r="AX67" t="s">
        <v>651</v>
      </c>
      <c r="AY67" t="s">
        <v>652</v>
      </c>
      <c r="AZ67" t="s">
        <v>776</v>
      </c>
      <c r="BA67" t="s">
        <v>13</v>
      </c>
      <c r="BB67" t="s">
        <v>14</v>
      </c>
      <c r="BC67" s="54" t="b">
        <f t="shared" ref="BC67:BC130" si="15">BB67&lt;&gt;$R67</f>
        <v>0</v>
      </c>
    </row>
    <row r="68" spans="2:55" x14ac:dyDescent="0.25">
      <c r="B68" t="s">
        <v>653</v>
      </c>
      <c r="C68" t="s">
        <v>654</v>
      </c>
      <c r="D68" t="s">
        <v>655</v>
      </c>
      <c r="E68" t="s">
        <v>656</v>
      </c>
      <c r="F68" t="s">
        <v>14</v>
      </c>
      <c r="H68" t="s">
        <v>653</v>
      </c>
      <c r="I68" t="s">
        <v>654</v>
      </c>
      <c r="J68" t="s">
        <v>655</v>
      </c>
      <c r="K68" t="s">
        <v>656</v>
      </c>
      <c r="L68" t="s">
        <v>14</v>
      </c>
      <c r="M68" s="54" t="b">
        <f t="shared" si="8"/>
        <v>0</v>
      </c>
      <c r="N68" t="s">
        <v>653</v>
      </c>
      <c r="O68" t="s">
        <v>654</v>
      </c>
      <c r="P68" t="s">
        <v>655</v>
      </c>
      <c r="Q68" t="s">
        <v>656</v>
      </c>
      <c r="R68" t="s">
        <v>14</v>
      </c>
      <c r="S68" s="54" t="b">
        <f t="shared" si="9"/>
        <v>0</v>
      </c>
      <c r="T68" t="s">
        <v>653</v>
      </c>
      <c r="U68" t="s">
        <v>654</v>
      </c>
      <c r="V68" t="s">
        <v>655</v>
      </c>
      <c r="W68" t="s">
        <v>656</v>
      </c>
      <c r="X68" t="s">
        <v>14</v>
      </c>
      <c r="Y68" s="54" t="b">
        <f t="shared" si="10"/>
        <v>0</v>
      </c>
      <c r="Z68" t="s">
        <v>653</v>
      </c>
      <c r="AA68" t="s">
        <v>654</v>
      </c>
      <c r="AB68" t="s">
        <v>655</v>
      </c>
      <c r="AC68" t="s">
        <v>656</v>
      </c>
      <c r="AD68" t="s">
        <v>14</v>
      </c>
      <c r="AE68" s="54" t="b">
        <f t="shared" si="11"/>
        <v>0</v>
      </c>
      <c r="AF68" t="s">
        <v>653</v>
      </c>
      <c r="AG68" t="s">
        <v>654</v>
      </c>
      <c r="AH68" t="s">
        <v>655</v>
      </c>
      <c r="AI68" t="s">
        <v>656</v>
      </c>
      <c r="AJ68" t="s">
        <v>14</v>
      </c>
      <c r="AK68" s="54" t="b">
        <f t="shared" si="12"/>
        <v>0</v>
      </c>
      <c r="AL68" t="s">
        <v>653</v>
      </c>
      <c r="AM68" t="s">
        <v>654</v>
      </c>
      <c r="AN68" t="s">
        <v>797</v>
      </c>
      <c r="AO68" t="s">
        <v>656</v>
      </c>
      <c r="AP68" t="s">
        <v>14</v>
      </c>
      <c r="AQ68" s="54" t="b">
        <f t="shared" si="13"/>
        <v>0</v>
      </c>
      <c r="AR68" t="s">
        <v>653</v>
      </c>
      <c r="AS68" t="s">
        <v>654</v>
      </c>
      <c r="AT68" t="s">
        <v>797</v>
      </c>
      <c r="AU68" t="s">
        <v>656</v>
      </c>
      <c r="AV68" t="s">
        <v>14</v>
      </c>
      <c r="AW68" s="54" t="b">
        <f t="shared" si="14"/>
        <v>0</v>
      </c>
      <c r="AX68" t="s">
        <v>653</v>
      </c>
      <c r="AY68" t="s">
        <v>654</v>
      </c>
      <c r="AZ68" t="s">
        <v>797</v>
      </c>
      <c r="BA68" t="s">
        <v>656</v>
      </c>
      <c r="BB68" t="s">
        <v>14</v>
      </c>
      <c r="BC68" s="54" t="b">
        <f t="shared" si="15"/>
        <v>0</v>
      </c>
    </row>
    <row r="69" spans="2:55" x14ac:dyDescent="0.25">
      <c r="B69" t="s">
        <v>657</v>
      </c>
      <c r="C69" t="s">
        <v>658</v>
      </c>
      <c r="D69" t="s">
        <v>659</v>
      </c>
      <c r="E69" t="s">
        <v>660</v>
      </c>
      <c r="F69" t="s">
        <v>661</v>
      </c>
      <c r="H69" t="s">
        <v>657</v>
      </c>
      <c r="I69" t="s">
        <v>658</v>
      </c>
      <c r="J69" t="s">
        <v>659</v>
      </c>
      <c r="K69" t="s">
        <v>660</v>
      </c>
      <c r="L69" t="s">
        <v>661</v>
      </c>
      <c r="M69" s="54" t="b">
        <f t="shared" si="8"/>
        <v>0</v>
      </c>
      <c r="N69" t="s">
        <v>657</v>
      </c>
      <c r="O69" t="s">
        <v>658</v>
      </c>
      <c r="P69" t="s">
        <v>659</v>
      </c>
      <c r="Q69" t="s">
        <v>660</v>
      </c>
      <c r="R69" t="s">
        <v>661</v>
      </c>
      <c r="S69" s="54" t="b">
        <f t="shared" si="9"/>
        <v>0</v>
      </c>
      <c r="T69" t="s">
        <v>657</v>
      </c>
      <c r="U69" t="s">
        <v>658</v>
      </c>
      <c r="V69" t="s">
        <v>659</v>
      </c>
      <c r="W69" t="s">
        <v>660</v>
      </c>
      <c r="X69" t="s">
        <v>661</v>
      </c>
      <c r="Y69" s="54" t="b">
        <f t="shared" si="10"/>
        <v>0</v>
      </c>
      <c r="Z69" t="s">
        <v>657</v>
      </c>
      <c r="AA69" t="s">
        <v>658</v>
      </c>
      <c r="AB69" t="s">
        <v>659</v>
      </c>
      <c r="AC69" t="s">
        <v>660</v>
      </c>
      <c r="AD69" t="s">
        <v>661</v>
      </c>
      <c r="AE69" s="54" t="b">
        <f t="shared" si="11"/>
        <v>0</v>
      </c>
      <c r="AF69" t="s">
        <v>657</v>
      </c>
      <c r="AG69" t="s">
        <v>658</v>
      </c>
      <c r="AH69" t="s">
        <v>659</v>
      </c>
      <c r="AI69" t="s">
        <v>660</v>
      </c>
      <c r="AJ69" t="s">
        <v>661</v>
      </c>
      <c r="AK69" s="54" t="b">
        <f t="shared" si="12"/>
        <v>0</v>
      </c>
      <c r="AL69" t="s">
        <v>657</v>
      </c>
      <c r="AM69" t="s">
        <v>658</v>
      </c>
      <c r="AN69" t="s">
        <v>798</v>
      </c>
      <c r="AO69" t="s">
        <v>660</v>
      </c>
      <c r="AP69" t="s">
        <v>661</v>
      </c>
      <c r="AQ69" s="54" t="b">
        <f t="shared" si="13"/>
        <v>0</v>
      </c>
      <c r="AR69" t="s">
        <v>657</v>
      </c>
      <c r="AS69" t="s">
        <v>658</v>
      </c>
      <c r="AT69" t="s">
        <v>798</v>
      </c>
      <c r="AU69" t="s">
        <v>660</v>
      </c>
      <c r="AV69" t="s">
        <v>661</v>
      </c>
      <c r="AW69" s="54" t="b">
        <f t="shared" si="14"/>
        <v>0</v>
      </c>
      <c r="AX69" t="s">
        <v>657</v>
      </c>
      <c r="AY69" t="s">
        <v>658</v>
      </c>
      <c r="AZ69" t="s">
        <v>798</v>
      </c>
      <c r="BA69" t="s">
        <v>660</v>
      </c>
      <c r="BB69" t="s">
        <v>661</v>
      </c>
      <c r="BC69" s="54" t="b">
        <f t="shared" si="15"/>
        <v>0</v>
      </c>
    </row>
    <row r="70" spans="2:55" x14ac:dyDescent="0.25">
      <c r="B70" t="s">
        <v>662</v>
      </c>
      <c r="C70" t="s">
        <v>663</v>
      </c>
      <c r="D70" t="s">
        <v>664</v>
      </c>
      <c r="E70" t="s">
        <v>665</v>
      </c>
      <c r="F70" t="s">
        <v>14</v>
      </c>
      <c r="H70" t="s">
        <v>662</v>
      </c>
      <c r="I70" t="s">
        <v>663</v>
      </c>
      <c r="J70" t="s">
        <v>664</v>
      </c>
      <c r="K70" t="s">
        <v>665</v>
      </c>
      <c r="L70" t="s">
        <v>14</v>
      </c>
      <c r="M70" s="54" t="b">
        <f t="shared" si="8"/>
        <v>0</v>
      </c>
      <c r="N70" t="s">
        <v>662</v>
      </c>
      <c r="O70" t="s">
        <v>663</v>
      </c>
      <c r="P70" t="s">
        <v>664</v>
      </c>
      <c r="Q70" t="s">
        <v>665</v>
      </c>
      <c r="R70" t="s">
        <v>14</v>
      </c>
      <c r="S70" s="54" t="b">
        <f t="shared" si="9"/>
        <v>0</v>
      </c>
      <c r="T70" t="s">
        <v>662</v>
      </c>
      <c r="U70" t="s">
        <v>663</v>
      </c>
      <c r="V70" t="s">
        <v>664</v>
      </c>
      <c r="W70" t="s">
        <v>665</v>
      </c>
      <c r="X70" t="s">
        <v>14</v>
      </c>
      <c r="Y70" s="54" t="b">
        <f t="shared" si="10"/>
        <v>0</v>
      </c>
      <c r="Z70" t="s">
        <v>662</v>
      </c>
      <c r="AA70" t="s">
        <v>663</v>
      </c>
      <c r="AB70" t="s">
        <v>664</v>
      </c>
      <c r="AC70" t="s">
        <v>665</v>
      </c>
      <c r="AD70" t="s">
        <v>14</v>
      </c>
      <c r="AE70" s="54" t="b">
        <f t="shared" si="11"/>
        <v>0</v>
      </c>
      <c r="AF70" t="s">
        <v>662</v>
      </c>
      <c r="AG70" t="s">
        <v>663</v>
      </c>
      <c r="AH70" t="s">
        <v>664</v>
      </c>
      <c r="AI70" t="s">
        <v>665</v>
      </c>
      <c r="AJ70" t="s">
        <v>14</v>
      </c>
      <c r="AK70" s="54" t="b">
        <f t="shared" si="12"/>
        <v>0</v>
      </c>
      <c r="AL70" t="s">
        <v>662</v>
      </c>
      <c r="AM70" t="s">
        <v>663</v>
      </c>
      <c r="AN70" t="s">
        <v>799</v>
      </c>
      <c r="AO70" t="s">
        <v>665</v>
      </c>
      <c r="AP70" t="s">
        <v>14</v>
      </c>
      <c r="AQ70" s="54" t="b">
        <f t="shared" si="13"/>
        <v>0</v>
      </c>
      <c r="AR70" t="s">
        <v>662</v>
      </c>
      <c r="AS70" t="s">
        <v>663</v>
      </c>
      <c r="AT70" t="s">
        <v>799</v>
      </c>
      <c r="AU70" t="s">
        <v>665</v>
      </c>
      <c r="AV70" t="s">
        <v>14</v>
      </c>
      <c r="AW70" s="54" t="b">
        <f t="shared" si="14"/>
        <v>0</v>
      </c>
      <c r="AX70" t="s">
        <v>662</v>
      </c>
      <c r="AY70" t="s">
        <v>663</v>
      </c>
      <c r="AZ70" t="s">
        <v>799</v>
      </c>
      <c r="BA70" t="s">
        <v>665</v>
      </c>
      <c r="BB70" t="s">
        <v>14</v>
      </c>
      <c r="BC70" s="54" t="b">
        <f t="shared" si="15"/>
        <v>0</v>
      </c>
    </row>
    <row r="71" spans="2:55" x14ac:dyDescent="0.25">
      <c r="B71" t="s">
        <v>666</v>
      </c>
      <c r="C71" t="s">
        <v>667</v>
      </c>
      <c r="D71" t="s">
        <v>668</v>
      </c>
      <c r="E71" t="s">
        <v>669</v>
      </c>
      <c r="F71" t="s">
        <v>670</v>
      </c>
      <c r="H71" t="s">
        <v>666</v>
      </c>
      <c r="I71" t="s">
        <v>667</v>
      </c>
      <c r="J71" t="s">
        <v>668</v>
      </c>
      <c r="K71" t="s">
        <v>669</v>
      </c>
      <c r="L71" t="s">
        <v>670</v>
      </c>
      <c r="M71" s="54" t="b">
        <f t="shared" si="8"/>
        <v>0</v>
      </c>
      <c r="N71" t="s">
        <v>666</v>
      </c>
      <c r="O71" t="s">
        <v>667</v>
      </c>
      <c r="P71" t="s">
        <v>668</v>
      </c>
      <c r="Q71" t="s">
        <v>669</v>
      </c>
      <c r="R71" t="s">
        <v>670</v>
      </c>
      <c r="S71" s="54" t="b">
        <f t="shared" si="9"/>
        <v>0</v>
      </c>
      <c r="T71" t="s">
        <v>666</v>
      </c>
      <c r="U71" t="s">
        <v>667</v>
      </c>
      <c r="V71" t="s">
        <v>668</v>
      </c>
      <c r="W71" t="s">
        <v>669</v>
      </c>
      <c r="X71" t="s">
        <v>670</v>
      </c>
      <c r="Y71" s="54" t="b">
        <f t="shared" si="10"/>
        <v>0</v>
      </c>
      <c r="Z71" t="s">
        <v>666</v>
      </c>
      <c r="AA71" t="s">
        <v>667</v>
      </c>
      <c r="AB71" t="s">
        <v>668</v>
      </c>
      <c r="AC71" t="s">
        <v>669</v>
      </c>
      <c r="AD71" t="s">
        <v>670</v>
      </c>
      <c r="AE71" s="54" t="b">
        <f t="shared" si="11"/>
        <v>0</v>
      </c>
      <c r="AF71" t="s">
        <v>666</v>
      </c>
      <c r="AG71" t="s">
        <v>667</v>
      </c>
      <c r="AH71" t="s">
        <v>668</v>
      </c>
      <c r="AI71" t="s">
        <v>669</v>
      </c>
      <c r="AJ71" t="s">
        <v>670</v>
      </c>
      <c r="AK71" s="54" t="b">
        <f t="shared" si="12"/>
        <v>0</v>
      </c>
      <c r="AL71" t="s">
        <v>666</v>
      </c>
      <c r="AM71" t="s">
        <v>667</v>
      </c>
      <c r="AN71" t="s">
        <v>800</v>
      </c>
      <c r="AO71" t="s">
        <v>669</v>
      </c>
      <c r="AP71" t="s">
        <v>670</v>
      </c>
      <c r="AQ71" s="54" t="b">
        <f t="shared" si="13"/>
        <v>0</v>
      </c>
      <c r="AR71" t="s">
        <v>666</v>
      </c>
      <c r="AS71" t="s">
        <v>667</v>
      </c>
      <c r="AT71" t="s">
        <v>800</v>
      </c>
      <c r="AU71" t="s">
        <v>669</v>
      </c>
      <c r="AV71" t="s">
        <v>670</v>
      </c>
      <c r="AW71" s="54" t="b">
        <f t="shared" si="14"/>
        <v>0</v>
      </c>
      <c r="AX71" t="s">
        <v>666</v>
      </c>
      <c r="AY71" t="s">
        <v>667</v>
      </c>
      <c r="AZ71" t="s">
        <v>800</v>
      </c>
      <c r="BA71" t="s">
        <v>669</v>
      </c>
      <c r="BB71" t="s">
        <v>670</v>
      </c>
      <c r="BC71" s="54" t="b">
        <f t="shared" si="15"/>
        <v>0</v>
      </c>
    </row>
    <row r="72" spans="2:55" x14ac:dyDescent="0.25">
      <c r="B72" t="s">
        <v>671</v>
      </c>
      <c r="C72" t="s">
        <v>672</v>
      </c>
      <c r="D72" t="s">
        <v>279</v>
      </c>
      <c r="E72" t="s">
        <v>280</v>
      </c>
      <c r="F72" t="s">
        <v>281</v>
      </c>
      <c r="H72" t="s">
        <v>671</v>
      </c>
      <c r="I72" t="s">
        <v>672</v>
      </c>
      <c r="J72" t="s">
        <v>279</v>
      </c>
      <c r="K72" t="s">
        <v>280</v>
      </c>
      <c r="L72" t="s">
        <v>281</v>
      </c>
      <c r="M72" s="54" t="b">
        <f t="shared" si="8"/>
        <v>0</v>
      </c>
      <c r="N72" t="s">
        <v>671</v>
      </c>
      <c r="O72" t="s">
        <v>672</v>
      </c>
      <c r="P72" t="s">
        <v>279</v>
      </c>
      <c r="Q72" t="s">
        <v>280</v>
      </c>
      <c r="R72" t="s">
        <v>281</v>
      </c>
      <c r="S72" s="54" t="b">
        <f t="shared" si="9"/>
        <v>0</v>
      </c>
      <c r="T72" t="s">
        <v>671</v>
      </c>
      <c r="U72" t="s">
        <v>672</v>
      </c>
      <c r="V72" t="s">
        <v>279</v>
      </c>
      <c r="W72" t="s">
        <v>280</v>
      </c>
      <c r="X72" t="s">
        <v>281</v>
      </c>
      <c r="Y72" s="54" t="b">
        <f t="shared" si="10"/>
        <v>0</v>
      </c>
      <c r="Z72" t="s">
        <v>671</v>
      </c>
      <c r="AA72" t="s">
        <v>672</v>
      </c>
      <c r="AB72" t="s">
        <v>279</v>
      </c>
      <c r="AC72" t="s">
        <v>280</v>
      </c>
      <c r="AD72" t="s">
        <v>281</v>
      </c>
      <c r="AE72" s="54" t="b">
        <f t="shared" si="11"/>
        <v>0</v>
      </c>
      <c r="AF72" t="s">
        <v>671</v>
      </c>
      <c r="AG72" t="s">
        <v>672</v>
      </c>
      <c r="AH72" t="s">
        <v>279</v>
      </c>
      <c r="AI72" t="s">
        <v>280</v>
      </c>
      <c r="AJ72" t="s">
        <v>281</v>
      </c>
      <c r="AK72" s="54" t="b">
        <f t="shared" si="12"/>
        <v>0</v>
      </c>
      <c r="AL72" t="s">
        <v>671</v>
      </c>
      <c r="AM72" t="s">
        <v>672</v>
      </c>
      <c r="AN72" t="s">
        <v>801</v>
      </c>
      <c r="AO72" t="s">
        <v>280</v>
      </c>
      <c r="AP72" t="s">
        <v>281</v>
      </c>
      <c r="AQ72" s="54" t="b">
        <f t="shared" si="13"/>
        <v>0</v>
      </c>
      <c r="AR72" t="s">
        <v>671</v>
      </c>
      <c r="AS72" t="s">
        <v>672</v>
      </c>
      <c r="AT72" t="s">
        <v>801</v>
      </c>
      <c r="AU72" t="s">
        <v>280</v>
      </c>
      <c r="AV72" t="s">
        <v>281</v>
      </c>
      <c r="AW72" s="54" t="b">
        <f t="shared" si="14"/>
        <v>0</v>
      </c>
      <c r="AX72" t="s">
        <v>671</v>
      </c>
      <c r="AY72" t="s">
        <v>672</v>
      </c>
      <c r="AZ72" t="s">
        <v>801</v>
      </c>
      <c r="BA72" t="s">
        <v>280</v>
      </c>
      <c r="BB72" t="s">
        <v>281</v>
      </c>
      <c r="BC72" s="54" t="b">
        <f t="shared" si="15"/>
        <v>0</v>
      </c>
    </row>
    <row r="73" spans="2:55" x14ac:dyDescent="0.25">
      <c r="B73" t="s">
        <v>673</v>
      </c>
      <c r="C73" t="s">
        <v>590</v>
      </c>
      <c r="D73" t="s">
        <v>12</v>
      </c>
      <c r="E73" t="s">
        <v>13</v>
      </c>
      <c r="F73" t="s">
        <v>14</v>
      </c>
      <c r="H73" t="s">
        <v>673</v>
      </c>
      <c r="I73" t="s">
        <v>590</v>
      </c>
      <c r="J73" t="s">
        <v>12</v>
      </c>
      <c r="K73" t="s">
        <v>13</v>
      </c>
      <c r="L73" t="s">
        <v>14</v>
      </c>
      <c r="M73" s="54" t="b">
        <f t="shared" si="8"/>
        <v>0</v>
      </c>
      <c r="N73" t="s">
        <v>673</v>
      </c>
      <c r="O73" t="s">
        <v>590</v>
      </c>
      <c r="P73" t="s">
        <v>12</v>
      </c>
      <c r="Q73" t="s">
        <v>13</v>
      </c>
      <c r="R73" t="s">
        <v>14</v>
      </c>
      <c r="S73" s="54" t="b">
        <f t="shared" si="9"/>
        <v>0</v>
      </c>
      <c r="T73" t="s">
        <v>673</v>
      </c>
      <c r="U73" t="s">
        <v>590</v>
      </c>
      <c r="V73" t="s">
        <v>12</v>
      </c>
      <c r="W73" t="s">
        <v>13</v>
      </c>
      <c r="X73" t="s">
        <v>14</v>
      </c>
      <c r="Y73" s="54" t="b">
        <f t="shared" si="10"/>
        <v>0</v>
      </c>
      <c r="Z73" t="s">
        <v>673</v>
      </c>
      <c r="AA73" t="s">
        <v>590</v>
      </c>
      <c r="AB73" t="s">
        <v>12</v>
      </c>
      <c r="AC73" t="s">
        <v>13</v>
      </c>
      <c r="AD73" t="s">
        <v>14</v>
      </c>
      <c r="AE73" s="54" t="b">
        <f t="shared" si="11"/>
        <v>0</v>
      </c>
      <c r="AF73" t="s">
        <v>673</v>
      </c>
      <c r="AG73" t="s">
        <v>590</v>
      </c>
      <c r="AH73" t="s">
        <v>12</v>
      </c>
      <c r="AI73" t="s">
        <v>13</v>
      </c>
      <c r="AJ73" t="s">
        <v>14</v>
      </c>
      <c r="AK73" s="54" t="b">
        <f t="shared" si="12"/>
        <v>0</v>
      </c>
      <c r="AL73" t="s">
        <v>673</v>
      </c>
      <c r="AM73" t="s">
        <v>590</v>
      </c>
      <c r="AN73" t="s">
        <v>776</v>
      </c>
      <c r="AO73" t="s">
        <v>13</v>
      </c>
      <c r="AP73" t="s">
        <v>14</v>
      </c>
      <c r="AQ73" s="54" t="b">
        <f t="shared" si="13"/>
        <v>0</v>
      </c>
      <c r="AR73" t="s">
        <v>673</v>
      </c>
      <c r="AS73" t="s">
        <v>590</v>
      </c>
      <c r="AT73" t="s">
        <v>776</v>
      </c>
      <c r="AU73" t="s">
        <v>13</v>
      </c>
      <c r="AV73" t="s">
        <v>14</v>
      </c>
      <c r="AW73" s="54" t="b">
        <f t="shared" si="14"/>
        <v>0</v>
      </c>
      <c r="AX73" t="s">
        <v>673</v>
      </c>
      <c r="AY73" t="s">
        <v>590</v>
      </c>
      <c r="AZ73" t="s">
        <v>776</v>
      </c>
      <c r="BA73" t="s">
        <v>13</v>
      </c>
      <c r="BB73" t="s">
        <v>14</v>
      </c>
      <c r="BC73" s="54" t="b">
        <f t="shared" si="15"/>
        <v>0</v>
      </c>
    </row>
    <row r="74" spans="2:55" x14ac:dyDescent="0.25">
      <c r="B74" t="s">
        <v>674</v>
      </c>
      <c r="C74" t="s">
        <v>592</v>
      </c>
      <c r="D74" t="s">
        <v>12</v>
      </c>
      <c r="E74" t="s">
        <v>13</v>
      </c>
      <c r="F74" t="s">
        <v>14</v>
      </c>
      <c r="H74" t="s">
        <v>674</v>
      </c>
      <c r="I74" t="s">
        <v>592</v>
      </c>
      <c r="J74" t="s">
        <v>12</v>
      </c>
      <c r="K74" t="s">
        <v>13</v>
      </c>
      <c r="L74" t="s">
        <v>14</v>
      </c>
      <c r="M74" s="54" t="b">
        <f t="shared" si="8"/>
        <v>0</v>
      </c>
      <c r="N74" t="s">
        <v>674</v>
      </c>
      <c r="O74" t="s">
        <v>592</v>
      </c>
      <c r="P74" t="s">
        <v>12</v>
      </c>
      <c r="Q74" t="s">
        <v>13</v>
      </c>
      <c r="R74" t="s">
        <v>14</v>
      </c>
      <c r="S74" s="54" t="b">
        <f t="shared" si="9"/>
        <v>0</v>
      </c>
      <c r="T74" t="s">
        <v>674</v>
      </c>
      <c r="U74" t="s">
        <v>592</v>
      </c>
      <c r="V74" t="s">
        <v>12</v>
      </c>
      <c r="W74" t="s">
        <v>13</v>
      </c>
      <c r="X74" t="s">
        <v>14</v>
      </c>
      <c r="Y74" s="54" t="b">
        <f t="shared" si="10"/>
        <v>0</v>
      </c>
      <c r="Z74" t="s">
        <v>674</v>
      </c>
      <c r="AA74" t="s">
        <v>592</v>
      </c>
      <c r="AB74" t="s">
        <v>12</v>
      </c>
      <c r="AC74" t="s">
        <v>13</v>
      </c>
      <c r="AD74" t="s">
        <v>14</v>
      </c>
      <c r="AE74" s="54" t="b">
        <f t="shared" si="11"/>
        <v>0</v>
      </c>
      <c r="AF74" t="s">
        <v>674</v>
      </c>
      <c r="AG74" t="s">
        <v>592</v>
      </c>
      <c r="AH74" t="s">
        <v>12</v>
      </c>
      <c r="AI74" t="s">
        <v>13</v>
      </c>
      <c r="AJ74" t="s">
        <v>14</v>
      </c>
      <c r="AK74" s="54" t="b">
        <f t="shared" si="12"/>
        <v>0</v>
      </c>
      <c r="AL74" t="s">
        <v>674</v>
      </c>
      <c r="AM74" t="s">
        <v>592</v>
      </c>
      <c r="AN74" t="s">
        <v>776</v>
      </c>
      <c r="AO74" t="s">
        <v>13</v>
      </c>
      <c r="AP74" t="s">
        <v>14</v>
      </c>
      <c r="AQ74" s="54" t="b">
        <f t="shared" si="13"/>
        <v>0</v>
      </c>
      <c r="AR74" t="s">
        <v>674</v>
      </c>
      <c r="AS74" t="s">
        <v>592</v>
      </c>
      <c r="AT74" t="s">
        <v>776</v>
      </c>
      <c r="AU74" t="s">
        <v>13</v>
      </c>
      <c r="AV74" t="s">
        <v>14</v>
      </c>
      <c r="AW74" s="54" t="b">
        <f t="shared" si="14"/>
        <v>0</v>
      </c>
      <c r="AX74" t="s">
        <v>674</v>
      </c>
      <c r="AY74" t="s">
        <v>592</v>
      </c>
      <c r="AZ74" t="s">
        <v>776</v>
      </c>
      <c r="BA74" t="s">
        <v>13</v>
      </c>
      <c r="BB74" t="s">
        <v>14</v>
      </c>
      <c r="BC74" s="54" t="b">
        <f t="shared" si="15"/>
        <v>0</v>
      </c>
    </row>
    <row r="75" spans="2:55" x14ac:dyDescent="0.25">
      <c r="B75" t="s">
        <v>675</v>
      </c>
      <c r="C75" t="s">
        <v>594</v>
      </c>
      <c r="D75" t="s">
        <v>676</v>
      </c>
      <c r="E75" t="s">
        <v>677</v>
      </c>
      <c r="F75" t="s">
        <v>14</v>
      </c>
      <c r="H75" t="s">
        <v>675</v>
      </c>
      <c r="I75" t="s">
        <v>594</v>
      </c>
      <c r="J75" t="s">
        <v>676</v>
      </c>
      <c r="K75" t="s">
        <v>677</v>
      </c>
      <c r="L75" t="s">
        <v>14</v>
      </c>
      <c r="M75" s="54" t="b">
        <f t="shared" si="8"/>
        <v>0</v>
      </c>
      <c r="N75" t="s">
        <v>675</v>
      </c>
      <c r="O75" t="s">
        <v>594</v>
      </c>
      <c r="P75" t="s">
        <v>676</v>
      </c>
      <c r="Q75" t="s">
        <v>677</v>
      </c>
      <c r="R75" t="s">
        <v>14</v>
      </c>
      <c r="S75" s="54" t="b">
        <f t="shared" si="9"/>
        <v>0</v>
      </c>
      <c r="T75" t="s">
        <v>675</v>
      </c>
      <c r="U75" t="s">
        <v>594</v>
      </c>
      <c r="V75" t="s">
        <v>676</v>
      </c>
      <c r="W75" t="s">
        <v>677</v>
      </c>
      <c r="X75" t="s">
        <v>14</v>
      </c>
      <c r="Y75" s="54" t="b">
        <f t="shared" si="10"/>
        <v>0</v>
      </c>
      <c r="Z75" t="s">
        <v>675</v>
      </c>
      <c r="AA75" t="s">
        <v>594</v>
      </c>
      <c r="AB75" t="s">
        <v>676</v>
      </c>
      <c r="AC75" t="s">
        <v>677</v>
      </c>
      <c r="AD75" t="s">
        <v>14</v>
      </c>
      <c r="AE75" s="54" t="b">
        <f t="shared" si="11"/>
        <v>0</v>
      </c>
      <c r="AF75" t="s">
        <v>675</v>
      </c>
      <c r="AG75" t="s">
        <v>594</v>
      </c>
      <c r="AH75" t="s">
        <v>676</v>
      </c>
      <c r="AI75" t="s">
        <v>677</v>
      </c>
      <c r="AJ75" t="s">
        <v>14</v>
      </c>
      <c r="AK75" s="54" t="b">
        <f t="shared" si="12"/>
        <v>0</v>
      </c>
      <c r="AL75" t="s">
        <v>675</v>
      </c>
      <c r="AM75" t="s">
        <v>594</v>
      </c>
      <c r="AN75" t="s">
        <v>802</v>
      </c>
      <c r="AO75" t="s">
        <v>677</v>
      </c>
      <c r="AP75" t="s">
        <v>14</v>
      </c>
      <c r="AQ75" s="54" t="b">
        <f t="shared" si="13"/>
        <v>0</v>
      </c>
      <c r="AR75" t="s">
        <v>675</v>
      </c>
      <c r="AS75" t="s">
        <v>594</v>
      </c>
      <c r="AT75" t="s">
        <v>802</v>
      </c>
      <c r="AU75" t="s">
        <v>677</v>
      </c>
      <c r="AV75" t="s">
        <v>14</v>
      </c>
      <c r="AW75" s="54" t="b">
        <f t="shared" si="14"/>
        <v>0</v>
      </c>
      <c r="AX75" t="s">
        <v>675</v>
      </c>
      <c r="AY75" t="s">
        <v>594</v>
      </c>
      <c r="AZ75" t="s">
        <v>802</v>
      </c>
      <c r="BA75" t="s">
        <v>677</v>
      </c>
      <c r="BB75" t="s">
        <v>14</v>
      </c>
      <c r="BC75" s="54" t="b">
        <f t="shared" si="15"/>
        <v>0</v>
      </c>
    </row>
    <row r="76" spans="2:55" x14ac:dyDescent="0.25">
      <c r="B76" t="s">
        <v>678</v>
      </c>
      <c r="C76" t="s">
        <v>679</v>
      </c>
      <c r="D76" t="s">
        <v>680</v>
      </c>
      <c r="E76" t="s">
        <v>681</v>
      </c>
      <c r="F76" t="s">
        <v>682</v>
      </c>
      <c r="H76" t="s">
        <v>678</v>
      </c>
      <c r="I76" t="s">
        <v>679</v>
      </c>
      <c r="J76" t="s">
        <v>680</v>
      </c>
      <c r="K76" t="s">
        <v>681</v>
      </c>
      <c r="L76" t="s">
        <v>682</v>
      </c>
      <c r="M76" s="54" t="b">
        <f t="shared" si="8"/>
        <v>0</v>
      </c>
      <c r="N76" t="s">
        <v>678</v>
      </c>
      <c r="O76" t="s">
        <v>679</v>
      </c>
      <c r="P76" t="s">
        <v>680</v>
      </c>
      <c r="Q76" t="s">
        <v>681</v>
      </c>
      <c r="R76" t="s">
        <v>682</v>
      </c>
      <c r="S76" s="54" t="b">
        <f t="shared" si="9"/>
        <v>0</v>
      </c>
      <c r="T76" t="s">
        <v>678</v>
      </c>
      <c r="U76" t="s">
        <v>679</v>
      </c>
      <c r="V76" t="s">
        <v>680</v>
      </c>
      <c r="W76" t="s">
        <v>681</v>
      </c>
      <c r="X76" t="s">
        <v>682</v>
      </c>
      <c r="Y76" s="54" t="b">
        <f t="shared" si="10"/>
        <v>0</v>
      </c>
      <c r="Z76" t="s">
        <v>678</v>
      </c>
      <c r="AA76" t="s">
        <v>679</v>
      </c>
      <c r="AB76" t="s">
        <v>680</v>
      </c>
      <c r="AC76" t="s">
        <v>681</v>
      </c>
      <c r="AD76" t="s">
        <v>682</v>
      </c>
      <c r="AE76" s="54" t="b">
        <f t="shared" si="11"/>
        <v>0</v>
      </c>
      <c r="AF76" t="s">
        <v>678</v>
      </c>
      <c r="AG76" t="s">
        <v>679</v>
      </c>
      <c r="AH76" t="s">
        <v>680</v>
      </c>
      <c r="AI76" t="s">
        <v>681</v>
      </c>
      <c r="AJ76" t="s">
        <v>682</v>
      </c>
      <c r="AK76" s="54" t="b">
        <f t="shared" si="12"/>
        <v>0</v>
      </c>
      <c r="AL76" t="s">
        <v>678</v>
      </c>
      <c r="AM76" t="s">
        <v>679</v>
      </c>
      <c r="AN76" t="s">
        <v>803</v>
      </c>
      <c r="AO76" t="s">
        <v>681</v>
      </c>
      <c r="AP76" t="s">
        <v>682</v>
      </c>
      <c r="AQ76" s="54" t="b">
        <f t="shared" si="13"/>
        <v>0</v>
      </c>
      <c r="AR76" t="s">
        <v>678</v>
      </c>
      <c r="AS76" t="s">
        <v>679</v>
      </c>
      <c r="AT76" t="s">
        <v>803</v>
      </c>
      <c r="AU76" t="s">
        <v>681</v>
      </c>
      <c r="AV76" t="s">
        <v>682</v>
      </c>
      <c r="AW76" s="54" t="b">
        <f t="shared" si="14"/>
        <v>0</v>
      </c>
      <c r="AX76" t="s">
        <v>678</v>
      </c>
      <c r="AY76" t="s">
        <v>679</v>
      </c>
      <c r="AZ76" t="s">
        <v>803</v>
      </c>
      <c r="BA76" t="s">
        <v>681</v>
      </c>
      <c r="BB76" t="s">
        <v>682</v>
      </c>
      <c r="BC76" s="54" t="b">
        <f t="shared" si="15"/>
        <v>0</v>
      </c>
    </row>
    <row r="77" spans="2:55" x14ac:dyDescent="0.25">
      <c r="B77" t="s">
        <v>683</v>
      </c>
      <c r="C77" t="s">
        <v>525</v>
      </c>
      <c r="D77" t="s">
        <v>12</v>
      </c>
      <c r="E77" t="s">
        <v>13</v>
      </c>
      <c r="F77" t="s">
        <v>14</v>
      </c>
      <c r="H77" t="s">
        <v>683</v>
      </c>
      <c r="I77" t="s">
        <v>525</v>
      </c>
      <c r="J77" t="s">
        <v>12</v>
      </c>
      <c r="K77" t="s">
        <v>13</v>
      </c>
      <c r="L77" t="s">
        <v>14</v>
      </c>
      <c r="M77" s="54" t="b">
        <f t="shared" si="8"/>
        <v>0</v>
      </c>
      <c r="N77" t="s">
        <v>683</v>
      </c>
      <c r="O77" t="s">
        <v>525</v>
      </c>
      <c r="P77" t="s">
        <v>12</v>
      </c>
      <c r="Q77" t="s">
        <v>13</v>
      </c>
      <c r="R77" t="s">
        <v>14</v>
      </c>
      <c r="S77" s="54" t="b">
        <f t="shared" si="9"/>
        <v>0</v>
      </c>
      <c r="T77" t="s">
        <v>683</v>
      </c>
      <c r="U77" t="s">
        <v>525</v>
      </c>
      <c r="V77" t="s">
        <v>12</v>
      </c>
      <c r="W77" t="s">
        <v>13</v>
      </c>
      <c r="X77" t="s">
        <v>14</v>
      </c>
      <c r="Y77" s="54" t="b">
        <f t="shared" si="10"/>
        <v>0</v>
      </c>
      <c r="Z77" t="s">
        <v>683</v>
      </c>
      <c r="AA77" t="s">
        <v>525</v>
      </c>
      <c r="AB77" t="s">
        <v>12</v>
      </c>
      <c r="AC77" t="s">
        <v>13</v>
      </c>
      <c r="AD77" t="s">
        <v>14</v>
      </c>
      <c r="AE77" s="54" t="b">
        <f t="shared" si="11"/>
        <v>0</v>
      </c>
      <c r="AF77" t="s">
        <v>683</v>
      </c>
      <c r="AG77" t="s">
        <v>525</v>
      </c>
      <c r="AH77" t="s">
        <v>12</v>
      </c>
      <c r="AI77" t="s">
        <v>13</v>
      </c>
      <c r="AJ77" t="s">
        <v>14</v>
      </c>
      <c r="AK77" s="54" t="b">
        <f t="shared" si="12"/>
        <v>0</v>
      </c>
      <c r="AL77" t="s">
        <v>683</v>
      </c>
      <c r="AM77" t="s">
        <v>525</v>
      </c>
      <c r="AN77" t="s">
        <v>776</v>
      </c>
      <c r="AO77" t="s">
        <v>13</v>
      </c>
      <c r="AP77" t="s">
        <v>14</v>
      </c>
      <c r="AQ77" s="54" t="b">
        <f t="shared" si="13"/>
        <v>0</v>
      </c>
      <c r="AR77" t="s">
        <v>683</v>
      </c>
      <c r="AS77" t="s">
        <v>525</v>
      </c>
      <c r="AT77" t="s">
        <v>776</v>
      </c>
      <c r="AU77" t="s">
        <v>13</v>
      </c>
      <c r="AV77" t="s">
        <v>14</v>
      </c>
      <c r="AW77" s="54" t="b">
        <f t="shared" si="14"/>
        <v>0</v>
      </c>
      <c r="AX77" t="s">
        <v>683</v>
      </c>
      <c r="AY77" t="s">
        <v>525</v>
      </c>
      <c r="AZ77" t="s">
        <v>776</v>
      </c>
      <c r="BA77" t="s">
        <v>13</v>
      </c>
      <c r="BB77" t="s">
        <v>14</v>
      </c>
      <c r="BC77" s="54" t="b">
        <f t="shared" si="15"/>
        <v>0</v>
      </c>
    </row>
    <row r="78" spans="2:55" x14ac:dyDescent="0.25">
      <c r="B78" t="s">
        <v>684</v>
      </c>
      <c r="C78" t="s">
        <v>610</v>
      </c>
      <c r="D78" t="s">
        <v>12</v>
      </c>
      <c r="E78" t="s">
        <v>13</v>
      </c>
      <c r="F78" t="s">
        <v>14</v>
      </c>
      <c r="H78" t="s">
        <v>684</v>
      </c>
      <c r="I78" t="s">
        <v>610</v>
      </c>
      <c r="J78" t="s">
        <v>12</v>
      </c>
      <c r="K78" t="s">
        <v>13</v>
      </c>
      <c r="L78" t="s">
        <v>14</v>
      </c>
      <c r="M78" s="54" t="b">
        <f t="shared" si="8"/>
        <v>0</v>
      </c>
      <c r="N78" t="s">
        <v>684</v>
      </c>
      <c r="O78" t="s">
        <v>610</v>
      </c>
      <c r="P78" t="s">
        <v>12</v>
      </c>
      <c r="Q78" t="s">
        <v>13</v>
      </c>
      <c r="R78" t="s">
        <v>14</v>
      </c>
      <c r="S78" s="54" t="b">
        <f t="shared" si="9"/>
        <v>0</v>
      </c>
      <c r="T78" t="s">
        <v>684</v>
      </c>
      <c r="U78" t="s">
        <v>610</v>
      </c>
      <c r="V78" t="s">
        <v>12</v>
      </c>
      <c r="W78" t="s">
        <v>13</v>
      </c>
      <c r="X78" t="s">
        <v>14</v>
      </c>
      <c r="Y78" s="54" t="b">
        <f t="shared" si="10"/>
        <v>0</v>
      </c>
      <c r="Z78" t="s">
        <v>684</v>
      </c>
      <c r="AA78" t="s">
        <v>610</v>
      </c>
      <c r="AB78" t="s">
        <v>12</v>
      </c>
      <c r="AC78" t="s">
        <v>13</v>
      </c>
      <c r="AD78" t="s">
        <v>14</v>
      </c>
      <c r="AE78" s="54" t="b">
        <f t="shared" si="11"/>
        <v>0</v>
      </c>
      <c r="AF78" t="s">
        <v>684</v>
      </c>
      <c r="AG78" t="s">
        <v>610</v>
      </c>
      <c r="AH78" t="s">
        <v>12</v>
      </c>
      <c r="AI78" t="s">
        <v>13</v>
      </c>
      <c r="AJ78" t="s">
        <v>14</v>
      </c>
      <c r="AK78" s="54" t="b">
        <f t="shared" si="12"/>
        <v>0</v>
      </c>
      <c r="AL78" t="s">
        <v>684</v>
      </c>
      <c r="AM78" t="s">
        <v>610</v>
      </c>
      <c r="AN78" t="s">
        <v>776</v>
      </c>
      <c r="AO78" t="s">
        <v>13</v>
      </c>
      <c r="AP78" t="s">
        <v>14</v>
      </c>
      <c r="AQ78" s="54" t="b">
        <f t="shared" si="13"/>
        <v>0</v>
      </c>
      <c r="AR78" t="s">
        <v>684</v>
      </c>
      <c r="AS78" t="s">
        <v>610</v>
      </c>
      <c r="AT78" t="s">
        <v>776</v>
      </c>
      <c r="AU78" t="s">
        <v>13</v>
      </c>
      <c r="AV78" t="s">
        <v>14</v>
      </c>
      <c r="AW78" s="54" t="b">
        <f t="shared" si="14"/>
        <v>0</v>
      </c>
      <c r="AX78" t="s">
        <v>684</v>
      </c>
      <c r="AY78" t="s">
        <v>610</v>
      </c>
      <c r="AZ78" t="s">
        <v>776</v>
      </c>
      <c r="BA78" t="s">
        <v>13</v>
      </c>
      <c r="BB78" t="s">
        <v>14</v>
      </c>
      <c r="BC78" s="54" t="b">
        <f t="shared" si="15"/>
        <v>0</v>
      </c>
    </row>
    <row r="79" spans="2:55" x14ac:dyDescent="0.25">
      <c r="B79" t="s">
        <v>685</v>
      </c>
      <c r="C79" t="s">
        <v>612</v>
      </c>
      <c r="D79" t="s">
        <v>12</v>
      </c>
      <c r="E79" t="s">
        <v>13</v>
      </c>
      <c r="F79" t="s">
        <v>14</v>
      </c>
      <c r="H79" t="s">
        <v>685</v>
      </c>
      <c r="I79" t="s">
        <v>612</v>
      </c>
      <c r="J79" t="s">
        <v>12</v>
      </c>
      <c r="K79" t="s">
        <v>13</v>
      </c>
      <c r="L79" t="s">
        <v>14</v>
      </c>
      <c r="M79" s="54" t="b">
        <f t="shared" si="8"/>
        <v>0</v>
      </c>
      <c r="N79" t="s">
        <v>685</v>
      </c>
      <c r="O79" t="s">
        <v>612</v>
      </c>
      <c r="P79" t="s">
        <v>12</v>
      </c>
      <c r="Q79" t="s">
        <v>13</v>
      </c>
      <c r="R79" t="s">
        <v>14</v>
      </c>
      <c r="S79" s="54" t="b">
        <f t="shared" si="9"/>
        <v>0</v>
      </c>
      <c r="T79" t="s">
        <v>685</v>
      </c>
      <c r="U79" t="s">
        <v>612</v>
      </c>
      <c r="V79" t="s">
        <v>12</v>
      </c>
      <c r="W79" t="s">
        <v>13</v>
      </c>
      <c r="X79" t="s">
        <v>14</v>
      </c>
      <c r="Y79" s="54" t="b">
        <f t="shared" si="10"/>
        <v>0</v>
      </c>
      <c r="Z79" t="s">
        <v>685</v>
      </c>
      <c r="AA79" t="s">
        <v>612</v>
      </c>
      <c r="AB79" t="s">
        <v>12</v>
      </c>
      <c r="AC79" t="s">
        <v>13</v>
      </c>
      <c r="AD79" t="s">
        <v>14</v>
      </c>
      <c r="AE79" s="54" t="b">
        <f t="shared" si="11"/>
        <v>0</v>
      </c>
      <c r="AF79" t="s">
        <v>685</v>
      </c>
      <c r="AG79" t="s">
        <v>612</v>
      </c>
      <c r="AH79" t="s">
        <v>12</v>
      </c>
      <c r="AI79" t="s">
        <v>13</v>
      </c>
      <c r="AJ79" t="s">
        <v>14</v>
      </c>
      <c r="AK79" s="54" t="b">
        <f t="shared" si="12"/>
        <v>0</v>
      </c>
      <c r="AL79" t="s">
        <v>685</v>
      </c>
      <c r="AM79" t="s">
        <v>612</v>
      </c>
      <c r="AN79" t="s">
        <v>776</v>
      </c>
      <c r="AO79" t="s">
        <v>13</v>
      </c>
      <c r="AP79" t="s">
        <v>14</v>
      </c>
      <c r="AQ79" s="54" t="b">
        <f t="shared" si="13"/>
        <v>0</v>
      </c>
      <c r="AR79" t="s">
        <v>685</v>
      </c>
      <c r="AS79" t="s">
        <v>612</v>
      </c>
      <c r="AT79" t="s">
        <v>776</v>
      </c>
      <c r="AU79" t="s">
        <v>13</v>
      </c>
      <c r="AV79" t="s">
        <v>14</v>
      </c>
      <c r="AW79" s="54" t="b">
        <f t="shared" si="14"/>
        <v>0</v>
      </c>
      <c r="AX79" t="s">
        <v>685</v>
      </c>
      <c r="AY79" t="s">
        <v>612</v>
      </c>
      <c r="AZ79" t="s">
        <v>776</v>
      </c>
      <c r="BA79" t="s">
        <v>13</v>
      </c>
      <c r="BB79" t="s">
        <v>14</v>
      </c>
      <c r="BC79" s="54" t="b">
        <f t="shared" si="15"/>
        <v>0</v>
      </c>
    </row>
    <row r="80" spans="2:55" x14ac:dyDescent="0.25">
      <c r="B80" t="s">
        <v>686</v>
      </c>
      <c r="C80" t="s">
        <v>614</v>
      </c>
      <c r="D80" t="s">
        <v>687</v>
      </c>
      <c r="E80" t="s">
        <v>688</v>
      </c>
      <c r="F80" t="s">
        <v>14</v>
      </c>
      <c r="H80" t="s">
        <v>686</v>
      </c>
      <c r="I80" t="s">
        <v>614</v>
      </c>
      <c r="J80" t="s">
        <v>687</v>
      </c>
      <c r="K80" t="s">
        <v>688</v>
      </c>
      <c r="L80" t="s">
        <v>14</v>
      </c>
      <c r="M80" s="54" t="b">
        <f t="shared" si="8"/>
        <v>0</v>
      </c>
      <c r="N80" t="s">
        <v>686</v>
      </c>
      <c r="O80" t="s">
        <v>614</v>
      </c>
      <c r="P80" t="s">
        <v>687</v>
      </c>
      <c r="Q80" t="s">
        <v>688</v>
      </c>
      <c r="R80" t="s">
        <v>14</v>
      </c>
      <c r="S80" s="54" t="b">
        <f t="shared" si="9"/>
        <v>0</v>
      </c>
      <c r="T80" t="s">
        <v>686</v>
      </c>
      <c r="U80" t="s">
        <v>614</v>
      </c>
      <c r="V80" t="s">
        <v>687</v>
      </c>
      <c r="W80" t="s">
        <v>688</v>
      </c>
      <c r="X80" t="s">
        <v>14</v>
      </c>
      <c r="Y80" s="54" t="b">
        <f t="shared" si="10"/>
        <v>0</v>
      </c>
      <c r="Z80" t="s">
        <v>686</v>
      </c>
      <c r="AA80" t="s">
        <v>614</v>
      </c>
      <c r="AB80" t="s">
        <v>687</v>
      </c>
      <c r="AC80" t="s">
        <v>688</v>
      </c>
      <c r="AD80" t="s">
        <v>14</v>
      </c>
      <c r="AE80" s="54" t="b">
        <f t="shared" si="11"/>
        <v>0</v>
      </c>
      <c r="AF80" t="s">
        <v>686</v>
      </c>
      <c r="AG80" t="s">
        <v>614</v>
      </c>
      <c r="AH80" t="s">
        <v>687</v>
      </c>
      <c r="AI80" t="s">
        <v>688</v>
      </c>
      <c r="AJ80" t="s">
        <v>14</v>
      </c>
      <c r="AK80" s="54" t="b">
        <f t="shared" si="12"/>
        <v>0</v>
      </c>
      <c r="AL80" t="s">
        <v>686</v>
      </c>
      <c r="AM80" t="s">
        <v>614</v>
      </c>
      <c r="AN80" t="s">
        <v>804</v>
      </c>
      <c r="AO80" t="s">
        <v>688</v>
      </c>
      <c r="AP80" t="s">
        <v>14</v>
      </c>
      <c r="AQ80" s="54" t="b">
        <f t="shared" si="13"/>
        <v>0</v>
      </c>
      <c r="AR80" t="s">
        <v>686</v>
      </c>
      <c r="AS80" t="s">
        <v>614</v>
      </c>
      <c r="AT80" t="s">
        <v>804</v>
      </c>
      <c r="AU80" t="s">
        <v>688</v>
      </c>
      <c r="AV80" t="s">
        <v>14</v>
      </c>
      <c r="AW80" s="54" t="b">
        <f t="shared" si="14"/>
        <v>0</v>
      </c>
      <c r="AX80" t="s">
        <v>686</v>
      </c>
      <c r="AY80" t="s">
        <v>614</v>
      </c>
      <c r="AZ80" t="s">
        <v>804</v>
      </c>
      <c r="BA80" t="s">
        <v>688</v>
      </c>
      <c r="BB80" t="s">
        <v>14</v>
      </c>
      <c r="BC80" s="54" t="b">
        <f t="shared" si="15"/>
        <v>0</v>
      </c>
    </row>
    <row r="81" spans="2:55" x14ac:dyDescent="0.25">
      <c r="B81" t="s">
        <v>689</v>
      </c>
      <c r="C81" t="s">
        <v>690</v>
      </c>
      <c r="D81" t="s">
        <v>691</v>
      </c>
      <c r="E81" t="s">
        <v>692</v>
      </c>
      <c r="F81" t="s">
        <v>693</v>
      </c>
      <c r="H81" t="s">
        <v>689</v>
      </c>
      <c r="I81" t="s">
        <v>690</v>
      </c>
      <c r="J81" t="s">
        <v>691</v>
      </c>
      <c r="K81" t="s">
        <v>692</v>
      </c>
      <c r="L81" t="s">
        <v>693</v>
      </c>
      <c r="M81" s="54" t="b">
        <f t="shared" si="8"/>
        <v>0</v>
      </c>
      <c r="N81" t="s">
        <v>689</v>
      </c>
      <c r="O81" t="s">
        <v>690</v>
      </c>
      <c r="P81" t="s">
        <v>691</v>
      </c>
      <c r="Q81" t="s">
        <v>692</v>
      </c>
      <c r="R81" t="s">
        <v>693</v>
      </c>
      <c r="S81" s="54" t="b">
        <f t="shared" si="9"/>
        <v>0</v>
      </c>
      <c r="T81" t="s">
        <v>689</v>
      </c>
      <c r="U81" t="s">
        <v>690</v>
      </c>
      <c r="V81" t="s">
        <v>691</v>
      </c>
      <c r="W81" t="s">
        <v>692</v>
      </c>
      <c r="X81" t="s">
        <v>693</v>
      </c>
      <c r="Y81" s="54" t="b">
        <f t="shared" si="10"/>
        <v>0</v>
      </c>
      <c r="Z81" t="s">
        <v>689</v>
      </c>
      <c r="AA81" t="s">
        <v>690</v>
      </c>
      <c r="AB81" t="s">
        <v>691</v>
      </c>
      <c r="AC81" t="s">
        <v>692</v>
      </c>
      <c r="AD81" t="s">
        <v>693</v>
      </c>
      <c r="AE81" s="54" t="b">
        <f t="shared" si="11"/>
        <v>0</v>
      </c>
      <c r="AF81" t="s">
        <v>689</v>
      </c>
      <c r="AG81" t="s">
        <v>690</v>
      </c>
      <c r="AH81" t="s">
        <v>691</v>
      </c>
      <c r="AI81" t="s">
        <v>692</v>
      </c>
      <c r="AJ81" t="s">
        <v>693</v>
      </c>
      <c r="AK81" s="54" t="b">
        <f t="shared" si="12"/>
        <v>0</v>
      </c>
      <c r="AL81" t="s">
        <v>689</v>
      </c>
      <c r="AM81" t="s">
        <v>690</v>
      </c>
      <c r="AN81" t="s">
        <v>805</v>
      </c>
      <c r="AO81" t="s">
        <v>692</v>
      </c>
      <c r="AP81" t="s">
        <v>693</v>
      </c>
      <c r="AQ81" s="54" t="b">
        <f t="shared" si="13"/>
        <v>0</v>
      </c>
      <c r="AR81" t="s">
        <v>689</v>
      </c>
      <c r="AS81" t="s">
        <v>690</v>
      </c>
      <c r="AT81" t="s">
        <v>805</v>
      </c>
      <c r="AU81" t="s">
        <v>692</v>
      </c>
      <c r="AV81" t="s">
        <v>693</v>
      </c>
      <c r="AW81" s="54" t="b">
        <f t="shared" si="14"/>
        <v>0</v>
      </c>
      <c r="AX81" t="s">
        <v>689</v>
      </c>
      <c r="AY81" t="s">
        <v>690</v>
      </c>
      <c r="AZ81" t="s">
        <v>805</v>
      </c>
      <c r="BA81" t="s">
        <v>692</v>
      </c>
      <c r="BB81" t="s">
        <v>693</v>
      </c>
      <c r="BC81" s="54" t="b">
        <f t="shared" si="15"/>
        <v>0</v>
      </c>
    </row>
    <row r="82" spans="2:55" x14ac:dyDescent="0.25">
      <c r="B82" t="s">
        <v>694</v>
      </c>
      <c r="C82" t="s">
        <v>695</v>
      </c>
      <c r="D82" t="s">
        <v>696</v>
      </c>
      <c r="E82" t="s">
        <v>697</v>
      </c>
      <c r="F82" t="s">
        <v>698</v>
      </c>
      <c r="H82" t="s">
        <v>694</v>
      </c>
      <c r="I82" t="s">
        <v>695</v>
      </c>
      <c r="J82" t="s">
        <v>696</v>
      </c>
      <c r="K82" t="s">
        <v>697</v>
      </c>
      <c r="L82" t="s">
        <v>698</v>
      </c>
      <c r="M82" s="54" t="b">
        <f t="shared" si="8"/>
        <v>0</v>
      </c>
      <c r="N82" t="s">
        <v>694</v>
      </c>
      <c r="O82" t="s">
        <v>695</v>
      </c>
      <c r="P82" t="s">
        <v>696</v>
      </c>
      <c r="Q82" t="s">
        <v>697</v>
      </c>
      <c r="R82" t="s">
        <v>698</v>
      </c>
      <c r="S82" s="54" t="b">
        <f t="shared" si="9"/>
        <v>0</v>
      </c>
      <c r="T82" t="s">
        <v>694</v>
      </c>
      <c r="U82" t="s">
        <v>695</v>
      </c>
      <c r="V82" t="s">
        <v>696</v>
      </c>
      <c r="W82" t="s">
        <v>697</v>
      </c>
      <c r="X82" t="s">
        <v>698</v>
      </c>
      <c r="Y82" s="54" t="b">
        <f t="shared" si="10"/>
        <v>0</v>
      </c>
      <c r="Z82" t="s">
        <v>694</v>
      </c>
      <c r="AA82" t="s">
        <v>695</v>
      </c>
      <c r="AB82" t="s">
        <v>696</v>
      </c>
      <c r="AC82" t="s">
        <v>697</v>
      </c>
      <c r="AD82" t="s">
        <v>698</v>
      </c>
      <c r="AE82" s="54" t="b">
        <f t="shared" si="11"/>
        <v>0</v>
      </c>
      <c r="AF82" t="s">
        <v>694</v>
      </c>
      <c r="AG82" t="s">
        <v>695</v>
      </c>
      <c r="AH82" t="s">
        <v>696</v>
      </c>
      <c r="AI82" t="s">
        <v>697</v>
      </c>
      <c r="AJ82" t="s">
        <v>698</v>
      </c>
      <c r="AK82" s="54" t="b">
        <f t="shared" si="12"/>
        <v>0</v>
      </c>
      <c r="AL82" t="s">
        <v>694</v>
      </c>
      <c r="AM82" t="s">
        <v>695</v>
      </c>
      <c r="AN82" t="s">
        <v>806</v>
      </c>
      <c r="AO82" t="s">
        <v>697</v>
      </c>
      <c r="AP82" t="s">
        <v>698</v>
      </c>
      <c r="AQ82" s="54" t="b">
        <f t="shared" si="13"/>
        <v>0</v>
      </c>
      <c r="AR82" t="s">
        <v>694</v>
      </c>
      <c r="AS82" t="s">
        <v>695</v>
      </c>
      <c r="AT82" t="s">
        <v>806</v>
      </c>
      <c r="AU82" t="s">
        <v>697</v>
      </c>
      <c r="AV82" t="s">
        <v>698</v>
      </c>
      <c r="AW82" s="54" t="b">
        <f t="shared" si="14"/>
        <v>0</v>
      </c>
      <c r="AX82" t="s">
        <v>694</v>
      </c>
      <c r="AY82" t="s">
        <v>695</v>
      </c>
      <c r="AZ82" t="s">
        <v>806</v>
      </c>
      <c r="BA82" t="s">
        <v>697</v>
      </c>
      <c r="BB82" t="s">
        <v>698</v>
      </c>
      <c r="BC82" s="54" t="b">
        <f t="shared" si="15"/>
        <v>0</v>
      </c>
    </row>
    <row r="83" spans="2:55" x14ac:dyDescent="0.25">
      <c r="B83" t="s">
        <v>699</v>
      </c>
      <c r="C83" t="s">
        <v>700</v>
      </c>
      <c r="D83" t="s">
        <v>12</v>
      </c>
      <c r="E83" t="s">
        <v>13</v>
      </c>
      <c r="F83" t="s">
        <v>14</v>
      </c>
      <c r="H83" t="s">
        <v>699</v>
      </c>
      <c r="I83" t="s">
        <v>700</v>
      </c>
      <c r="J83" t="s">
        <v>12</v>
      </c>
      <c r="K83" t="s">
        <v>13</v>
      </c>
      <c r="L83" t="s">
        <v>14</v>
      </c>
      <c r="M83" s="54" t="b">
        <f t="shared" si="8"/>
        <v>0</v>
      </c>
      <c r="N83" t="s">
        <v>699</v>
      </c>
      <c r="O83" t="s">
        <v>700</v>
      </c>
      <c r="P83" t="s">
        <v>12</v>
      </c>
      <c r="Q83" t="s">
        <v>13</v>
      </c>
      <c r="R83" t="s">
        <v>14</v>
      </c>
      <c r="S83" s="54" t="b">
        <f t="shared" si="9"/>
        <v>0</v>
      </c>
      <c r="T83" t="s">
        <v>699</v>
      </c>
      <c r="U83" t="s">
        <v>700</v>
      </c>
      <c r="V83" t="s">
        <v>12</v>
      </c>
      <c r="W83" t="s">
        <v>13</v>
      </c>
      <c r="X83" t="s">
        <v>14</v>
      </c>
      <c r="Y83" s="54" t="b">
        <f t="shared" si="10"/>
        <v>0</v>
      </c>
      <c r="Z83" t="s">
        <v>699</v>
      </c>
      <c r="AA83" t="s">
        <v>700</v>
      </c>
      <c r="AB83" t="s">
        <v>12</v>
      </c>
      <c r="AC83" t="s">
        <v>13</v>
      </c>
      <c r="AD83" t="s">
        <v>14</v>
      </c>
      <c r="AE83" s="54" t="b">
        <f t="shared" si="11"/>
        <v>0</v>
      </c>
      <c r="AF83" t="s">
        <v>699</v>
      </c>
      <c r="AG83" t="s">
        <v>700</v>
      </c>
      <c r="AH83" t="s">
        <v>12</v>
      </c>
      <c r="AI83" t="s">
        <v>13</v>
      </c>
      <c r="AJ83" t="s">
        <v>14</v>
      </c>
      <c r="AK83" s="54" t="b">
        <f t="shared" si="12"/>
        <v>0</v>
      </c>
      <c r="AL83" t="s">
        <v>699</v>
      </c>
      <c r="AM83" t="s">
        <v>700</v>
      </c>
      <c r="AN83" t="s">
        <v>776</v>
      </c>
      <c r="AO83" t="s">
        <v>13</v>
      </c>
      <c r="AP83" t="s">
        <v>14</v>
      </c>
      <c r="AQ83" s="54" t="b">
        <f t="shared" si="13"/>
        <v>0</v>
      </c>
      <c r="AR83" t="s">
        <v>699</v>
      </c>
      <c r="AS83" t="s">
        <v>700</v>
      </c>
      <c r="AT83" t="s">
        <v>776</v>
      </c>
      <c r="AU83" t="s">
        <v>13</v>
      </c>
      <c r="AV83" t="s">
        <v>14</v>
      </c>
      <c r="AW83" s="54" t="b">
        <f t="shared" si="14"/>
        <v>0</v>
      </c>
      <c r="AX83" t="s">
        <v>699</v>
      </c>
      <c r="AY83" t="s">
        <v>700</v>
      </c>
      <c r="AZ83" t="s">
        <v>776</v>
      </c>
      <c r="BA83" t="s">
        <v>13</v>
      </c>
      <c r="BB83" t="s">
        <v>14</v>
      </c>
      <c r="BC83" s="54" t="b">
        <f t="shared" si="15"/>
        <v>0</v>
      </c>
    </row>
    <row r="84" spans="2:55" x14ac:dyDescent="0.25">
      <c r="B84" t="s">
        <v>701</v>
      </c>
      <c r="C84" t="s">
        <v>702</v>
      </c>
      <c r="D84" t="s">
        <v>12</v>
      </c>
      <c r="E84" t="s">
        <v>13</v>
      </c>
      <c r="F84" t="s">
        <v>14</v>
      </c>
      <c r="H84" t="s">
        <v>701</v>
      </c>
      <c r="I84" t="s">
        <v>702</v>
      </c>
      <c r="J84" t="s">
        <v>12</v>
      </c>
      <c r="K84" t="s">
        <v>13</v>
      </c>
      <c r="L84" t="s">
        <v>14</v>
      </c>
      <c r="M84" s="54" t="b">
        <f t="shared" si="8"/>
        <v>0</v>
      </c>
      <c r="N84" t="s">
        <v>701</v>
      </c>
      <c r="O84" t="s">
        <v>702</v>
      </c>
      <c r="P84" t="s">
        <v>12</v>
      </c>
      <c r="Q84" t="s">
        <v>13</v>
      </c>
      <c r="R84" t="s">
        <v>14</v>
      </c>
      <c r="S84" s="54" t="b">
        <f t="shared" si="9"/>
        <v>0</v>
      </c>
      <c r="T84" t="s">
        <v>701</v>
      </c>
      <c r="U84" t="s">
        <v>702</v>
      </c>
      <c r="V84" t="s">
        <v>12</v>
      </c>
      <c r="W84" t="s">
        <v>13</v>
      </c>
      <c r="X84" t="s">
        <v>14</v>
      </c>
      <c r="Y84" s="54" t="b">
        <f t="shared" si="10"/>
        <v>0</v>
      </c>
      <c r="Z84" t="s">
        <v>701</v>
      </c>
      <c r="AA84" t="s">
        <v>702</v>
      </c>
      <c r="AB84" t="s">
        <v>12</v>
      </c>
      <c r="AC84" t="s">
        <v>13</v>
      </c>
      <c r="AD84" t="s">
        <v>14</v>
      </c>
      <c r="AE84" s="54" t="b">
        <f t="shared" si="11"/>
        <v>0</v>
      </c>
      <c r="AF84" t="s">
        <v>701</v>
      </c>
      <c r="AG84" t="s">
        <v>702</v>
      </c>
      <c r="AH84" t="s">
        <v>12</v>
      </c>
      <c r="AI84" t="s">
        <v>13</v>
      </c>
      <c r="AJ84" t="s">
        <v>14</v>
      </c>
      <c r="AK84" s="54" t="b">
        <f t="shared" si="12"/>
        <v>0</v>
      </c>
      <c r="AL84" t="s">
        <v>701</v>
      </c>
      <c r="AM84" t="s">
        <v>702</v>
      </c>
      <c r="AN84" t="s">
        <v>776</v>
      </c>
      <c r="AO84" t="s">
        <v>13</v>
      </c>
      <c r="AP84" t="s">
        <v>14</v>
      </c>
      <c r="AQ84" s="54" t="b">
        <f t="shared" si="13"/>
        <v>0</v>
      </c>
      <c r="AR84" t="s">
        <v>701</v>
      </c>
      <c r="AS84" t="s">
        <v>702</v>
      </c>
      <c r="AT84" t="s">
        <v>776</v>
      </c>
      <c r="AU84" t="s">
        <v>13</v>
      </c>
      <c r="AV84" t="s">
        <v>14</v>
      </c>
      <c r="AW84" s="54" t="b">
        <f t="shared" si="14"/>
        <v>0</v>
      </c>
      <c r="AX84" t="s">
        <v>701</v>
      </c>
      <c r="AY84" t="s">
        <v>702</v>
      </c>
      <c r="AZ84" t="s">
        <v>776</v>
      </c>
      <c r="BA84" t="s">
        <v>13</v>
      </c>
      <c r="BB84" t="s">
        <v>14</v>
      </c>
      <c r="BC84" s="54" t="b">
        <f t="shared" si="15"/>
        <v>0</v>
      </c>
    </row>
    <row r="85" spans="2:55" x14ac:dyDescent="0.25">
      <c r="B85" t="s">
        <v>703</v>
      </c>
      <c r="C85" t="s">
        <v>704</v>
      </c>
      <c r="D85" t="s">
        <v>705</v>
      </c>
      <c r="E85" t="s">
        <v>706</v>
      </c>
      <c r="F85" t="s">
        <v>14</v>
      </c>
      <c r="H85" t="s">
        <v>703</v>
      </c>
      <c r="I85" t="s">
        <v>704</v>
      </c>
      <c r="J85" t="s">
        <v>705</v>
      </c>
      <c r="K85" t="s">
        <v>706</v>
      </c>
      <c r="L85" t="s">
        <v>14</v>
      </c>
      <c r="M85" s="54" t="b">
        <f t="shared" si="8"/>
        <v>0</v>
      </c>
      <c r="N85" t="s">
        <v>703</v>
      </c>
      <c r="O85" t="s">
        <v>704</v>
      </c>
      <c r="P85" t="s">
        <v>705</v>
      </c>
      <c r="Q85" t="s">
        <v>706</v>
      </c>
      <c r="R85" t="s">
        <v>14</v>
      </c>
      <c r="S85" s="54" t="b">
        <f t="shared" si="9"/>
        <v>0</v>
      </c>
      <c r="T85" t="s">
        <v>703</v>
      </c>
      <c r="U85" t="s">
        <v>704</v>
      </c>
      <c r="V85" t="s">
        <v>705</v>
      </c>
      <c r="W85" t="s">
        <v>706</v>
      </c>
      <c r="X85" t="s">
        <v>14</v>
      </c>
      <c r="Y85" s="54" t="b">
        <f t="shared" si="10"/>
        <v>0</v>
      </c>
      <c r="Z85" t="s">
        <v>703</v>
      </c>
      <c r="AA85" t="s">
        <v>704</v>
      </c>
      <c r="AB85" t="s">
        <v>705</v>
      </c>
      <c r="AC85" t="s">
        <v>706</v>
      </c>
      <c r="AD85" t="s">
        <v>14</v>
      </c>
      <c r="AE85" s="54" t="b">
        <f t="shared" si="11"/>
        <v>0</v>
      </c>
      <c r="AF85" t="s">
        <v>703</v>
      </c>
      <c r="AG85" t="s">
        <v>704</v>
      </c>
      <c r="AH85" t="s">
        <v>705</v>
      </c>
      <c r="AI85" t="s">
        <v>706</v>
      </c>
      <c r="AJ85" t="s">
        <v>14</v>
      </c>
      <c r="AK85" s="54" t="b">
        <f t="shared" si="12"/>
        <v>0</v>
      </c>
      <c r="AL85" t="s">
        <v>703</v>
      </c>
      <c r="AM85" t="s">
        <v>704</v>
      </c>
      <c r="AN85" t="s">
        <v>807</v>
      </c>
      <c r="AO85" t="s">
        <v>706</v>
      </c>
      <c r="AP85" t="s">
        <v>14</v>
      </c>
      <c r="AQ85" s="54" t="b">
        <f t="shared" si="13"/>
        <v>0</v>
      </c>
      <c r="AR85" t="s">
        <v>703</v>
      </c>
      <c r="AS85" t="s">
        <v>704</v>
      </c>
      <c r="AT85" t="s">
        <v>807</v>
      </c>
      <c r="AU85" t="s">
        <v>706</v>
      </c>
      <c r="AV85" t="s">
        <v>14</v>
      </c>
      <c r="AW85" s="54" t="b">
        <f t="shared" si="14"/>
        <v>0</v>
      </c>
      <c r="AX85" t="s">
        <v>703</v>
      </c>
      <c r="AY85" t="s">
        <v>704</v>
      </c>
      <c r="AZ85" t="s">
        <v>807</v>
      </c>
      <c r="BA85" t="s">
        <v>706</v>
      </c>
      <c r="BB85" t="s">
        <v>14</v>
      </c>
      <c r="BC85" s="54" t="b">
        <f t="shared" si="15"/>
        <v>0</v>
      </c>
    </row>
    <row r="86" spans="2:55" x14ac:dyDescent="0.25">
      <c r="B86" t="s">
        <v>707</v>
      </c>
      <c r="C86" t="s">
        <v>708</v>
      </c>
      <c r="D86" t="s">
        <v>709</v>
      </c>
      <c r="E86" t="s">
        <v>710</v>
      </c>
      <c r="F86" t="s">
        <v>711</v>
      </c>
      <c r="H86" t="s">
        <v>707</v>
      </c>
      <c r="I86" t="s">
        <v>708</v>
      </c>
      <c r="J86" t="s">
        <v>709</v>
      </c>
      <c r="K86" t="s">
        <v>710</v>
      </c>
      <c r="L86" t="s">
        <v>711</v>
      </c>
      <c r="M86" s="54" t="b">
        <f t="shared" si="8"/>
        <v>0</v>
      </c>
      <c r="N86" t="s">
        <v>707</v>
      </c>
      <c r="O86" t="s">
        <v>708</v>
      </c>
      <c r="P86" t="s">
        <v>709</v>
      </c>
      <c r="Q86" t="s">
        <v>710</v>
      </c>
      <c r="R86" t="s">
        <v>711</v>
      </c>
      <c r="S86" s="54" t="b">
        <f t="shared" si="9"/>
        <v>0</v>
      </c>
      <c r="T86" t="s">
        <v>707</v>
      </c>
      <c r="U86" t="s">
        <v>708</v>
      </c>
      <c r="V86" t="s">
        <v>709</v>
      </c>
      <c r="W86" t="s">
        <v>710</v>
      </c>
      <c r="X86" t="s">
        <v>711</v>
      </c>
      <c r="Y86" s="54" t="b">
        <f t="shared" si="10"/>
        <v>0</v>
      </c>
      <c r="Z86" t="s">
        <v>707</v>
      </c>
      <c r="AA86" t="s">
        <v>708</v>
      </c>
      <c r="AB86" t="s">
        <v>709</v>
      </c>
      <c r="AC86" t="s">
        <v>710</v>
      </c>
      <c r="AD86" t="s">
        <v>711</v>
      </c>
      <c r="AE86" s="54" t="b">
        <f t="shared" si="11"/>
        <v>0</v>
      </c>
      <c r="AF86" t="s">
        <v>707</v>
      </c>
      <c r="AG86" t="s">
        <v>708</v>
      </c>
      <c r="AH86" t="s">
        <v>709</v>
      </c>
      <c r="AI86" t="s">
        <v>710</v>
      </c>
      <c r="AJ86" t="s">
        <v>711</v>
      </c>
      <c r="AK86" s="54" t="b">
        <f t="shared" si="12"/>
        <v>0</v>
      </c>
      <c r="AL86" t="s">
        <v>707</v>
      </c>
      <c r="AM86" t="s">
        <v>708</v>
      </c>
      <c r="AN86" t="s">
        <v>808</v>
      </c>
      <c r="AO86" t="s">
        <v>710</v>
      </c>
      <c r="AP86" t="s">
        <v>711</v>
      </c>
      <c r="AQ86" s="54" t="b">
        <f t="shared" si="13"/>
        <v>0</v>
      </c>
      <c r="AR86" t="s">
        <v>707</v>
      </c>
      <c r="AS86" t="s">
        <v>708</v>
      </c>
      <c r="AT86" t="s">
        <v>808</v>
      </c>
      <c r="AU86" t="s">
        <v>710</v>
      </c>
      <c r="AV86" t="s">
        <v>711</v>
      </c>
      <c r="AW86" s="54" t="b">
        <f t="shared" si="14"/>
        <v>0</v>
      </c>
      <c r="AX86" t="s">
        <v>707</v>
      </c>
      <c r="AY86" t="s">
        <v>708</v>
      </c>
      <c r="AZ86" t="s">
        <v>808</v>
      </c>
      <c r="BA86" t="s">
        <v>710</v>
      </c>
      <c r="BB86" t="s">
        <v>711</v>
      </c>
      <c r="BC86" s="54" t="b">
        <f t="shared" si="15"/>
        <v>0</v>
      </c>
    </row>
    <row r="87" spans="2:55" x14ac:dyDescent="0.25">
      <c r="B87" t="s">
        <v>712</v>
      </c>
      <c r="C87" t="s">
        <v>713</v>
      </c>
      <c r="D87" t="s">
        <v>714</v>
      </c>
      <c r="E87" t="s">
        <v>715</v>
      </c>
      <c r="F87" t="s">
        <v>716</v>
      </c>
      <c r="H87" t="s">
        <v>712</v>
      </c>
      <c r="I87" t="s">
        <v>713</v>
      </c>
      <c r="J87" t="s">
        <v>714</v>
      </c>
      <c r="K87" t="s">
        <v>715</v>
      </c>
      <c r="L87" t="s">
        <v>716</v>
      </c>
      <c r="M87" s="54" t="b">
        <f t="shared" si="8"/>
        <v>0</v>
      </c>
      <c r="N87" t="s">
        <v>712</v>
      </c>
      <c r="O87" t="s">
        <v>713</v>
      </c>
      <c r="P87" t="s">
        <v>714</v>
      </c>
      <c r="Q87" t="s">
        <v>715</v>
      </c>
      <c r="R87" t="s">
        <v>716</v>
      </c>
      <c r="S87" s="54" t="b">
        <f t="shared" si="9"/>
        <v>0</v>
      </c>
      <c r="T87" t="s">
        <v>712</v>
      </c>
      <c r="U87" t="s">
        <v>713</v>
      </c>
      <c r="V87" t="s">
        <v>714</v>
      </c>
      <c r="W87" t="s">
        <v>715</v>
      </c>
      <c r="X87" t="s">
        <v>716</v>
      </c>
      <c r="Y87" s="54" t="b">
        <f t="shared" si="10"/>
        <v>0</v>
      </c>
      <c r="Z87" t="s">
        <v>712</v>
      </c>
      <c r="AA87" t="s">
        <v>713</v>
      </c>
      <c r="AB87" t="s">
        <v>714</v>
      </c>
      <c r="AC87" t="s">
        <v>715</v>
      </c>
      <c r="AD87" t="s">
        <v>716</v>
      </c>
      <c r="AE87" s="54" t="b">
        <f t="shared" si="11"/>
        <v>0</v>
      </c>
      <c r="AF87" t="s">
        <v>712</v>
      </c>
      <c r="AG87" t="s">
        <v>713</v>
      </c>
      <c r="AH87" t="s">
        <v>714</v>
      </c>
      <c r="AI87" t="s">
        <v>715</v>
      </c>
      <c r="AJ87" t="s">
        <v>716</v>
      </c>
      <c r="AK87" s="54" t="b">
        <f t="shared" si="12"/>
        <v>0</v>
      </c>
      <c r="AL87" t="s">
        <v>712</v>
      </c>
      <c r="AM87" t="s">
        <v>713</v>
      </c>
      <c r="AN87" t="s">
        <v>809</v>
      </c>
      <c r="AO87" t="s">
        <v>715</v>
      </c>
      <c r="AP87" t="s">
        <v>716</v>
      </c>
      <c r="AQ87" s="54" t="b">
        <f t="shared" si="13"/>
        <v>0</v>
      </c>
      <c r="AR87" t="s">
        <v>712</v>
      </c>
      <c r="AS87" t="s">
        <v>713</v>
      </c>
      <c r="AT87" t="s">
        <v>809</v>
      </c>
      <c r="AU87" t="s">
        <v>715</v>
      </c>
      <c r="AV87" t="s">
        <v>716</v>
      </c>
      <c r="AW87" s="54" t="b">
        <f t="shared" si="14"/>
        <v>0</v>
      </c>
      <c r="AX87" t="s">
        <v>712</v>
      </c>
      <c r="AY87" t="s">
        <v>713</v>
      </c>
      <c r="AZ87" t="s">
        <v>809</v>
      </c>
      <c r="BA87" t="s">
        <v>715</v>
      </c>
      <c r="BB87" t="s">
        <v>716</v>
      </c>
      <c r="BC87" s="54" t="b">
        <f t="shared" si="15"/>
        <v>0</v>
      </c>
    </row>
    <row r="88" spans="2:55" x14ac:dyDescent="0.25">
      <c r="B88" t="s">
        <v>717</v>
      </c>
      <c r="C88" t="s">
        <v>525</v>
      </c>
      <c r="D88" t="s">
        <v>12</v>
      </c>
      <c r="E88" t="s">
        <v>13</v>
      </c>
      <c r="F88" t="s">
        <v>14</v>
      </c>
      <c r="H88" t="s">
        <v>717</v>
      </c>
      <c r="I88" t="s">
        <v>525</v>
      </c>
      <c r="J88" t="s">
        <v>12</v>
      </c>
      <c r="K88" t="s">
        <v>13</v>
      </c>
      <c r="L88" t="s">
        <v>14</v>
      </c>
      <c r="M88" s="54" t="b">
        <f t="shared" si="8"/>
        <v>0</v>
      </c>
      <c r="N88" t="s">
        <v>717</v>
      </c>
      <c r="O88" t="s">
        <v>525</v>
      </c>
      <c r="P88" t="s">
        <v>12</v>
      </c>
      <c r="Q88" t="s">
        <v>13</v>
      </c>
      <c r="R88" t="s">
        <v>14</v>
      </c>
      <c r="S88" s="54" t="b">
        <f t="shared" si="9"/>
        <v>0</v>
      </c>
      <c r="T88" t="s">
        <v>717</v>
      </c>
      <c r="U88" t="s">
        <v>525</v>
      </c>
      <c r="V88" t="s">
        <v>12</v>
      </c>
      <c r="W88" t="s">
        <v>13</v>
      </c>
      <c r="X88" t="s">
        <v>14</v>
      </c>
      <c r="Y88" s="54" t="b">
        <f t="shared" si="10"/>
        <v>0</v>
      </c>
      <c r="Z88" t="s">
        <v>717</v>
      </c>
      <c r="AA88" t="s">
        <v>525</v>
      </c>
      <c r="AB88" t="s">
        <v>12</v>
      </c>
      <c r="AC88" t="s">
        <v>13</v>
      </c>
      <c r="AD88" t="s">
        <v>14</v>
      </c>
      <c r="AE88" s="54" t="b">
        <f t="shared" si="11"/>
        <v>0</v>
      </c>
      <c r="AF88" t="s">
        <v>717</v>
      </c>
      <c r="AG88" t="s">
        <v>525</v>
      </c>
      <c r="AH88" t="s">
        <v>12</v>
      </c>
      <c r="AI88" t="s">
        <v>13</v>
      </c>
      <c r="AJ88" t="s">
        <v>14</v>
      </c>
      <c r="AK88" s="54" t="b">
        <f t="shared" si="12"/>
        <v>0</v>
      </c>
      <c r="AL88" t="s">
        <v>717</v>
      </c>
      <c r="AM88" t="s">
        <v>525</v>
      </c>
      <c r="AN88" t="s">
        <v>776</v>
      </c>
      <c r="AO88" t="s">
        <v>13</v>
      </c>
      <c r="AP88" t="s">
        <v>14</v>
      </c>
      <c r="AQ88" s="54" t="b">
        <f t="shared" si="13"/>
        <v>0</v>
      </c>
      <c r="AR88" t="s">
        <v>717</v>
      </c>
      <c r="AS88" t="s">
        <v>525</v>
      </c>
      <c r="AT88" t="s">
        <v>776</v>
      </c>
      <c r="AU88" t="s">
        <v>13</v>
      </c>
      <c r="AV88" t="s">
        <v>14</v>
      </c>
      <c r="AW88" s="54" t="b">
        <f t="shared" si="14"/>
        <v>0</v>
      </c>
      <c r="AX88" t="s">
        <v>717</v>
      </c>
      <c r="AY88" t="s">
        <v>525</v>
      </c>
      <c r="AZ88" t="s">
        <v>776</v>
      </c>
      <c r="BA88" t="s">
        <v>13</v>
      </c>
      <c r="BB88" t="s">
        <v>14</v>
      </c>
      <c r="BC88" s="54" t="b">
        <f t="shared" si="15"/>
        <v>0</v>
      </c>
    </row>
    <row r="89" spans="2:55" x14ac:dyDescent="0.25">
      <c r="B89" t="s">
        <v>718</v>
      </c>
      <c r="C89" t="s">
        <v>525</v>
      </c>
      <c r="D89" t="s">
        <v>12</v>
      </c>
      <c r="E89" t="s">
        <v>13</v>
      </c>
      <c r="F89" t="s">
        <v>14</v>
      </c>
      <c r="H89" t="s">
        <v>718</v>
      </c>
      <c r="I89" t="s">
        <v>525</v>
      </c>
      <c r="J89" t="s">
        <v>12</v>
      </c>
      <c r="K89" t="s">
        <v>13</v>
      </c>
      <c r="L89" t="s">
        <v>14</v>
      </c>
      <c r="M89" s="54" t="b">
        <f t="shared" si="8"/>
        <v>0</v>
      </c>
      <c r="N89" t="s">
        <v>718</v>
      </c>
      <c r="O89" t="s">
        <v>525</v>
      </c>
      <c r="P89" t="s">
        <v>12</v>
      </c>
      <c r="Q89" t="s">
        <v>13</v>
      </c>
      <c r="R89" t="s">
        <v>14</v>
      </c>
      <c r="S89" s="54" t="b">
        <f t="shared" si="9"/>
        <v>0</v>
      </c>
      <c r="T89" t="s">
        <v>718</v>
      </c>
      <c r="U89" t="s">
        <v>525</v>
      </c>
      <c r="V89" t="s">
        <v>12</v>
      </c>
      <c r="W89" t="s">
        <v>13</v>
      </c>
      <c r="X89" t="s">
        <v>14</v>
      </c>
      <c r="Y89" s="54" t="b">
        <f t="shared" si="10"/>
        <v>0</v>
      </c>
      <c r="Z89" t="s">
        <v>718</v>
      </c>
      <c r="AA89" t="s">
        <v>525</v>
      </c>
      <c r="AB89" t="s">
        <v>12</v>
      </c>
      <c r="AC89" t="s">
        <v>13</v>
      </c>
      <c r="AD89" t="s">
        <v>14</v>
      </c>
      <c r="AE89" s="54" t="b">
        <f t="shared" si="11"/>
        <v>0</v>
      </c>
      <c r="AF89" t="s">
        <v>718</v>
      </c>
      <c r="AG89" t="s">
        <v>525</v>
      </c>
      <c r="AH89" t="s">
        <v>12</v>
      </c>
      <c r="AI89" t="s">
        <v>13</v>
      </c>
      <c r="AJ89" t="s">
        <v>14</v>
      </c>
      <c r="AK89" s="54" t="b">
        <f t="shared" si="12"/>
        <v>0</v>
      </c>
      <c r="AL89" t="s">
        <v>718</v>
      </c>
      <c r="AM89" t="s">
        <v>525</v>
      </c>
      <c r="AN89" t="s">
        <v>776</v>
      </c>
      <c r="AO89" t="s">
        <v>13</v>
      </c>
      <c r="AP89" t="s">
        <v>14</v>
      </c>
      <c r="AQ89" s="54" t="b">
        <f t="shared" si="13"/>
        <v>0</v>
      </c>
      <c r="AR89" t="s">
        <v>718</v>
      </c>
      <c r="AS89" t="s">
        <v>525</v>
      </c>
      <c r="AT89" t="s">
        <v>776</v>
      </c>
      <c r="AU89" t="s">
        <v>13</v>
      </c>
      <c r="AV89" t="s">
        <v>14</v>
      </c>
      <c r="AW89" s="54" t="b">
        <f t="shared" si="14"/>
        <v>0</v>
      </c>
      <c r="AX89" t="s">
        <v>718</v>
      </c>
      <c r="AY89" t="s">
        <v>525</v>
      </c>
      <c r="AZ89" t="s">
        <v>776</v>
      </c>
      <c r="BA89" t="s">
        <v>13</v>
      </c>
      <c r="BB89" t="s">
        <v>14</v>
      </c>
      <c r="BC89" s="54" t="b">
        <f t="shared" si="15"/>
        <v>0</v>
      </c>
    </row>
    <row r="90" spans="2:55" x14ac:dyDescent="0.25">
      <c r="B90" t="s">
        <v>719</v>
      </c>
      <c r="C90" t="s">
        <v>525</v>
      </c>
      <c r="D90" t="s">
        <v>12</v>
      </c>
      <c r="E90" t="s">
        <v>13</v>
      </c>
      <c r="F90" t="s">
        <v>14</v>
      </c>
      <c r="H90" t="s">
        <v>719</v>
      </c>
      <c r="I90" t="s">
        <v>525</v>
      </c>
      <c r="J90" t="s">
        <v>12</v>
      </c>
      <c r="K90" t="s">
        <v>13</v>
      </c>
      <c r="L90" t="s">
        <v>14</v>
      </c>
      <c r="M90" s="54" t="b">
        <f t="shared" si="8"/>
        <v>0</v>
      </c>
      <c r="N90" t="s">
        <v>719</v>
      </c>
      <c r="O90" t="s">
        <v>525</v>
      </c>
      <c r="P90" t="s">
        <v>12</v>
      </c>
      <c r="Q90" t="s">
        <v>13</v>
      </c>
      <c r="R90" t="s">
        <v>14</v>
      </c>
      <c r="S90" s="54" t="b">
        <f t="shared" si="9"/>
        <v>0</v>
      </c>
      <c r="T90" t="s">
        <v>719</v>
      </c>
      <c r="U90" t="s">
        <v>525</v>
      </c>
      <c r="V90" t="s">
        <v>12</v>
      </c>
      <c r="W90" t="s">
        <v>13</v>
      </c>
      <c r="X90" t="s">
        <v>14</v>
      </c>
      <c r="Y90" s="54" t="b">
        <f t="shared" si="10"/>
        <v>0</v>
      </c>
      <c r="Z90" t="s">
        <v>719</v>
      </c>
      <c r="AA90" t="s">
        <v>525</v>
      </c>
      <c r="AB90" t="s">
        <v>12</v>
      </c>
      <c r="AC90" t="s">
        <v>13</v>
      </c>
      <c r="AD90" t="s">
        <v>14</v>
      </c>
      <c r="AE90" s="54" t="b">
        <f t="shared" si="11"/>
        <v>0</v>
      </c>
      <c r="AF90" t="s">
        <v>719</v>
      </c>
      <c r="AG90" t="s">
        <v>525</v>
      </c>
      <c r="AH90" t="s">
        <v>12</v>
      </c>
      <c r="AI90" t="s">
        <v>13</v>
      </c>
      <c r="AJ90" t="s">
        <v>14</v>
      </c>
      <c r="AK90" s="54" t="b">
        <f t="shared" si="12"/>
        <v>0</v>
      </c>
      <c r="AL90" t="s">
        <v>719</v>
      </c>
      <c r="AM90" t="s">
        <v>525</v>
      </c>
      <c r="AN90" t="s">
        <v>776</v>
      </c>
      <c r="AO90" t="s">
        <v>13</v>
      </c>
      <c r="AP90" t="s">
        <v>14</v>
      </c>
      <c r="AQ90" s="54" t="b">
        <f t="shared" si="13"/>
        <v>0</v>
      </c>
      <c r="AR90" t="s">
        <v>719</v>
      </c>
      <c r="AS90" t="s">
        <v>525</v>
      </c>
      <c r="AT90" t="s">
        <v>776</v>
      </c>
      <c r="AU90" t="s">
        <v>13</v>
      </c>
      <c r="AV90" t="s">
        <v>14</v>
      </c>
      <c r="AW90" s="54" t="b">
        <f t="shared" si="14"/>
        <v>0</v>
      </c>
      <c r="AX90" t="s">
        <v>719</v>
      </c>
      <c r="AY90" t="s">
        <v>525</v>
      </c>
      <c r="AZ90" t="s">
        <v>776</v>
      </c>
      <c r="BA90" t="s">
        <v>13</v>
      </c>
      <c r="BB90" t="s">
        <v>14</v>
      </c>
      <c r="BC90" s="54" t="b">
        <f t="shared" si="15"/>
        <v>0</v>
      </c>
    </row>
    <row r="91" spans="2:55" x14ac:dyDescent="0.25">
      <c r="B91" t="s">
        <v>10</v>
      </c>
      <c r="C91" t="s">
        <v>720</v>
      </c>
      <c r="D91" t="s">
        <v>12</v>
      </c>
      <c r="E91" t="s">
        <v>13</v>
      </c>
      <c r="F91" t="s">
        <v>14</v>
      </c>
      <c r="H91" t="s">
        <v>10</v>
      </c>
      <c r="I91" t="s">
        <v>720</v>
      </c>
      <c r="J91" t="s">
        <v>12</v>
      </c>
      <c r="K91" t="s">
        <v>13</v>
      </c>
      <c r="L91" t="s">
        <v>14</v>
      </c>
      <c r="M91" s="54" t="b">
        <f t="shared" si="8"/>
        <v>0</v>
      </c>
      <c r="N91" t="s">
        <v>10</v>
      </c>
      <c r="O91" t="s">
        <v>720</v>
      </c>
      <c r="P91" t="s">
        <v>12</v>
      </c>
      <c r="Q91" t="s">
        <v>13</v>
      </c>
      <c r="R91" t="s">
        <v>14</v>
      </c>
      <c r="S91" s="54" t="b">
        <f t="shared" si="9"/>
        <v>0</v>
      </c>
      <c r="T91" t="s">
        <v>10</v>
      </c>
      <c r="U91" t="s">
        <v>720</v>
      </c>
      <c r="V91" t="s">
        <v>12</v>
      </c>
      <c r="W91" t="s">
        <v>13</v>
      </c>
      <c r="X91" t="s">
        <v>14</v>
      </c>
      <c r="Y91" s="54" t="b">
        <f t="shared" si="10"/>
        <v>0</v>
      </c>
      <c r="Z91" t="s">
        <v>10</v>
      </c>
      <c r="AA91" t="s">
        <v>720</v>
      </c>
      <c r="AB91" t="s">
        <v>12</v>
      </c>
      <c r="AC91" t="s">
        <v>13</v>
      </c>
      <c r="AD91" t="s">
        <v>14</v>
      </c>
      <c r="AE91" s="54" t="b">
        <f t="shared" si="11"/>
        <v>0</v>
      </c>
      <c r="AF91" t="s">
        <v>10</v>
      </c>
      <c r="AG91" t="s">
        <v>720</v>
      </c>
      <c r="AH91" t="s">
        <v>12</v>
      </c>
      <c r="AI91" t="s">
        <v>13</v>
      </c>
      <c r="AJ91" t="s">
        <v>14</v>
      </c>
      <c r="AK91" s="54" t="b">
        <f t="shared" si="12"/>
        <v>0</v>
      </c>
      <c r="AL91" t="s">
        <v>10</v>
      </c>
      <c r="AM91" t="s">
        <v>720</v>
      </c>
      <c r="AN91" t="s">
        <v>776</v>
      </c>
      <c r="AO91" t="s">
        <v>13</v>
      </c>
      <c r="AP91" t="s">
        <v>14</v>
      </c>
      <c r="AQ91" s="54" t="b">
        <f t="shared" si="13"/>
        <v>0</v>
      </c>
      <c r="AR91" t="s">
        <v>10</v>
      </c>
      <c r="AS91" t="s">
        <v>720</v>
      </c>
      <c r="AT91" t="s">
        <v>776</v>
      </c>
      <c r="AU91" t="s">
        <v>13</v>
      </c>
      <c r="AV91" t="s">
        <v>14</v>
      </c>
      <c r="AW91" s="54" t="b">
        <f t="shared" si="14"/>
        <v>0</v>
      </c>
      <c r="AX91" t="s">
        <v>10</v>
      </c>
      <c r="AY91" t="s">
        <v>720</v>
      </c>
      <c r="AZ91" t="s">
        <v>776</v>
      </c>
      <c r="BA91" t="s">
        <v>13</v>
      </c>
      <c r="BB91" t="s">
        <v>14</v>
      </c>
      <c r="BC91" s="54" t="b">
        <f t="shared" si="15"/>
        <v>0</v>
      </c>
    </row>
    <row r="92" spans="2:55" x14ac:dyDescent="0.25">
      <c r="B92" t="s">
        <v>15</v>
      </c>
      <c r="C92" t="s">
        <v>721</v>
      </c>
      <c r="D92" t="s">
        <v>12</v>
      </c>
      <c r="E92" t="s">
        <v>13</v>
      </c>
      <c r="F92" t="s">
        <v>14</v>
      </c>
      <c r="H92" t="s">
        <v>15</v>
      </c>
      <c r="I92" t="s">
        <v>721</v>
      </c>
      <c r="J92" t="s">
        <v>12</v>
      </c>
      <c r="K92" t="s">
        <v>13</v>
      </c>
      <c r="L92" t="s">
        <v>14</v>
      </c>
      <c r="M92" s="54" t="b">
        <f t="shared" si="8"/>
        <v>0</v>
      </c>
      <c r="N92" t="s">
        <v>15</v>
      </c>
      <c r="O92" t="s">
        <v>721</v>
      </c>
      <c r="P92" t="s">
        <v>12</v>
      </c>
      <c r="Q92" t="s">
        <v>13</v>
      </c>
      <c r="R92" t="s">
        <v>14</v>
      </c>
      <c r="S92" s="54" t="b">
        <f t="shared" si="9"/>
        <v>0</v>
      </c>
      <c r="T92" t="s">
        <v>15</v>
      </c>
      <c r="U92" t="s">
        <v>721</v>
      </c>
      <c r="V92" t="s">
        <v>12</v>
      </c>
      <c r="W92" t="s">
        <v>13</v>
      </c>
      <c r="X92" t="s">
        <v>14</v>
      </c>
      <c r="Y92" s="54" t="b">
        <f t="shared" si="10"/>
        <v>0</v>
      </c>
      <c r="Z92" t="s">
        <v>15</v>
      </c>
      <c r="AA92" t="s">
        <v>721</v>
      </c>
      <c r="AB92" t="s">
        <v>12</v>
      </c>
      <c r="AC92" t="s">
        <v>13</v>
      </c>
      <c r="AD92" t="s">
        <v>14</v>
      </c>
      <c r="AE92" s="54" t="b">
        <f t="shared" si="11"/>
        <v>0</v>
      </c>
      <c r="AF92" t="s">
        <v>15</v>
      </c>
      <c r="AG92" t="s">
        <v>721</v>
      </c>
      <c r="AH92" t="s">
        <v>12</v>
      </c>
      <c r="AI92" t="s">
        <v>13</v>
      </c>
      <c r="AJ92" t="s">
        <v>14</v>
      </c>
      <c r="AK92" s="54" t="b">
        <f t="shared" si="12"/>
        <v>0</v>
      </c>
      <c r="AL92" t="s">
        <v>15</v>
      </c>
      <c r="AM92" t="s">
        <v>721</v>
      </c>
      <c r="AN92" t="s">
        <v>776</v>
      </c>
      <c r="AO92" t="s">
        <v>13</v>
      </c>
      <c r="AP92" t="s">
        <v>14</v>
      </c>
      <c r="AQ92" s="54" t="b">
        <f t="shared" si="13"/>
        <v>0</v>
      </c>
      <c r="AR92" t="s">
        <v>15</v>
      </c>
      <c r="AS92" t="s">
        <v>721</v>
      </c>
      <c r="AT92" t="s">
        <v>776</v>
      </c>
      <c r="AU92" t="s">
        <v>13</v>
      </c>
      <c r="AV92" t="s">
        <v>14</v>
      </c>
      <c r="AW92" s="54" t="b">
        <f t="shared" si="14"/>
        <v>0</v>
      </c>
      <c r="AX92" t="s">
        <v>15</v>
      </c>
      <c r="AY92" t="s">
        <v>721</v>
      </c>
      <c r="AZ92" t="s">
        <v>776</v>
      </c>
      <c r="BA92" t="s">
        <v>13</v>
      </c>
      <c r="BB92" t="s">
        <v>14</v>
      </c>
      <c r="BC92" s="54" t="b">
        <f t="shared" si="15"/>
        <v>0</v>
      </c>
    </row>
    <row r="93" spans="2:55" x14ac:dyDescent="0.25">
      <c r="B93" t="s">
        <v>17</v>
      </c>
      <c r="C93" t="s">
        <v>722</v>
      </c>
      <c r="D93" t="s">
        <v>421</v>
      </c>
      <c r="E93" t="s">
        <v>422</v>
      </c>
      <c r="F93" t="s">
        <v>14</v>
      </c>
      <c r="H93" t="s">
        <v>17</v>
      </c>
      <c r="I93" t="s">
        <v>722</v>
      </c>
      <c r="J93" t="s">
        <v>421</v>
      </c>
      <c r="K93" t="s">
        <v>422</v>
      </c>
      <c r="L93" t="s">
        <v>14</v>
      </c>
      <c r="M93" s="54" t="b">
        <f t="shared" si="8"/>
        <v>0</v>
      </c>
      <c r="N93" t="s">
        <v>17</v>
      </c>
      <c r="O93" t="s">
        <v>722</v>
      </c>
      <c r="P93" t="s">
        <v>421</v>
      </c>
      <c r="Q93" t="s">
        <v>422</v>
      </c>
      <c r="R93" t="s">
        <v>14</v>
      </c>
      <c r="S93" s="54" t="b">
        <f t="shared" si="9"/>
        <v>0</v>
      </c>
      <c r="T93" t="s">
        <v>17</v>
      </c>
      <c r="U93" t="s">
        <v>722</v>
      </c>
      <c r="V93" t="s">
        <v>421</v>
      </c>
      <c r="W93" t="s">
        <v>422</v>
      </c>
      <c r="X93" t="s">
        <v>14</v>
      </c>
      <c r="Y93" s="54" t="b">
        <f t="shared" si="10"/>
        <v>0</v>
      </c>
      <c r="Z93" t="s">
        <v>17</v>
      </c>
      <c r="AA93" t="s">
        <v>722</v>
      </c>
      <c r="AB93" t="s">
        <v>421</v>
      </c>
      <c r="AC93" t="s">
        <v>422</v>
      </c>
      <c r="AD93" t="s">
        <v>14</v>
      </c>
      <c r="AE93" s="54" t="b">
        <f t="shared" si="11"/>
        <v>0</v>
      </c>
      <c r="AF93" t="s">
        <v>17</v>
      </c>
      <c r="AG93" t="s">
        <v>722</v>
      </c>
      <c r="AH93" t="s">
        <v>421</v>
      </c>
      <c r="AI93" t="s">
        <v>422</v>
      </c>
      <c r="AJ93" t="s">
        <v>14</v>
      </c>
      <c r="AK93" s="54" t="b">
        <f t="shared" si="12"/>
        <v>0</v>
      </c>
      <c r="AL93" t="s">
        <v>17</v>
      </c>
      <c r="AM93" t="s">
        <v>722</v>
      </c>
      <c r="AN93" t="s">
        <v>810</v>
      </c>
      <c r="AO93" t="s">
        <v>422</v>
      </c>
      <c r="AP93" t="s">
        <v>14</v>
      </c>
      <c r="AQ93" s="54" t="b">
        <f t="shared" si="13"/>
        <v>0</v>
      </c>
      <c r="AR93" t="s">
        <v>17</v>
      </c>
      <c r="AS93" t="s">
        <v>722</v>
      </c>
      <c r="AT93" t="s">
        <v>810</v>
      </c>
      <c r="AU93" t="s">
        <v>422</v>
      </c>
      <c r="AV93" t="s">
        <v>14</v>
      </c>
      <c r="AW93" s="54" t="b">
        <f t="shared" si="14"/>
        <v>0</v>
      </c>
      <c r="AX93" t="s">
        <v>17</v>
      </c>
      <c r="AY93" t="s">
        <v>722</v>
      </c>
      <c r="AZ93" t="s">
        <v>810</v>
      </c>
      <c r="BA93" t="s">
        <v>422</v>
      </c>
      <c r="BB93" t="s">
        <v>14</v>
      </c>
      <c r="BC93" s="54" t="b">
        <f t="shared" si="15"/>
        <v>0</v>
      </c>
    </row>
    <row r="94" spans="2:55" x14ac:dyDescent="0.25">
      <c r="B94" t="s">
        <v>21</v>
      </c>
      <c r="C94" t="s">
        <v>723</v>
      </c>
      <c r="D94" t="s">
        <v>424</v>
      </c>
      <c r="E94" t="s">
        <v>425</v>
      </c>
      <c r="F94" t="s">
        <v>426</v>
      </c>
      <c r="H94" t="s">
        <v>21</v>
      </c>
      <c r="I94" t="s">
        <v>723</v>
      </c>
      <c r="J94" t="s">
        <v>424</v>
      </c>
      <c r="K94" t="s">
        <v>425</v>
      </c>
      <c r="L94" t="s">
        <v>426</v>
      </c>
      <c r="M94" s="54" t="b">
        <f t="shared" si="8"/>
        <v>0</v>
      </c>
      <c r="N94" t="s">
        <v>21</v>
      </c>
      <c r="O94" t="s">
        <v>723</v>
      </c>
      <c r="P94" t="s">
        <v>424</v>
      </c>
      <c r="Q94" t="s">
        <v>425</v>
      </c>
      <c r="R94" t="s">
        <v>426</v>
      </c>
      <c r="S94" s="54" t="b">
        <f t="shared" si="9"/>
        <v>0</v>
      </c>
      <c r="T94" t="s">
        <v>21</v>
      </c>
      <c r="U94" t="s">
        <v>723</v>
      </c>
      <c r="V94" t="s">
        <v>424</v>
      </c>
      <c r="W94" t="s">
        <v>425</v>
      </c>
      <c r="X94" t="s">
        <v>426</v>
      </c>
      <c r="Y94" s="54" t="b">
        <f t="shared" si="10"/>
        <v>0</v>
      </c>
      <c r="Z94" t="s">
        <v>21</v>
      </c>
      <c r="AA94" t="s">
        <v>723</v>
      </c>
      <c r="AB94" t="s">
        <v>424</v>
      </c>
      <c r="AC94" t="s">
        <v>425</v>
      </c>
      <c r="AD94" t="s">
        <v>426</v>
      </c>
      <c r="AE94" s="54" t="b">
        <f t="shared" si="11"/>
        <v>0</v>
      </c>
      <c r="AF94" t="s">
        <v>21</v>
      </c>
      <c r="AG94" t="s">
        <v>723</v>
      </c>
      <c r="AH94" t="s">
        <v>424</v>
      </c>
      <c r="AI94" t="s">
        <v>425</v>
      </c>
      <c r="AJ94" t="s">
        <v>426</v>
      </c>
      <c r="AK94" s="54" t="b">
        <f t="shared" si="12"/>
        <v>0</v>
      </c>
      <c r="AL94" t="s">
        <v>21</v>
      </c>
      <c r="AM94" t="s">
        <v>723</v>
      </c>
      <c r="AN94" t="s">
        <v>811</v>
      </c>
      <c r="AO94" t="s">
        <v>425</v>
      </c>
      <c r="AP94" t="s">
        <v>426</v>
      </c>
      <c r="AQ94" s="54" t="b">
        <f t="shared" si="13"/>
        <v>0</v>
      </c>
      <c r="AR94" t="s">
        <v>21</v>
      </c>
      <c r="AS94" t="s">
        <v>723</v>
      </c>
      <c r="AT94" t="s">
        <v>811</v>
      </c>
      <c r="AU94" t="s">
        <v>425</v>
      </c>
      <c r="AV94" t="s">
        <v>426</v>
      </c>
      <c r="AW94" s="54" t="b">
        <f t="shared" si="14"/>
        <v>0</v>
      </c>
      <c r="AX94" t="s">
        <v>21</v>
      </c>
      <c r="AY94" t="s">
        <v>723</v>
      </c>
      <c r="AZ94" t="s">
        <v>811</v>
      </c>
      <c r="BA94" t="s">
        <v>425</v>
      </c>
      <c r="BB94" t="s">
        <v>426</v>
      </c>
      <c r="BC94" s="54" t="b">
        <f t="shared" si="15"/>
        <v>0</v>
      </c>
    </row>
    <row r="95" spans="2:55" x14ac:dyDescent="0.25">
      <c r="B95" t="s">
        <v>26</v>
      </c>
      <c r="C95" t="s">
        <v>724</v>
      </c>
      <c r="D95" t="s">
        <v>428</v>
      </c>
      <c r="E95" t="s">
        <v>429</v>
      </c>
      <c r="F95" t="s">
        <v>14</v>
      </c>
      <c r="H95" t="s">
        <v>26</v>
      </c>
      <c r="I95" t="s">
        <v>724</v>
      </c>
      <c r="J95" t="s">
        <v>428</v>
      </c>
      <c r="K95" t="s">
        <v>429</v>
      </c>
      <c r="L95" t="s">
        <v>14</v>
      </c>
      <c r="M95" s="54" t="b">
        <f t="shared" si="8"/>
        <v>0</v>
      </c>
      <c r="N95" t="s">
        <v>26</v>
      </c>
      <c r="O95" t="s">
        <v>724</v>
      </c>
      <c r="P95" t="s">
        <v>428</v>
      </c>
      <c r="Q95" t="s">
        <v>429</v>
      </c>
      <c r="R95" t="s">
        <v>14</v>
      </c>
      <c r="S95" s="54" t="b">
        <f t="shared" si="9"/>
        <v>0</v>
      </c>
      <c r="T95" t="s">
        <v>26</v>
      </c>
      <c r="U95" t="s">
        <v>724</v>
      </c>
      <c r="V95" t="s">
        <v>428</v>
      </c>
      <c r="W95" t="s">
        <v>429</v>
      </c>
      <c r="X95" t="s">
        <v>14</v>
      </c>
      <c r="Y95" s="54" t="b">
        <f t="shared" si="10"/>
        <v>0</v>
      </c>
      <c r="Z95" t="s">
        <v>26</v>
      </c>
      <c r="AA95" t="s">
        <v>724</v>
      </c>
      <c r="AB95" t="s">
        <v>428</v>
      </c>
      <c r="AC95" t="s">
        <v>429</v>
      </c>
      <c r="AD95" t="s">
        <v>14</v>
      </c>
      <c r="AE95" s="54" t="b">
        <f t="shared" si="11"/>
        <v>0</v>
      </c>
      <c r="AF95" t="s">
        <v>26</v>
      </c>
      <c r="AG95" t="s">
        <v>724</v>
      </c>
      <c r="AH95" t="s">
        <v>428</v>
      </c>
      <c r="AI95" t="s">
        <v>429</v>
      </c>
      <c r="AJ95" t="s">
        <v>14</v>
      </c>
      <c r="AK95" s="54" t="b">
        <f t="shared" si="12"/>
        <v>0</v>
      </c>
      <c r="AL95" t="s">
        <v>26</v>
      </c>
      <c r="AM95" t="s">
        <v>724</v>
      </c>
      <c r="AN95" t="s">
        <v>812</v>
      </c>
      <c r="AO95" t="s">
        <v>429</v>
      </c>
      <c r="AP95" t="s">
        <v>14</v>
      </c>
      <c r="AQ95" s="54" t="b">
        <f t="shared" si="13"/>
        <v>0</v>
      </c>
      <c r="AR95" t="s">
        <v>26</v>
      </c>
      <c r="AS95" t="s">
        <v>724</v>
      </c>
      <c r="AT95" t="s">
        <v>812</v>
      </c>
      <c r="AU95" t="s">
        <v>429</v>
      </c>
      <c r="AV95" t="s">
        <v>14</v>
      </c>
      <c r="AW95" s="54" t="b">
        <f t="shared" si="14"/>
        <v>0</v>
      </c>
      <c r="AX95" t="s">
        <v>26</v>
      </c>
      <c r="AY95" t="s">
        <v>724</v>
      </c>
      <c r="AZ95" t="s">
        <v>812</v>
      </c>
      <c r="BA95" t="s">
        <v>429</v>
      </c>
      <c r="BB95" t="s">
        <v>14</v>
      </c>
      <c r="BC95" s="54" t="b">
        <f t="shared" si="15"/>
        <v>0</v>
      </c>
    </row>
    <row r="96" spans="2:55" x14ac:dyDescent="0.25">
      <c r="B96" t="s">
        <v>30</v>
      </c>
      <c r="C96" t="s">
        <v>725</v>
      </c>
      <c r="D96" t="s">
        <v>431</v>
      </c>
      <c r="E96" t="s">
        <v>432</v>
      </c>
      <c r="F96" t="s">
        <v>433</v>
      </c>
      <c r="H96" t="s">
        <v>30</v>
      </c>
      <c r="I96" t="s">
        <v>725</v>
      </c>
      <c r="J96" t="s">
        <v>431</v>
      </c>
      <c r="K96" t="s">
        <v>432</v>
      </c>
      <c r="L96" t="s">
        <v>433</v>
      </c>
      <c r="M96" s="54" t="b">
        <f t="shared" si="8"/>
        <v>0</v>
      </c>
      <c r="N96" t="s">
        <v>30</v>
      </c>
      <c r="O96" t="s">
        <v>725</v>
      </c>
      <c r="P96" t="s">
        <v>431</v>
      </c>
      <c r="Q96" t="s">
        <v>432</v>
      </c>
      <c r="R96" t="s">
        <v>433</v>
      </c>
      <c r="S96" s="54" t="b">
        <f t="shared" si="9"/>
        <v>0</v>
      </c>
      <c r="T96" t="s">
        <v>30</v>
      </c>
      <c r="U96" t="s">
        <v>725</v>
      </c>
      <c r="V96" t="s">
        <v>431</v>
      </c>
      <c r="W96" t="s">
        <v>432</v>
      </c>
      <c r="X96" t="s">
        <v>433</v>
      </c>
      <c r="Y96" s="54" t="b">
        <f t="shared" si="10"/>
        <v>0</v>
      </c>
      <c r="Z96" t="s">
        <v>30</v>
      </c>
      <c r="AA96" t="s">
        <v>725</v>
      </c>
      <c r="AB96" t="s">
        <v>431</v>
      </c>
      <c r="AC96" t="s">
        <v>432</v>
      </c>
      <c r="AD96" t="s">
        <v>433</v>
      </c>
      <c r="AE96" s="54" t="b">
        <f t="shared" si="11"/>
        <v>0</v>
      </c>
      <c r="AF96" t="s">
        <v>30</v>
      </c>
      <c r="AG96" t="s">
        <v>725</v>
      </c>
      <c r="AH96" t="s">
        <v>431</v>
      </c>
      <c r="AI96" t="s">
        <v>432</v>
      </c>
      <c r="AJ96" t="s">
        <v>433</v>
      </c>
      <c r="AK96" s="54" t="b">
        <f t="shared" si="12"/>
        <v>0</v>
      </c>
      <c r="AL96" t="s">
        <v>30</v>
      </c>
      <c r="AM96" t="s">
        <v>725</v>
      </c>
      <c r="AN96" t="s">
        <v>813</v>
      </c>
      <c r="AO96" t="s">
        <v>432</v>
      </c>
      <c r="AP96" t="s">
        <v>433</v>
      </c>
      <c r="AQ96" s="54" t="b">
        <f t="shared" si="13"/>
        <v>0</v>
      </c>
      <c r="AR96" t="s">
        <v>30</v>
      </c>
      <c r="AS96" t="s">
        <v>725</v>
      </c>
      <c r="AT96" t="s">
        <v>813</v>
      </c>
      <c r="AU96" t="s">
        <v>432</v>
      </c>
      <c r="AV96" t="s">
        <v>433</v>
      </c>
      <c r="AW96" s="54" t="b">
        <f t="shared" si="14"/>
        <v>0</v>
      </c>
      <c r="AX96" t="s">
        <v>30</v>
      </c>
      <c r="AY96" t="s">
        <v>725</v>
      </c>
      <c r="AZ96" t="s">
        <v>813</v>
      </c>
      <c r="BA96" t="s">
        <v>432</v>
      </c>
      <c r="BB96" t="s">
        <v>433</v>
      </c>
      <c r="BC96" s="54" t="b">
        <f t="shared" si="15"/>
        <v>0</v>
      </c>
    </row>
    <row r="97" spans="2:55" x14ac:dyDescent="0.25">
      <c r="B97" t="s">
        <v>35</v>
      </c>
      <c r="C97" t="s">
        <v>514</v>
      </c>
      <c r="D97" t="s">
        <v>37</v>
      </c>
      <c r="E97" t="s">
        <v>38</v>
      </c>
      <c r="F97" t="s">
        <v>14</v>
      </c>
      <c r="H97" t="s">
        <v>35</v>
      </c>
      <c r="I97" t="s">
        <v>514</v>
      </c>
      <c r="J97" t="s">
        <v>37</v>
      </c>
      <c r="K97" t="s">
        <v>38</v>
      </c>
      <c r="L97" t="s">
        <v>14</v>
      </c>
      <c r="M97" s="54" t="b">
        <f t="shared" si="8"/>
        <v>0</v>
      </c>
      <c r="N97" t="s">
        <v>35</v>
      </c>
      <c r="O97" t="s">
        <v>514</v>
      </c>
      <c r="P97" t="s">
        <v>37</v>
      </c>
      <c r="Q97" t="s">
        <v>38</v>
      </c>
      <c r="R97" t="s">
        <v>14</v>
      </c>
      <c r="S97" s="54" t="b">
        <f t="shared" si="9"/>
        <v>0</v>
      </c>
      <c r="T97" t="s">
        <v>35</v>
      </c>
      <c r="U97" t="s">
        <v>514</v>
      </c>
      <c r="V97" t="s">
        <v>37</v>
      </c>
      <c r="W97" t="s">
        <v>38</v>
      </c>
      <c r="X97" t="s">
        <v>14</v>
      </c>
      <c r="Y97" s="54" t="b">
        <f t="shared" si="10"/>
        <v>0</v>
      </c>
      <c r="Z97" t="s">
        <v>35</v>
      </c>
      <c r="AA97" t="s">
        <v>514</v>
      </c>
      <c r="AB97" t="s">
        <v>37</v>
      </c>
      <c r="AC97" t="s">
        <v>38</v>
      </c>
      <c r="AD97" t="s">
        <v>14</v>
      </c>
      <c r="AE97" s="54" t="b">
        <f t="shared" si="11"/>
        <v>0</v>
      </c>
      <c r="AF97" t="s">
        <v>35</v>
      </c>
      <c r="AG97" t="s">
        <v>514</v>
      </c>
      <c r="AH97" t="s">
        <v>37</v>
      </c>
      <c r="AI97" t="s">
        <v>38</v>
      </c>
      <c r="AJ97" t="s">
        <v>14</v>
      </c>
      <c r="AK97" s="54" t="b">
        <f t="shared" si="12"/>
        <v>0</v>
      </c>
      <c r="AL97" t="s">
        <v>35</v>
      </c>
      <c r="AM97" t="s">
        <v>514</v>
      </c>
      <c r="AN97" t="s">
        <v>814</v>
      </c>
      <c r="AO97" t="s">
        <v>38</v>
      </c>
      <c r="AP97" t="s">
        <v>14</v>
      </c>
      <c r="AQ97" s="54" t="b">
        <f t="shared" si="13"/>
        <v>0</v>
      </c>
      <c r="AR97" t="s">
        <v>35</v>
      </c>
      <c r="AS97" t="s">
        <v>514</v>
      </c>
      <c r="AT97" t="s">
        <v>814</v>
      </c>
      <c r="AU97" t="s">
        <v>38</v>
      </c>
      <c r="AV97" t="s">
        <v>14</v>
      </c>
      <c r="AW97" s="54" t="b">
        <f t="shared" si="14"/>
        <v>0</v>
      </c>
      <c r="AX97" t="s">
        <v>35</v>
      </c>
      <c r="AY97" t="s">
        <v>514</v>
      </c>
      <c r="AZ97" t="s">
        <v>814</v>
      </c>
      <c r="BA97" t="s">
        <v>38</v>
      </c>
      <c r="BB97" t="s">
        <v>14</v>
      </c>
      <c r="BC97" s="54" t="b">
        <f t="shared" si="15"/>
        <v>0</v>
      </c>
    </row>
    <row r="98" spans="2:55" x14ac:dyDescent="0.25">
      <c r="B98" t="s">
        <v>39</v>
      </c>
      <c r="C98" t="s">
        <v>516</v>
      </c>
      <c r="D98" t="s">
        <v>41</v>
      </c>
      <c r="E98" t="s">
        <v>42</v>
      </c>
      <c r="F98" t="s">
        <v>43</v>
      </c>
      <c r="H98" t="s">
        <v>39</v>
      </c>
      <c r="I98" t="s">
        <v>516</v>
      </c>
      <c r="J98" t="s">
        <v>41</v>
      </c>
      <c r="K98" t="s">
        <v>42</v>
      </c>
      <c r="L98" t="s">
        <v>43</v>
      </c>
      <c r="M98" s="54" t="b">
        <f t="shared" si="8"/>
        <v>0</v>
      </c>
      <c r="N98" t="s">
        <v>39</v>
      </c>
      <c r="O98" t="s">
        <v>516</v>
      </c>
      <c r="P98" t="s">
        <v>41</v>
      </c>
      <c r="Q98" t="s">
        <v>42</v>
      </c>
      <c r="R98" t="s">
        <v>43</v>
      </c>
      <c r="S98" s="54" t="b">
        <f t="shared" si="9"/>
        <v>0</v>
      </c>
      <c r="T98" t="s">
        <v>39</v>
      </c>
      <c r="U98" t="s">
        <v>516</v>
      </c>
      <c r="V98" t="s">
        <v>41</v>
      </c>
      <c r="W98" t="s">
        <v>42</v>
      </c>
      <c r="X98" t="s">
        <v>43</v>
      </c>
      <c r="Y98" s="54" t="b">
        <f t="shared" si="10"/>
        <v>0</v>
      </c>
      <c r="Z98" t="s">
        <v>39</v>
      </c>
      <c r="AA98" t="s">
        <v>516</v>
      </c>
      <c r="AB98" t="s">
        <v>41</v>
      </c>
      <c r="AC98" t="s">
        <v>42</v>
      </c>
      <c r="AD98" t="s">
        <v>43</v>
      </c>
      <c r="AE98" s="54" t="b">
        <f t="shared" si="11"/>
        <v>0</v>
      </c>
      <c r="AF98" t="s">
        <v>39</v>
      </c>
      <c r="AG98" t="s">
        <v>516</v>
      </c>
      <c r="AH98" t="s">
        <v>41</v>
      </c>
      <c r="AI98" t="s">
        <v>42</v>
      </c>
      <c r="AJ98" t="s">
        <v>43</v>
      </c>
      <c r="AK98" s="54" t="b">
        <f t="shared" si="12"/>
        <v>0</v>
      </c>
      <c r="AL98" t="s">
        <v>39</v>
      </c>
      <c r="AM98" t="s">
        <v>516</v>
      </c>
      <c r="AN98" t="s">
        <v>815</v>
      </c>
      <c r="AO98" t="s">
        <v>42</v>
      </c>
      <c r="AP98" t="s">
        <v>43</v>
      </c>
      <c r="AQ98" s="54" t="b">
        <f t="shared" si="13"/>
        <v>0</v>
      </c>
      <c r="AR98" t="s">
        <v>39</v>
      </c>
      <c r="AS98" t="s">
        <v>516</v>
      </c>
      <c r="AT98" t="s">
        <v>815</v>
      </c>
      <c r="AU98" t="s">
        <v>42</v>
      </c>
      <c r="AV98" t="s">
        <v>43</v>
      </c>
      <c r="AW98" s="54" t="b">
        <f t="shared" si="14"/>
        <v>0</v>
      </c>
      <c r="AX98" t="s">
        <v>39</v>
      </c>
      <c r="AY98" t="s">
        <v>516</v>
      </c>
      <c r="AZ98" t="s">
        <v>815</v>
      </c>
      <c r="BA98" t="s">
        <v>42</v>
      </c>
      <c r="BB98" t="s">
        <v>43</v>
      </c>
      <c r="BC98" s="54" t="b">
        <f t="shared" si="15"/>
        <v>0</v>
      </c>
    </row>
    <row r="99" spans="2:55" x14ac:dyDescent="0.25">
      <c r="B99" t="s">
        <v>44</v>
      </c>
      <c r="C99" t="s">
        <v>514</v>
      </c>
      <c r="D99" t="s">
        <v>37</v>
      </c>
      <c r="E99" t="s">
        <v>38</v>
      </c>
      <c r="F99" t="s">
        <v>14</v>
      </c>
      <c r="H99" t="s">
        <v>44</v>
      </c>
      <c r="I99" t="s">
        <v>514</v>
      </c>
      <c r="J99" t="s">
        <v>37</v>
      </c>
      <c r="K99" t="s">
        <v>38</v>
      </c>
      <c r="L99" t="s">
        <v>14</v>
      </c>
      <c r="M99" s="54" t="b">
        <f t="shared" si="8"/>
        <v>0</v>
      </c>
      <c r="N99" t="s">
        <v>44</v>
      </c>
      <c r="O99" t="s">
        <v>514</v>
      </c>
      <c r="P99" t="s">
        <v>37</v>
      </c>
      <c r="Q99" t="s">
        <v>38</v>
      </c>
      <c r="R99" t="s">
        <v>14</v>
      </c>
      <c r="S99" s="54" t="b">
        <f t="shared" si="9"/>
        <v>0</v>
      </c>
      <c r="T99" t="s">
        <v>44</v>
      </c>
      <c r="U99" t="s">
        <v>514</v>
      </c>
      <c r="V99" t="s">
        <v>37</v>
      </c>
      <c r="W99" t="s">
        <v>38</v>
      </c>
      <c r="X99" t="s">
        <v>14</v>
      </c>
      <c r="Y99" s="54" t="b">
        <f t="shared" si="10"/>
        <v>0</v>
      </c>
      <c r="Z99" t="s">
        <v>44</v>
      </c>
      <c r="AA99" t="s">
        <v>514</v>
      </c>
      <c r="AB99" t="s">
        <v>37</v>
      </c>
      <c r="AC99" t="s">
        <v>38</v>
      </c>
      <c r="AD99" t="s">
        <v>14</v>
      </c>
      <c r="AE99" s="54" t="b">
        <f t="shared" si="11"/>
        <v>0</v>
      </c>
      <c r="AF99" t="s">
        <v>44</v>
      </c>
      <c r="AG99" t="s">
        <v>514</v>
      </c>
      <c r="AH99" t="s">
        <v>37</v>
      </c>
      <c r="AI99" t="s">
        <v>38</v>
      </c>
      <c r="AJ99" t="s">
        <v>14</v>
      </c>
      <c r="AK99" s="54" t="b">
        <f t="shared" si="12"/>
        <v>0</v>
      </c>
      <c r="AL99" t="s">
        <v>44</v>
      </c>
      <c r="AM99" t="s">
        <v>514</v>
      </c>
      <c r="AN99" t="s">
        <v>814</v>
      </c>
      <c r="AO99" t="s">
        <v>38</v>
      </c>
      <c r="AP99" t="s">
        <v>14</v>
      </c>
      <c r="AQ99" s="54" t="b">
        <f t="shared" si="13"/>
        <v>0</v>
      </c>
      <c r="AR99" t="s">
        <v>44</v>
      </c>
      <c r="AS99" t="s">
        <v>514</v>
      </c>
      <c r="AT99" t="s">
        <v>814</v>
      </c>
      <c r="AU99" t="s">
        <v>38</v>
      </c>
      <c r="AV99" t="s">
        <v>14</v>
      </c>
      <c r="AW99" s="54" t="b">
        <f t="shared" si="14"/>
        <v>0</v>
      </c>
      <c r="AX99" t="s">
        <v>44</v>
      </c>
      <c r="AY99" t="s">
        <v>514</v>
      </c>
      <c r="AZ99" t="s">
        <v>814</v>
      </c>
      <c r="BA99" t="s">
        <v>38</v>
      </c>
      <c r="BB99" t="s">
        <v>14</v>
      </c>
      <c r="BC99" s="54" t="b">
        <f t="shared" si="15"/>
        <v>0</v>
      </c>
    </row>
    <row r="100" spans="2:55" x14ac:dyDescent="0.25">
      <c r="B100" t="s">
        <v>45</v>
      </c>
      <c r="C100" t="s">
        <v>516</v>
      </c>
      <c r="D100" t="s">
        <v>41</v>
      </c>
      <c r="E100" t="s">
        <v>42</v>
      </c>
      <c r="F100" t="s">
        <v>43</v>
      </c>
      <c r="H100" t="s">
        <v>45</v>
      </c>
      <c r="I100" t="s">
        <v>516</v>
      </c>
      <c r="J100" t="s">
        <v>41</v>
      </c>
      <c r="K100" t="s">
        <v>42</v>
      </c>
      <c r="L100" t="s">
        <v>43</v>
      </c>
      <c r="M100" s="54" t="b">
        <f t="shared" si="8"/>
        <v>0</v>
      </c>
      <c r="N100" t="s">
        <v>45</v>
      </c>
      <c r="O100" t="s">
        <v>516</v>
      </c>
      <c r="P100" t="s">
        <v>41</v>
      </c>
      <c r="Q100" t="s">
        <v>42</v>
      </c>
      <c r="R100" t="s">
        <v>43</v>
      </c>
      <c r="S100" s="54" t="b">
        <f t="shared" si="9"/>
        <v>0</v>
      </c>
      <c r="T100" t="s">
        <v>45</v>
      </c>
      <c r="U100" t="s">
        <v>516</v>
      </c>
      <c r="V100" t="s">
        <v>41</v>
      </c>
      <c r="W100" t="s">
        <v>42</v>
      </c>
      <c r="X100" t="s">
        <v>43</v>
      </c>
      <c r="Y100" s="54" t="b">
        <f t="shared" si="10"/>
        <v>0</v>
      </c>
      <c r="Z100" t="s">
        <v>45</v>
      </c>
      <c r="AA100" t="s">
        <v>516</v>
      </c>
      <c r="AB100" t="s">
        <v>41</v>
      </c>
      <c r="AC100" t="s">
        <v>42</v>
      </c>
      <c r="AD100" t="s">
        <v>43</v>
      </c>
      <c r="AE100" s="54" t="b">
        <f t="shared" si="11"/>
        <v>0</v>
      </c>
      <c r="AF100" t="s">
        <v>45</v>
      </c>
      <c r="AG100" t="s">
        <v>516</v>
      </c>
      <c r="AH100" t="s">
        <v>41</v>
      </c>
      <c r="AI100" t="s">
        <v>42</v>
      </c>
      <c r="AJ100" t="s">
        <v>43</v>
      </c>
      <c r="AK100" s="54" t="b">
        <f t="shared" si="12"/>
        <v>0</v>
      </c>
      <c r="AL100" t="s">
        <v>45</v>
      </c>
      <c r="AM100" t="s">
        <v>516</v>
      </c>
      <c r="AN100" t="s">
        <v>815</v>
      </c>
      <c r="AO100" t="s">
        <v>42</v>
      </c>
      <c r="AP100" t="s">
        <v>43</v>
      </c>
      <c r="AQ100" s="54" t="b">
        <f t="shared" si="13"/>
        <v>0</v>
      </c>
      <c r="AR100" t="s">
        <v>45</v>
      </c>
      <c r="AS100" t="s">
        <v>516</v>
      </c>
      <c r="AT100" t="s">
        <v>815</v>
      </c>
      <c r="AU100" t="s">
        <v>42</v>
      </c>
      <c r="AV100" t="s">
        <v>43</v>
      </c>
      <c r="AW100" s="54" t="b">
        <f t="shared" si="14"/>
        <v>0</v>
      </c>
      <c r="AX100" t="s">
        <v>45</v>
      </c>
      <c r="AY100" t="s">
        <v>516</v>
      </c>
      <c r="AZ100" t="s">
        <v>815</v>
      </c>
      <c r="BA100" t="s">
        <v>42</v>
      </c>
      <c r="BB100" t="s">
        <v>43</v>
      </c>
      <c r="BC100" s="54" t="b">
        <f t="shared" si="15"/>
        <v>0</v>
      </c>
    </row>
    <row r="101" spans="2:55" x14ac:dyDescent="0.25">
      <c r="B101" t="s">
        <v>47</v>
      </c>
      <c r="C101" t="s">
        <v>726</v>
      </c>
      <c r="D101" t="s">
        <v>37</v>
      </c>
      <c r="E101" t="s">
        <v>38</v>
      </c>
      <c r="F101" t="s">
        <v>14</v>
      </c>
      <c r="H101" t="s">
        <v>47</v>
      </c>
      <c r="I101" t="s">
        <v>726</v>
      </c>
      <c r="J101" t="s">
        <v>37</v>
      </c>
      <c r="K101" t="s">
        <v>38</v>
      </c>
      <c r="L101" t="s">
        <v>14</v>
      </c>
      <c r="M101" s="54" t="b">
        <f t="shared" si="8"/>
        <v>0</v>
      </c>
      <c r="N101" t="s">
        <v>47</v>
      </c>
      <c r="O101" t="s">
        <v>726</v>
      </c>
      <c r="P101" t="s">
        <v>37</v>
      </c>
      <c r="Q101" t="s">
        <v>38</v>
      </c>
      <c r="R101" t="s">
        <v>14</v>
      </c>
      <c r="S101" s="54" t="b">
        <f t="shared" si="9"/>
        <v>0</v>
      </c>
      <c r="T101" t="s">
        <v>47</v>
      </c>
      <c r="U101" t="s">
        <v>726</v>
      </c>
      <c r="V101" t="s">
        <v>37</v>
      </c>
      <c r="W101" t="s">
        <v>38</v>
      </c>
      <c r="X101" t="s">
        <v>14</v>
      </c>
      <c r="Y101" s="54" t="b">
        <f t="shared" si="10"/>
        <v>0</v>
      </c>
      <c r="Z101" t="s">
        <v>47</v>
      </c>
      <c r="AA101" t="s">
        <v>726</v>
      </c>
      <c r="AB101" t="s">
        <v>37</v>
      </c>
      <c r="AC101" t="s">
        <v>38</v>
      </c>
      <c r="AD101" t="s">
        <v>14</v>
      </c>
      <c r="AE101" s="54" t="b">
        <f t="shared" si="11"/>
        <v>0</v>
      </c>
      <c r="AF101" t="s">
        <v>47</v>
      </c>
      <c r="AG101" t="s">
        <v>726</v>
      </c>
      <c r="AH101" t="s">
        <v>37</v>
      </c>
      <c r="AI101" t="s">
        <v>38</v>
      </c>
      <c r="AJ101" t="s">
        <v>14</v>
      </c>
      <c r="AK101" s="54" t="b">
        <f t="shared" si="12"/>
        <v>0</v>
      </c>
      <c r="AL101" t="s">
        <v>47</v>
      </c>
      <c r="AM101" t="s">
        <v>726</v>
      </c>
      <c r="AN101" t="s">
        <v>814</v>
      </c>
      <c r="AO101" t="s">
        <v>38</v>
      </c>
      <c r="AP101" t="s">
        <v>14</v>
      </c>
      <c r="AQ101" s="54" t="b">
        <f t="shared" si="13"/>
        <v>0</v>
      </c>
      <c r="AR101" t="s">
        <v>47</v>
      </c>
      <c r="AS101" t="s">
        <v>726</v>
      </c>
      <c r="AT101" t="s">
        <v>814</v>
      </c>
      <c r="AU101" t="s">
        <v>38</v>
      </c>
      <c r="AV101" t="s">
        <v>14</v>
      </c>
      <c r="AW101" s="54" t="b">
        <f t="shared" si="14"/>
        <v>0</v>
      </c>
      <c r="AX101" t="s">
        <v>47</v>
      </c>
      <c r="AY101" t="s">
        <v>726</v>
      </c>
      <c r="AZ101" t="s">
        <v>814</v>
      </c>
      <c r="BA101" t="s">
        <v>38</v>
      </c>
      <c r="BB101" t="s">
        <v>14</v>
      </c>
      <c r="BC101" s="54" t="b">
        <f t="shared" si="15"/>
        <v>0</v>
      </c>
    </row>
    <row r="102" spans="2:55" x14ac:dyDescent="0.25">
      <c r="B102" t="s">
        <v>49</v>
      </c>
      <c r="C102" t="s">
        <v>727</v>
      </c>
      <c r="D102" t="s">
        <v>728</v>
      </c>
      <c r="E102" t="s">
        <v>729</v>
      </c>
      <c r="F102" t="s">
        <v>43</v>
      </c>
      <c r="H102" t="s">
        <v>49</v>
      </c>
      <c r="I102" t="s">
        <v>727</v>
      </c>
      <c r="J102" t="s">
        <v>728</v>
      </c>
      <c r="K102" t="s">
        <v>729</v>
      </c>
      <c r="L102" t="s">
        <v>43</v>
      </c>
      <c r="M102" s="54" t="b">
        <f t="shared" si="8"/>
        <v>0</v>
      </c>
      <c r="N102" t="s">
        <v>49</v>
      </c>
      <c r="O102" t="s">
        <v>727</v>
      </c>
      <c r="P102" t="s">
        <v>728</v>
      </c>
      <c r="Q102" t="s">
        <v>729</v>
      </c>
      <c r="R102" t="s">
        <v>43</v>
      </c>
      <c r="S102" s="54" t="b">
        <f t="shared" si="9"/>
        <v>0</v>
      </c>
      <c r="T102" t="s">
        <v>49</v>
      </c>
      <c r="U102" t="s">
        <v>727</v>
      </c>
      <c r="V102" t="s">
        <v>728</v>
      </c>
      <c r="W102" t="s">
        <v>729</v>
      </c>
      <c r="X102" t="s">
        <v>43</v>
      </c>
      <c r="Y102" s="54" t="b">
        <f t="shared" si="10"/>
        <v>0</v>
      </c>
      <c r="Z102" t="s">
        <v>49</v>
      </c>
      <c r="AA102" t="s">
        <v>727</v>
      </c>
      <c r="AB102" t="s">
        <v>728</v>
      </c>
      <c r="AC102" t="s">
        <v>729</v>
      </c>
      <c r="AD102" t="s">
        <v>43</v>
      </c>
      <c r="AE102" s="54" t="b">
        <f t="shared" si="11"/>
        <v>0</v>
      </c>
      <c r="AF102" t="s">
        <v>49</v>
      </c>
      <c r="AG102" t="s">
        <v>727</v>
      </c>
      <c r="AH102" t="s">
        <v>728</v>
      </c>
      <c r="AI102" s="61" t="s">
        <v>729</v>
      </c>
      <c r="AJ102" t="s">
        <v>43</v>
      </c>
      <c r="AK102" s="54" t="b">
        <f t="shared" si="12"/>
        <v>0</v>
      </c>
      <c r="AL102" t="s">
        <v>49</v>
      </c>
      <c r="AM102" t="s">
        <v>727</v>
      </c>
      <c r="AN102" t="s">
        <v>816</v>
      </c>
      <c r="AO102" t="s">
        <v>729</v>
      </c>
      <c r="AP102" t="s">
        <v>43</v>
      </c>
      <c r="AQ102" s="54" t="b">
        <f t="shared" si="13"/>
        <v>0</v>
      </c>
      <c r="AR102" t="s">
        <v>49</v>
      </c>
      <c r="AS102" t="s">
        <v>727</v>
      </c>
      <c r="AT102" t="s">
        <v>816</v>
      </c>
      <c r="AU102" t="s">
        <v>729</v>
      </c>
      <c r="AV102" t="s">
        <v>43</v>
      </c>
      <c r="AW102" s="54" t="b">
        <f t="shared" si="14"/>
        <v>0</v>
      </c>
      <c r="AX102" t="s">
        <v>49</v>
      </c>
      <c r="AY102" t="s">
        <v>727</v>
      </c>
      <c r="AZ102" t="s">
        <v>816</v>
      </c>
      <c r="BA102" t="s">
        <v>729</v>
      </c>
      <c r="BB102" t="s">
        <v>43</v>
      </c>
      <c r="BC102" s="54" t="b">
        <f t="shared" si="15"/>
        <v>0</v>
      </c>
    </row>
    <row r="103" spans="2:55" x14ac:dyDescent="0.25">
      <c r="B103" t="s">
        <v>53</v>
      </c>
      <c r="C103" t="s">
        <v>730</v>
      </c>
      <c r="D103" t="s">
        <v>731</v>
      </c>
      <c r="E103" t="s">
        <v>732</v>
      </c>
      <c r="F103" t="s">
        <v>733</v>
      </c>
      <c r="H103" t="s">
        <v>53</v>
      </c>
      <c r="I103" t="s">
        <v>730</v>
      </c>
      <c r="J103" t="s">
        <v>731</v>
      </c>
      <c r="K103" t="s">
        <v>732</v>
      </c>
      <c r="L103" t="s">
        <v>733</v>
      </c>
      <c r="M103" s="54" t="b">
        <f t="shared" si="8"/>
        <v>0</v>
      </c>
      <c r="N103" t="s">
        <v>53</v>
      </c>
      <c r="O103" t="s">
        <v>730</v>
      </c>
      <c r="P103" t="s">
        <v>731</v>
      </c>
      <c r="Q103" t="s">
        <v>732</v>
      </c>
      <c r="R103" t="s">
        <v>733</v>
      </c>
      <c r="S103" s="54" t="b">
        <f t="shared" si="9"/>
        <v>0</v>
      </c>
      <c r="T103" t="s">
        <v>53</v>
      </c>
      <c r="U103" t="s">
        <v>730</v>
      </c>
      <c r="V103" t="s">
        <v>731</v>
      </c>
      <c r="W103" t="s">
        <v>732</v>
      </c>
      <c r="X103" t="s">
        <v>733</v>
      </c>
      <c r="Y103" s="54" t="b">
        <f t="shared" si="10"/>
        <v>0</v>
      </c>
      <c r="Z103" t="s">
        <v>53</v>
      </c>
      <c r="AA103" t="s">
        <v>730</v>
      </c>
      <c r="AB103" t="s">
        <v>731</v>
      </c>
      <c r="AC103" t="s">
        <v>732</v>
      </c>
      <c r="AD103" t="s">
        <v>733</v>
      </c>
      <c r="AE103" s="54" t="b">
        <f t="shared" si="11"/>
        <v>0</v>
      </c>
      <c r="AF103" t="s">
        <v>53</v>
      </c>
      <c r="AG103" t="s">
        <v>730</v>
      </c>
      <c r="AH103" t="s">
        <v>731</v>
      </c>
      <c r="AI103" s="62" t="s">
        <v>732</v>
      </c>
      <c r="AJ103" t="s">
        <v>733</v>
      </c>
      <c r="AK103" s="54" t="b">
        <f t="shared" si="12"/>
        <v>0</v>
      </c>
      <c r="AL103" t="s">
        <v>53</v>
      </c>
      <c r="AM103" t="s">
        <v>730</v>
      </c>
      <c r="AN103" t="s">
        <v>817</v>
      </c>
      <c r="AO103" t="s">
        <v>732</v>
      </c>
      <c r="AP103" t="s">
        <v>733</v>
      </c>
      <c r="AQ103" s="54" t="b">
        <f t="shared" si="13"/>
        <v>0</v>
      </c>
      <c r="AR103" t="s">
        <v>53</v>
      </c>
      <c r="AS103" t="s">
        <v>730</v>
      </c>
      <c r="AT103" t="s">
        <v>817</v>
      </c>
      <c r="AU103" t="s">
        <v>732</v>
      </c>
      <c r="AV103" t="s">
        <v>733</v>
      </c>
      <c r="AW103" s="54" t="b">
        <f t="shared" si="14"/>
        <v>0</v>
      </c>
      <c r="AX103" t="s">
        <v>53</v>
      </c>
      <c r="AY103" t="s">
        <v>730</v>
      </c>
      <c r="AZ103" t="s">
        <v>817</v>
      </c>
      <c r="BA103" t="s">
        <v>732</v>
      </c>
      <c r="BB103" t="s">
        <v>733</v>
      </c>
      <c r="BC103" s="54" t="b">
        <f t="shared" si="15"/>
        <v>0</v>
      </c>
    </row>
    <row r="104" spans="2:55" s="13" customFormat="1" x14ac:dyDescent="0.25">
      <c r="B104" s="13" t="s">
        <v>58</v>
      </c>
      <c r="C104" s="13" t="s">
        <v>734</v>
      </c>
      <c r="D104" s="13" t="s">
        <v>60</v>
      </c>
      <c r="E104" s="13" t="s">
        <v>61</v>
      </c>
      <c r="F104" s="13" t="s">
        <v>14</v>
      </c>
      <c r="H104" s="13" t="s">
        <v>58</v>
      </c>
      <c r="I104" s="13" t="s">
        <v>734</v>
      </c>
      <c r="J104" s="13" t="s">
        <v>60</v>
      </c>
      <c r="K104" s="13" t="s">
        <v>61</v>
      </c>
      <c r="L104" s="13" t="s">
        <v>14</v>
      </c>
      <c r="M104" s="13" t="b">
        <f t="shared" si="8"/>
        <v>0</v>
      </c>
      <c r="N104" s="13" t="s">
        <v>58</v>
      </c>
      <c r="O104" s="13" t="s">
        <v>734</v>
      </c>
      <c r="P104" s="13" t="s">
        <v>60</v>
      </c>
      <c r="Q104" s="13" t="s">
        <v>61</v>
      </c>
      <c r="R104" s="13" t="s">
        <v>14</v>
      </c>
      <c r="S104" s="13" t="b">
        <f t="shared" si="9"/>
        <v>0</v>
      </c>
      <c r="T104" s="13" t="s">
        <v>58</v>
      </c>
      <c r="U104" s="13" t="s">
        <v>734</v>
      </c>
      <c r="V104" s="13" t="s">
        <v>60</v>
      </c>
      <c r="W104" s="13" t="s">
        <v>61</v>
      </c>
      <c r="X104" s="13" t="s">
        <v>14</v>
      </c>
      <c r="Y104" s="13" t="b">
        <f t="shared" si="10"/>
        <v>0</v>
      </c>
      <c r="Z104" s="13" t="s">
        <v>58</v>
      </c>
      <c r="AA104" s="13" t="s">
        <v>734</v>
      </c>
      <c r="AB104" s="13" t="s">
        <v>60</v>
      </c>
      <c r="AC104" s="13" t="s">
        <v>61</v>
      </c>
      <c r="AD104" s="13" t="s">
        <v>14</v>
      </c>
      <c r="AE104" s="13" t="b">
        <f t="shared" si="11"/>
        <v>0</v>
      </c>
      <c r="AF104" s="13" t="s">
        <v>58</v>
      </c>
      <c r="AG104" s="13" t="s">
        <v>734</v>
      </c>
      <c r="AH104" s="13" t="s">
        <v>60</v>
      </c>
      <c r="AI104" s="13" t="s">
        <v>61</v>
      </c>
      <c r="AJ104" s="13" t="s">
        <v>14</v>
      </c>
      <c r="AK104" s="13" t="b">
        <f t="shared" si="12"/>
        <v>0</v>
      </c>
      <c r="AL104" s="13" t="s">
        <v>58</v>
      </c>
      <c r="AM104" s="13" t="s">
        <v>734</v>
      </c>
      <c r="AN104" s="13" t="s">
        <v>818</v>
      </c>
      <c r="AO104" s="13" t="s">
        <v>61</v>
      </c>
      <c r="AP104" s="13" t="s">
        <v>14</v>
      </c>
      <c r="AQ104" s="13" t="b">
        <f t="shared" si="13"/>
        <v>0</v>
      </c>
      <c r="AR104" s="13" t="s">
        <v>58</v>
      </c>
      <c r="AS104" s="13" t="s">
        <v>734</v>
      </c>
      <c r="AT104" s="13" t="s">
        <v>818</v>
      </c>
      <c r="AU104" s="13" t="s">
        <v>61</v>
      </c>
      <c r="AV104" s="13" t="s">
        <v>14</v>
      </c>
      <c r="AW104" s="13" t="b">
        <f t="shared" si="14"/>
        <v>0</v>
      </c>
      <c r="AX104" s="13" t="s">
        <v>58</v>
      </c>
      <c r="AY104" s="13" t="s">
        <v>734</v>
      </c>
      <c r="AZ104" s="13" t="s">
        <v>818</v>
      </c>
      <c r="BA104" s="13" t="s">
        <v>61</v>
      </c>
      <c r="BB104" s="13" t="s">
        <v>14</v>
      </c>
      <c r="BC104" s="13" t="b">
        <f t="shared" si="15"/>
        <v>0</v>
      </c>
    </row>
    <row r="105" spans="2:55" s="13" customFormat="1" x14ac:dyDescent="0.25">
      <c r="B105" s="13" t="s">
        <v>62</v>
      </c>
      <c r="C105" s="13" t="s">
        <v>735</v>
      </c>
      <c r="D105" s="13" t="s">
        <v>64</v>
      </c>
      <c r="E105" s="13" t="s">
        <v>65</v>
      </c>
      <c r="F105" s="13" t="s">
        <v>66</v>
      </c>
      <c r="H105" s="13" t="s">
        <v>62</v>
      </c>
      <c r="I105" s="13" t="s">
        <v>735</v>
      </c>
      <c r="J105" s="13" t="s">
        <v>64</v>
      </c>
      <c r="K105" s="13" t="s">
        <v>65</v>
      </c>
      <c r="L105" s="13" t="s">
        <v>66</v>
      </c>
      <c r="M105" s="13" t="b">
        <f t="shared" si="8"/>
        <v>0</v>
      </c>
      <c r="N105" s="13" t="s">
        <v>62</v>
      </c>
      <c r="O105" s="13" t="s">
        <v>735</v>
      </c>
      <c r="P105" s="13" t="s">
        <v>64</v>
      </c>
      <c r="Q105" s="13" t="s">
        <v>65</v>
      </c>
      <c r="R105" s="13" t="s">
        <v>66</v>
      </c>
      <c r="S105" s="13" t="b">
        <f t="shared" si="9"/>
        <v>0</v>
      </c>
      <c r="T105" s="13" t="s">
        <v>62</v>
      </c>
      <c r="U105" s="13" t="s">
        <v>735</v>
      </c>
      <c r="V105" s="13" t="s">
        <v>64</v>
      </c>
      <c r="W105" s="13" t="s">
        <v>65</v>
      </c>
      <c r="X105" s="13" t="s">
        <v>66</v>
      </c>
      <c r="Y105" s="13" t="b">
        <f t="shared" si="10"/>
        <v>0</v>
      </c>
      <c r="Z105" s="13" t="s">
        <v>62</v>
      </c>
      <c r="AA105" s="13" t="s">
        <v>735</v>
      </c>
      <c r="AB105" s="13" t="s">
        <v>64</v>
      </c>
      <c r="AC105" s="13" t="s">
        <v>65</v>
      </c>
      <c r="AD105" s="13" t="s">
        <v>66</v>
      </c>
      <c r="AE105" s="13" t="b">
        <f t="shared" si="11"/>
        <v>0</v>
      </c>
      <c r="AF105" s="13" t="s">
        <v>62</v>
      </c>
      <c r="AG105" s="13" t="s">
        <v>735</v>
      </c>
      <c r="AH105" s="13" t="s">
        <v>64</v>
      </c>
      <c r="AI105" s="13" t="s">
        <v>65</v>
      </c>
      <c r="AJ105" s="13" t="s">
        <v>66</v>
      </c>
      <c r="AK105" s="13" t="b">
        <f t="shared" si="12"/>
        <v>0</v>
      </c>
      <c r="AL105" s="13" t="s">
        <v>62</v>
      </c>
      <c r="AM105" s="13" t="s">
        <v>735</v>
      </c>
      <c r="AN105" s="13" t="s">
        <v>819</v>
      </c>
      <c r="AO105" s="13" t="s">
        <v>65</v>
      </c>
      <c r="AP105" s="13" t="s">
        <v>66</v>
      </c>
      <c r="AQ105" s="13" t="b">
        <f t="shared" si="13"/>
        <v>0</v>
      </c>
      <c r="AR105" s="13" t="s">
        <v>62</v>
      </c>
      <c r="AS105" s="13" t="s">
        <v>735</v>
      </c>
      <c r="AT105" s="13" t="s">
        <v>819</v>
      </c>
      <c r="AU105" s="13" t="s">
        <v>65</v>
      </c>
      <c r="AV105" s="13" t="s">
        <v>66</v>
      </c>
      <c r="AW105" s="13" t="b">
        <f t="shared" si="14"/>
        <v>0</v>
      </c>
      <c r="AX105" s="13" t="s">
        <v>62</v>
      </c>
      <c r="AY105" s="13" t="s">
        <v>735</v>
      </c>
      <c r="AZ105" s="13" t="s">
        <v>819</v>
      </c>
      <c r="BA105" s="13" t="s">
        <v>65</v>
      </c>
      <c r="BB105" s="13" t="s">
        <v>66</v>
      </c>
      <c r="BC105" s="13" t="b">
        <f t="shared" si="15"/>
        <v>0</v>
      </c>
    </row>
    <row r="106" spans="2:55" x14ac:dyDescent="0.25">
      <c r="B106" t="s">
        <v>67</v>
      </c>
      <c r="C106" t="s">
        <v>736</v>
      </c>
      <c r="D106" t="s">
        <v>69</v>
      </c>
      <c r="E106" t="s">
        <v>70</v>
      </c>
      <c r="F106" t="s">
        <v>71</v>
      </c>
      <c r="H106" t="s">
        <v>67</v>
      </c>
      <c r="I106" t="s">
        <v>736</v>
      </c>
      <c r="J106" t="s">
        <v>69</v>
      </c>
      <c r="K106" t="s">
        <v>70</v>
      </c>
      <c r="L106" t="s">
        <v>71</v>
      </c>
      <c r="M106" s="54" t="b">
        <f t="shared" si="8"/>
        <v>0</v>
      </c>
      <c r="N106" t="s">
        <v>67</v>
      </c>
      <c r="O106" t="s">
        <v>736</v>
      </c>
      <c r="P106" t="s">
        <v>69</v>
      </c>
      <c r="Q106" t="s">
        <v>70</v>
      </c>
      <c r="R106" t="s">
        <v>71</v>
      </c>
      <c r="S106" s="54" t="b">
        <f t="shared" si="9"/>
        <v>0</v>
      </c>
      <c r="T106" t="s">
        <v>67</v>
      </c>
      <c r="U106" t="s">
        <v>736</v>
      </c>
      <c r="V106" t="s">
        <v>69</v>
      </c>
      <c r="W106" t="s">
        <v>70</v>
      </c>
      <c r="X106" t="s">
        <v>71</v>
      </c>
      <c r="Y106" s="54" t="b">
        <f t="shared" si="10"/>
        <v>0</v>
      </c>
      <c r="Z106" t="s">
        <v>67</v>
      </c>
      <c r="AA106" t="s">
        <v>736</v>
      </c>
      <c r="AB106" t="s">
        <v>69</v>
      </c>
      <c r="AC106" t="s">
        <v>70</v>
      </c>
      <c r="AD106" t="s">
        <v>71</v>
      </c>
      <c r="AE106" s="54" t="b">
        <f t="shared" si="11"/>
        <v>0</v>
      </c>
      <c r="AF106" t="s">
        <v>67</v>
      </c>
      <c r="AG106" t="s">
        <v>736</v>
      </c>
      <c r="AH106" t="s">
        <v>69</v>
      </c>
      <c r="AI106" t="s">
        <v>70</v>
      </c>
      <c r="AJ106" t="s">
        <v>71</v>
      </c>
      <c r="AK106" s="54" t="b">
        <f t="shared" si="12"/>
        <v>0</v>
      </c>
      <c r="AL106" t="s">
        <v>67</v>
      </c>
      <c r="AM106" t="s">
        <v>736</v>
      </c>
      <c r="AN106" t="s">
        <v>820</v>
      </c>
      <c r="AO106" t="s">
        <v>70</v>
      </c>
      <c r="AP106" t="s">
        <v>71</v>
      </c>
      <c r="AQ106" s="54" t="b">
        <f t="shared" si="13"/>
        <v>0</v>
      </c>
      <c r="AR106" t="s">
        <v>67</v>
      </c>
      <c r="AS106" t="s">
        <v>736</v>
      </c>
      <c r="AT106" t="s">
        <v>820</v>
      </c>
      <c r="AU106" t="s">
        <v>70</v>
      </c>
      <c r="AV106" t="s">
        <v>71</v>
      </c>
      <c r="AW106" s="54" t="b">
        <f t="shared" si="14"/>
        <v>0</v>
      </c>
      <c r="AX106" t="s">
        <v>67</v>
      </c>
      <c r="AY106" t="s">
        <v>736</v>
      </c>
      <c r="AZ106" t="s">
        <v>820</v>
      </c>
      <c r="BA106" t="s">
        <v>70</v>
      </c>
      <c r="BB106" t="s">
        <v>71</v>
      </c>
      <c r="BC106" s="54" t="b">
        <f t="shared" si="15"/>
        <v>0</v>
      </c>
    </row>
    <row r="107" spans="2:55" x14ac:dyDescent="0.25">
      <c r="B107" t="s">
        <v>72</v>
      </c>
      <c r="C107" t="s">
        <v>737</v>
      </c>
      <c r="D107" t="s">
        <v>12</v>
      </c>
      <c r="E107" t="s">
        <v>13</v>
      </c>
      <c r="F107" t="s">
        <v>14</v>
      </c>
      <c r="H107" t="s">
        <v>72</v>
      </c>
      <c r="I107" t="s">
        <v>737</v>
      </c>
      <c r="J107" t="s">
        <v>12</v>
      </c>
      <c r="K107" t="s">
        <v>13</v>
      </c>
      <c r="L107" t="s">
        <v>14</v>
      </c>
      <c r="M107" s="54" t="b">
        <f t="shared" si="8"/>
        <v>0</v>
      </c>
      <c r="N107" t="s">
        <v>72</v>
      </c>
      <c r="O107" t="s">
        <v>737</v>
      </c>
      <c r="P107" t="s">
        <v>12</v>
      </c>
      <c r="Q107" t="s">
        <v>13</v>
      </c>
      <c r="R107" t="s">
        <v>14</v>
      </c>
      <c r="S107" s="54" t="b">
        <f t="shared" si="9"/>
        <v>0</v>
      </c>
      <c r="T107" t="s">
        <v>72</v>
      </c>
      <c r="U107" t="s">
        <v>737</v>
      </c>
      <c r="V107" t="s">
        <v>12</v>
      </c>
      <c r="W107" t="s">
        <v>13</v>
      </c>
      <c r="X107" t="s">
        <v>14</v>
      </c>
      <c r="Y107" s="54" t="b">
        <f t="shared" si="10"/>
        <v>0</v>
      </c>
      <c r="Z107" t="s">
        <v>72</v>
      </c>
      <c r="AA107" t="s">
        <v>737</v>
      </c>
      <c r="AB107" t="s">
        <v>12</v>
      </c>
      <c r="AC107" t="s">
        <v>13</v>
      </c>
      <c r="AD107" t="s">
        <v>14</v>
      </c>
      <c r="AE107" s="54" t="b">
        <f t="shared" si="11"/>
        <v>0</v>
      </c>
      <c r="AF107" t="s">
        <v>72</v>
      </c>
      <c r="AG107" t="s">
        <v>737</v>
      </c>
      <c r="AH107" t="s">
        <v>12</v>
      </c>
      <c r="AI107" t="s">
        <v>13</v>
      </c>
      <c r="AJ107" t="s">
        <v>14</v>
      </c>
      <c r="AK107" s="54" t="b">
        <f t="shared" si="12"/>
        <v>0</v>
      </c>
      <c r="AL107" t="s">
        <v>72</v>
      </c>
      <c r="AM107" t="s">
        <v>737</v>
      </c>
      <c r="AN107" t="s">
        <v>776</v>
      </c>
      <c r="AO107" t="s">
        <v>13</v>
      </c>
      <c r="AP107" t="s">
        <v>14</v>
      </c>
      <c r="AQ107" s="54" t="b">
        <f t="shared" si="13"/>
        <v>0</v>
      </c>
      <c r="AR107" t="s">
        <v>72</v>
      </c>
      <c r="AS107" t="s">
        <v>737</v>
      </c>
      <c r="AT107" t="s">
        <v>776</v>
      </c>
      <c r="AU107" t="s">
        <v>13</v>
      </c>
      <c r="AV107" t="s">
        <v>14</v>
      </c>
      <c r="AW107" s="54" t="b">
        <f t="shared" si="14"/>
        <v>0</v>
      </c>
      <c r="AX107" t="s">
        <v>72</v>
      </c>
      <c r="AY107" t="s">
        <v>737</v>
      </c>
      <c r="AZ107" t="s">
        <v>776</v>
      </c>
      <c r="BA107" t="s">
        <v>13</v>
      </c>
      <c r="BB107" t="s">
        <v>14</v>
      </c>
      <c r="BC107" s="54" t="b">
        <f t="shared" si="15"/>
        <v>0</v>
      </c>
    </row>
    <row r="108" spans="2:55" x14ac:dyDescent="0.25">
      <c r="B108" t="s">
        <v>74</v>
      </c>
      <c r="C108" t="s">
        <v>738</v>
      </c>
      <c r="D108" t="s">
        <v>76</v>
      </c>
      <c r="E108" t="s">
        <v>77</v>
      </c>
      <c r="F108" t="s">
        <v>14</v>
      </c>
      <c r="H108" t="s">
        <v>74</v>
      </c>
      <c r="I108" t="s">
        <v>738</v>
      </c>
      <c r="J108" t="s">
        <v>76</v>
      </c>
      <c r="K108" t="s">
        <v>77</v>
      </c>
      <c r="L108" t="s">
        <v>14</v>
      </c>
      <c r="M108" s="54" t="b">
        <f t="shared" si="8"/>
        <v>0</v>
      </c>
      <c r="N108" t="s">
        <v>74</v>
      </c>
      <c r="O108" t="s">
        <v>738</v>
      </c>
      <c r="P108" t="s">
        <v>76</v>
      </c>
      <c r="Q108" t="s">
        <v>77</v>
      </c>
      <c r="R108" t="s">
        <v>14</v>
      </c>
      <c r="S108" s="54" t="b">
        <f t="shared" si="9"/>
        <v>0</v>
      </c>
      <c r="T108" t="s">
        <v>74</v>
      </c>
      <c r="U108" t="s">
        <v>738</v>
      </c>
      <c r="V108" t="s">
        <v>76</v>
      </c>
      <c r="W108" t="s">
        <v>77</v>
      </c>
      <c r="X108" t="s">
        <v>14</v>
      </c>
      <c r="Y108" s="54" t="b">
        <f t="shared" si="10"/>
        <v>0</v>
      </c>
      <c r="Z108" t="s">
        <v>74</v>
      </c>
      <c r="AA108" t="s">
        <v>738</v>
      </c>
      <c r="AB108" t="s">
        <v>76</v>
      </c>
      <c r="AC108" t="s">
        <v>77</v>
      </c>
      <c r="AD108" t="s">
        <v>14</v>
      </c>
      <c r="AE108" s="54" t="b">
        <f t="shared" si="11"/>
        <v>0</v>
      </c>
      <c r="AF108" t="s">
        <v>74</v>
      </c>
      <c r="AG108" t="s">
        <v>738</v>
      </c>
      <c r="AH108" t="s">
        <v>76</v>
      </c>
      <c r="AI108" t="s">
        <v>77</v>
      </c>
      <c r="AJ108" t="s">
        <v>14</v>
      </c>
      <c r="AK108" s="54" t="b">
        <f t="shared" si="12"/>
        <v>0</v>
      </c>
      <c r="AL108" t="s">
        <v>74</v>
      </c>
      <c r="AM108" t="s">
        <v>738</v>
      </c>
      <c r="AN108" t="s">
        <v>821</v>
      </c>
      <c r="AO108" t="s">
        <v>77</v>
      </c>
      <c r="AP108" t="s">
        <v>14</v>
      </c>
      <c r="AQ108" s="54" t="b">
        <f t="shared" si="13"/>
        <v>0</v>
      </c>
      <c r="AR108" t="s">
        <v>74</v>
      </c>
      <c r="AS108" t="s">
        <v>738</v>
      </c>
      <c r="AT108" t="s">
        <v>821</v>
      </c>
      <c r="AU108" t="s">
        <v>77</v>
      </c>
      <c r="AV108" t="s">
        <v>14</v>
      </c>
      <c r="AW108" s="54" t="b">
        <f t="shared" si="14"/>
        <v>0</v>
      </c>
      <c r="AX108" t="s">
        <v>74</v>
      </c>
      <c r="AY108" t="s">
        <v>738</v>
      </c>
      <c r="AZ108" t="s">
        <v>821</v>
      </c>
      <c r="BA108" t="s">
        <v>77</v>
      </c>
      <c r="BB108" t="s">
        <v>14</v>
      </c>
      <c r="BC108" s="54" t="b">
        <f t="shared" si="15"/>
        <v>0</v>
      </c>
    </row>
    <row r="109" spans="2:55" x14ac:dyDescent="0.25">
      <c r="B109" t="s">
        <v>78</v>
      </c>
      <c r="C109" t="s">
        <v>739</v>
      </c>
      <c r="D109" t="s">
        <v>64</v>
      </c>
      <c r="E109" t="s">
        <v>113</v>
      </c>
      <c r="F109" t="s">
        <v>82</v>
      </c>
      <c r="H109" t="s">
        <v>78</v>
      </c>
      <c r="I109" t="s">
        <v>739</v>
      </c>
      <c r="J109" t="s">
        <v>64</v>
      </c>
      <c r="K109" t="s">
        <v>113</v>
      </c>
      <c r="L109" t="s">
        <v>82</v>
      </c>
      <c r="M109" s="54" t="b">
        <f t="shared" si="8"/>
        <v>0</v>
      </c>
      <c r="N109" t="s">
        <v>78</v>
      </c>
      <c r="O109" t="s">
        <v>739</v>
      </c>
      <c r="P109" t="s">
        <v>64</v>
      </c>
      <c r="Q109" t="s">
        <v>113</v>
      </c>
      <c r="R109" t="s">
        <v>82</v>
      </c>
      <c r="S109" s="54" t="b">
        <f t="shared" si="9"/>
        <v>0</v>
      </c>
      <c r="T109" t="s">
        <v>78</v>
      </c>
      <c r="U109" t="s">
        <v>739</v>
      </c>
      <c r="V109" t="s">
        <v>64</v>
      </c>
      <c r="W109" t="s">
        <v>113</v>
      </c>
      <c r="X109" t="s">
        <v>82</v>
      </c>
      <c r="Y109" s="54" t="b">
        <f t="shared" si="10"/>
        <v>0</v>
      </c>
      <c r="Z109" t="s">
        <v>78</v>
      </c>
      <c r="AA109" t="s">
        <v>739</v>
      </c>
      <c r="AB109" t="s">
        <v>64</v>
      </c>
      <c r="AC109" t="s">
        <v>113</v>
      </c>
      <c r="AD109" t="s">
        <v>82</v>
      </c>
      <c r="AE109" s="54" t="b">
        <f t="shared" si="11"/>
        <v>0</v>
      </c>
      <c r="AF109" t="s">
        <v>78</v>
      </c>
      <c r="AG109" t="s">
        <v>739</v>
      </c>
      <c r="AH109" t="s">
        <v>64</v>
      </c>
      <c r="AI109" t="s">
        <v>113</v>
      </c>
      <c r="AJ109" t="s">
        <v>82</v>
      </c>
      <c r="AK109" s="54" t="b">
        <f t="shared" si="12"/>
        <v>0</v>
      </c>
      <c r="AL109" t="s">
        <v>78</v>
      </c>
      <c r="AM109" t="s">
        <v>739</v>
      </c>
      <c r="AN109" t="s">
        <v>819</v>
      </c>
      <c r="AO109" t="s">
        <v>113</v>
      </c>
      <c r="AP109" t="s">
        <v>82</v>
      </c>
      <c r="AQ109" s="54" t="b">
        <f t="shared" si="13"/>
        <v>0</v>
      </c>
      <c r="AR109" t="s">
        <v>78</v>
      </c>
      <c r="AS109" t="s">
        <v>739</v>
      </c>
      <c r="AT109" t="s">
        <v>819</v>
      </c>
      <c r="AU109" t="s">
        <v>113</v>
      </c>
      <c r="AV109" t="s">
        <v>82</v>
      </c>
      <c r="AW109" s="54" t="b">
        <f t="shared" si="14"/>
        <v>0</v>
      </c>
      <c r="AX109" t="s">
        <v>78</v>
      </c>
      <c r="AY109" t="s">
        <v>739</v>
      </c>
      <c r="AZ109" t="s">
        <v>819</v>
      </c>
      <c r="BA109" t="s">
        <v>113</v>
      </c>
      <c r="BB109" t="s">
        <v>82</v>
      </c>
      <c r="BC109" s="54" t="b">
        <f t="shared" si="15"/>
        <v>0</v>
      </c>
    </row>
    <row r="110" spans="2:55" x14ac:dyDescent="0.25">
      <c r="B110" t="s">
        <v>83</v>
      </c>
      <c r="C110" t="s">
        <v>736</v>
      </c>
      <c r="D110" t="s">
        <v>69</v>
      </c>
      <c r="E110" t="s">
        <v>70</v>
      </c>
      <c r="F110" t="s">
        <v>71</v>
      </c>
      <c r="H110" t="s">
        <v>83</v>
      </c>
      <c r="I110" t="s">
        <v>736</v>
      </c>
      <c r="J110" t="s">
        <v>69</v>
      </c>
      <c r="K110" t="s">
        <v>70</v>
      </c>
      <c r="L110" t="s">
        <v>71</v>
      </c>
      <c r="M110" s="54" t="b">
        <f t="shared" si="8"/>
        <v>0</v>
      </c>
      <c r="N110" t="s">
        <v>83</v>
      </c>
      <c r="O110" t="s">
        <v>736</v>
      </c>
      <c r="P110" t="s">
        <v>69</v>
      </c>
      <c r="Q110" t="s">
        <v>70</v>
      </c>
      <c r="R110" t="s">
        <v>71</v>
      </c>
      <c r="S110" s="54" t="b">
        <f t="shared" si="9"/>
        <v>0</v>
      </c>
      <c r="T110" t="s">
        <v>83</v>
      </c>
      <c r="U110" t="s">
        <v>736</v>
      </c>
      <c r="V110" t="s">
        <v>69</v>
      </c>
      <c r="W110" t="s">
        <v>70</v>
      </c>
      <c r="X110" t="s">
        <v>71</v>
      </c>
      <c r="Y110" s="54" t="b">
        <f t="shared" si="10"/>
        <v>0</v>
      </c>
      <c r="Z110" t="s">
        <v>83</v>
      </c>
      <c r="AA110" t="s">
        <v>736</v>
      </c>
      <c r="AB110" t="s">
        <v>69</v>
      </c>
      <c r="AC110" t="s">
        <v>70</v>
      </c>
      <c r="AD110" t="s">
        <v>71</v>
      </c>
      <c r="AE110" s="54" t="b">
        <f t="shared" si="11"/>
        <v>0</v>
      </c>
      <c r="AF110" t="s">
        <v>83</v>
      </c>
      <c r="AG110" t="s">
        <v>736</v>
      </c>
      <c r="AH110" t="s">
        <v>69</v>
      </c>
      <c r="AI110" t="s">
        <v>70</v>
      </c>
      <c r="AJ110" t="s">
        <v>71</v>
      </c>
      <c r="AK110" s="54" t="b">
        <f t="shared" si="12"/>
        <v>0</v>
      </c>
      <c r="AL110" t="s">
        <v>83</v>
      </c>
      <c r="AM110" t="s">
        <v>736</v>
      </c>
      <c r="AN110" t="s">
        <v>820</v>
      </c>
      <c r="AO110" t="s">
        <v>70</v>
      </c>
      <c r="AP110" t="s">
        <v>71</v>
      </c>
      <c r="AQ110" s="54" t="b">
        <f t="shared" si="13"/>
        <v>0</v>
      </c>
      <c r="AR110" t="s">
        <v>83</v>
      </c>
      <c r="AS110" t="s">
        <v>736</v>
      </c>
      <c r="AT110" t="s">
        <v>820</v>
      </c>
      <c r="AU110" t="s">
        <v>70</v>
      </c>
      <c r="AV110" t="s">
        <v>71</v>
      </c>
      <c r="AW110" s="54" t="b">
        <f t="shared" si="14"/>
        <v>0</v>
      </c>
      <c r="AX110" t="s">
        <v>83</v>
      </c>
      <c r="AY110" t="s">
        <v>736</v>
      </c>
      <c r="AZ110" t="s">
        <v>820</v>
      </c>
      <c r="BA110" t="s">
        <v>70</v>
      </c>
      <c r="BB110" t="s">
        <v>71</v>
      </c>
      <c r="BC110" s="54" t="b">
        <f t="shared" si="15"/>
        <v>0</v>
      </c>
    </row>
    <row r="111" spans="2:55" x14ac:dyDescent="0.25">
      <c r="B111" t="s">
        <v>88</v>
      </c>
      <c r="C111" t="s">
        <v>737</v>
      </c>
      <c r="D111" t="s">
        <v>12</v>
      </c>
      <c r="E111" t="s">
        <v>13</v>
      </c>
      <c r="F111" t="s">
        <v>14</v>
      </c>
      <c r="H111" t="s">
        <v>88</v>
      </c>
      <c r="I111" t="s">
        <v>737</v>
      </c>
      <c r="J111" t="s">
        <v>12</v>
      </c>
      <c r="K111" t="s">
        <v>13</v>
      </c>
      <c r="L111" t="s">
        <v>14</v>
      </c>
      <c r="M111" s="54" t="b">
        <f t="shared" si="8"/>
        <v>0</v>
      </c>
      <c r="N111" t="s">
        <v>88</v>
      </c>
      <c r="O111" t="s">
        <v>737</v>
      </c>
      <c r="P111" t="s">
        <v>12</v>
      </c>
      <c r="Q111" t="s">
        <v>13</v>
      </c>
      <c r="R111" t="s">
        <v>14</v>
      </c>
      <c r="S111" s="54" t="b">
        <f t="shared" si="9"/>
        <v>0</v>
      </c>
      <c r="T111" t="s">
        <v>88</v>
      </c>
      <c r="U111" t="s">
        <v>737</v>
      </c>
      <c r="V111" t="s">
        <v>12</v>
      </c>
      <c r="W111" t="s">
        <v>13</v>
      </c>
      <c r="X111" t="s">
        <v>14</v>
      </c>
      <c r="Y111" s="54" t="b">
        <f t="shared" si="10"/>
        <v>0</v>
      </c>
      <c r="Z111" t="s">
        <v>88</v>
      </c>
      <c r="AA111" t="s">
        <v>737</v>
      </c>
      <c r="AB111" t="s">
        <v>12</v>
      </c>
      <c r="AC111" t="s">
        <v>13</v>
      </c>
      <c r="AD111" t="s">
        <v>14</v>
      </c>
      <c r="AE111" s="54" t="b">
        <f t="shared" si="11"/>
        <v>0</v>
      </c>
      <c r="AF111" t="s">
        <v>88</v>
      </c>
      <c r="AG111" t="s">
        <v>737</v>
      </c>
      <c r="AH111" t="s">
        <v>12</v>
      </c>
      <c r="AI111" t="s">
        <v>13</v>
      </c>
      <c r="AJ111" t="s">
        <v>14</v>
      </c>
      <c r="AK111" s="54" t="b">
        <f t="shared" si="12"/>
        <v>0</v>
      </c>
      <c r="AL111" t="s">
        <v>88</v>
      </c>
      <c r="AM111" t="s">
        <v>737</v>
      </c>
      <c r="AN111" t="s">
        <v>776</v>
      </c>
      <c r="AO111" t="s">
        <v>13</v>
      </c>
      <c r="AP111" t="s">
        <v>14</v>
      </c>
      <c r="AQ111" s="54" t="b">
        <f t="shared" si="13"/>
        <v>0</v>
      </c>
      <c r="AR111" t="s">
        <v>88</v>
      </c>
      <c r="AS111" t="s">
        <v>737</v>
      </c>
      <c r="AT111" t="s">
        <v>776</v>
      </c>
      <c r="AU111" t="s">
        <v>13</v>
      </c>
      <c r="AV111" t="s">
        <v>14</v>
      </c>
      <c r="AW111" s="54" t="b">
        <f t="shared" si="14"/>
        <v>0</v>
      </c>
      <c r="AX111" t="s">
        <v>88</v>
      </c>
      <c r="AY111" t="s">
        <v>737</v>
      </c>
      <c r="AZ111" t="s">
        <v>776</v>
      </c>
      <c r="BA111" t="s">
        <v>13</v>
      </c>
      <c r="BB111" t="s">
        <v>14</v>
      </c>
      <c r="BC111" s="54" t="b">
        <f t="shared" si="15"/>
        <v>0</v>
      </c>
    </row>
    <row r="112" spans="2:55" x14ac:dyDescent="0.25">
      <c r="B112" t="s">
        <v>90</v>
      </c>
      <c r="C112" t="s">
        <v>738</v>
      </c>
      <c r="D112" t="s">
        <v>76</v>
      </c>
      <c r="E112" t="s">
        <v>77</v>
      </c>
      <c r="F112" t="s">
        <v>14</v>
      </c>
      <c r="H112" t="s">
        <v>90</v>
      </c>
      <c r="I112" t="s">
        <v>738</v>
      </c>
      <c r="J112" t="s">
        <v>76</v>
      </c>
      <c r="K112" t="s">
        <v>77</v>
      </c>
      <c r="L112" t="s">
        <v>14</v>
      </c>
      <c r="M112" s="54" t="b">
        <f t="shared" si="8"/>
        <v>0</v>
      </c>
      <c r="N112" t="s">
        <v>90</v>
      </c>
      <c r="O112" t="s">
        <v>738</v>
      </c>
      <c r="P112" t="s">
        <v>76</v>
      </c>
      <c r="Q112" t="s">
        <v>77</v>
      </c>
      <c r="R112" t="s">
        <v>14</v>
      </c>
      <c r="S112" s="54" t="b">
        <f t="shared" si="9"/>
        <v>0</v>
      </c>
      <c r="T112" t="s">
        <v>90</v>
      </c>
      <c r="U112" t="s">
        <v>738</v>
      </c>
      <c r="V112" t="s">
        <v>76</v>
      </c>
      <c r="W112" t="s">
        <v>77</v>
      </c>
      <c r="X112" t="s">
        <v>14</v>
      </c>
      <c r="Y112" s="54" t="b">
        <f t="shared" si="10"/>
        <v>0</v>
      </c>
      <c r="Z112" t="s">
        <v>90</v>
      </c>
      <c r="AA112" t="s">
        <v>738</v>
      </c>
      <c r="AB112" t="s">
        <v>76</v>
      </c>
      <c r="AC112" t="s">
        <v>77</v>
      </c>
      <c r="AD112" t="s">
        <v>14</v>
      </c>
      <c r="AE112" s="54" t="b">
        <f t="shared" si="11"/>
        <v>0</v>
      </c>
      <c r="AF112" t="s">
        <v>90</v>
      </c>
      <c r="AG112" t="s">
        <v>738</v>
      </c>
      <c r="AH112" t="s">
        <v>76</v>
      </c>
      <c r="AI112" t="s">
        <v>77</v>
      </c>
      <c r="AJ112" t="s">
        <v>14</v>
      </c>
      <c r="AK112" s="54" t="b">
        <f t="shared" si="12"/>
        <v>0</v>
      </c>
      <c r="AL112" t="s">
        <v>90</v>
      </c>
      <c r="AM112" t="s">
        <v>738</v>
      </c>
      <c r="AN112" t="s">
        <v>821</v>
      </c>
      <c r="AO112" t="s">
        <v>77</v>
      </c>
      <c r="AP112" t="s">
        <v>14</v>
      </c>
      <c r="AQ112" s="54" t="b">
        <f t="shared" si="13"/>
        <v>0</v>
      </c>
      <c r="AR112" t="s">
        <v>90</v>
      </c>
      <c r="AS112" t="s">
        <v>738</v>
      </c>
      <c r="AT112" t="s">
        <v>821</v>
      </c>
      <c r="AU112" t="s">
        <v>77</v>
      </c>
      <c r="AV112" t="s">
        <v>14</v>
      </c>
      <c r="AW112" s="54" t="b">
        <f t="shared" si="14"/>
        <v>0</v>
      </c>
      <c r="AX112" t="s">
        <v>90</v>
      </c>
      <c r="AY112" t="s">
        <v>738</v>
      </c>
      <c r="AZ112" t="s">
        <v>821</v>
      </c>
      <c r="BA112" t="s">
        <v>77</v>
      </c>
      <c r="BB112" t="s">
        <v>14</v>
      </c>
      <c r="BC112" s="54" t="b">
        <f t="shared" si="15"/>
        <v>0</v>
      </c>
    </row>
    <row r="113" spans="2:55" x14ac:dyDescent="0.25">
      <c r="B113" t="s">
        <v>92</v>
      </c>
      <c r="C113" t="s">
        <v>739</v>
      </c>
      <c r="D113" t="s">
        <v>64</v>
      </c>
      <c r="E113" t="s">
        <v>113</v>
      </c>
      <c r="F113" t="s">
        <v>82</v>
      </c>
      <c r="H113" t="s">
        <v>92</v>
      </c>
      <c r="I113" t="s">
        <v>739</v>
      </c>
      <c r="J113" t="s">
        <v>64</v>
      </c>
      <c r="K113" t="s">
        <v>113</v>
      </c>
      <c r="L113" t="s">
        <v>82</v>
      </c>
      <c r="M113" s="54" t="b">
        <f t="shared" si="8"/>
        <v>0</v>
      </c>
      <c r="N113" t="s">
        <v>92</v>
      </c>
      <c r="O113" t="s">
        <v>739</v>
      </c>
      <c r="P113" t="s">
        <v>64</v>
      </c>
      <c r="Q113" t="s">
        <v>113</v>
      </c>
      <c r="R113" t="s">
        <v>82</v>
      </c>
      <c r="S113" s="54" t="b">
        <f t="shared" si="9"/>
        <v>0</v>
      </c>
      <c r="T113" t="s">
        <v>92</v>
      </c>
      <c r="U113" t="s">
        <v>739</v>
      </c>
      <c r="V113" t="s">
        <v>64</v>
      </c>
      <c r="W113" t="s">
        <v>113</v>
      </c>
      <c r="X113" t="s">
        <v>82</v>
      </c>
      <c r="Y113" s="54" t="b">
        <f t="shared" si="10"/>
        <v>0</v>
      </c>
      <c r="Z113" t="s">
        <v>92</v>
      </c>
      <c r="AA113" t="s">
        <v>739</v>
      </c>
      <c r="AB113" t="s">
        <v>64</v>
      </c>
      <c r="AC113" t="s">
        <v>113</v>
      </c>
      <c r="AD113" t="s">
        <v>82</v>
      </c>
      <c r="AE113" s="54" t="b">
        <f t="shared" si="11"/>
        <v>0</v>
      </c>
      <c r="AF113" t="s">
        <v>92</v>
      </c>
      <c r="AG113" t="s">
        <v>739</v>
      </c>
      <c r="AH113" t="s">
        <v>64</v>
      </c>
      <c r="AI113" t="s">
        <v>113</v>
      </c>
      <c r="AJ113" t="s">
        <v>82</v>
      </c>
      <c r="AK113" s="54" t="b">
        <f t="shared" si="12"/>
        <v>0</v>
      </c>
      <c r="AL113" t="s">
        <v>92</v>
      </c>
      <c r="AM113" t="s">
        <v>739</v>
      </c>
      <c r="AN113" t="s">
        <v>819</v>
      </c>
      <c r="AO113" t="s">
        <v>113</v>
      </c>
      <c r="AP113" t="s">
        <v>82</v>
      </c>
      <c r="AQ113" s="54" t="b">
        <f t="shared" si="13"/>
        <v>0</v>
      </c>
      <c r="AR113" t="s">
        <v>92</v>
      </c>
      <c r="AS113" t="s">
        <v>739</v>
      </c>
      <c r="AT113" t="s">
        <v>819</v>
      </c>
      <c r="AU113" t="s">
        <v>113</v>
      </c>
      <c r="AV113" t="s">
        <v>82</v>
      </c>
      <c r="AW113" s="54" t="b">
        <f t="shared" si="14"/>
        <v>0</v>
      </c>
      <c r="AX113" t="s">
        <v>92</v>
      </c>
      <c r="AY113" t="s">
        <v>739</v>
      </c>
      <c r="AZ113" t="s">
        <v>819</v>
      </c>
      <c r="BA113" t="s">
        <v>113</v>
      </c>
      <c r="BB113" t="s">
        <v>82</v>
      </c>
      <c r="BC113" s="54" t="b">
        <f t="shared" si="15"/>
        <v>0</v>
      </c>
    </row>
    <row r="114" spans="2:55" x14ac:dyDescent="0.25">
      <c r="B114" t="s">
        <v>96</v>
      </c>
      <c r="C114" t="s">
        <v>736</v>
      </c>
      <c r="D114" t="s">
        <v>69</v>
      </c>
      <c r="E114" t="s">
        <v>70</v>
      </c>
      <c r="F114" t="s">
        <v>71</v>
      </c>
      <c r="H114" t="s">
        <v>96</v>
      </c>
      <c r="I114" t="s">
        <v>736</v>
      </c>
      <c r="J114" t="s">
        <v>69</v>
      </c>
      <c r="K114" t="s">
        <v>70</v>
      </c>
      <c r="L114" t="s">
        <v>71</v>
      </c>
      <c r="M114" s="54" t="b">
        <f t="shared" si="8"/>
        <v>0</v>
      </c>
      <c r="N114" t="s">
        <v>96</v>
      </c>
      <c r="O114" t="s">
        <v>736</v>
      </c>
      <c r="P114" t="s">
        <v>69</v>
      </c>
      <c r="Q114" t="s">
        <v>70</v>
      </c>
      <c r="R114" t="s">
        <v>71</v>
      </c>
      <c r="S114" s="54" t="b">
        <f t="shared" si="9"/>
        <v>0</v>
      </c>
      <c r="T114" t="s">
        <v>96</v>
      </c>
      <c r="U114" t="s">
        <v>736</v>
      </c>
      <c r="V114" t="s">
        <v>69</v>
      </c>
      <c r="W114" t="s">
        <v>70</v>
      </c>
      <c r="X114" t="s">
        <v>71</v>
      </c>
      <c r="Y114" s="54" t="b">
        <f t="shared" si="10"/>
        <v>0</v>
      </c>
      <c r="Z114" t="s">
        <v>96</v>
      </c>
      <c r="AA114" t="s">
        <v>736</v>
      </c>
      <c r="AB114" t="s">
        <v>69</v>
      </c>
      <c r="AC114" t="s">
        <v>70</v>
      </c>
      <c r="AD114" t="s">
        <v>71</v>
      </c>
      <c r="AE114" s="54" t="b">
        <f t="shared" si="11"/>
        <v>0</v>
      </c>
      <c r="AF114" t="s">
        <v>96</v>
      </c>
      <c r="AG114" t="s">
        <v>736</v>
      </c>
      <c r="AH114" t="s">
        <v>69</v>
      </c>
      <c r="AI114" t="s">
        <v>70</v>
      </c>
      <c r="AJ114" t="s">
        <v>71</v>
      </c>
      <c r="AK114" s="54" t="b">
        <f t="shared" si="12"/>
        <v>0</v>
      </c>
      <c r="AL114" t="s">
        <v>96</v>
      </c>
      <c r="AM114" t="s">
        <v>736</v>
      </c>
      <c r="AN114" t="s">
        <v>820</v>
      </c>
      <c r="AO114" t="s">
        <v>70</v>
      </c>
      <c r="AP114" t="s">
        <v>71</v>
      </c>
      <c r="AQ114" s="54" t="b">
        <f t="shared" si="13"/>
        <v>0</v>
      </c>
      <c r="AR114" t="s">
        <v>96</v>
      </c>
      <c r="AS114" t="s">
        <v>736</v>
      </c>
      <c r="AT114" t="s">
        <v>820</v>
      </c>
      <c r="AU114" t="s">
        <v>70</v>
      </c>
      <c r="AV114" t="s">
        <v>71</v>
      </c>
      <c r="AW114" s="54" t="b">
        <f t="shared" si="14"/>
        <v>0</v>
      </c>
      <c r="AX114" t="s">
        <v>96</v>
      </c>
      <c r="AY114" t="s">
        <v>736</v>
      </c>
      <c r="AZ114" t="s">
        <v>820</v>
      </c>
      <c r="BA114" t="s">
        <v>70</v>
      </c>
      <c r="BB114" t="s">
        <v>71</v>
      </c>
      <c r="BC114" s="54" t="b">
        <f t="shared" si="15"/>
        <v>0</v>
      </c>
    </row>
    <row r="115" spans="2:55" x14ac:dyDescent="0.25">
      <c r="B115" t="s">
        <v>101</v>
      </c>
      <c r="C115" t="s">
        <v>737</v>
      </c>
      <c r="D115" t="s">
        <v>12</v>
      </c>
      <c r="E115" t="s">
        <v>13</v>
      </c>
      <c r="F115" t="s">
        <v>14</v>
      </c>
      <c r="H115" t="s">
        <v>101</v>
      </c>
      <c r="I115" t="s">
        <v>737</v>
      </c>
      <c r="J115" t="s">
        <v>12</v>
      </c>
      <c r="K115" t="s">
        <v>13</v>
      </c>
      <c r="L115" t="s">
        <v>14</v>
      </c>
      <c r="M115" s="54" t="b">
        <f t="shared" si="8"/>
        <v>0</v>
      </c>
      <c r="N115" t="s">
        <v>101</v>
      </c>
      <c r="O115" t="s">
        <v>737</v>
      </c>
      <c r="P115" t="s">
        <v>12</v>
      </c>
      <c r="Q115" t="s">
        <v>13</v>
      </c>
      <c r="R115" t="s">
        <v>14</v>
      </c>
      <c r="S115" s="54" t="b">
        <f t="shared" si="9"/>
        <v>0</v>
      </c>
      <c r="T115" t="s">
        <v>101</v>
      </c>
      <c r="U115" t="s">
        <v>737</v>
      </c>
      <c r="V115" t="s">
        <v>12</v>
      </c>
      <c r="W115" t="s">
        <v>13</v>
      </c>
      <c r="X115" t="s">
        <v>14</v>
      </c>
      <c r="Y115" s="54" t="b">
        <f t="shared" si="10"/>
        <v>0</v>
      </c>
      <c r="Z115" t="s">
        <v>101</v>
      </c>
      <c r="AA115" t="s">
        <v>737</v>
      </c>
      <c r="AB115" t="s">
        <v>12</v>
      </c>
      <c r="AC115" t="s">
        <v>13</v>
      </c>
      <c r="AD115" t="s">
        <v>14</v>
      </c>
      <c r="AE115" s="54" t="b">
        <f t="shared" si="11"/>
        <v>0</v>
      </c>
      <c r="AF115" t="s">
        <v>101</v>
      </c>
      <c r="AG115" t="s">
        <v>737</v>
      </c>
      <c r="AH115" t="s">
        <v>12</v>
      </c>
      <c r="AI115" t="s">
        <v>13</v>
      </c>
      <c r="AJ115" t="s">
        <v>14</v>
      </c>
      <c r="AK115" s="54" t="b">
        <f t="shared" si="12"/>
        <v>0</v>
      </c>
      <c r="AL115" t="s">
        <v>101</v>
      </c>
      <c r="AM115" t="s">
        <v>737</v>
      </c>
      <c r="AN115" t="s">
        <v>776</v>
      </c>
      <c r="AO115" t="s">
        <v>13</v>
      </c>
      <c r="AP115" t="s">
        <v>14</v>
      </c>
      <c r="AQ115" s="54" t="b">
        <f t="shared" si="13"/>
        <v>0</v>
      </c>
      <c r="AR115" t="s">
        <v>101</v>
      </c>
      <c r="AS115" t="s">
        <v>737</v>
      </c>
      <c r="AT115" t="s">
        <v>776</v>
      </c>
      <c r="AU115" t="s">
        <v>13</v>
      </c>
      <c r="AV115" t="s">
        <v>14</v>
      </c>
      <c r="AW115" s="54" t="b">
        <f t="shared" si="14"/>
        <v>0</v>
      </c>
      <c r="AX115" t="s">
        <v>101</v>
      </c>
      <c r="AY115" t="s">
        <v>737</v>
      </c>
      <c r="AZ115" t="s">
        <v>776</v>
      </c>
      <c r="BA115" t="s">
        <v>13</v>
      </c>
      <c r="BB115" t="s">
        <v>14</v>
      </c>
      <c r="BC115" s="54" t="b">
        <f t="shared" si="15"/>
        <v>0</v>
      </c>
    </row>
    <row r="116" spans="2:55" x14ac:dyDescent="0.25">
      <c r="B116" t="s">
        <v>103</v>
      </c>
      <c r="C116" t="s">
        <v>738</v>
      </c>
      <c r="D116" t="s">
        <v>76</v>
      </c>
      <c r="E116" t="s">
        <v>77</v>
      </c>
      <c r="F116" t="s">
        <v>14</v>
      </c>
      <c r="H116" t="s">
        <v>103</v>
      </c>
      <c r="I116" t="s">
        <v>738</v>
      </c>
      <c r="J116" t="s">
        <v>76</v>
      </c>
      <c r="K116" t="s">
        <v>77</v>
      </c>
      <c r="L116" t="s">
        <v>14</v>
      </c>
      <c r="M116" s="54" t="b">
        <f t="shared" si="8"/>
        <v>0</v>
      </c>
      <c r="N116" t="s">
        <v>103</v>
      </c>
      <c r="O116" t="s">
        <v>738</v>
      </c>
      <c r="P116" t="s">
        <v>76</v>
      </c>
      <c r="Q116" t="s">
        <v>77</v>
      </c>
      <c r="R116" t="s">
        <v>14</v>
      </c>
      <c r="S116" s="54" t="b">
        <f t="shared" si="9"/>
        <v>0</v>
      </c>
      <c r="T116" t="s">
        <v>103</v>
      </c>
      <c r="U116" t="s">
        <v>738</v>
      </c>
      <c r="V116" t="s">
        <v>76</v>
      </c>
      <c r="W116" t="s">
        <v>77</v>
      </c>
      <c r="X116" t="s">
        <v>14</v>
      </c>
      <c r="Y116" s="54" t="b">
        <f t="shared" si="10"/>
        <v>0</v>
      </c>
      <c r="Z116" t="s">
        <v>103</v>
      </c>
      <c r="AA116" t="s">
        <v>738</v>
      </c>
      <c r="AB116" t="s">
        <v>76</v>
      </c>
      <c r="AC116" t="s">
        <v>77</v>
      </c>
      <c r="AD116" t="s">
        <v>14</v>
      </c>
      <c r="AE116" s="54" t="b">
        <f t="shared" si="11"/>
        <v>0</v>
      </c>
      <c r="AF116" t="s">
        <v>103</v>
      </c>
      <c r="AG116" t="s">
        <v>738</v>
      </c>
      <c r="AH116" t="s">
        <v>76</v>
      </c>
      <c r="AI116" t="s">
        <v>77</v>
      </c>
      <c r="AJ116" t="s">
        <v>14</v>
      </c>
      <c r="AK116" s="54" t="b">
        <f t="shared" si="12"/>
        <v>0</v>
      </c>
      <c r="AL116" t="s">
        <v>103</v>
      </c>
      <c r="AM116" t="s">
        <v>738</v>
      </c>
      <c r="AN116" t="s">
        <v>821</v>
      </c>
      <c r="AO116" t="s">
        <v>77</v>
      </c>
      <c r="AP116" t="s">
        <v>14</v>
      </c>
      <c r="AQ116" s="54" t="b">
        <f t="shared" si="13"/>
        <v>0</v>
      </c>
      <c r="AR116" t="s">
        <v>103</v>
      </c>
      <c r="AS116" t="s">
        <v>738</v>
      </c>
      <c r="AT116" t="s">
        <v>821</v>
      </c>
      <c r="AU116" t="s">
        <v>77</v>
      </c>
      <c r="AV116" t="s">
        <v>14</v>
      </c>
      <c r="AW116" s="54" t="b">
        <f t="shared" si="14"/>
        <v>0</v>
      </c>
      <c r="AX116" t="s">
        <v>103</v>
      </c>
      <c r="AY116" t="s">
        <v>738</v>
      </c>
      <c r="AZ116" t="s">
        <v>821</v>
      </c>
      <c r="BA116" t="s">
        <v>77</v>
      </c>
      <c r="BB116" t="s">
        <v>14</v>
      </c>
      <c r="BC116" s="54" t="b">
        <f t="shared" si="15"/>
        <v>0</v>
      </c>
    </row>
    <row r="117" spans="2:55" x14ac:dyDescent="0.25">
      <c r="B117" t="s">
        <v>104</v>
      </c>
      <c r="C117" t="s">
        <v>739</v>
      </c>
      <c r="D117" t="s">
        <v>64</v>
      </c>
      <c r="E117" t="s">
        <v>113</v>
      </c>
      <c r="F117" t="s">
        <v>82</v>
      </c>
      <c r="H117" t="s">
        <v>104</v>
      </c>
      <c r="I117" t="s">
        <v>739</v>
      </c>
      <c r="J117" t="s">
        <v>64</v>
      </c>
      <c r="K117" t="s">
        <v>113</v>
      </c>
      <c r="L117" t="s">
        <v>82</v>
      </c>
      <c r="M117" s="54" t="b">
        <f t="shared" si="8"/>
        <v>0</v>
      </c>
      <c r="N117" t="s">
        <v>104</v>
      </c>
      <c r="O117" t="s">
        <v>739</v>
      </c>
      <c r="P117" t="s">
        <v>64</v>
      </c>
      <c r="Q117" t="s">
        <v>113</v>
      </c>
      <c r="R117" t="s">
        <v>82</v>
      </c>
      <c r="S117" s="54" t="b">
        <f t="shared" si="9"/>
        <v>0</v>
      </c>
      <c r="T117" t="s">
        <v>104</v>
      </c>
      <c r="U117" t="s">
        <v>739</v>
      </c>
      <c r="V117" t="s">
        <v>64</v>
      </c>
      <c r="W117" t="s">
        <v>113</v>
      </c>
      <c r="X117" t="s">
        <v>82</v>
      </c>
      <c r="Y117" s="54" t="b">
        <f t="shared" si="10"/>
        <v>0</v>
      </c>
      <c r="Z117" t="s">
        <v>104</v>
      </c>
      <c r="AA117" t="s">
        <v>739</v>
      </c>
      <c r="AB117" t="s">
        <v>64</v>
      </c>
      <c r="AC117" t="s">
        <v>113</v>
      </c>
      <c r="AD117" t="s">
        <v>82</v>
      </c>
      <c r="AE117" s="54" t="b">
        <f t="shared" si="11"/>
        <v>0</v>
      </c>
      <c r="AF117" t="s">
        <v>104</v>
      </c>
      <c r="AG117" t="s">
        <v>739</v>
      </c>
      <c r="AH117" t="s">
        <v>64</v>
      </c>
      <c r="AI117" t="s">
        <v>113</v>
      </c>
      <c r="AJ117" t="s">
        <v>82</v>
      </c>
      <c r="AK117" s="54" t="b">
        <f t="shared" si="12"/>
        <v>0</v>
      </c>
      <c r="AL117" t="s">
        <v>104</v>
      </c>
      <c r="AM117" t="s">
        <v>739</v>
      </c>
      <c r="AN117" t="s">
        <v>819</v>
      </c>
      <c r="AO117" t="s">
        <v>113</v>
      </c>
      <c r="AP117" t="s">
        <v>82</v>
      </c>
      <c r="AQ117" s="54" t="b">
        <f t="shared" si="13"/>
        <v>0</v>
      </c>
      <c r="AR117" t="s">
        <v>104</v>
      </c>
      <c r="AS117" t="s">
        <v>739</v>
      </c>
      <c r="AT117" t="s">
        <v>819</v>
      </c>
      <c r="AU117" t="s">
        <v>113</v>
      </c>
      <c r="AV117" t="s">
        <v>82</v>
      </c>
      <c r="AW117" s="54" t="b">
        <f t="shared" si="14"/>
        <v>0</v>
      </c>
      <c r="AX117" t="s">
        <v>104</v>
      </c>
      <c r="AY117" t="s">
        <v>739</v>
      </c>
      <c r="AZ117" t="s">
        <v>819</v>
      </c>
      <c r="BA117" t="s">
        <v>113</v>
      </c>
      <c r="BB117" t="s">
        <v>82</v>
      </c>
      <c r="BC117" s="54" t="b">
        <f t="shared" si="15"/>
        <v>0</v>
      </c>
    </row>
    <row r="118" spans="2:55" x14ac:dyDescent="0.25">
      <c r="B118" t="s">
        <v>105</v>
      </c>
      <c r="C118" t="s">
        <v>736</v>
      </c>
      <c r="D118" t="s">
        <v>69</v>
      </c>
      <c r="E118" t="s">
        <v>70</v>
      </c>
      <c r="F118" t="s">
        <v>71</v>
      </c>
      <c r="H118" t="s">
        <v>105</v>
      </c>
      <c r="I118" t="s">
        <v>736</v>
      </c>
      <c r="J118" t="s">
        <v>69</v>
      </c>
      <c r="K118" t="s">
        <v>70</v>
      </c>
      <c r="L118" t="s">
        <v>71</v>
      </c>
      <c r="M118" s="54" t="b">
        <f t="shared" si="8"/>
        <v>0</v>
      </c>
      <c r="N118" t="s">
        <v>105</v>
      </c>
      <c r="O118" t="s">
        <v>736</v>
      </c>
      <c r="P118" t="s">
        <v>69</v>
      </c>
      <c r="Q118" t="s">
        <v>70</v>
      </c>
      <c r="R118" t="s">
        <v>71</v>
      </c>
      <c r="S118" s="54" t="b">
        <f t="shared" si="9"/>
        <v>0</v>
      </c>
      <c r="T118" t="s">
        <v>105</v>
      </c>
      <c r="U118" t="s">
        <v>736</v>
      </c>
      <c r="V118" t="s">
        <v>69</v>
      </c>
      <c r="W118" t="s">
        <v>70</v>
      </c>
      <c r="X118" t="s">
        <v>71</v>
      </c>
      <c r="Y118" s="54" t="b">
        <f t="shared" si="10"/>
        <v>0</v>
      </c>
      <c r="Z118" t="s">
        <v>105</v>
      </c>
      <c r="AA118" t="s">
        <v>736</v>
      </c>
      <c r="AB118" t="s">
        <v>69</v>
      </c>
      <c r="AC118" t="s">
        <v>70</v>
      </c>
      <c r="AD118" t="s">
        <v>71</v>
      </c>
      <c r="AE118" s="54" t="b">
        <f t="shared" si="11"/>
        <v>0</v>
      </c>
      <c r="AF118" t="s">
        <v>105</v>
      </c>
      <c r="AG118" t="s">
        <v>736</v>
      </c>
      <c r="AH118" t="s">
        <v>69</v>
      </c>
      <c r="AI118" t="s">
        <v>70</v>
      </c>
      <c r="AJ118" t="s">
        <v>71</v>
      </c>
      <c r="AK118" s="54" t="b">
        <f t="shared" si="12"/>
        <v>0</v>
      </c>
      <c r="AL118" t="s">
        <v>105</v>
      </c>
      <c r="AM118" t="s">
        <v>736</v>
      </c>
      <c r="AN118" t="s">
        <v>820</v>
      </c>
      <c r="AO118" t="s">
        <v>70</v>
      </c>
      <c r="AP118" t="s">
        <v>71</v>
      </c>
      <c r="AQ118" s="54" t="b">
        <f t="shared" si="13"/>
        <v>0</v>
      </c>
      <c r="AR118" t="s">
        <v>105</v>
      </c>
      <c r="AS118" t="s">
        <v>736</v>
      </c>
      <c r="AT118" t="s">
        <v>820</v>
      </c>
      <c r="AU118" t="s">
        <v>70</v>
      </c>
      <c r="AV118" t="s">
        <v>71</v>
      </c>
      <c r="AW118" s="54" t="b">
        <f t="shared" si="14"/>
        <v>0</v>
      </c>
      <c r="AX118" t="s">
        <v>105</v>
      </c>
      <c r="AY118" t="s">
        <v>736</v>
      </c>
      <c r="AZ118" t="s">
        <v>820</v>
      </c>
      <c r="BA118" t="s">
        <v>70</v>
      </c>
      <c r="BB118" t="s">
        <v>71</v>
      </c>
      <c r="BC118" s="54" t="b">
        <f t="shared" si="15"/>
        <v>0</v>
      </c>
    </row>
    <row r="119" spans="2:55" x14ac:dyDescent="0.25">
      <c r="B119" t="s">
        <v>107</v>
      </c>
      <c r="C119" t="s">
        <v>737</v>
      </c>
      <c r="D119" t="s">
        <v>12</v>
      </c>
      <c r="E119" t="s">
        <v>13</v>
      </c>
      <c r="F119" t="s">
        <v>14</v>
      </c>
      <c r="H119" t="s">
        <v>107</v>
      </c>
      <c r="I119" t="s">
        <v>737</v>
      </c>
      <c r="J119" t="s">
        <v>12</v>
      </c>
      <c r="K119" t="s">
        <v>13</v>
      </c>
      <c r="L119" t="s">
        <v>14</v>
      </c>
      <c r="M119" s="54" t="b">
        <f t="shared" si="8"/>
        <v>0</v>
      </c>
      <c r="N119" t="s">
        <v>107</v>
      </c>
      <c r="O119" t="s">
        <v>737</v>
      </c>
      <c r="P119" t="s">
        <v>12</v>
      </c>
      <c r="Q119" t="s">
        <v>13</v>
      </c>
      <c r="R119" t="s">
        <v>14</v>
      </c>
      <c r="S119" s="54" t="b">
        <f t="shared" si="9"/>
        <v>0</v>
      </c>
      <c r="T119" t="s">
        <v>107</v>
      </c>
      <c r="U119" t="s">
        <v>737</v>
      </c>
      <c r="V119" t="s">
        <v>12</v>
      </c>
      <c r="W119" t="s">
        <v>13</v>
      </c>
      <c r="X119" t="s">
        <v>14</v>
      </c>
      <c r="Y119" s="54" t="b">
        <f t="shared" si="10"/>
        <v>0</v>
      </c>
      <c r="Z119" t="s">
        <v>107</v>
      </c>
      <c r="AA119" t="s">
        <v>737</v>
      </c>
      <c r="AB119" t="s">
        <v>12</v>
      </c>
      <c r="AC119" t="s">
        <v>13</v>
      </c>
      <c r="AD119" t="s">
        <v>14</v>
      </c>
      <c r="AE119" s="54" t="b">
        <f t="shared" si="11"/>
        <v>0</v>
      </c>
      <c r="AF119" t="s">
        <v>107</v>
      </c>
      <c r="AG119" t="s">
        <v>737</v>
      </c>
      <c r="AH119" t="s">
        <v>12</v>
      </c>
      <c r="AI119" t="s">
        <v>13</v>
      </c>
      <c r="AJ119" t="s">
        <v>14</v>
      </c>
      <c r="AK119" s="54" t="b">
        <f t="shared" si="12"/>
        <v>0</v>
      </c>
      <c r="AL119" t="s">
        <v>107</v>
      </c>
      <c r="AM119" t="s">
        <v>737</v>
      </c>
      <c r="AN119" t="s">
        <v>776</v>
      </c>
      <c r="AO119" t="s">
        <v>13</v>
      </c>
      <c r="AP119" t="s">
        <v>14</v>
      </c>
      <c r="AQ119" s="54" t="b">
        <f t="shared" si="13"/>
        <v>0</v>
      </c>
      <c r="AR119" t="s">
        <v>107</v>
      </c>
      <c r="AS119" t="s">
        <v>737</v>
      </c>
      <c r="AT119" t="s">
        <v>776</v>
      </c>
      <c r="AU119" t="s">
        <v>13</v>
      </c>
      <c r="AV119" t="s">
        <v>14</v>
      </c>
      <c r="AW119" s="54" t="b">
        <f t="shared" si="14"/>
        <v>0</v>
      </c>
      <c r="AX119" t="s">
        <v>107</v>
      </c>
      <c r="AY119" t="s">
        <v>737</v>
      </c>
      <c r="AZ119" t="s">
        <v>776</v>
      </c>
      <c r="BA119" t="s">
        <v>13</v>
      </c>
      <c r="BB119" t="s">
        <v>14</v>
      </c>
      <c r="BC119" s="54" t="b">
        <f t="shared" si="15"/>
        <v>0</v>
      </c>
    </row>
    <row r="120" spans="2:55" x14ac:dyDescent="0.25">
      <c r="B120" t="s">
        <v>109</v>
      </c>
      <c r="C120" t="s">
        <v>738</v>
      </c>
      <c r="D120" t="s">
        <v>76</v>
      </c>
      <c r="E120" t="s">
        <v>77</v>
      </c>
      <c r="F120" t="s">
        <v>14</v>
      </c>
      <c r="H120" t="s">
        <v>109</v>
      </c>
      <c r="I120" t="s">
        <v>738</v>
      </c>
      <c r="J120" t="s">
        <v>76</v>
      </c>
      <c r="K120" t="s">
        <v>77</v>
      </c>
      <c r="L120" t="s">
        <v>14</v>
      </c>
      <c r="M120" s="54" t="b">
        <f t="shared" si="8"/>
        <v>0</v>
      </c>
      <c r="N120" t="s">
        <v>109</v>
      </c>
      <c r="O120" t="s">
        <v>738</v>
      </c>
      <c r="P120" t="s">
        <v>76</v>
      </c>
      <c r="Q120" t="s">
        <v>77</v>
      </c>
      <c r="R120" t="s">
        <v>14</v>
      </c>
      <c r="S120" s="54" t="b">
        <f t="shared" si="9"/>
        <v>0</v>
      </c>
      <c r="T120" t="s">
        <v>109</v>
      </c>
      <c r="U120" t="s">
        <v>738</v>
      </c>
      <c r="V120" t="s">
        <v>76</v>
      </c>
      <c r="W120" t="s">
        <v>77</v>
      </c>
      <c r="X120" t="s">
        <v>14</v>
      </c>
      <c r="Y120" s="54" t="b">
        <f t="shared" si="10"/>
        <v>0</v>
      </c>
      <c r="Z120" t="s">
        <v>109</v>
      </c>
      <c r="AA120" t="s">
        <v>738</v>
      </c>
      <c r="AB120" t="s">
        <v>76</v>
      </c>
      <c r="AC120" t="s">
        <v>77</v>
      </c>
      <c r="AD120" t="s">
        <v>14</v>
      </c>
      <c r="AE120" s="54" t="b">
        <f t="shared" si="11"/>
        <v>0</v>
      </c>
      <c r="AF120" t="s">
        <v>109</v>
      </c>
      <c r="AG120" t="s">
        <v>738</v>
      </c>
      <c r="AH120" t="s">
        <v>76</v>
      </c>
      <c r="AI120" t="s">
        <v>77</v>
      </c>
      <c r="AJ120" t="s">
        <v>14</v>
      </c>
      <c r="AK120" s="54" t="b">
        <f t="shared" si="12"/>
        <v>0</v>
      </c>
      <c r="AL120" t="s">
        <v>109</v>
      </c>
      <c r="AM120" t="s">
        <v>738</v>
      </c>
      <c r="AN120" t="s">
        <v>821</v>
      </c>
      <c r="AO120" t="s">
        <v>77</v>
      </c>
      <c r="AP120" t="s">
        <v>14</v>
      </c>
      <c r="AQ120" s="54" t="b">
        <f t="shared" si="13"/>
        <v>0</v>
      </c>
      <c r="AR120" t="s">
        <v>109</v>
      </c>
      <c r="AS120" t="s">
        <v>738</v>
      </c>
      <c r="AT120" t="s">
        <v>821</v>
      </c>
      <c r="AU120" t="s">
        <v>77</v>
      </c>
      <c r="AV120" t="s">
        <v>14</v>
      </c>
      <c r="AW120" s="54" t="b">
        <f t="shared" si="14"/>
        <v>0</v>
      </c>
      <c r="AX120" t="s">
        <v>109</v>
      </c>
      <c r="AY120" t="s">
        <v>738</v>
      </c>
      <c r="AZ120" t="s">
        <v>821</v>
      </c>
      <c r="BA120" t="s">
        <v>77</v>
      </c>
      <c r="BB120" t="s">
        <v>14</v>
      </c>
      <c r="BC120" s="54" t="b">
        <f t="shared" si="15"/>
        <v>0</v>
      </c>
    </row>
    <row r="121" spans="2:55" x14ac:dyDescent="0.25">
      <c r="B121" t="s">
        <v>111</v>
      </c>
      <c r="C121" t="s">
        <v>739</v>
      </c>
      <c r="D121" t="s">
        <v>64</v>
      </c>
      <c r="E121" t="s">
        <v>113</v>
      </c>
      <c r="F121" t="s">
        <v>82</v>
      </c>
      <c r="H121" t="s">
        <v>111</v>
      </c>
      <c r="I121" t="s">
        <v>739</v>
      </c>
      <c r="J121" t="s">
        <v>64</v>
      </c>
      <c r="K121" t="s">
        <v>113</v>
      </c>
      <c r="L121" t="s">
        <v>82</v>
      </c>
      <c r="M121" s="54" t="b">
        <f t="shared" si="8"/>
        <v>0</v>
      </c>
      <c r="N121" t="s">
        <v>111</v>
      </c>
      <c r="O121" t="s">
        <v>739</v>
      </c>
      <c r="P121" t="s">
        <v>64</v>
      </c>
      <c r="Q121" t="s">
        <v>113</v>
      </c>
      <c r="R121" t="s">
        <v>82</v>
      </c>
      <c r="S121" s="54" t="b">
        <f t="shared" si="9"/>
        <v>0</v>
      </c>
      <c r="T121" t="s">
        <v>111</v>
      </c>
      <c r="U121" t="s">
        <v>739</v>
      </c>
      <c r="V121" t="s">
        <v>64</v>
      </c>
      <c r="W121" t="s">
        <v>113</v>
      </c>
      <c r="X121" t="s">
        <v>82</v>
      </c>
      <c r="Y121" s="54" t="b">
        <f t="shared" si="10"/>
        <v>0</v>
      </c>
      <c r="Z121" t="s">
        <v>111</v>
      </c>
      <c r="AA121" t="s">
        <v>739</v>
      </c>
      <c r="AB121" t="s">
        <v>64</v>
      </c>
      <c r="AC121" t="s">
        <v>113</v>
      </c>
      <c r="AD121" t="s">
        <v>82</v>
      </c>
      <c r="AE121" s="54" t="b">
        <f t="shared" si="11"/>
        <v>0</v>
      </c>
      <c r="AF121" t="s">
        <v>111</v>
      </c>
      <c r="AG121" t="s">
        <v>739</v>
      </c>
      <c r="AH121" t="s">
        <v>64</v>
      </c>
      <c r="AI121" t="s">
        <v>113</v>
      </c>
      <c r="AJ121" t="s">
        <v>82</v>
      </c>
      <c r="AK121" s="54" t="b">
        <f t="shared" si="12"/>
        <v>0</v>
      </c>
      <c r="AL121" t="s">
        <v>111</v>
      </c>
      <c r="AM121" t="s">
        <v>739</v>
      </c>
      <c r="AN121" t="s">
        <v>819</v>
      </c>
      <c r="AO121" t="s">
        <v>113</v>
      </c>
      <c r="AP121" t="s">
        <v>82</v>
      </c>
      <c r="AQ121" s="54" t="b">
        <f t="shared" si="13"/>
        <v>0</v>
      </c>
      <c r="AR121" t="s">
        <v>111</v>
      </c>
      <c r="AS121" t="s">
        <v>739</v>
      </c>
      <c r="AT121" t="s">
        <v>819</v>
      </c>
      <c r="AU121" t="s">
        <v>113</v>
      </c>
      <c r="AV121" t="s">
        <v>82</v>
      </c>
      <c r="AW121" s="54" t="b">
        <f t="shared" si="14"/>
        <v>0</v>
      </c>
      <c r="AX121" t="s">
        <v>111</v>
      </c>
      <c r="AY121" t="s">
        <v>739</v>
      </c>
      <c r="AZ121" t="s">
        <v>819</v>
      </c>
      <c r="BA121" t="s">
        <v>113</v>
      </c>
      <c r="BB121" t="s">
        <v>82</v>
      </c>
      <c r="BC121" s="54" t="b">
        <f t="shared" si="15"/>
        <v>0</v>
      </c>
    </row>
    <row r="122" spans="2:55" x14ac:dyDescent="0.25">
      <c r="B122" t="s">
        <v>114</v>
      </c>
      <c r="C122" t="s">
        <v>736</v>
      </c>
      <c r="D122" t="s">
        <v>69</v>
      </c>
      <c r="E122" t="s">
        <v>70</v>
      </c>
      <c r="F122" t="s">
        <v>71</v>
      </c>
      <c r="H122" t="s">
        <v>114</v>
      </c>
      <c r="I122" t="s">
        <v>736</v>
      </c>
      <c r="J122" t="s">
        <v>69</v>
      </c>
      <c r="K122" t="s">
        <v>70</v>
      </c>
      <c r="L122" t="s">
        <v>71</v>
      </c>
      <c r="M122" s="54" t="b">
        <f t="shared" si="8"/>
        <v>0</v>
      </c>
      <c r="N122" t="s">
        <v>114</v>
      </c>
      <c r="O122" t="s">
        <v>736</v>
      </c>
      <c r="P122" t="s">
        <v>69</v>
      </c>
      <c r="Q122" t="s">
        <v>70</v>
      </c>
      <c r="R122" t="s">
        <v>71</v>
      </c>
      <c r="S122" s="54" t="b">
        <f t="shared" si="9"/>
        <v>0</v>
      </c>
      <c r="T122" t="s">
        <v>114</v>
      </c>
      <c r="U122" t="s">
        <v>736</v>
      </c>
      <c r="V122" t="s">
        <v>69</v>
      </c>
      <c r="W122" t="s">
        <v>70</v>
      </c>
      <c r="X122" t="s">
        <v>71</v>
      </c>
      <c r="Y122" s="54" t="b">
        <f t="shared" si="10"/>
        <v>0</v>
      </c>
      <c r="Z122" t="s">
        <v>114</v>
      </c>
      <c r="AA122" t="s">
        <v>736</v>
      </c>
      <c r="AB122" t="s">
        <v>69</v>
      </c>
      <c r="AC122" t="s">
        <v>70</v>
      </c>
      <c r="AD122" t="s">
        <v>71</v>
      </c>
      <c r="AE122" s="54" t="b">
        <f t="shared" si="11"/>
        <v>0</v>
      </c>
      <c r="AF122" t="s">
        <v>114</v>
      </c>
      <c r="AG122" t="s">
        <v>736</v>
      </c>
      <c r="AH122" t="s">
        <v>69</v>
      </c>
      <c r="AI122" t="s">
        <v>70</v>
      </c>
      <c r="AJ122" t="s">
        <v>71</v>
      </c>
      <c r="AK122" s="54" t="b">
        <f t="shared" si="12"/>
        <v>0</v>
      </c>
      <c r="AL122" t="s">
        <v>114</v>
      </c>
      <c r="AM122" t="s">
        <v>736</v>
      </c>
      <c r="AN122" t="s">
        <v>820</v>
      </c>
      <c r="AO122" t="s">
        <v>70</v>
      </c>
      <c r="AP122" t="s">
        <v>71</v>
      </c>
      <c r="AQ122" s="54" t="b">
        <f t="shared" si="13"/>
        <v>0</v>
      </c>
      <c r="AR122" t="s">
        <v>114</v>
      </c>
      <c r="AS122" t="s">
        <v>736</v>
      </c>
      <c r="AT122" t="s">
        <v>820</v>
      </c>
      <c r="AU122" t="s">
        <v>70</v>
      </c>
      <c r="AV122" t="s">
        <v>71</v>
      </c>
      <c r="AW122" s="54" t="b">
        <f t="shared" si="14"/>
        <v>0</v>
      </c>
      <c r="AX122" t="s">
        <v>114</v>
      </c>
      <c r="AY122" t="s">
        <v>736</v>
      </c>
      <c r="AZ122" t="s">
        <v>820</v>
      </c>
      <c r="BA122" t="s">
        <v>70</v>
      </c>
      <c r="BB122" t="s">
        <v>71</v>
      </c>
      <c r="BC122" s="54" t="b">
        <f t="shared" si="15"/>
        <v>0</v>
      </c>
    </row>
    <row r="123" spans="2:55" x14ac:dyDescent="0.25">
      <c r="B123" t="s">
        <v>115</v>
      </c>
      <c r="C123" t="s">
        <v>737</v>
      </c>
      <c r="D123" t="s">
        <v>12</v>
      </c>
      <c r="E123" t="s">
        <v>13</v>
      </c>
      <c r="F123" t="s">
        <v>14</v>
      </c>
      <c r="H123" t="s">
        <v>115</v>
      </c>
      <c r="I123" t="s">
        <v>737</v>
      </c>
      <c r="J123" t="s">
        <v>12</v>
      </c>
      <c r="K123" t="s">
        <v>13</v>
      </c>
      <c r="L123" t="s">
        <v>14</v>
      </c>
      <c r="M123" s="54" t="b">
        <f t="shared" si="8"/>
        <v>0</v>
      </c>
      <c r="N123" t="s">
        <v>115</v>
      </c>
      <c r="O123" t="s">
        <v>737</v>
      </c>
      <c r="P123" t="s">
        <v>12</v>
      </c>
      <c r="Q123" t="s">
        <v>13</v>
      </c>
      <c r="R123" t="s">
        <v>14</v>
      </c>
      <c r="S123" s="54" t="b">
        <f t="shared" si="9"/>
        <v>0</v>
      </c>
      <c r="T123" t="s">
        <v>115</v>
      </c>
      <c r="U123" t="s">
        <v>737</v>
      </c>
      <c r="V123" t="s">
        <v>12</v>
      </c>
      <c r="W123" t="s">
        <v>13</v>
      </c>
      <c r="X123" t="s">
        <v>14</v>
      </c>
      <c r="Y123" s="54" t="b">
        <f t="shared" si="10"/>
        <v>0</v>
      </c>
      <c r="Z123" t="s">
        <v>115</v>
      </c>
      <c r="AA123" t="s">
        <v>737</v>
      </c>
      <c r="AB123" t="s">
        <v>12</v>
      </c>
      <c r="AC123" t="s">
        <v>13</v>
      </c>
      <c r="AD123" t="s">
        <v>14</v>
      </c>
      <c r="AE123" s="54" t="b">
        <f t="shared" si="11"/>
        <v>0</v>
      </c>
      <c r="AF123" t="s">
        <v>115</v>
      </c>
      <c r="AG123" t="s">
        <v>737</v>
      </c>
      <c r="AH123" t="s">
        <v>12</v>
      </c>
      <c r="AI123" t="s">
        <v>13</v>
      </c>
      <c r="AJ123" t="s">
        <v>14</v>
      </c>
      <c r="AK123" s="54" t="b">
        <f t="shared" si="12"/>
        <v>0</v>
      </c>
      <c r="AL123" t="s">
        <v>115</v>
      </c>
      <c r="AM123" t="s">
        <v>737</v>
      </c>
      <c r="AN123" t="s">
        <v>776</v>
      </c>
      <c r="AO123" t="s">
        <v>13</v>
      </c>
      <c r="AP123" t="s">
        <v>14</v>
      </c>
      <c r="AQ123" s="54" t="b">
        <f t="shared" si="13"/>
        <v>0</v>
      </c>
      <c r="AR123" t="s">
        <v>115</v>
      </c>
      <c r="AS123" t="s">
        <v>737</v>
      </c>
      <c r="AT123" t="s">
        <v>776</v>
      </c>
      <c r="AU123" t="s">
        <v>13</v>
      </c>
      <c r="AV123" t="s">
        <v>14</v>
      </c>
      <c r="AW123" s="54" t="b">
        <f t="shared" si="14"/>
        <v>0</v>
      </c>
      <c r="AX123" t="s">
        <v>115</v>
      </c>
      <c r="AY123" t="s">
        <v>737</v>
      </c>
      <c r="AZ123" t="s">
        <v>776</v>
      </c>
      <c r="BA123" t="s">
        <v>13</v>
      </c>
      <c r="BB123" t="s">
        <v>14</v>
      </c>
      <c r="BC123" s="54" t="b">
        <f t="shared" si="15"/>
        <v>0</v>
      </c>
    </row>
    <row r="124" spans="2:55" x14ac:dyDescent="0.25">
      <c r="B124" t="s">
        <v>117</v>
      </c>
      <c r="C124" t="s">
        <v>738</v>
      </c>
      <c r="D124" t="s">
        <v>76</v>
      </c>
      <c r="E124" t="s">
        <v>77</v>
      </c>
      <c r="F124" t="s">
        <v>14</v>
      </c>
      <c r="H124" t="s">
        <v>117</v>
      </c>
      <c r="I124" t="s">
        <v>738</v>
      </c>
      <c r="J124" t="s">
        <v>76</v>
      </c>
      <c r="K124" t="s">
        <v>77</v>
      </c>
      <c r="L124" t="s">
        <v>14</v>
      </c>
      <c r="M124" s="54" t="b">
        <f t="shared" si="8"/>
        <v>0</v>
      </c>
      <c r="N124" t="s">
        <v>117</v>
      </c>
      <c r="O124" t="s">
        <v>738</v>
      </c>
      <c r="P124" t="s">
        <v>76</v>
      </c>
      <c r="Q124" t="s">
        <v>77</v>
      </c>
      <c r="R124" t="s">
        <v>14</v>
      </c>
      <c r="S124" s="54" t="b">
        <f t="shared" si="9"/>
        <v>0</v>
      </c>
      <c r="T124" t="s">
        <v>117</v>
      </c>
      <c r="U124" t="s">
        <v>738</v>
      </c>
      <c r="V124" t="s">
        <v>76</v>
      </c>
      <c r="W124" t="s">
        <v>77</v>
      </c>
      <c r="X124" t="s">
        <v>14</v>
      </c>
      <c r="Y124" s="54" t="b">
        <f t="shared" si="10"/>
        <v>0</v>
      </c>
      <c r="Z124" t="s">
        <v>117</v>
      </c>
      <c r="AA124" t="s">
        <v>738</v>
      </c>
      <c r="AB124" t="s">
        <v>76</v>
      </c>
      <c r="AC124" t="s">
        <v>77</v>
      </c>
      <c r="AD124" t="s">
        <v>14</v>
      </c>
      <c r="AE124" s="54" t="b">
        <f t="shared" si="11"/>
        <v>0</v>
      </c>
      <c r="AF124" t="s">
        <v>117</v>
      </c>
      <c r="AG124" t="s">
        <v>738</v>
      </c>
      <c r="AH124" t="s">
        <v>76</v>
      </c>
      <c r="AI124" t="s">
        <v>77</v>
      </c>
      <c r="AJ124" t="s">
        <v>14</v>
      </c>
      <c r="AK124" s="54" t="b">
        <f t="shared" si="12"/>
        <v>0</v>
      </c>
      <c r="AL124" t="s">
        <v>117</v>
      </c>
      <c r="AM124" t="s">
        <v>738</v>
      </c>
      <c r="AN124" t="s">
        <v>821</v>
      </c>
      <c r="AO124" t="s">
        <v>77</v>
      </c>
      <c r="AP124" t="s">
        <v>14</v>
      </c>
      <c r="AQ124" s="54" t="b">
        <f t="shared" si="13"/>
        <v>0</v>
      </c>
      <c r="AR124" t="s">
        <v>117</v>
      </c>
      <c r="AS124" t="s">
        <v>738</v>
      </c>
      <c r="AT124" t="s">
        <v>821</v>
      </c>
      <c r="AU124" t="s">
        <v>77</v>
      </c>
      <c r="AV124" t="s">
        <v>14</v>
      </c>
      <c r="AW124" s="54" t="b">
        <f t="shared" si="14"/>
        <v>0</v>
      </c>
      <c r="AX124" t="s">
        <v>117</v>
      </c>
      <c r="AY124" t="s">
        <v>738</v>
      </c>
      <c r="AZ124" t="s">
        <v>821</v>
      </c>
      <c r="BA124" t="s">
        <v>77</v>
      </c>
      <c r="BB124" t="s">
        <v>14</v>
      </c>
      <c r="BC124" s="54" t="b">
        <f t="shared" si="15"/>
        <v>0</v>
      </c>
    </row>
    <row r="125" spans="2:55" x14ac:dyDescent="0.25">
      <c r="B125" t="s">
        <v>119</v>
      </c>
      <c r="C125" t="s">
        <v>739</v>
      </c>
      <c r="D125" t="s">
        <v>64</v>
      </c>
      <c r="E125" t="s">
        <v>113</v>
      </c>
      <c r="F125" t="s">
        <v>82</v>
      </c>
      <c r="H125" t="s">
        <v>119</v>
      </c>
      <c r="I125" t="s">
        <v>739</v>
      </c>
      <c r="J125" t="s">
        <v>64</v>
      </c>
      <c r="K125" t="s">
        <v>113</v>
      </c>
      <c r="L125" t="s">
        <v>82</v>
      </c>
      <c r="M125" s="54" t="b">
        <f t="shared" si="8"/>
        <v>0</v>
      </c>
      <c r="N125" t="s">
        <v>119</v>
      </c>
      <c r="O125" t="s">
        <v>739</v>
      </c>
      <c r="P125" t="s">
        <v>64</v>
      </c>
      <c r="Q125" t="s">
        <v>113</v>
      </c>
      <c r="R125" t="s">
        <v>82</v>
      </c>
      <c r="S125" s="54" t="b">
        <f t="shared" si="9"/>
        <v>0</v>
      </c>
      <c r="T125" t="s">
        <v>119</v>
      </c>
      <c r="U125" t="s">
        <v>739</v>
      </c>
      <c r="V125" t="s">
        <v>64</v>
      </c>
      <c r="W125" t="s">
        <v>113</v>
      </c>
      <c r="X125" t="s">
        <v>82</v>
      </c>
      <c r="Y125" s="54" t="b">
        <f t="shared" si="10"/>
        <v>0</v>
      </c>
      <c r="Z125" t="s">
        <v>119</v>
      </c>
      <c r="AA125" t="s">
        <v>739</v>
      </c>
      <c r="AB125" t="s">
        <v>64</v>
      </c>
      <c r="AC125" t="s">
        <v>113</v>
      </c>
      <c r="AD125" t="s">
        <v>82</v>
      </c>
      <c r="AE125" s="54" t="b">
        <f t="shared" si="11"/>
        <v>0</v>
      </c>
      <c r="AF125" t="s">
        <v>119</v>
      </c>
      <c r="AG125" t="s">
        <v>739</v>
      </c>
      <c r="AH125" t="s">
        <v>64</v>
      </c>
      <c r="AI125" t="s">
        <v>113</v>
      </c>
      <c r="AJ125" t="s">
        <v>82</v>
      </c>
      <c r="AK125" s="54" t="b">
        <f t="shared" si="12"/>
        <v>0</v>
      </c>
      <c r="AL125" t="s">
        <v>119</v>
      </c>
      <c r="AM125" t="s">
        <v>739</v>
      </c>
      <c r="AN125" t="s">
        <v>819</v>
      </c>
      <c r="AO125" t="s">
        <v>113</v>
      </c>
      <c r="AP125" t="s">
        <v>82</v>
      </c>
      <c r="AQ125" s="54" t="b">
        <f t="shared" si="13"/>
        <v>0</v>
      </c>
      <c r="AR125" t="s">
        <v>119</v>
      </c>
      <c r="AS125" t="s">
        <v>739</v>
      </c>
      <c r="AT125" t="s">
        <v>819</v>
      </c>
      <c r="AU125" t="s">
        <v>113</v>
      </c>
      <c r="AV125" t="s">
        <v>82</v>
      </c>
      <c r="AW125" s="54" t="b">
        <f t="shared" si="14"/>
        <v>0</v>
      </c>
      <c r="AX125" t="s">
        <v>119</v>
      </c>
      <c r="AY125" t="s">
        <v>739</v>
      </c>
      <c r="AZ125" t="s">
        <v>819</v>
      </c>
      <c r="BA125" t="s">
        <v>113</v>
      </c>
      <c r="BB125" t="s">
        <v>82</v>
      </c>
      <c r="BC125" s="54" t="b">
        <f t="shared" si="15"/>
        <v>0</v>
      </c>
    </row>
    <row r="126" spans="2:55" x14ac:dyDescent="0.25">
      <c r="B126" t="s">
        <v>123</v>
      </c>
      <c r="C126" t="s">
        <v>736</v>
      </c>
      <c r="D126" t="s">
        <v>69</v>
      </c>
      <c r="E126" t="s">
        <v>70</v>
      </c>
      <c r="F126" t="s">
        <v>71</v>
      </c>
      <c r="H126" t="s">
        <v>123</v>
      </c>
      <c r="I126" t="s">
        <v>736</v>
      </c>
      <c r="J126" t="s">
        <v>69</v>
      </c>
      <c r="K126" t="s">
        <v>70</v>
      </c>
      <c r="L126" t="s">
        <v>71</v>
      </c>
      <c r="M126" s="54" t="b">
        <f t="shared" si="8"/>
        <v>0</v>
      </c>
      <c r="N126" t="s">
        <v>123</v>
      </c>
      <c r="O126" t="s">
        <v>736</v>
      </c>
      <c r="P126" t="s">
        <v>69</v>
      </c>
      <c r="Q126" t="s">
        <v>70</v>
      </c>
      <c r="R126" t="s">
        <v>71</v>
      </c>
      <c r="S126" s="54" t="b">
        <f t="shared" si="9"/>
        <v>0</v>
      </c>
      <c r="T126" t="s">
        <v>123</v>
      </c>
      <c r="U126" t="s">
        <v>736</v>
      </c>
      <c r="V126" t="s">
        <v>69</v>
      </c>
      <c r="W126" t="s">
        <v>70</v>
      </c>
      <c r="X126" t="s">
        <v>71</v>
      </c>
      <c r="Y126" s="54" t="b">
        <f t="shared" si="10"/>
        <v>0</v>
      </c>
      <c r="Z126" t="s">
        <v>123</v>
      </c>
      <c r="AA126" t="s">
        <v>736</v>
      </c>
      <c r="AB126" t="s">
        <v>69</v>
      </c>
      <c r="AC126" t="s">
        <v>70</v>
      </c>
      <c r="AD126" t="s">
        <v>71</v>
      </c>
      <c r="AE126" s="54" t="b">
        <f t="shared" si="11"/>
        <v>0</v>
      </c>
      <c r="AF126" t="s">
        <v>123</v>
      </c>
      <c r="AG126" t="s">
        <v>736</v>
      </c>
      <c r="AH126" t="s">
        <v>69</v>
      </c>
      <c r="AI126" t="s">
        <v>70</v>
      </c>
      <c r="AJ126" t="s">
        <v>71</v>
      </c>
      <c r="AK126" s="54" t="b">
        <f t="shared" si="12"/>
        <v>0</v>
      </c>
      <c r="AL126" t="s">
        <v>123</v>
      </c>
      <c r="AM126" t="s">
        <v>736</v>
      </c>
      <c r="AN126" t="s">
        <v>820</v>
      </c>
      <c r="AO126" t="s">
        <v>70</v>
      </c>
      <c r="AP126" t="s">
        <v>71</v>
      </c>
      <c r="AQ126" s="54" t="b">
        <f t="shared" si="13"/>
        <v>0</v>
      </c>
      <c r="AR126" t="s">
        <v>123</v>
      </c>
      <c r="AS126" t="s">
        <v>736</v>
      </c>
      <c r="AT126" t="s">
        <v>820</v>
      </c>
      <c r="AU126" t="s">
        <v>70</v>
      </c>
      <c r="AV126" t="s">
        <v>71</v>
      </c>
      <c r="AW126" s="54" t="b">
        <f t="shared" si="14"/>
        <v>0</v>
      </c>
      <c r="AX126" t="s">
        <v>123</v>
      </c>
      <c r="AY126" t="s">
        <v>736</v>
      </c>
      <c r="AZ126" t="s">
        <v>820</v>
      </c>
      <c r="BA126" t="s">
        <v>70</v>
      </c>
      <c r="BB126" t="s">
        <v>71</v>
      </c>
      <c r="BC126" s="54" t="b">
        <f t="shared" si="15"/>
        <v>0</v>
      </c>
    </row>
    <row r="127" spans="2:55" x14ac:dyDescent="0.25">
      <c r="B127" t="s">
        <v>128</v>
      </c>
      <c r="C127" t="s">
        <v>737</v>
      </c>
      <c r="D127" t="s">
        <v>12</v>
      </c>
      <c r="E127" t="s">
        <v>13</v>
      </c>
      <c r="F127" t="s">
        <v>14</v>
      </c>
      <c r="H127" t="s">
        <v>128</v>
      </c>
      <c r="I127" t="s">
        <v>737</v>
      </c>
      <c r="J127" t="s">
        <v>12</v>
      </c>
      <c r="K127" t="s">
        <v>13</v>
      </c>
      <c r="L127" t="s">
        <v>14</v>
      </c>
      <c r="M127" s="54" t="b">
        <f t="shared" si="8"/>
        <v>0</v>
      </c>
      <c r="N127" t="s">
        <v>128</v>
      </c>
      <c r="O127" t="s">
        <v>737</v>
      </c>
      <c r="P127" t="s">
        <v>12</v>
      </c>
      <c r="Q127" t="s">
        <v>13</v>
      </c>
      <c r="R127" t="s">
        <v>14</v>
      </c>
      <c r="S127" s="54" t="b">
        <f t="shared" si="9"/>
        <v>0</v>
      </c>
      <c r="T127" t="s">
        <v>128</v>
      </c>
      <c r="U127" t="s">
        <v>737</v>
      </c>
      <c r="V127" t="s">
        <v>12</v>
      </c>
      <c r="W127" t="s">
        <v>13</v>
      </c>
      <c r="X127" t="s">
        <v>14</v>
      </c>
      <c r="Y127" s="54" t="b">
        <f t="shared" si="10"/>
        <v>0</v>
      </c>
      <c r="Z127" t="s">
        <v>128</v>
      </c>
      <c r="AA127" t="s">
        <v>737</v>
      </c>
      <c r="AB127" t="s">
        <v>12</v>
      </c>
      <c r="AC127" t="s">
        <v>13</v>
      </c>
      <c r="AD127" t="s">
        <v>14</v>
      </c>
      <c r="AE127" s="54" t="b">
        <f t="shared" si="11"/>
        <v>0</v>
      </c>
      <c r="AF127" t="s">
        <v>128</v>
      </c>
      <c r="AG127" t="s">
        <v>737</v>
      </c>
      <c r="AH127" t="s">
        <v>12</v>
      </c>
      <c r="AI127" t="s">
        <v>13</v>
      </c>
      <c r="AJ127" t="s">
        <v>14</v>
      </c>
      <c r="AK127" s="54" t="b">
        <f t="shared" si="12"/>
        <v>0</v>
      </c>
      <c r="AL127" t="s">
        <v>128</v>
      </c>
      <c r="AM127" t="s">
        <v>737</v>
      </c>
      <c r="AN127" t="s">
        <v>776</v>
      </c>
      <c r="AO127" t="s">
        <v>13</v>
      </c>
      <c r="AP127" t="s">
        <v>14</v>
      </c>
      <c r="AQ127" s="54" t="b">
        <f t="shared" si="13"/>
        <v>0</v>
      </c>
      <c r="AR127" t="s">
        <v>128</v>
      </c>
      <c r="AS127" t="s">
        <v>737</v>
      </c>
      <c r="AT127" t="s">
        <v>776</v>
      </c>
      <c r="AU127" t="s">
        <v>13</v>
      </c>
      <c r="AV127" t="s">
        <v>14</v>
      </c>
      <c r="AW127" s="54" t="b">
        <f t="shared" si="14"/>
        <v>0</v>
      </c>
      <c r="AX127" t="s">
        <v>128</v>
      </c>
      <c r="AY127" t="s">
        <v>737</v>
      </c>
      <c r="AZ127" t="s">
        <v>776</v>
      </c>
      <c r="BA127" t="s">
        <v>13</v>
      </c>
      <c r="BB127" t="s">
        <v>14</v>
      </c>
      <c r="BC127" s="54" t="b">
        <f t="shared" si="15"/>
        <v>0</v>
      </c>
    </row>
    <row r="128" spans="2:55" x14ac:dyDescent="0.25">
      <c r="B128" t="s">
        <v>130</v>
      </c>
      <c r="C128" t="s">
        <v>738</v>
      </c>
      <c r="D128" t="s">
        <v>76</v>
      </c>
      <c r="E128" t="s">
        <v>77</v>
      </c>
      <c r="F128" t="s">
        <v>14</v>
      </c>
      <c r="H128" t="s">
        <v>130</v>
      </c>
      <c r="I128" t="s">
        <v>738</v>
      </c>
      <c r="J128" t="s">
        <v>76</v>
      </c>
      <c r="K128" t="s">
        <v>77</v>
      </c>
      <c r="L128" t="s">
        <v>14</v>
      </c>
      <c r="M128" s="54" t="b">
        <f t="shared" si="8"/>
        <v>0</v>
      </c>
      <c r="N128" t="s">
        <v>130</v>
      </c>
      <c r="O128" t="s">
        <v>738</v>
      </c>
      <c r="P128" t="s">
        <v>76</v>
      </c>
      <c r="Q128" t="s">
        <v>77</v>
      </c>
      <c r="R128" t="s">
        <v>14</v>
      </c>
      <c r="S128" s="54" t="b">
        <f t="shared" si="9"/>
        <v>0</v>
      </c>
      <c r="T128" t="s">
        <v>130</v>
      </c>
      <c r="U128" t="s">
        <v>738</v>
      </c>
      <c r="V128" t="s">
        <v>76</v>
      </c>
      <c r="W128" t="s">
        <v>77</v>
      </c>
      <c r="X128" t="s">
        <v>14</v>
      </c>
      <c r="Y128" s="54" t="b">
        <f t="shared" si="10"/>
        <v>0</v>
      </c>
      <c r="Z128" t="s">
        <v>130</v>
      </c>
      <c r="AA128" t="s">
        <v>738</v>
      </c>
      <c r="AB128" t="s">
        <v>76</v>
      </c>
      <c r="AC128" t="s">
        <v>77</v>
      </c>
      <c r="AD128" t="s">
        <v>14</v>
      </c>
      <c r="AE128" s="54" t="b">
        <f t="shared" si="11"/>
        <v>0</v>
      </c>
      <c r="AF128" t="s">
        <v>130</v>
      </c>
      <c r="AG128" t="s">
        <v>738</v>
      </c>
      <c r="AH128" t="s">
        <v>76</v>
      </c>
      <c r="AI128" t="s">
        <v>77</v>
      </c>
      <c r="AJ128" t="s">
        <v>14</v>
      </c>
      <c r="AK128" s="54" t="b">
        <f t="shared" si="12"/>
        <v>0</v>
      </c>
      <c r="AL128" t="s">
        <v>130</v>
      </c>
      <c r="AM128" t="s">
        <v>738</v>
      </c>
      <c r="AN128" t="s">
        <v>821</v>
      </c>
      <c r="AO128" t="s">
        <v>77</v>
      </c>
      <c r="AP128" t="s">
        <v>14</v>
      </c>
      <c r="AQ128" s="54" t="b">
        <f t="shared" si="13"/>
        <v>0</v>
      </c>
      <c r="AR128" t="s">
        <v>130</v>
      </c>
      <c r="AS128" t="s">
        <v>738</v>
      </c>
      <c r="AT128" t="s">
        <v>821</v>
      </c>
      <c r="AU128" t="s">
        <v>77</v>
      </c>
      <c r="AV128" t="s">
        <v>14</v>
      </c>
      <c r="AW128" s="54" t="b">
        <f t="shared" si="14"/>
        <v>0</v>
      </c>
      <c r="AX128" t="s">
        <v>130</v>
      </c>
      <c r="AY128" t="s">
        <v>738</v>
      </c>
      <c r="AZ128" t="s">
        <v>821</v>
      </c>
      <c r="BA128" t="s">
        <v>77</v>
      </c>
      <c r="BB128" t="s">
        <v>14</v>
      </c>
      <c r="BC128" s="54" t="b">
        <f t="shared" si="15"/>
        <v>0</v>
      </c>
    </row>
    <row r="129" spans="2:55" x14ac:dyDescent="0.25">
      <c r="B129" t="s">
        <v>132</v>
      </c>
      <c r="C129" t="s">
        <v>739</v>
      </c>
      <c r="D129" t="s">
        <v>64</v>
      </c>
      <c r="E129" t="s">
        <v>113</v>
      </c>
      <c r="F129" t="s">
        <v>82</v>
      </c>
      <c r="H129" t="s">
        <v>132</v>
      </c>
      <c r="I129" t="s">
        <v>739</v>
      </c>
      <c r="J129" t="s">
        <v>64</v>
      </c>
      <c r="K129" t="s">
        <v>113</v>
      </c>
      <c r="L129" t="s">
        <v>82</v>
      </c>
      <c r="M129" s="54" t="b">
        <f t="shared" si="8"/>
        <v>0</v>
      </c>
      <c r="N129" t="s">
        <v>132</v>
      </c>
      <c r="O129" t="s">
        <v>739</v>
      </c>
      <c r="P129" t="s">
        <v>64</v>
      </c>
      <c r="Q129" t="s">
        <v>113</v>
      </c>
      <c r="R129" t="s">
        <v>82</v>
      </c>
      <c r="S129" s="54" t="b">
        <f t="shared" si="9"/>
        <v>0</v>
      </c>
      <c r="T129" t="s">
        <v>132</v>
      </c>
      <c r="U129" t="s">
        <v>739</v>
      </c>
      <c r="V129" t="s">
        <v>64</v>
      </c>
      <c r="W129" t="s">
        <v>113</v>
      </c>
      <c r="X129" t="s">
        <v>82</v>
      </c>
      <c r="Y129" s="54" t="b">
        <f t="shared" si="10"/>
        <v>0</v>
      </c>
      <c r="Z129" t="s">
        <v>132</v>
      </c>
      <c r="AA129" t="s">
        <v>739</v>
      </c>
      <c r="AB129" t="s">
        <v>64</v>
      </c>
      <c r="AC129" t="s">
        <v>113</v>
      </c>
      <c r="AD129" t="s">
        <v>82</v>
      </c>
      <c r="AE129" s="54" t="b">
        <f t="shared" si="11"/>
        <v>0</v>
      </c>
      <c r="AF129" t="s">
        <v>132</v>
      </c>
      <c r="AG129" t="s">
        <v>739</v>
      </c>
      <c r="AH129" t="s">
        <v>64</v>
      </c>
      <c r="AI129" t="s">
        <v>113</v>
      </c>
      <c r="AJ129" t="s">
        <v>82</v>
      </c>
      <c r="AK129" s="54" t="b">
        <f t="shared" si="12"/>
        <v>0</v>
      </c>
      <c r="AL129" t="s">
        <v>132</v>
      </c>
      <c r="AM129" t="s">
        <v>739</v>
      </c>
      <c r="AN129" t="s">
        <v>819</v>
      </c>
      <c r="AO129" t="s">
        <v>113</v>
      </c>
      <c r="AP129" t="s">
        <v>82</v>
      </c>
      <c r="AQ129" s="54" t="b">
        <f t="shared" si="13"/>
        <v>0</v>
      </c>
      <c r="AR129" t="s">
        <v>132</v>
      </c>
      <c r="AS129" t="s">
        <v>739</v>
      </c>
      <c r="AT129" t="s">
        <v>819</v>
      </c>
      <c r="AU129" t="s">
        <v>113</v>
      </c>
      <c r="AV129" t="s">
        <v>82</v>
      </c>
      <c r="AW129" s="54" t="b">
        <f t="shared" si="14"/>
        <v>0</v>
      </c>
      <c r="AX129" t="s">
        <v>132</v>
      </c>
      <c r="AY129" t="s">
        <v>739</v>
      </c>
      <c r="AZ129" t="s">
        <v>819</v>
      </c>
      <c r="BA129" t="s">
        <v>113</v>
      </c>
      <c r="BB129" t="s">
        <v>82</v>
      </c>
      <c r="BC129" s="54" t="b">
        <f t="shared" si="15"/>
        <v>0</v>
      </c>
    </row>
    <row r="130" spans="2:55" x14ac:dyDescent="0.25">
      <c r="B130" t="s">
        <v>136</v>
      </c>
      <c r="C130" t="s">
        <v>736</v>
      </c>
      <c r="D130" t="s">
        <v>69</v>
      </c>
      <c r="E130" t="s">
        <v>70</v>
      </c>
      <c r="F130" t="s">
        <v>71</v>
      </c>
      <c r="H130" t="s">
        <v>136</v>
      </c>
      <c r="I130" t="s">
        <v>736</v>
      </c>
      <c r="J130" t="s">
        <v>69</v>
      </c>
      <c r="K130" t="s">
        <v>70</v>
      </c>
      <c r="L130" t="s">
        <v>71</v>
      </c>
      <c r="M130" s="54" t="b">
        <f t="shared" si="8"/>
        <v>0</v>
      </c>
      <c r="N130" t="s">
        <v>136</v>
      </c>
      <c r="O130" t="s">
        <v>736</v>
      </c>
      <c r="P130" t="s">
        <v>69</v>
      </c>
      <c r="Q130" t="s">
        <v>70</v>
      </c>
      <c r="R130" t="s">
        <v>71</v>
      </c>
      <c r="S130" s="54" t="b">
        <f t="shared" si="9"/>
        <v>0</v>
      </c>
      <c r="T130" t="s">
        <v>136</v>
      </c>
      <c r="U130" t="s">
        <v>736</v>
      </c>
      <c r="V130" t="s">
        <v>69</v>
      </c>
      <c r="W130" t="s">
        <v>70</v>
      </c>
      <c r="X130" t="s">
        <v>71</v>
      </c>
      <c r="Y130" s="54" t="b">
        <f t="shared" si="10"/>
        <v>0</v>
      </c>
      <c r="Z130" t="s">
        <v>136</v>
      </c>
      <c r="AA130" t="s">
        <v>736</v>
      </c>
      <c r="AB130" t="s">
        <v>69</v>
      </c>
      <c r="AC130" t="s">
        <v>70</v>
      </c>
      <c r="AD130" t="s">
        <v>71</v>
      </c>
      <c r="AE130" s="54" t="b">
        <f t="shared" si="11"/>
        <v>0</v>
      </c>
      <c r="AF130" t="s">
        <v>136</v>
      </c>
      <c r="AG130" t="s">
        <v>736</v>
      </c>
      <c r="AH130" t="s">
        <v>69</v>
      </c>
      <c r="AI130" t="s">
        <v>70</v>
      </c>
      <c r="AJ130" t="s">
        <v>71</v>
      </c>
      <c r="AK130" s="54" t="b">
        <f t="shared" si="12"/>
        <v>0</v>
      </c>
      <c r="AL130" t="s">
        <v>136</v>
      </c>
      <c r="AM130" t="s">
        <v>736</v>
      </c>
      <c r="AN130" t="s">
        <v>820</v>
      </c>
      <c r="AO130" t="s">
        <v>70</v>
      </c>
      <c r="AP130" t="s">
        <v>71</v>
      </c>
      <c r="AQ130" s="54" t="b">
        <f t="shared" si="13"/>
        <v>0</v>
      </c>
      <c r="AR130" t="s">
        <v>136</v>
      </c>
      <c r="AS130" t="s">
        <v>736</v>
      </c>
      <c r="AT130" t="s">
        <v>820</v>
      </c>
      <c r="AU130" t="s">
        <v>70</v>
      </c>
      <c r="AV130" t="s">
        <v>71</v>
      </c>
      <c r="AW130" s="54" t="b">
        <f t="shared" si="14"/>
        <v>0</v>
      </c>
      <c r="AX130" t="s">
        <v>136</v>
      </c>
      <c r="AY130" t="s">
        <v>736</v>
      </c>
      <c r="AZ130" t="s">
        <v>820</v>
      </c>
      <c r="BA130" t="s">
        <v>70</v>
      </c>
      <c r="BB130" t="s">
        <v>71</v>
      </c>
      <c r="BC130" s="54" t="b">
        <f t="shared" si="15"/>
        <v>0</v>
      </c>
    </row>
    <row r="131" spans="2:55" x14ac:dyDescent="0.25">
      <c r="B131" t="s">
        <v>141</v>
      </c>
      <c r="C131" t="s">
        <v>737</v>
      </c>
      <c r="D131" t="s">
        <v>12</v>
      </c>
      <c r="E131" t="s">
        <v>13</v>
      </c>
      <c r="F131" t="s">
        <v>14</v>
      </c>
      <c r="H131" t="s">
        <v>141</v>
      </c>
      <c r="I131" t="s">
        <v>737</v>
      </c>
      <c r="J131" t="s">
        <v>12</v>
      </c>
      <c r="K131" t="s">
        <v>13</v>
      </c>
      <c r="L131" t="s">
        <v>14</v>
      </c>
      <c r="M131" s="54" t="b">
        <f t="shared" ref="M131:M160" si="16">L131&lt;&gt;$F131</f>
        <v>0</v>
      </c>
      <c r="N131" t="s">
        <v>141</v>
      </c>
      <c r="O131" t="s">
        <v>737</v>
      </c>
      <c r="P131" t="s">
        <v>12</v>
      </c>
      <c r="Q131" t="s">
        <v>13</v>
      </c>
      <c r="R131" t="s">
        <v>14</v>
      </c>
      <c r="S131" s="54" t="b">
        <f t="shared" ref="S131:S160" si="17">R131&lt;&gt;$F131</f>
        <v>0</v>
      </c>
      <c r="T131" t="s">
        <v>141</v>
      </c>
      <c r="U131" t="s">
        <v>737</v>
      </c>
      <c r="V131" t="s">
        <v>12</v>
      </c>
      <c r="W131" t="s">
        <v>13</v>
      </c>
      <c r="X131" t="s">
        <v>14</v>
      </c>
      <c r="Y131" s="54" t="b">
        <f t="shared" ref="Y131:Y160" si="18">X131&lt;&gt;$F131</f>
        <v>0</v>
      </c>
      <c r="Z131" t="s">
        <v>141</v>
      </c>
      <c r="AA131" t="s">
        <v>760</v>
      </c>
      <c r="AB131" t="s">
        <v>12</v>
      </c>
      <c r="AC131" t="s">
        <v>13</v>
      </c>
      <c r="AD131" t="s">
        <v>14</v>
      </c>
      <c r="AE131" s="54" t="b">
        <f t="shared" ref="AE131:AE160" si="19">AD131&lt;&gt;$L131</f>
        <v>0</v>
      </c>
      <c r="AF131" t="s">
        <v>141</v>
      </c>
      <c r="AG131" t="s">
        <v>737</v>
      </c>
      <c r="AH131" t="s">
        <v>12</v>
      </c>
      <c r="AI131" t="s">
        <v>13</v>
      </c>
      <c r="AJ131" t="s">
        <v>14</v>
      </c>
      <c r="AK131" s="54" t="b">
        <f t="shared" ref="AK131:AK160" si="20">AJ131&lt;&gt;$R131</f>
        <v>0</v>
      </c>
      <c r="AL131" t="s">
        <v>141</v>
      </c>
      <c r="AM131" t="s">
        <v>737</v>
      </c>
      <c r="AN131" t="s">
        <v>776</v>
      </c>
      <c r="AO131" t="s">
        <v>13</v>
      </c>
      <c r="AP131" t="s">
        <v>14</v>
      </c>
      <c r="AQ131" s="54" t="b">
        <f t="shared" ref="AQ131:AQ160" si="21">AP131&lt;&gt;$F131</f>
        <v>0</v>
      </c>
      <c r="AR131" t="s">
        <v>141</v>
      </c>
      <c r="AS131" t="s">
        <v>737</v>
      </c>
      <c r="AT131" t="s">
        <v>776</v>
      </c>
      <c r="AU131" t="s">
        <v>13</v>
      </c>
      <c r="AV131" t="s">
        <v>14</v>
      </c>
      <c r="AW131" s="54" t="b">
        <f t="shared" ref="AW131:AW160" si="22">AV131&lt;&gt;$L131</f>
        <v>0</v>
      </c>
      <c r="AX131" t="s">
        <v>141</v>
      </c>
      <c r="AY131" t="s">
        <v>737</v>
      </c>
      <c r="AZ131" t="s">
        <v>776</v>
      </c>
      <c r="BA131" t="s">
        <v>13</v>
      </c>
      <c r="BB131" t="s">
        <v>14</v>
      </c>
      <c r="BC131" s="54" t="b">
        <f t="shared" ref="BC131:BC160" si="23">BB131&lt;&gt;$R131</f>
        <v>0</v>
      </c>
    </row>
    <row r="132" spans="2:55" x14ac:dyDescent="0.25">
      <c r="B132" t="s">
        <v>143</v>
      </c>
      <c r="C132" t="s">
        <v>738</v>
      </c>
      <c r="D132" t="s">
        <v>76</v>
      </c>
      <c r="E132" t="s">
        <v>77</v>
      </c>
      <c r="F132" t="s">
        <v>14</v>
      </c>
      <c r="H132" t="s">
        <v>143</v>
      </c>
      <c r="I132" t="s">
        <v>738</v>
      </c>
      <c r="J132" t="s">
        <v>76</v>
      </c>
      <c r="K132" t="s">
        <v>77</v>
      </c>
      <c r="L132" t="s">
        <v>14</v>
      </c>
      <c r="M132" s="54" t="b">
        <f t="shared" si="16"/>
        <v>0</v>
      </c>
      <c r="N132" t="s">
        <v>143</v>
      </c>
      <c r="O132" t="s">
        <v>738</v>
      </c>
      <c r="P132" t="s">
        <v>76</v>
      </c>
      <c r="Q132" t="s">
        <v>77</v>
      </c>
      <c r="R132" t="s">
        <v>14</v>
      </c>
      <c r="S132" s="54" t="b">
        <f t="shared" si="17"/>
        <v>0</v>
      </c>
      <c r="T132" t="s">
        <v>143</v>
      </c>
      <c r="U132" t="s">
        <v>738</v>
      </c>
      <c r="V132" t="s">
        <v>76</v>
      </c>
      <c r="W132" t="s">
        <v>77</v>
      </c>
      <c r="X132" t="s">
        <v>14</v>
      </c>
      <c r="Y132" s="54" t="b">
        <f t="shared" si="18"/>
        <v>0</v>
      </c>
      <c r="Z132" t="s">
        <v>143</v>
      </c>
      <c r="AA132" t="s">
        <v>738</v>
      </c>
      <c r="AB132" t="s">
        <v>76</v>
      </c>
      <c r="AC132" t="s">
        <v>77</v>
      </c>
      <c r="AD132" t="s">
        <v>14</v>
      </c>
      <c r="AE132" s="54" t="b">
        <f t="shared" si="19"/>
        <v>0</v>
      </c>
      <c r="AF132" t="s">
        <v>143</v>
      </c>
      <c r="AG132" t="s">
        <v>738</v>
      </c>
      <c r="AH132" t="s">
        <v>76</v>
      </c>
      <c r="AI132" t="s">
        <v>77</v>
      </c>
      <c r="AJ132" t="s">
        <v>14</v>
      </c>
      <c r="AK132" s="54" t="b">
        <f t="shared" si="20"/>
        <v>0</v>
      </c>
      <c r="AL132" t="s">
        <v>143</v>
      </c>
      <c r="AM132" t="s">
        <v>738</v>
      </c>
      <c r="AN132" t="s">
        <v>821</v>
      </c>
      <c r="AO132" t="s">
        <v>77</v>
      </c>
      <c r="AP132" t="s">
        <v>14</v>
      </c>
      <c r="AQ132" s="54" t="b">
        <f t="shared" si="21"/>
        <v>0</v>
      </c>
      <c r="AR132" t="s">
        <v>143</v>
      </c>
      <c r="AS132" t="s">
        <v>738</v>
      </c>
      <c r="AT132" t="s">
        <v>821</v>
      </c>
      <c r="AU132" t="s">
        <v>77</v>
      </c>
      <c r="AV132" t="s">
        <v>14</v>
      </c>
      <c r="AW132" s="54" t="b">
        <f t="shared" si="22"/>
        <v>0</v>
      </c>
      <c r="AX132" t="s">
        <v>143</v>
      </c>
      <c r="AY132" t="s">
        <v>738</v>
      </c>
      <c r="AZ132" t="s">
        <v>821</v>
      </c>
      <c r="BA132" t="s">
        <v>77</v>
      </c>
      <c r="BB132" t="s">
        <v>14</v>
      </c>
      <c r="BC132" s="54" t="b">
        <f t="shared" si="23"/>
        <v>0</v>
      </c>
    </row>
    <row r="133" spans="2:55" x14ac:dyDescent="0.25">
      <c r="B133" t="s">
        <v>145</v>
      </c>
      <c r="C133" t="s">
        <v>739</v>
      </c>
      <c r="D133" t="s">
        <v>64</v>
      </c>
      <c r="E133" t="s">
        <v>113</v>
      </c>
      <c r="F133" t="s">
        <v>82</v>
      </c>
      <c r="H133" t="s">
        <v>145</v>
      </c>
      <c r="I133" t="s">
        <v>750</v>
      </c>
      <c r="J133" t="s">
        <v>80</v>
      </c>
      <c r="K133" t="s">
        <v>81</v>
      </c>
      <c r="L133" t="s">
        <v>82</v>
      </c>
      <c r="M133" s="54" t="b">
        <f t="shared" si="16"/>
        <v>0</v>
      </c>
      <c r="N133" t="s">
        <v>145</v>
      </c>
      <c r="O133" t="s">
        <v>750</v>
      </c>
      <c r="P133" t="s">
        <v>94</v>
      </c>
      <c r="Q133" t="s">
        <v>95</v>
      </c>
      <c r="R133" t="s">
        <v>82</v>
      </c>
      <c r="S133" s="54" t="b">
        <f t="shared" si="17"/>
        <v>0</v>
      </c>
      <c r="T133" t="s">
        <v>145</v>
      </c>
      <c r="U133" t="s">
        <v>750</v>
      </c>
      <c r="V133" t="s">
        <v>134</v>
      </c>
      <c r="W133" t="s">
        <v>135</v>
      </c>
      <c r="X133" t="s">
        <v>82</v>
      </c>
      <c r="Y133" s="54" t="b">
        <f t="shared" si="18"/>
        <v>0</v>
      </c>
      <c r="Z133" t="s">
        <v>145</v>
      </c>
      <c r="AA133" t="s">
        <v>761</v>
      </c>
      <c r="AB133" t="s">
        <v>121</v>
      </c>
      <c r="AC133" t="s">
        <v>122</v>
      </c>
      <c r="AD133" t="s">
        <v>82</v>
      </c>
      <c r="AE133" s="54" t="b">
        <f t="shared" si="19"/>
        <v>0</v>
      </c>
      <c r="AF133" t="s">
        <v>145</v>
      </c>
      <c r="AG133" t="s">
        <v>761</v>
      </c>
      <c r="AH133" t="s">
        <v>763</v>
      </c>
      <c r="AI133" t="s">
        <v>764</v>
      </c>
      <c r="AJ133" t="s">
        <v>82</v>
      </c>
      <c r="AK133" s="54" t="b">
        <f t="shared" si="20"/>
        <v>0</v>
      </c>
      <c r="AL133" t="s">
        <v>145</v>
      </c>
      <c r="AM133" t="s">
        <v>750</v>
      </c>
      <c r="AN133" t="s">
        <v>822</v>
      </c>
      <c r="AO133" t="s">
        <v>148</v>
      </c>
      <c r="AP133" t="s">
        <v>82</v>
      </c>
      <c r="AQ133" s="54" t="b">
        <f t="shared" si="21"/>
        <v>0</v>
      </c>
      <c r="AR133" t="s">
        <v>145</v>
      </c>
      <c r="AS133" t="s">
        <v>750</v>
      </c>
      <c r="AT133" t="s">
        <v>834</v>
      </c>
      <c r="AU133" t="s">
        <v>135</v>
      </c>
      <c r="AV133" t="s">
        <v>82</v>
      </c>
      <c r="AW133" s="54" t="b">
        <f t="shared" si="22"/>
        <v>0</v>
      </c>
      <c r="AX133" t="s">
        <v>145</v>
      </c>
      <c r="AY133" t="s">
        <v>750</v>
      </c>
      <c r="AZ133" t="s">
        <v>840</v>
      </c>
      <c r="BA133" t="s">
        <v>81</v>
      </c>
      <c r="BB133" t="s">
        <v>82</v>
      </c>
      <c r="BC133" s="54" t="b">
        <f t="shared" si="23"/>
        <v>0</v>
      </c>
    </row>
    <row r="134" spans="2:55" s="55" customFormat="1" x14ac:dyDescent="0.25">
      <c r="B134" s="55" t="s">
        <v>149</v>
      </c>
      <c r="C134" s="55" t="s">
        <v>736</v>
      </c>
      <c r="D134" s="55" t="s">
        <v>69</v>
      </c>
      <c r="E134" s="55" t="s">
        <v>70</v>
      </c>
      <c r="F134" s="55" t="s">
        <v>71</v>
      </c>
      <c r="H134" s="55" t="s">
        <v>149</v>
      </c>
      <c r="I134" s="55" t="s">
        <v>751</v>
      </c>
      <c r="J134" s="55" t="s">
        <v>85</v>
      </c>
      <c r="K134" s="55" t="s">
        <v>86</v>
      </c>
      <c r="L134" s="55" t="s">
        <v>87</v>
      </c>
      <c r="M134" s="55" t="b">
        <f t="shared" si="16"/>
        <v>1</v>
      </c>
      <c r="N134" s="55" t="s">
        <v>149</v>
      </c>
      <c r="O134" s="55" t="s">
        <v>754</v>
      </c>
      <c r="P134" s="55" t="s">
        <v>98</v>
      </c>
      <c r="Q134" s="55" t="s">
        <v>99</v>
      </c>
      <c r="R134" s="55" t="s">
        <v>100</v>
      </c>
      <c r="S134" s="55" t="b">
        <f t="shared" si="17"/>
        <v>1</v>
      </c>
      <c r="T134" s="55" t="s">
        <v>149</v>
      </c>
      <c r="U134" s="55" t="s">
        <v>759</v>
      </c>
      <c r="V134" s="55" t="s">
        <v>138</v>
      </c>
      <c r="W134" s="55" t="s">
        <v>139</v>
      </c>
      <c r="X134" s="55" t="s">
        <v>140</v>
      </c>
      <c r="Y134" s="55" t="b">
        <f t="shared" si="18"/>
        <v>1</v>
      </c>
      <c r="Z134" s="55" t="s">
        <v>149</v>
      </c>
      <c r="AA134" s="55" t="s">
        <v>762</v>
      </c>
      <c r="AB134" s="55" t="s">
        <v>125</v>
      </c>
      <c r="AC134" s="55" t="s">
        <v>126</v>
      </c>
      <c r="AD134" s="55" t="s">
        <v>127</v>
      </c>
      <c r="AE134" s="54" t="b">
        <f t="shared" si="19"/>
        <v>1</v>
      </c>
      <c r="AF134" s="55" t="s">
        <v>149</v>
      </c>
      <c r="AG134" s="55" t="s">
        <v>765</v>
      </c>
      <c r="AH134" s="55" t="s">
        <v>766</v>
      </c>
      <c r="AI134" s="55" t="s">
        <v>767</v>
      </c>
      <c r="AJ134" s="55" t="s">
        <v>768</v>
      </c>
      <c r="AK134" s="54" t="b">
        <f t="shared" si="20"/>
        <v>1</v>
      </c>
      <c r="AL134" s="55" t="s">
        <v>149</v>
      </c>
      <c r="AM134" s="55" t="s">
        <v>823</v>
      </c>
      <c r="AN134" s="55" t="s">
        <v>824</v>
      </c>
      <c r="AO134" s="55" t="s">
        <v>152</v>
      </c>
      <c r="AP134" s="55" t="s">
        <v>153</v>
      </c>
      <c r="AQ134" s="54" t="b">
        <f t="shared" si="21"/>
        <v>1</v>
      </c>
      <c r="AR134" s="55" t="s">
        <v>149</v>
      </c>
      <c r="AS134" s="55" t="s">
        <v>759</v>
      </c>
      <c r="AT134" s="55" t="s">
        <v>835</v>
      </c>
      <c r="AU134" s="55" t="s">
        <v>139</v>
      </c>
      <c r="AV134" s="55" t="s">
        <v>140</v>
      </c>
      <c r="AW134" s="54" t="b">
        <f t="shared" si="22"/>
        <v>1</v>
      </c>
      <c r="AX134" s="55" t="s">
        <v>149</v>
      </c>
      <c r="AY134" s="55" t="s">
        <v>751</v>
      </c>
      <c r="AZ134" s="55" t="s">
        <v>835</v>
      </c>
      <c r="BA134" s="55" t="s">
        <v>86</v>
      </c>
      <c r="BB134" s="55" t="s">
        <v>87</v>
      </c>
      <c r="BC134" s="54" t="b">
        <f t="shared" si="23"/>
        <v>1</v>
      </c>
    </row>
    <row r="135" spans="2:55" x14ac:dyDescent="0.25">
      <c r="B135" t="s">
        <v>154</v>
      </c>
      <c r="C135" t="s">
        <v>740</v>
      </c>
      <c r="D135" t="s">
        <v>12</v>
      </c>
      <c r="E135" t="s">
        <v>13</v>
      </c>
      <c r="F135" t="s">
        <v>14</v>
      </c>
      <c r="H135" t="s">
        <v>154</v>
      </c>
      <c r="I135" t="s">
        <v>740</v>
      </c>
      <c r="J135" t="s">
        <v>12</v>
      </c>
      <c r="K135" t="s">
        <v>13</v>
      </c>
      <c r="L135" t="s">
        <v>14</v>
      </c>
      <c r="M135" s="54" t="b">
        <f t="shared" si="16"/>
        <v>0</v>
      </c>
      <c r="N135" t="s">
        <v>154</v>
      </c>
      <c r="O135" t="s">
        <v>740</v>
      </c>
      <c r="P135" t="s">
        <v>12</v>
      </c>
      <c r="Q135" t="s">
        <v>13</v>
      </c>
      <c r="R135" t="s">
        <v>14</v>
      </c>
      <c r="S135" s="54" t="b">
        <f t="shared" si="17"/>
        <v>0</v>
      </c>
      <c r="T135" t="s">
        <v>154</v>
      </c>
      <c r="U135" t="s">
        <v>740</v>
      </c>
      <c r="V135" t="s">
        <v>12</v>
      </c>
      <c r="W135" t="s">
        <v>13</v>
      </c>
      <c r="X135" t="s">
        <v>14</v>
      </c>
      <c r="Y135" s="54" t="b">
        <f t="shared" si="18"/>
        <v>0</v>
      </c>
      <c r="Z135" t="s">
        <v>154</v>
      </c>
      <c r="AA135" t="s">
        <v>740</v>
      </c>
      <c r="AB135" t="s">
        <v>12</v>
      </c>
      <c r="AC135" t="s">
        <v>13</v>
      </c>
      <c r="AD135" t="s">
        <v>14</v>
      </c>
      <c r="AE135" s="54" t="b">
        <f t="shared" si="19"/>
        <v>0</v>
      </c>
      <c r="AF135" t="s">
        <v>154</v>
      </c>
      <c r="AG135" t="s">
        <v>740</v>
      </c>
      <c r="AH135" t="s">
        <v>12</v>
      </c>
      <c r="AI135" t="s">
        <v>13</v>
      </c>
      <c r="AJ135" t="s">
        <v>14</v>
      </c>
      <c r="AK135" s="54" t="b">
        <f t="shared" si="20"/>
        <v>0</v>
      </c>
      <c r="AL135" t="s">
        <v>154</v>
      </c>
      <c r="AM135" t="s">
        <v>740</v>
      </c>
      <c r="AN135" t="s">
        <v>776</v>
      </c>
      <c r="AO135" t="s">
        <v>13</v>
      </c>
      <c r="AP135" t="s">
        <v>14</v>
      </c>
      <c r="AQ135" s="54" t="b">
        <f t="shared" si="21"/>
        <v>0</v>
      </c>
      <c r="AR135" t="s">
        <v>154</v>
      </c>
      <c r="AS135" t="s">
        <v>740</v>
      </c>
      <c r="AT135" t="s">
        <v>776</v>
      </c>
      <c r="AU135" t="s">
        <v>13</v>
      </c>
      <c r="AV135" t="s">
        <v>14</v>
      </c>
      <c r="AW135" s="54" t="b">
        <f t="shared" si="22"/>
        <v>0</v>
      </c>
      <c r="AX135" t="s">
        <v>154</v>
      </c>
      <c r="AY135" t="s">
        <v>740</v>
      </c>
      <c r="AZ135" t="s">
        <v>776</v>
      </c>
      <c r="BA135" t="s">
        <v>13</v>
      </c>
      <c r="BB135" t="s">
        <v>14</v>
      </c>
      <c r="BC135" s="54" t="b">
        <f t="shared" si="23"/>
        <v>0</v>
      </c>
    </row>
    <row r="136" spans="2:55" x14ac:dyDescent="0.25">
      <c r="B136" t="s">
        <v>155</v>
      </c>
      <c r="C136" t="s">
        <v>741</v>
      </c>
      <c r="D136" t="s">
        <v>12</v>
      </c>
      <c r="E136" t="s">
        <v>13</v>
      </c>
      <c r="F136" t="s">
        <v>14</v>
      </c>
      <c r="H136" t="s">
        <v>155</v>
      </c>
      <c r="I136" t="s">
        <v>741</v>
      </c>
      <c r="J136" t="s">
        <v>12</v>
      </c>
      <c r="K136" t="s">
        <v>13</v>
      </c>
      <c r="L136" t="s">
        <v>14</v>
      </c>
      <c r="M136" s="54" t="b">
        <f t="shared" si="16"/>
        <v>0</v>
      </c>
      <c r="N136" t="s">
        <v>155</v>
      </c>
      <c r="O136" t="s">
        <v>741</v>
      </c>
      <c r="P136" t="s">
        <v>12</v>
      </c>
      <c r="Q136" t="s">
        <v>13</v>
      </c>
      <c r="R136" t="s">
        <v>14</v>
      </c>
      <c r="S136" s="54" t="b">
        <f t="shared" si="17"/>
        <v>0</v>
      </c>
      <c r="T136" t="s">
        <v>155</v>
      </c>
      <c r="U136" t="s">
        <v>741</v>
      </c>
      <c r="V136" t="s">
        <v>12</v>
      </c>
      <c r="W136" t="s">
        <v>13</v>
      </c>
      <c r="X136" t="s">
        <v>14</v>
      </c>
      <c r="Y136" s="54" t="b">
        <f t="shared" si="18"/>
        <v>0</v>
      </c>
      <c r="Z136" t="s">
        <v>155</v>
      </c>
      <c r="AA136" t="s">
        <v>741</v>
      </c>
      <c r="AB136" t="s">
        <v>12</v>
      </c>
      <c r="AC136" t="s">
        <v>13</v>
      </c>
      <c r="AD136" t="s">
        <v>14</v>
      </c>
      <c r="AE136" s="54" t="b">
        <f t="shared" si="19"/>
        <v>0</v>
      </c>
      <c r="AF136" t="s">
        <v>155</v>
      </c>
      <c r="AG136" t="s">
        <v>741</v>
      </c>
      <c r="AH136" t="s">
        <v>12</v>
      </c>
      <c r="AI136" t="s">
        <v>13</v>
      </c>
      <c r="AJ136" t="s">
        <v>14</v>
      </c>
      <c r="AK136" s="54" t="b">
        <f t="shared" si="20"/>
        <v>0</v>
      </c>
      <c r="AL136" t="s">
        <v>155</v>
      </c>
      <c r="AM136" t="s">
        <v>741</v>
      </c>
      <c r="AN136" t="s">
        <v>776</v>
      </c>
      <c r="AO136" t="s">
        <v>13</v>
      </c>
      <c r="AP136" t="s">
        <v>14</v>
      </c>
      <c r="AQ136" s="54" t="b">
        <f t="shared" si="21"/>
        <v>0</v>
      </c>
      <c r="AR136" t="s">
        <v>155</v>
      </c>
      <c r="AS136" t="s">
        <v>741</v>
      </c>
      <c r="AT136" t="s">
        <v>776</v>
      </c>
      <c r="AU136" t="s">
        <v>13</v>
      </c>
      <c r="AV136" t="s">
        <v>14</v>
      </c>
      <c r="AW136" s="54" t="b">
        <f t="shared" si="22"/>
        <v>0</v>
      </c>
      <c r="AX136" t="s">
        <v>155</v>
      </c>
      <c r="AY136" t="s">
        <v>741</v>
      </c>
      <c r="AZ136" t="s">
        <v>776</v>
      </c>
      <c r="BA136" t="s">
        <v>13</v>
      </c>
      <c r="BB136" t="s">
        <v>14</v>
      </c>
      <c r="BC136" s="54" t="b">
        <f t="shared" si="23"/>
        <v>0</v>
      </c>
    </row>
    <row r="137" spans="2:55" x14ac:dyDescent="0.25">
      <c r="B137" t="s">
        <v>156</v>
      </c>
      <c r="C137" t="s">
        <v>742</v>
      </c>
      <c r="D137" t="s">
        <v>447</v>
      </c>
      <c r="E137" t="s">
        <v>448</v>
      </c>
      <c r="F137" t="s">
        <v>14</v>
      </c>
      <c r="H137" t="s">
        <v>156</v>
      </c>
      <c r="I137" t="s">
        <v>742</v>
      </c>
      <c r="J137" t="s">
        <v>447</v>
      </c>
      <c r="K137" t="s">
        <v>448</v>
      </c>
      <c r="L137" t="s">
        <v>14</v>
      </c>
      <c r="M137" s="54" t="b">
        <f t="shared" si="16"/>
        <v>0</v>
      </c>
      <c r="N137" t="s">
        <v>156</v>
      </c>
      <c r="O137" t="s">
        <v>742</v>
      </c>
      <c r="P137" t="s">
        <v>447</v>
      </c>
      <c r="Q137" t="s">
        <v>448</v>
      </c>
      <c r="R137" t="s">
        <v>14</v>
      </c>
      <c r="S137" s="54" t="b">
        <f t="shared" si="17"/>
        <v>0</v>
      </c>
      <c r="T137" t="s">
        <v>156</v>
      </c>
      <c r="U137" t="s">
        <v>742</v>
      </c>
      <c r="V137" t="s">
        <v>447</v>
      </c>
      <c r="W137" t="s">
        <v>448</v>
      </c>
      <c r="X137" t="s">
        <v>14</v>
      </c>
      <c r="Y137" s="54" t="b">
        <f t="shared" si="18"/>
        <v>0</v>
      </c>
      <c r="Z137" t="s">
        <v>156</v>
      </c>
      <c r="AA137" t="s">
        <v>742</v>
      </c>
      <c r="AB137" t="s">
        <v>447</v>
      </c>
      <c r="AC137" t="s">
        <v>448</v>
      </c>
      <c r="AD137" t="s">
        <v>14</v>
      </c>
      <c r="AE137" s="54" t="b">
        <f t="shared" si="19"/>
        <v>0</v>
      </c>
      <c r="AF137" t="s">
        <v>156</v>
      </c>
      <c r="AG137" t="s">
        <v>742</v>
      </c>
      <c r="AH137" t="s">
        <v>447</v>
      </c>
      <c r="AI137" t="s">
        <v>448</v>
      </c>
      <c r="AJ137" t="s">
        <v>14</v>
      </c>
      <c r="AK137" s="54" t="b">
        <f t="shared" si="20"/>
        <v>0</v>
      </c>
      <c r="AL137" t="s">
        <v>156</v>
      </c>
      <c r="AM137" t="s">
        <v>742</v>
      </c>
      <c r="AN137" t="s">
        <v>825</v>
      </c>
      <c r="AO137" t="s">
        <v>448</v>
      </c>
      <c r="AP137" t="s">
        <v>14</v>
      </c>
      <c r="AQ137" s="54" t="b">
        <f t="shared" si="21"/>
        <v>0</v>
      </c>
      <c r="AR137" t="s">
        <v>156</v>
      </c>
      <c r="AS137" t="s">
        <v>742</v>
      </c>
      <c r="AT137" t="s">
        <v>825</v>
      </c>
      <c r="AU137" t="s">
        <v>448</v>
      </c>
      <c r="AV137" t="s">
        <v>14</v>
      </c>
      <c r="AW137" s="54" t="b">
        <f t="shared" si="22"/>
        <v>0</v>
      </c>
      <c r="AX137" t="s">
        <v>156</v>
      </c>
      <c r="AY137" t="s">
        <v>742</v>
      </c>
      <c r="AZ137" t="s">
        <v>825</v>
      </c>
      <c r="BA137" t="s">
        <v>448</v>
      </c>
      <c r="BB137" t="s">
        <v>14</v>
      </c>
      <c r="BC137" s="54" t="b">
        <f t="shared" si="23"/>
        <v>0</v>
      </c>
    </row>
    <row r="138" spans="2:55" s="58" customFormat="1" x14ac:dyDescent="0.25">
      <c r="B138" s="58" t="s">
        <v>158</v>
      </c>
      <c r="C138" s="58" t="s">
        <v>743</v>
      </c>
      <c r="D138" s="58" t="s">
        <v>450</v>
      </c>
      <c r="E138" s="58" t="s">
        <v>451</v>
      </c>
      <c r="F138" s="58" t="s">
        <v>452</v>
      </c>
      <c r="H138" s="58" t="s">
        <v>158</v>
      </c>
      <c r="I138" s="58" t="s">
        <v>743</v>
      </c>
      <c r="J138" s="58" t="s">
        <v>450</v>
      </c>
      <c r="K138" s="58" t="s">
        <v>451</v>
      </c>
      <c r="L138" s="58" t="s">
        <v>452</v>
      </c>
      <c r="M138" s="58" t="b">
        <f t="shared" si="16"/>
        <v>0</v>
      </c>
      <c r="N138" s="58" t="s">
        <v>158</v>
      </c>
      <c r="O138" s="58" t="s">
        <v>743</v>
      </c>
      <c r="P138" s="58" t="s">
        <v>450</v>
      </c>
      <c r="Q138" s="58" t="s">
        <v>451</v>
      </c>
      <c r="R138" s="58" t="s">
        <v>452</v>
      </c>
      <c r="S138" s="58" t="b">
        <f t="shared" si="17"/>
        <v>0</v>
      </c>
      <c r="T138" s="58" t="s">
        <v>158</v>
      </c>
      <c r="U138" s="58" t="s">
        <v>743</v>
      </c>
      <c r="V138" s="58" t="s">
        <v>450</v>
      </c>
      <c r="W138" s="58" t="s">
        <v>451</v>
      </c>
      <c r="X138" s="58" t="s">
        <v>452</v>
      </c>
      <c r="Y138" s="58" t="b">
        <f t="shared" si="18"/>
        <v>0</v>
      </c>
      <c r="Z138" s="58" t="s">
        <v>158</v>
      </c>
      <c r="AA138" s="58" t="s">
        <v>743</v>
      </c>
      <c r="AB138" s="58" t="s">
        <v>450</v>
      </c>
      <c r="AC138" s="58" t="s">
        <v>451</v>
      </c>
      <c r="AD138" s="58" t="s">
        <v>452</v>
      </c>
      <c r="AE138" s="54" t="b">
        <f t="shared" si="19"/>
        <v>0</v>
      </c>
      <c r="AF138" s="58" t="s">
        <v>158</v>
      </c>
      <c r="AG138" s="58" t="s">
        <v>743</v>
      </c>
      <c r="AH138" s="58" t="s">
        <v>450</v>
      </c>
      <c r="AI138" s="58" t="s">
        <v>451</v>
      </c>
      <c r="AJ138" s="58" t="s">
        <v>452</v>
      </c>
      <c r="AK138" s="54" t="b">
        <f t="shared" si="20"/>
        <v>0</v>
      </c>
      <c r="AL138" s="58" t="s">
        <v>158</v>
      </c>
      <c r="AM138" s="58" t="s">
        <v>743</v>
      </c>
      <c r="AN138" s="58" t="s">
        <v>826</v>
      </c>
      <c r="AO138" s="58" t="s">
        <v>451</v>
      </c>
      <c r="AP138" s="58" t="s">
        <v>452</v>
      </c>
      <c r="AQ138" s="54" t="b">
        <f t="shared" si="21"/>
        <v>0</v>
      </c>
      <c r="AR138" s="58" t="s">
        <v>158</v>
      </c>
      <c r="AS138" s="58" t="s">
        <v>743</v>
      </c>
      <c r="AT138" s="58" t="s">
        <v>826</v>
      </c>
      <c r="AU138" s="58" t="s">
        <v>451</v>
      </c>
      <c r="AV138" s="58" t="s">
        <v>452</v>
      </c>
      <c r="AW138" s="54" t="b">
        <f t="shared" si="22"/>
        <v>0</v>
      </c>
      <c r="AX138" s="58" t="s">
        <v>158</v>
      </c>
      <c r="AY138" s="58" t="s">
        <v>743</v>
      </c>
      <c r="AZ138" s="58" t="s">
        <v>826</v>
      </c>
      <c r="BA138" s="58" t="s">
        <v>451</v>
      </c>
      <c r="BB138" s="58" t="s">
        <v>452</v>
      </c>
      <c r="BC138" s="54" t="b">
        <f t="shared" si="23"/>
        <v>0</v>
      </c>
    </row>
    <row r="139" spans="2:55" x14ac:dyDescent="0.25">
      <c r="B139" t="s">
        <v>160</v>
      </c>
      <c r="C139" t="s">
        <v>744</v>
      </c>
      <c r="D139" t="s">
        <v>453</v>
      </c>
      <c r="E139" t="s">
        <v>454</v>
      </c>
      <c r="F139" t="s">
        <v>455</v>
      </c>
      <c r="H139" t="s">
        <v>160</v>
      </c>
      <c r="I139" t="s">
        <v>744</v>
      </c>
      <c r="J139" t="s">
        <v>453</v>
      </c>
      <c r="K139" t="s">
        <v>454</v>
      </c>
      <c r="L139" t="s">
        <v>455</v>
      </c>
      <c r="M139" s="54" t="b">
        <f t="shared" si="16"/>
        <v>0</v>
      </c>
      <c r="N139" t="s">
        <v>160</v>
      </c>
      <c r="O139" t="s">
        <v>744</v>
      </c>
      <c r="P139" t="s">
        <v>453</v>
      </c>
      <c r="Q139" t="s">
        <v>454</v>
      </c>
      <c r="R139" t="s">
        <v>455</v>
      </c>
      <c r="S139" s="54" t="b">
        <f t="shared" si="17"/>
        <v>0</v>
      </c>
      <c r="T139" t="s">
        <v>160</v>
      </c>
      <c r="U139" t="s">
        <v>744</v>
      </c>
      <c r="V139" t="s">
        <v>453</v>
      </c>
      <c r="W139" t="s">
        <v>454</v>
      </c>
      <c r="X139" t="s">
        <v>455</v>
      </c>
      <c r="Y139" s="54" t="b">
        <f t="shared" si="18"/>
        <v>0</v>
      </c>
      <c r="Z139" t="s">
        <v>160</v>
      </c>
      <c r="AA139" t="s">
        <v>744</v>
      </c>
      <c r="AB139" t="s">
        <v>453</v>
      </c>
      <c r="AC139" t="s">
        <v>454</v>
      </c>
      <c r="AD139" t="s">
        <v>455</v>
      </c>
      <c r="AE139" s="54" t="b">
        <f t="shared" si="19"/>
        <v>0</v>
      </c>
      <c r="AF139" t="s">
        <v>160</v>
      </c>
      <c r="AG139" t="s">
        <v>744</v>
      </c>
      <c r="AH139" t="s">
        <v>453</v>
      </c>
      <c r="AI139" s="61" t="s">
        <v>454</v>
      </c>
      <c r="AJ139" t="s">
        <v>455</v>
      </c>
      <c r="AK139" s="54" t="b">
        <f t="shared" si="20"/>
        <v>0</v>
      </c>
      <c r="AL139" t="s">
        <v>160</v>
      </c>
      <c r="AM139" t="s">
        <v>744</v>
      </c>
      <c r="AN139" t="s">
        <v>827</v>
      </c>
      <c r="AO139" t="s">
        <v>454</v>
      </c>
      <c r="AP139" t="s">
        <v>455</v>
      </c>
      <c r="AQ139" s="54" t="b">
        <f t="shared" si="21"/>
        <v>0</v>
      </c>
      <c r="AR139" t="s">
        <v>160</v>
      </c>
      <c r="AS139" t="s">
        <v>744</v>
      </c>
      <c r="AT139" t="s">
        <v>827</v>
      </c>
      <c r="AU139" t="s">
        <v>454</v>
      </c>
      <c r="AV139" t="s">
        <v>455</v>
      </c>
      <c r="AW139" s="54" t="b">
        <f t="shared" si="22"/>
        <v>0</v>
      </c>
      <c r="AX139" t="s">
        <v>160</v>
      </c>
      <c r="AY139" t="s">
        <v>744</v>
      </c>
      <c r="AZ139" t="s">
        <v>827</v>
      </c>
      <c r="BA139" t="s">
        <v>454</v>
      </c>
      <c r="BB139" t="s">
        <v>455</v>
      </c>
      <c r="BC139" s="54" t="b">
        <f t="shared" si="23"/>
        <v>0</v>
      </c>
    </row>
    <row r="140" spans="2:55" x14ac:dyDescent="0.25">
      <c r="B140" t="s">
        <v>164</v>
      </c>
      <c r="C140" t="s">
        <v>745</v>
      </c>
      <c r="D140" t="s">
        <v>456</v>
      </c>
      <c r="E140" t="s">
        <v>457</v>
      </c>
      <c r="F140" t="s">
        <v>458</v>
      </c>
      <c r="H140" t="s">
        <v>164</v>
      </c>
      <c r="I140" t="s">
        <v>745</v>
      </c>
      <c r="J140" t="s">
        <v>456</v>
      </c>
      <c r="K140" t="s">
        <v>457</v>
      </c>
      <c r="L140" t="s">
        <v>458</v>
      </c>
      <c r="M140" s="54" t="b">
        <f t="shared" si="16"/>
        <v>0</v>
      </c>
      <c r="N140" t="s">
        <v>164</v>
      </c>
      <c r="O140" t="s">
        <v>745</v>
      </c>
      <c r="P140" t="s">
        <v>456</v>
      </c>
      <c r="Q140" t="s">
        <v>457</v>
      </c>
      <c r="R140" t="s">
        <v>458</v>
      </c>
      <c r="S140" s="54" t="b">
        <f t="shared" si="17"/>
        <v>0</v>
      </c>
      <c r="T140" t="s">
        <v>164</v>
      </c>
      <c r="U140" t="s">
        <v>745</v>
      </c>
      <c r="V140" t="s">
        <v>456</v>
      </c>
      <c r="W140" t="s">
        <v>457</v>
      </c>
      <c r="X140" t="s">
        <v>458</v>
      </c>
      <c r="Y140" s="54" t="b">
        <f t="shared" si="18"/>
        <v>0</v>
      </c>
      <c r="Z140" t="s">
        <v>164</v>
      </c>
      <c r="AA140" t="s">
        <v>745</v>
      </c>
      <c r="AB140" t="s">
        <v>456</v>
      </c>
      <c r="AC140" t="s">
        <v>457</v>
      </c>
      <c r="AD140" t="s">
        <v>458</v>
      </c>
      <c r="AE140" s="54" t="b">
        <f t="shared" si="19"/>
        <v>0</v>
      </c>
      <c r="AF140" t="s">
        <v>164</v>
      </c>
      <c r="AG140" t="s">
        <v>745</v>
      </c>
      <c r="AH140" t="s">
        <v>456</v>
      </c>
      <c r="AI140" s="62" t="s">
        <v>457</v>
      </c>
      <c r="AJ140" t="s">
        <v>458</v>
      </c>
      <c r="AK140" s="54" t="b">
        <f t="shared" si="20"/>
        <v>0</v>
      </c>
      <c r="AL140" t="s">
        <v>164</v>
      </c>
      <c r="AM140" t="s">
        <v>745</v>
      </c>
      <c r="AN140" t="s">
        <v>828</v>
      </c>
      <c r="AO140" t="s">
        <v>457</v>
      </c>
      <c r="AP140" t="s">
        <v>458</v>
      </c>
      <c r="AQ140" s="54" t="b">
        <f t="shared" si="21"/>
        <v>0</v>
      </c>
      <c r="AR140" t="s">
        <v>164</v>
      </c>
      <c r="AS140" t="s">
        <v>745</v>
      </c>
      <c r="AT140" t="s">
        <v>828</v>
      </c>
      <c r="AU140" t="s">
        <v>457</v>
      </c>
      <c r="AV140" t="s">
        <v>458</v>
      </c>
      <c r="AW140" s="54" t="b">
        <f t="shared" si="22"/>
        <v>0</v>
      </c>
      <c r="AX140" t="s">
        <v>164</v>
      </c>
      <c r="AY140" t="s">
        <v>745</v>
      </c>
      <c r="AZ140" t="s">
        <v>828</v>
      </c>
      <c r="BA140" t="s">
        <v>457</v>
      </c>
      <c r="BB140" t="s">
        <v>458</v>
      </c>
      <c r="BC140" s="54" t="b">
        <f t="shared" si="23"/>
        <v>0</v>
      </c>
    </row>
    <row r="141" spans="2:55" x14ac:dyDescent="0.25">
      <c r="B141" t="s">
        <v>169</v>
      </c>
      <c r="C141" t="s">
        <v>746</v>
      </c>
      <c r="D141" t="s">
        <v>171</v>
      </c>
      <c r="E141" t="s">
        <v>172</v>
      </c>
      <c r="F141" t="s">
        <v>14</v>
      </c>
      <c r="H141" t="s">
        <v>169</v>
      </c>
      <c r="I141" t="s">
        <v>746</v>
      </c>
      <c r="J141" t="s">
        <v>171</v>
      </c>
      <c r="K141" t="s">
        <v>172</v>
      </c>
      <c r="L141" t="s">
        <v>14</v>
      </c>
      <c r="M141" s="54" t="b">
        <f t="shared" si="16"/>
        <v>0</v>
      </c>
      <c r="N141" t="s">
        <v>169</v>
      </c>
      <c r="O141" t="s">
        <v>746</v>
      </c>
      <c r="P141" t="s">
        <v>171</v>
      </c>
      <c r="Q141" t="s">
        <v>172</v>
      </c>
      <c r="R141" t="s">
        <v>14</v>
      </c>
      <c r="S141" s="54" t="b">
        <f t="shared" si="17"/>
        <v>0</v>
      </c>
      <c r="T141" t="s">
        <v>169</v>
      </c>
      <c r="U141" t="s">
        <v>746</v>
      </c>
      <c r="V141" t="s">
        <v>171</v>
      </c>
      <c r="W141" t="s">
        <v>172</v>
      </c>
      <c r="X141" t="s">
        <v>14</v>
      </c>
      <c r="Y141" s="54" t="b">
        <f t="shared" si="18"/>
        <v>0</v>
      </c>
      <c r="Z141" t="s">
        <v>169</v>
      </c>
      <c r="AA141" t="s">
        <v>746</v>
      </c>
      <c r="AB141" t="s">
        <v>171</v>
      </c>
      <c r="AC141" t="s">
        <v>172</v>
      </c>
      <c r="AD141" t="s">
        <v>14</v>
      </c>
      <c r="AE141" s="54" t="b">
        <f t="shared" si="19"/>
        <v>0</v>
      </c>
      <c r="AF141" t="s">
        <v>169</v>
      </c>
      <c r="AG141" t="s">
        <v>746</v>
      </c>
      <c r="AH141" t="s">
        <v>171</v>
      </c>
      <c r="AI141" s="61" t="s">
        <v>172</v>
      </c>
      <c r="AJ141" t="s">
        <v>14</v>
      </c>
      <c r="AK141" s="54" t="b">
        <f t="shared" si="20"/>
        <v>0</v>
      </c>
      <c r="AL141" t="s">
        <v>169</v>
      </c>
      <c r="AM141" t="s">
        <v>746</v>
      </c>
      <c r="AN141" t="s">
        <v>829</v>
      </c>
      <c r="AO141" t="s">
        <v>172</v>
      </c>
      <c r="AP141" t="s">
        <v>14</v>
      </c>
      <c r="AQ141" s="54" t="b">
        <f t="shared" si="21"/>
        <v>0</v>
      </c>
      <c r="AR141" t="s">
        <v>169</v>
      </c>
      <c r="AS141" t="s">
        <v>746</v>
      </c>
      <c r="AT141" t="s">
        <v>829</v>
      </c>
      <c r="AU141" t="s">
        <v>172</v>
      </c>
      <c r="AV141" t="s">
        <v>14</v>
      </c>
      <c r="AW141" s="54" t="b">
        <f t="shared" si="22"/>
        <v>0</v>
      </c>
      <c r="AX141" t="s">
        <v>169</v>
      </c>
      <c r="AY141" t="s">
        <v>746</v>
      </c>
      <c r="AZ141" t="s">
        <v>829</v>
      </c>
      <c r="BA141" t="s">
        <v>172</v>
      </c>
      <c r="BB141" t="s">
        <v>14</v>
      </c>
      <c r="BC141" s="54" t="b">
        <f t="shared" si="23"/>
        <v>0</v>
      </c>
    </row>
    <row r="142" spans="2:55" x14ac:dyDescent="0.25">
      <c r="B142" t="s">
        <v>173</v>
      </c>
      <c r="C142" t="s">
        <v>747</v>
      </c>
      <c r="D142" t="s">
        <v>175</v>
      </c>
      <c r="E142" t="s">
        <v>176</v>
      </c>
      <c r="F142" t="s">
        <v>177</v>
      </c>
      <c r="H142" t="s">
        <v>173</v>
      </c>
      <c r="I142" t="s">
        <v>747</v>
      </c>
      <c r="J142" t="s">
        <v>175</v>
      </c>
      <c r="K142" t="s">
        <v>176</v>
      </c>
      <c r="L142" t="s">
        <v>177</v>
      </c>
      <c r="M142" s="54" t="b">
        <f t="shared" si="16"/>
        <v>0</v>
      </c>
      <c r="N142" t="s">
        <v>173</v>
      </c>
      <c r="O142" t="s">
        <v>747</v>
      </c>
      <c r="P142" t="s">
        <v>175</v>
      </c>
      <c r="Q142" t="s">
        <v>176</v>
      </c>
      <c r="R142" t="s">
        <v>177</v>
      </c>
      <c r="S142" s="54" t="b">
        <f t="shared" si="17"/>
        <v>0</v>
      </c>
      <c r="T142" t="s">
        <v>173</v>
      </c>
      <c r="U142" t="s">
        <v>747</v>
      </c>
      <c r="V142" t="s">
        <v>175</v>
      </c>
      <c r="W142" t="s">
        <v>176</v>
      </c>
      <c r="X142" t="s">
        <v>177</v>
      </c>
      <c r="Y142" s="54" t="b">
        <f t="shared" si="18"/>
        <v>0</v>
      </c>
      <c r="Z142" t="s">
        <v>173</v>
      </c>
      <c r="AA142" t="s">
        <v>747</v>
      </c>
      <c r="AB142" t="s">
        <v>175</v>
      </c>
      <c r="AC142" t="s">
        <v>176</v>
      </c>
      <c r="AD142" t="s">
        <v>177</v>
      </c>
      <c r="AE142" s="54" t="b">
        <f t="shared" si="19"/>
        <v>0</v>
      </c>
      <c r="AF142" t="s">
        <v>173</v>
      </c>
      <c r="AG142" t="s">
        <v>747</v>
      </c>
      <c r="AH142" t="s">
        <v>175</v>
      </c>
      <c r="AI142" s="62" t="s">
        <v>176</v>
      </c>
      <c r="AJ142" t="s">
        <v>177</v>
      </c>
      <c r="AK142" s="54" t="b">
        <f t="shared" si="20"/>
        <v>0</v>
      </c>
      <c r="AL142" t="s">
        <v>173</v>
      </c>
      <c r="AM142" t="s">
        <v>747</v>
      </c>
      <c r="AN142" t="s">
        <v>830</v>
      </c>
      <c r="AO142" t="s">
        <v>176</v>
      </c>
      <c r="AP142" t="s">
        <v>177</v>
      </c>
      <c r="AQ142" s="54" t="b">
        <f t="shared" si="21"/>
        <v>0</v>
      </c>
      <c r="AR142" t="s">
        <v>173</v>
      </c>
      <c r="AS142" t="s">
        <v>747</v>
      </c>
      <c r="AT142" t="s">
        <v>830</v>
      </c>
      <c r="AU142" t="s">
        <v>176</v>
      </c>
      <c r="AV142" t="s">
        <v>177</v>
      </c>
      <c r="AW142" s="54" t="b">
        <f t="shared" si="22"/>
        <v>0</v>
      </c>
      <c r="AX142" t="s">
        <v>173</v>
      </c>
      <c r="AY142" t="s">
        <v>747</v>
      </c>
      <c r="AZ142" t="s">
        <v>830</v>
      </c>
      <c r="BA142" t="s">
        <v>176</v>
      </c>
      <c r="BB142" t="s">
        <v>177</v>
      </c>
      <c r="BC142" s="54" t="b">
        <f t="shared" si="23"/>
        <v>0</v>
      </c>
    </row>
    <row r="143" spans="2:55" x14ac:dyDescent="0.25">
      <c r="B143" t="s">
        <v>178</v>
      </c>
      <c r="C143" t="s">
        <v>748</v>
      </c>
      <c r="D143" t="s">
        <v>215</v>
      </c>
      <c r="E143" t="s">
        <v>216</v>
      </c>
      <c r="F143" t="s">
        <v>182</v>
      </c>
      <c r="H143" t="s">
        <v>178</v>
      </c>
      <c r="I143" t="s">
        <v>748</v>
      </c>
      <c r="J143" t="s">
        <v>215</v>
      </c>
      <c r="K143" t="s">
        <v>216</v>
      </c>
      <c r="L143" t="s">
        <v>182</v>
      </c>
      <c r="M143" s="54" t="b">
        <f t="shared" si="16"/>
        <v>0</v>
      </c>
      <c r="N143" t="s">
        <v>178</v>
      </c>
      <c r="O143" t="s">
        <v>748</v>
      </c>
      <c r="P143" t="s">
        <v>215</v>
      </c>
      <c r="Q143" t="s">
        <v>216</v>
      </c>
      <c r="R143" t="s">
        <v>182</v>
      </c>
      <c r="S143" s="54" t="b">
        <f t="shared" si="17"/>
        <v>0</v>
      </c>
      <c r="T143" t="s">
        <v>178</v>
      </c>
      <c r="U143" t="s">
        <v>748</v>
      </c>
      <c r="V143" t="s">
        <v>215</v>
      </c>
      <c r="W143" t="s">
        <v>216</v>
      </c>
      <c r="X143" t="s">
        <v>182</v>
      </c>
      <c r="Y143" s="54" t="b">
        <f t="shared" si="18"/>
        <v>0</v>
      </c>
      <c r="Z143" t="s">
        <v>178</v>
      </c>
      <c r="AA143" t="s">
        <v>748</v>
      </c>
      <c r="AB143" t="s">
        <v>215</v>
      </c>
      <c r="AC143" t="s">
        <v>216</v>
      </c>
      <c r="AD143" t="s">
        <v>182</v>
      </c>
      <c r="AE143" s="54" t="b">
        <f t="shared" si="19"/>
        <v>0</v>
      </c>
      <c r="AF143" t="s">
        <v>178</v>
      </c>
      <c r="AG143" t="s">
        <v>748</v>
      </c>
      <c r="AH143" t="s">
        <v>215</v>
      </c>
      <c r="AI143" t="s">
        <v>216</v>
      </c>
      <c r="AJ143" t="s">
        <v>182</v>
      </c>
      <c r="AK143" s="54" t="b">
        <f t="shared" si="20"/>
        <v>0</v>
      </c>
      <c r="AL143" t="s">
        <v>178</v>
      </c>
      <c r="AM143" t="s">
        <v>748</v>
      </c>
      <c r="AN143" t="s">
        <v>831</v>
      </c>
      <c r="AO143" t="s">
        <v>216</v>
      </c>
      <c r="AP143" t="s">
        <v>182</v>
      </c>
      <c r="AQ143" s="54" t="b">
        <f t="shared" si="21"/>
        <v>0</v>
      </c>
      <c r="AR143" t="s">
        <v>178</v>
      </c>
      <c r="AS143" t="s">
        <v>748</v>
      </c>
      <c r="AT143" t="s">
        <v>831</v>
      </c>
      <c r="AU143" t="s">
        <v>216</v>
      </c>
      <c r="AV143" t="s">
        <v>182</v>
      </c>
      <c r="AW143" s="54" t="b">
        <f t="shared" si="22"/>
        <v>0</v>
      </c>
      <c r="AX143" t="s">
        <v>178</v>
      </c>
      <c r="AY143" t="s">
        <v>748</v>
      </c>
      <c r="AZ143" t="s">
        <v>831</v>
      </c>
      <c r="BA143" t="s">
        <v>216</v>
      </c>
      <c r="BB143" t="s">
        <v>182</v>
      </c>
      <c r="BC143" s="54" t="b">
        <f t="shared" si="23"/>
        <v>0</v>
      </c>
    </row>
    <row r="144" spans="2:55" x14ac:dyDescent="0.25">
      <c r="B144" t="s">
        <v>183</v>
      </c>
      <c r="C144" t="s">
        <v>749</v>
      </c>
      <c r="D144" t="s">
        <v>211</v>
      </c>
      <c r="E144" t="s">
        <v>212</v>
      </c>
      <c r="F144" t="s">
        <v>197</v>
      </c>
      <c r="H144" t="s">
        <v>183</v>
      </c>
      <c r="I144" t="s">
        <v>749</v>
      </c>
      <c r="J144" t="s">
        <v>211</v>
      </c>
      <c r="K144" t="s">
        <v>212</v>
      </c>
      <c r="L144" t="s">
        <v>197</v>
      </c>
      <c r="M144" s="54" t="b">
        <f t="shared" si="16"/>
        <v>0</v>
      </c>
      <c r="N144" t="s">
        <v>183</v>
      </c>
      <c r="O144" t="s">
        <v>749</v>
      </c>
      <c r="P144" t="s">
        <v>211</v>
      </c>
      <c r="Q144" t="s">
        <v>212</v>
      </c>
      <c r="R144" t="s">
        <v>197</v>
      </c>
      <c r="S144" s="54" t="b">
        <f t="shared" si="17"/>
        <v>0</v>
      </c>
      <c r="T144" t="s">
        <v>183</v>
      </c>
      <c r="U144" t="s">
        <v>749</v>
      </c>
      <c r="V144" t="s">
        <v>211</v>
      </c>
      <c r="W144" t="s">
        <v>212</v>
      </c>
      <c r="X144" t="s">
        <v>197</v>
      </c>
      <c r="Y144" s="54" t="b">
        <f t="shared" si="18"/>
        <v>0</v>
      </c>
      <c r="Z144" t="s">
        <v>183</v>
      </c>
      <c r="AA144" t="s">
        <v>749</v>
      </c>
      <c r="AB144" t="s">
        <v>211</v>
      </c>
      <c r="AC144" t="s">
        <v>212</v>
      </c>
      <c r="AD144" t="s">
        <v>197</v>
      </c>
      <c r="AE144" s="54" t="b">
        <f t="shared" si="19"/>
        <v>0</v>
      </c>
      <c r="AF144" t="s">
        <v>183</v>
      </c>
      <c r="AG144" t="s">
        <v>749</v>
      </c>
      <c r="AH144" t="s">
        <v>211</v>
      </c>
      <c r="AI144" t="s">
        <v>212</v>
      </c>
      <c r="AJ144" t="s">
        <v>197</v>
      </c>
      <c r="AK144" s="54" t="b">
        <f t="shared" si="20"/>
        <v>0</v>
      </c>
      <c r="AL144" t="s">
        <v>183</v>
      </c>
      <c r="AM144" t="s">
        <v>749</v>
      </c>
      <c r="AN144" t="s">
        <v>830</v>
      </c>
      <c r="AO144" t="s">
        <v>212</v>
      </c>
      <c r="AP144" t="s">
        <v>197</v>
      </c>
      <c r="AQ144" s="54" t="b">
        <f t="shared" si="21"/>
        <v>0</v>
      </c>
      <c r="AR144" t="s">
        <v>183</v>
      </c>
      <c r="AS144" t="s">
        <v>749</v>
      </c>
      <c r="AT144" t="s">
        <v>830</v>
      </c>
      <c r="AU144" t="s">
        <v>212</v>
      </c>
      <c r="AV144" t="s">
        <v>197</v>
      </c>
      <c r="AW144" s="54" t="b">
        <f t="shared" si="22"/>
        <v>0</v>
      </c>
      <c r="AX144" t="s">
        <v>183</v>
      </c>
      <c r="AY144" t="s">
        <v>749</v>
      </c>
      <c r="AZ144" t="s">
        <v>830</v>
      </c>
      <c r="BA144" t="s">
        <v>212</v>
      </c>
      <c r="BB144" t="s">
        <v>197</v>
      </c>
      <c r="BC144" s="54" t="b">
        <f t="shared" si="23"/>
        <v>0</v>
      </c>
    </row>
    <row r="145" spans="2:55" x14ac:dyDescent="0.25">
      <c r="B145" t="s">
        <v>188</v>
      </c>
      <c r="C145" t="s">
        <v>748</v>
      </c>
      <c r="D145" t="s">
        <v>215</v>
      </c>
      <c r="E145" t="s">
        <v>216</v>
      </c>
      <c r="F145" t="s">
        <v>182</v>
      </c>
      <c r="H145" t="s">
        <v>188</v>
      </c>
      <c r="I145" t="s">
        <v>748</v>
      </c>
      <c r="J145" t="s">
        <v>215</v>
      </c>
      <c r="K145" t="s">
        <v>216</v>
      </c>
      <c r="L145" t="s">
        <v>182</v>
      </c>
      <c r="M145" s="54" t="b">
        <f t="shared" si="16"/>
        <v>0</v>
      </c>
      <c r="N145" t="s">
        <v>188</v>
      </c>
      <c r="O145" t="s">
        <v>748</v>
      </c>
      <c r="P145" t="s">
        <v>215</v>
      </c>
      <c r="Q145" t="s">
        <v>216</v>
      </c>
      <c r="R145" t="s">
        <v>182</v>
      </c>
      <c r="S145" s="54" t="b">
        <f t="shared" si="17"/>
        <v>0</v>
      </c>
      <c r="T145" t="s">
        <v>188</v>
      </c>
      <c r="U145" t="s">
        <v>748</v>
      </c>
      <c r="V145" t="s">
        <v>215</v>
      </c>
      <c r="W145" t="s">
        <v>216</v>
      </c>
      <c r="X145" t="s">
        <v>182</v>
      </c>
      <c r="Y145" s="54" t="b">
        <f t="shared" si="18"/>
        <v>0</v>
      </c>
      <c r="Z145" t="s">
        <v>188</v>
      </c>
      <c r="AA145" t="s">
        <v>748</v>
      </c>
      <c r="AB145" t="s">
        <v>215</v>
      </c>
      <c r="AC145" t="s">
        <v>216</v>
      </c>
      <c r="AD145" t="s">
        <v>182</v>
      </c>
      <c r="AE145" s="54" t="b">
        <f t="shared" si="19"/>
        <v>0</v>
      </c>
      <c r="AF145" t="s">
        <v>188</v>
      </c>
      <c r="AG145" t="s">
        <v>748</v>
      </c>
      <c r="AH145" t="s">
        <v>215</v>
      </c>
      <c r="AI145" t="s">
        <v>216</v>
      </c>
      <c r="AJ145" t="s">
        <v>182</v>
      </c>
      <c r="AK145" s="54" t="b">
        <f t="shared" si="20"/>
        <v>0</v>
      </c>
      <c r="AL145" t="s">
        <v>188</v>
      </c>
      <c r="AM145" t="s">
        <v>748</v>
      </c>
      <c r="AN145" t="s">
        <v>831</v>
      </c>
      <c r="AO145" t="s">
        <v>216</v>
      </c>
      <c r="AP145" t="s">
        <v>182</v>
      </c>
      <c r="AQ145" s="54" t="b">
        <f t="shared" si="21"/>
        <v>0</v>
      </c>
      <c r="AR145" t="s">
        <v>188</v>
      </c>
      <c r="AS145" t="s">
        <v>748</v>
      </c>
      <c r="AT145" t="s">
        <v>831</v>
      </c>
      <c r="AU145" t="s">
        <v>216</v>
      </c>
      <c r="AV145" t="s">
        <v>182</v>
      </c>
      <c r="AW145" s="54" t="b">
        <f t="shared" si="22"/>
        <v>0</v>
      </c>
      <c r="AX145" t="s">
        <v>188</v>
      </c>
      <c r="AY145" t="s">
        <v>748</v>
      </c>
      <c r="AZ145" t="s">
        <v>831</v>
      </c>
      <c r="BA145" t="s">
        <v>216</v>
      </c>
      <c r="BB145" t="s">
        <v>182</v>
      </c>
      <c r="BC145" s="54" t="b">
        <f t="shared" si="23"/>
        <v>0</v>
      </c>
    </row>
    <row r="146" spans="2:55" x14ac:dyDescent="0.25">
      <c r="B146" t="s">
        <v>193</v>
      </c>
      <c r="C146" t="s">
        <v>749</v>
      </c>
      <c r="D146" t="s">
        <v>211</v>
      </c>
      <c r="E146" t="s">
        <v>212</v>
      </c>
      <c r="F146" t="s">
        <v>197</v>
      </c>
      <c r="H146" t="s">
        <v>193</v>
      </c>
      <c r="I146" t="s">
        <v>749</v>
      </c>
      <c r="J146" t="s">
        <v>211</v>
      </c>
      <c r="K146" t="s">
        <v>212</v>
      </c>
      <c r="L146" t="s">
        <v>197</v>
      </c>
      <c r="M146" s="54" t="b">
        <f t="shared" si="16"/>
        <v>0</v>
      </c>
      <c r="N146" t="s">
        <v>193</v>
      </c>
      <c r="O146" t="s">
        <v>749</v>
      </c>
      <c r="P146" t="s">
        <v>211</v>
      </c>
      <c r="Q146" t="s">
        <v>212</v>
      </c>
      <c r="R146" t="s">
        <v>197</v>
      </c>
      <c r="S146" s="54" t="b">
        <f t="shared" si="17"/>
        <v>0</v>
      </c>
      <c r="T146" t="s">
        <v>193</v>
      </c>
      <c r="U146" t="s">
        <v>749</v>
      </c>
      <c r="V146" t="s">
        <v>211</v>
      </c>
      <c r="W146" t="s">
        <v>212</v>
      </c>
      <c r="X146" t="s">
        <v>197</v>
      </c>
      <c r="Y146" s="54" t="b">
        <f t="shared" si="18"/>
        <v>0</v>
      </c>
      <c r="Z146" t="s">
        <v>193</v>
      </c>
      <c r="AA146" t="s">
        <v>749</v>
      </c>
      <c r="AB146" t="s">
        <v>211</v>
      </c>
      <c r="AC146" t="s">
        <v>212</v>
      </c>
      <c r="AD146" t="s">
        <v>197</v>
      </c>
      <c r="AE146" s="54" t="b">
        <f t="shared" si="19"/>
        <v>0</v>
      </c>
      <c r="AF146" t="s">
        <v>193</v>
      </c>
      <c r="AG146" t="s">
        <v>749</v>
      </c>
      <c r="AH146" t="s">
        <v>211</v>
      </c>
      <c r="AI146" t="s">
        <v>212</v>
      </c>
      <c r="AJ146" t="s">
        <v>197</v>
      </c>
      <c r="AK146" s="54" t="b">
        <f t="shared" si="20"/>
        <v>0</v>
      </c>
      <c r="AL146" t="s">
        <v>193</v>
      </c>
      <c r="AM146" t="s">
        <v>749</v>
      </c>
      <c r="AN146" t="s">
        <v>830</v>
      </c>
      <c r="AO146" t="s">
        <v>212</v>
      </c>
      <c r="AP146" t="s">
        <v>197</v>
      </c>
      <c r="AQ146" s="54" t="b">
        <f t="shared" si="21"/>
        <v>0</v>
      </c>
      <c r="AR146" t="s">
        <v>193</v>
      </c>
      <c r="AS146" t="s">
        <v>749</v>
      </c>
      <c r="AT146" t="s">
        <v>830</v>
      </c>
      <c r="AU146" t="s">
        <v>212</v>
      </c>
      <c r="AV146" t="s">
        <v>197</v>
      </c>
      <c r="AW146" s="54" t="b">
        <f t="shared" si="22"/>
        <v>0</v>
      </c>
      <c r="AX146" t="s">
        <v>193</v>
      </c>
      <c r="AY146" t="s">
        <v>749</v>
      </c>
      <c r="AZ146" t="s">
        <v>830</v>
      </c>
      <c r="BA146" t="s">
        <v>212</v>
      </c>
      <c r="BB146" t="s">
        <v>197</v>
      </c>
      <c r="BC146" s="54" t="b">
        <f t="shared" si="23"/>
        <v>0</v>
      </c>
    </row>
    <row r="147" spans="2:55" x14ac:dyDescent="0.25">
      <c r="B147" t="s">
        <v>198</v>
      </c>
      <c r="C147" t="s">
        <v>748</v>
      </c>
      <c r="D147" t="s">
        <v>215</v>
      </c>
      <c r="E147" t="s">
        <v>216</v>
      </c>
      <c r="F147" t="s">
        <v>182</v>
      </c>
      <c r="H147" t="s">
        <v>198</v>
      </c>
      <c r="I147" t="s">
        <v>748</v>
      </c>
      <c r="J147" t="s">
        <v>215</v>
      </c>
      <c r="K147" t="s">
        <v>216</v>
      </c>
      <c r="L147" t="s">
        <v>182</v>
      </c>
      <c r="M147" s="54" t="b">
        <f t="shared" si="16"/>
        <v>0</v>
      </c>
      <c r="N147" t="s">
        <v>198</v>
      </c>
      <c r="O147" t="s">
        <v>748</v>
      </c>
      <c r="P147" t="s">
        <v>215</v>
      </c>
      <c r="Q147" t="s">
        <v>216</v>
      </c>
      <c r="R147" t="s">
        <v>182</v>
      </c>
      <c r="S147" s="54" t="b">
        <f t="shared" si="17"/>
        <v>0</v>
      </c>
      <c r="T147" t="s">
        <v>198</v>
      </c>
      <c r="U147" t="s">
        <v>748</v>
      </c>
      <c r="V147" t="s">
        <v>215</v>
      </c>
      <c r="W147" t="s">
        <v>216</v>
      </c>
      <c r="X147" t="s">
        <v>182</v>
      </c>
      <c r="Y147" s="54" t="b">
        <f t="shared" si="18"/>
        <v>0</v>
      </c>
      <c r="Z147" t="s">
        <v>198</v>
      </c>
      <c r="AA147" t="s">
        <v>748</v>
      </c>
      <c r="AB147" t="s">
        <v>215</v>
      </c>
      <c r="AC147" t="s">
        <v>216</v>
      </c>
      <c r="AD147" t="s">
        <v>182</v>
      </c>
      <c r="AE147" s="54" t="b">
        <f t="shared" si="19"/>
        <v>0</v>
      </c>
      <c r="AF147" t="s">
        <v>198</v>
      </c>
      <c r="AG147" t="s">
        <v>748</v>
      </c>
      <c r="AH147" t="s">
        <v>215</v>
      </c>
      <c r="AI147" t="s">
        <v>216</v>
      </c>
      <c r="AJ147" t="s">
        <v>182</v>
      </c>
      <c r="AK147" s="54" t="b">
        <f t="shared" si="20"/>
        <v>0</v>
      </c>
      <c r="AL147" t="s">
        <v>198</v>
      </c>
      <c r="AM147" t="s">
        <v>748</v>
      </c>
      <c r="AN147" t="s">
        <v>831</v>
      </c>
      <c r="AO147" t="s">
        <v>216</v>
      </c>
      <c r="AP147" t="s">
        <v>182</v>
      </c>
      <c r="AQ147" s="54" t="b">
        <f t="shared" si="21"/>
        <v>0</v>
      </c>
      <c r="AR147" t="s">
        <v>198</v>
      </c>
      <c r="AS147" t="s">
        <v>748</v>
      </c>
      <c r="AT147" t="s">
        <v>831</v>
      </c>
      <c r="AU147" t="s">
        <v>216</v>
      </c>
      <c r="AV147" t="s">
        <v>182</v>
      </c>
      <c r="AW147" s="54" t="b">
        <f t="shared" si="22"/>
        <v>0</v>
      </c>
      <c r="AX147" t="s">
        <v>198</v>
      </c>
      <c r="AY147" t="s">
        <v>748</v>
      </c>
      <c r="AZ147" t="s">
        <v>831</v>
      </c>
      <c r="BA147" t="s">
        <v>216</v>
      </c>
      <c r="BB147" t="s">
        <v>182</v>
      </c>
      <c r="BC147" s="54" t="b">
        <f t="shared" si="23"/>
        <v>0</v>
      </c>
    </row>
    <row r="148" spans="2:55" x14ac:dyDescent="0.25">
      <c r="B148" t="s">
        <v>203</v>
      </c>
      <c r="C148" t="s">
        <v>749</v>
      </c>
      <c r="D148" t="s">
        <v>211</v>
      </c>
      <c r="E148" t="s">
        <v>212</v>
      </c>
      <c r="F148" t="s">
        <v>197</v>
      </c>
      <c r="H148" t="s">
        <v>203</v>
      </c>
      <c r="I148" t="s">
        <v>749</v>
      </c>
      <c r="J148" t="s">
        <v>211</v>
      </c>
      <c r="K148" t="s">
        <v>212</v>
      </c>
      <c r="L148" t="s">
        <v>197</v>
      </c>
      <c r="M148" s="54" t="b">
        <f t="shared" si="16"/>
        <v>0</v>
      </c>
      <c r="N148" t="s">
        <v>203</v>
      </c>
      <c r="O148" t="s">
        <v>749</v>
      </c>
      <c r="P148" t="s">
        <v>211</v>
      </c>
      <c r="Q148" t="s">
        <v>212</v>
      </c>
      <c r="R148" t="s">
        <v>197</v>
      </c>
      <c r="S148" s="54" t="b">
        <f t="shared" si="17"/>
        <v>0</v>
      </c>
      <c r="T148" t="s">
        <v>203</v>
      </c>
      <c r="U148" t="s">
        <v>749</v>
      </c>
      <c r="V148" t="s">
        <v>211</v>
      </c>
      <c r="W148" t="s">
        <v>212</v>
      </c>
      <c r="X148" t="s">
        <v>197</v>
      </c>
      <c r="Y148" s="54" t="b">
        <f t="shared" si="18"/>
        <v>0</v>
      </c>
      <c r="Z148" t="s">
        <v>203</v>
      </c>
      <c r="AA148" t="s">
        <v>749</v>
      </c>
      <c r="AB148" t="s">
        <v>211</v>
      </c>
      <c r="AC148" t="s">
        <v>212</v>
      </c>
      <c r="AD148" t="s">
        <v>197</v>
      </c>
      <c r="AE148" s="54" t="b">
        <f t="shared" si="19"/>
        <v>0</v>
      </c>
      <c r="AF148" t="s">
        <v>203</v>
      </c>
      <c r="AG148" t="s">
        <v>749</v>
      </c>
      <c r="AH148" t="s">
        <v>211</v>
      </c>
      <c r="AI148" t="s">
        <v>212</v>
      </c>
      <c r="AJ148" t="s">
        <v>197</v>
      </c>
      <c r="AK148" s="54" t="b">
        <f t="shared" si="20"/>
        <v>0</v>
      </c>
      <c r="AL148" t="s">
        <v>203</v>
      </c>
      <c r="AM148" t="s">
        <v>749</v>
      </c>
      <c r="AN148" t="s">
        <v>830</v>
      </c>
      <c r="AO148" t="s">
        <v>212</v>
      </c>
      <c r="AP148" t="s">
        <v>197</v>
      </c>
      <c r="AQ148" s="54" t="b">
        <f t="shared" si="21"/>
        <v>0</v>
      </c>
      <c r="AR148" t="s">
        <v>203</v>
      </c>
      <c r="AS148" t="s">
        <v>749</v>
      </c>
      <c r="AT148" t="s">
        <v>830</v>
      </c>
      <c r="AU148" t="s">
        <v>212</v>
      </c>
      <c r="AV148" t="s">
        <v>197</v>
      </c>
      <c r="AW148" s="54" t="b">
        <f t="shared" si="22"/>
        <v>0</v>
      </c>
      <c r="AX148" t="s">
        <v>203</v>
      </c>
      <c r="AY148" t="s">
        <v>749</v>
      </c>
      <c r="AZ148" t="s">
        <v>830</v>
      </c>
      <c r="BA148" t="s">
        <v>212</v>
      </c>
      <c r="BB148" t="s">
        <v>197</v>
      </c>
      <c r="BC148" s="54" t="b">
        <f t="shared" si="23"/>
        <v>0</v>
      </c>
    </row>
    <row r="149" spans="2:55" x14ac:dyDescent="0.25">
      <c r="B149" t="s">
        <v>205</v>
      </c>
      <c r="C149" t="s">
        <v>748</v>
      </c>
      <c r="D149" t="s">
        <v>215</v>
      </c>
      <c r="E149" t="s">
        <v>216</v>
      </c>
      <c r="F149" t="s">
        <v>182</v>
      </c>
      <c r="H149" t="s">
        <v>205</v>
      </c>
      <c r="I149" t="s">
        <v>748</v>
      </c>
      <c r="J149" t="s">
        <v>215</v>
      </c>
      <c r="K149" t="s">
        <v>216</v>
      </c>
      <c r="L149" t="s">
        <v>182</v>
      </c>
      <c r="M149" s="54" t="b">
        <f t="shared" si="16"/>
        <v>0</v>
      </c>
      <c r="N149" t="s">
        <v>205</v>
      </c>
      <c r="O149" t="s">
        <v>748</v>
      </c>
      <c r="P149" t="s">
        <v>215</v>
      </c>
      <c r="Q149" t="s">
        <v>216</v>
      </c>
      <c r="R149" t="s">
        <v>182</v>
      </c>
      <c r="S149" s="54" t="b">
        <f t="shared" si="17"/>
        <v>0</v>
      </c>
      <c r="T149" t="s">
        <v>205</v>
      </c>
      <c r="U149" t="s">
        <v>748</v>
      </c>
      <c r="V149" t="s">
        <v>215</v>
      </c>
      <c r="W149" t="s">
        <v>216</v>
      </c>
      <c r="X149" t="s">
        <v>182</v>
      </c>
      <c r="Y149" s="54" t="b">
        <f t="shared" si="18"/>
        <v>0</v>
      </c>
      <c r="Z149" t="s">
        <v>205</v>
      </c>
      <c r="AA149" t="s">
        <v>748</v>
      </c>
      <c r="AB149" t="s">
        <v>215</v>
      </c>
      <c r="AC149" t="s">
        <v>216</v>
      </c>
      <c r="AD149" t="s">
        <v>182</v>
      </c>
      <c r="AE149" s="54" t="b">
        <f t="shared" si="19"/>
        <v>0</v>
      </c>
      <c r="AF149" t="s">
        <v>205</v>
      </c>
      <c r="AG149" t="s">
        <v>748</v>
      </c>
      <c r="AH149" t="s">
        <v>215</v>
      </c>
      <c r="AI149" t="s">
        <v>216</v>
      </c>
      <c r="AJ149" t="s">
        <v>182</v>
      </c>
      <c r="AK149" s="54" t="b">
        <f t="shared" si="20"/>
        <v>0</v>
      </c>
      <c r="AL149" t="s">
        <v>205</v>
      </c>
      <c r="AM149" t="s">
        <v>748</v>
      </c>
      <c r="AN149" t="s">
        <v>831</v>
      </c>
      <c r="AO149" t="s">
        <v>216</v>
      </c>
      <c r="AP149" t="s">
        <v>182</v>
      </c>
      <c r="AQ149" s="54" t="b">
        <f t="shared" si="21"/>
        <v>0</v>
      </c>
      <c r="AR149" t="s">
        <v>205</v>
      </c>
      <c r="AS149" t="s">
        <v>748</v>
      </c>
      <c r="AT149" t="s">
        <v>831</v>
      </c>
      <c r="AU149" t="s">
        <v>216</v>
      </c>
      <c r="AV149" t="s">
        <v>182</v>
      </c>
      <c r="AW149" s="54" t="b">
        <f t="shared" si="22"/>
        <v>0</v>
      </c>
      <c r="AX149" t="s">
        <v>205</v>
      </c>
      <c r="AY149" t="s">
        <v>748</v>
      </c>
      <c r="AZ149" t="s">
        <v>831</v>
      </c>
      <c r="BA149" t="s">
        <v>216</v>
      </c>
      <c r="BB149" t="s">
        <v>182</v>
      </c>
      <c r="BC149" s="54" t="b">
        <f t="shared" si="23"/>
        <v>0</v>
      </c>
    </row>
    <row r="150" spans="2:55" x14ac:dyDescent="0.25">
      <c r="B150" t="s">
        <v>209</v>
      </c>
      <c r="C150" t="s">
        <v>749</v>
      </c>
      <c r="D150" t="s">
        <v>211</v>
      </c>
      <c r="E150" t="s">
        <v>212</v>
      </c>
      <c r="F150" t="s">
        <v>197</v>
      </c>
      <c r="H150" t="s">
        <v>209</v>
      </c>
      <c r="I150" t="s">
        <v>749</v>
      </c>
      <c r="J150" t="s">
        <v>211</v>
      </c>
      <c r="K150" t="s">
        <v>212</v>
      </c>
      <c r="L150" t="s">
        <v>197</v>
      </c>
      <c r="M150" s="54" t="b">
        <f t="shared" si="16"/>
        <v>0</v>
      </c>
      <c r="N150" t="s">
        <v>209</v>
      </c>
      <c r="O150" t="s">
        <v>749</v>
      </c>
      <c r="P150" t="s">
        <v>211</v>
      </c>
      <c r="Q150" t="s">
        <v>212</v>
      </c>
      <c r="R150" t="s">
        <v>197</v>
      </c>
      <c r="S150" s="54" t="b">
        <f t="shared" si="17"/>
        <v>0</v>
      </c>
      <c r="T150" t="s">
        <v>209</v>
      </c>
      <c r="U150" t="s">
        <v>749</v>
      </c>
      <c r="V150" t="s">
        <v>211</v>
      </c>
      <c r="W150" t="s">
        <v>212</v>
      </c>
      <c r="X150" t="s">
        <v>197</v>
      </c>
      <c r="Y150" s="54" t="b">
        <f t="shared" si="18"/>
        <v>0</v>
      </c>
      <c r="Z150" t="s">
        <v>209</v>
      </c>
      <c r="AA150" t="s">
        <v>749</v>
      </c>
      <c r="AB150" t="s">
        <v>211</v>
      </c>
      <c r="AC150" t="s">
        <v>212</v>
      </c>
      <c r="AD150" t="s">
        <v>197</v>
      </c>
      <c r="AE150" s="54" t="b">
        <f t="shared" si="19"/>
        <v>0</v>
      </c>
      <c r="AF150" t="s">
        <v>209</v>
      </c>
      <c r="AG150" t="s">
        <v>749</v>
      </c>
      <c r="AH150" t="s">
        <v>211</v>
      </c>
      <c r="AI150" t="s">
        <v>212</v>
      </c>
      <c r="AJ150" t="s">
        <v>197</v>
      </c>
      <c r="AK150" s="54" t="b">
        <f t="shared" si="20"/>
        <v>0</v>
      </c>
      <c r="AL150" t="s">
        <v>209</v>
      </c>
      <c r="AM150" t="s">
        <v>749</v>
      </c>
      <c r="AN150" t="s">
        <v>830</v>
      </c>
      <c r="AO150" t="s">
        <v>212</v>
      </c>
      <c r="AP150" t="s">
        <v>197</v>
      </c>
      <c r="AQ150" s="54" t="b">
        <f t="shared" si="21"/>
        <v>0</v>
      </c>
      <c r="AR150" t="s">
        <v>209</v>
      </c>
      <c r="AS150" t="s">
        <v>749</v>
      </c>
      <c r="AT150" t="s">
        <v>830</v>
      </c>
      <c r="AU150" t="s">
        <v>212</v>
      </c>
      <c r="AV150" t="s">
        <v>197</v>
      </c>
      <c r="AW150" s="54" t="b">
        <f t="shared" si="22"/>
        <v>0</v>
      </c>
      <c r="AX150" t="s">
        <v>209</v>
      </c>
      <c r="AY150" t="s">
        <v>749</v>
      </c>
      <c r="AZ150" t="s">
        <v>830</v>
      </c>
      <c r="BA150" t="s">
        <v>212</v>
      </c>
      <c r="BB150" t="s">
        <v>197</v>
      </c>
      <c r="BC150" s="54" t="b">
        <f t="shared" si="23"/>
        <v>0</v>
      </c>
    </row>
    <row r="151" spans="2:55" x14ac:dyDescent="0.25">
      <c r="B151" t="s">
        <v>213</v>
      </c>
      <c r="C151" t="s">
        <v>748</v>
      </c>
      <c r="D151" t="s">
        <v>215</v>
      </c>
      <c r="E151" t="s">
        <v>216</v>
      </c>
      <c r="F151" t="s">
        <v>182</v>
      </c>
      <c r="H151" t="s">
        <v>213</v>
      </c>
      <c r="I151" t="s">
        <v>748</v>
      </c>
      <c r="J151" t="s">
        <v>215</v>
      </c>
      <c r="K151" t="s">
        <v>216</v>
      </c>
      <c r="L151" t="s">
        <v>182</v>
      </c>
      <c r="M151" s="54" t="b">
        <f t="shared" si="16"/>
        <v>0</v>
      </c>
      <c r="N151" t="s">
        <v>213</v>
      </c>
      <c r="O151" t="s">
        <v>748</v>
      </c>
      <c r="P151" t="s">
        <v>215</v>
      </c>
      <c r="Q151" t="s">
        <v>216</v>
      </c>
      <c r="R151" t="s">
        <v>182</v>
      </c>
      <c r="S151" s="54" t="b">
        <f t="shared" si="17"/>
        <v>0</v>
      </c>
      <c r="T151" t="s">
        <v>213</v>
      </c>
      <c r="U151" t="s">
        <v>748</v>
      </c>
      <c r="V151" t="s">
        <v>215</v>
      </c>
      <c r="W151" t="s">
        <v>216</v>
      </c>
      <c r="X151" t="s">
        <v>182</v>
      </c>
      <c r="Y151" s="54" t="b">
        <f t="shared" si="18"/>
        <v>0</v>
      </c>
      <c r="Z151" t="s">
        <v>213</v>
      </c>
      <c r="AA151" t="s">
        <v>748</v>
      </c>
      <c r="AB151" t="s">
        <v>215</v>
      </c>
      <c r="AC151" t="s">
        <v>216</v>
      </c>
      <c r="AD151" t="s">
        <v>182</v>
      </c>
      <c r="AE151" s="54" t="b">
        <f t="shared" si="19"/>
        <v>0</v>
      </c>
      <c r="AF151" t="s">
        <v>213</v>
      </c>
      <c r="AG151" t="s">
        <v>748</v>
      </c>
      <c r="AH151" t="s">
        <v>215</v>
      </c>
      <c r="AI151" t="s">
        <v>216</v>
      </c>
      <c r="AJ151" t="s">
        <v>182</v>
      </c>
      <c r="AK151" s="54" t="b">
        <f t="shared" si="20"/>
        <v>0</v>
      </c>
      <c r="AL151" t="s">
        <v>213</v>
      </c>
      <c r="AM151" t="s">
        <v>748</v>
      </c>
      <c r="AN151" t="s">
        <v>831</v>
      </c>
      <c r="AO151" t="s">
        <v>216</v>
      </c>
      <c r="AP151" t="s">
        <v>182</v>
      </c>
      <c r="AQ151" s="54" t="b">
        <f t="shared" si="21"/>
        <v>0</v>
      </c>
      <c r="AR151" t="s">
        <v>213</v>
      </c>
      <c r="AS151" t="s">
        <v>748</v>
      </c>
      <c r="AT151" t="s">
        <v>831</v>
      </c>
      <c r="AU151" t="s">
        <v>216</v>
      </c>
      <c r="AV151" t="s">
        <v>182</v>
      </c>
      <c r="AW151" s="54" t="b">
        <f t="shared" si="22"/>
        <v>0</v>
      </c>
      <c r="AX151" t="s">
        <v>213</v>
      </c>
      <c r="AY151" t="s">
        <v>748</v>
      </c>
      <c r="AZ151" t="s">
        <v>831</v>
      </c>
      <c r="BA151" t="s">
        <v>216</v>
      </c>
      <c r="BB151" t="s">
        <v>182</v>
      </c>
      <c r="BC151" s="54" t="b">
        <f t="shared" si="23"/>
        <v>0</v>
      </c>
    </row>
    <row r="152" spans="2:55" x14ac:dyDescent="0.25">
      <c r="B152" t="s">
        <v>217</v>
      </c>
      <c r="C152" t="s">
        <v>749</v>
      </c>
      <c r="D152" t="s">
        <v>211</v>
      </c>
      <c r="E152" t="s">
        <v>212</v>
      </c>
      <c r="F152" t="s">
        <v>197</v>
      </c>
      <c r="H152" t="s">
        <v>217</v>
      </c>
      <c r="I152" t="s">
        <v>749</v>
      </c>
      <c r="J152" t="s">
        <v>211</v>
      </c>
      <c r="K152" t="s">
        <v>212</v>
      </c>
      <c r="L152" t="s">
        <v>197</v>
      </c>
      <c r="M152" s="54" t="b">
        <f t="shared" si="16"/>
        <v>0</v>
      </c>
      <c r="N152" t="s">
        <v>217</v>
      </c>
      <c r="O152" t="s">
        <v>749</v>
      </c>
      <c r="P152" t="s">
        <v>211</v>
      </c>
      <c r="Q152" t="s">
        <v>212</v>
      </c>
      <c r="R152" t="s">
        <v>197</v>
      </c>
      <c r="S152" s="54" t="b">
        <f t="shared" si="17"/>
        <v>0</v>
      </c>
      <c r="T152" t="s">
        <v>217</v>
      </c>
      <c r="U152" t="s">
        <v>749</v>
      </c>
      <c r="V152" t="s">
        <v>211</v>
      </c>
      <c r="W152" t="s">
        <v>212</v>
      </c>
      <c r="X152" t="s">
        <v>197</v>
      </c>
      <c r="Y152" s="54" t="b">
        <f t="shared" si="18"/>
        <v>0</v>
      </c>
      <c r="Z152" t="s">
        <v>217</v>
      </c>
      <c r="AA152" t="s">
        <v>749</v>
      </c>
      <c r="AB152" t="s">
        <v>211</v>
      </c>
      <c r="AC152" t="s">
        <v>212</v>
      </c>
      <c r="AD152" t="s">
        <v>197</v>
      </c>
      <c r="AE152" s="54" t="b">
        <f t="shared" si="19"/>
        <v>0</v>
      </c>
      <c r="AF152" t="s">
        <v>217</v>
      </c>
      <c r="AG152" t="s">
        <v>749</v>
      </c>
      <c r="AH152" t="s">
        <v>211</v>
      </c>
      <c r="AI152" t="s">
        <v>212</v>
      </c>
      <c r="AJ152" t="s">
        <v>197</v>
      </c>
      <c r="AK152" s="54" t="b">
        <f t="shared" si="20"/>
        <v>0</v>
      </c>
      <c r="AL152" t="s">
        <v>217</v>
      </c>
      <c r="AM152" t="s">
        <v>749</v>
      </c>
      <c r="AN152" t="s">
        <v>830</v>
      </c>
      <c r="AO152" t="s">
        <v>212</v>
      </c>
      <c r="AP152" t="s">
        <v>197</v>
      </c>
      <c r="AQ152" s="54" t="b">
        <f t="shared" si="21"/>
        <v>0</v>
      </c>
      <c r="AR152" t="s">
        <v>217</v>
      </c>
      <c r="AS152" t="s">
        <v>749</v>
      </c>
      <c r="AT152" t="s">
        <v>830</v>
      </c>
      <c r="AU152" t="s">
        <v>212</v>
      </c>
      <c r="AV152" t="s">
        <v>197</v>
      </c>
      <c r="AW152" s="54" t="b">
        <f t="shared" si="22"/>
        <v>0</v>
      </c>
      <c r="AX152" t="s">
        <v>217</v>
      </c>
      <c r="AY152" t="s">
        <v>749</v>
      </c>
      <c r="AZ152" t="s">
        <v>830</v>
      </c>
      <c r="BA152" t="s">
        <v>212</v>
      </c>
      <c r="BB152" t="s">
        <v>197</v>
      </c>
      <c r="BC152" s="54" t="b">
        <f t="shared" si="23"/>
        <v>0</v>
      </c>
    </row>
    <row r="153" spans="2:55" x14ac:dyDescent="0.25">
      <c r="B153" t="s">
        <v>218</v>
      </c>
      <c r="C153" t="s">
        <v>748</v>
      </c>
      <c r="D153" t="s">
        <v>215</v>
      </c>
      <c r="E153" t="s">
        <v>216</v>
      </c>
      <c r="F153" t="s">
        <v>182</v>
      </c>
      <c r="H153" t="s">
        <v>218</v>
      </c>
      <c r="I153" t="s">
        <v>748</v>
      </c>
      <c r="J153" t="s">
        <v>215</v>
      </c>
      <c r="K153" t="s">
        <v>216</v>
      </c>
      <c r="L153" t="s">
        <v>182</v>
      </c>
      <c r="M153" s="54" t="b">
        <f t="shared" si="16"/>
        <v>0</v>
      </c>
      <c r="N153" t="s">
        <v>218</v>
      </c>
      <c r="O153" t="s">
        <v>748</v>
      </c>
      <c r="P153" t="s">
        <v>215</v>
      </c>
      <c r="Q153" t="s">
        <v>216</v>
      </c>
      <c r="R153" t="s">
        <v>182</v>
      </c>
      <c r="S153" s="54" t="b">
        <f t="shared" si="17"/>
        <v>0</v>
      </c>
      <c r="T153" t="s">
        <v>218</v>
      </c>
      <c r="U153" t="s">
        <v>748</v>
      </c>
      <c r="V153" t="s">
        <v>215</v>
      </c>
      <c r="W153" t="s">
        <v>216</v>
      </c>
      <c r="X153" t="s">
        <v>182</v>
      </c>
      <c r="Y153" s="54" t="b">
        <f t="shared" si="18"/>
        <v>0</v>
      </c>
      <c r="Z153" t="s">
        <v>218</v>
      </c>
      <c r="AA153" t="s">
        <v>748</v>
      </c>
      <c r="AB153" t="s">
        <v>215</v>
      </c>
      <c r="AC153" t="s">
        <v>216</v>
      </c>
      <c r="AD153" t="s">
        <v>182</v>
      </c>
      <c r="AE153" s="54" t="b">
        <f t="shared" si="19"/>
        <v>0</v>
      </c>
      <c r="AF153" t="s">
        <v>218</v>
      </c>
      <c r="AG153" t="s">
        <v>748</v>
      </c>
      <c r="AH153" t="s">
        <v>215</v>
      </c>
      <c r="AI153" t="s">
        <v>216</v>
      </c>
      <c r="AJ153" t="s">
        <v>182</v>
      </c>
      <c r="AK153" s="54" t="b">
        <f t="shared" si="20"/>
        <v>0</v>
      </c>
      <c r="AL153" t="s">
        <v>218</v>
      </c>
      <c r="AM153" t="s">
        <v>748</v>
      </c>
      <c r="AN153" t="s">
        <v>831</v>
      </c>
      <c r="AO153" t="s">
        <v>216</v>
      </c>
      <c r="AP153" t="s">
        <v>182</v>
      </c>
      <c r="AQ153" s="54" t="b">
        <f t="shared" si="21"/>
        <v>0</v>
      </c>
      <c r="AR153" t="s">
        <v>218</v>
      </c>
      <c r="AS153" t="s">
        <v>748</v>
      </c>
      <c r="AT153" t="s">
        <v>831</v>
      </c>
      <c r="AU153" t="s">
        <v>216</v>
      </c>
      <c r="AV153" t="s">
        <v>182</v>
      </c>
      <c r="AW153" s="54" t="b">
        <f t="shared" si="22"/>
        <v>0</v>
      </c>
      <c r="AX153" t="s">
        <v>218</v>
      </c>
      <c r="AY153" t="s">
        <v>748</v>
      </c>
      <c r="AZ153" t="s">
        <v>831</v>
      </c>
      <c r="BA153" t="s">
        <v>216</v>
      </c>
      <c r="BB153" t="s">
        <v>182</v>
      </c>
      <c r="BC153" s="54" t="b">
        <f t="shared" si="23"/>
        <v>0</v>
      </c>
    </row>
    <row r="154" spans="2:55" x14ac:dyDescent="0.25">
      <c r="B154" t="s">
        <v>219</v>
      </c>
      <c r="C154" t="s">
        <v>749</v>
      </c>
      <c r="D154" t="s">
        <v>211</v>
      </c>
      <c r="E154" t="s">
        <v>212</v>
      </c>
      <c r="F154" t="s">
        <v>197</v>
      </c>
      <c r="H154" t="s">
        <v>219</v>
      </c>
      <c r="I154" t="s">
        <v>749</v>
      </c>
      <c r="J154" t="s">
        <v>211</v>
      </c>
      <c r="K154" t="s">
        <v>212</v>
      </c>
      <c r="L154" t="s">
        <v>197</v>
      </c>
      <c r="M154" s="54" t="b">
        <f t="shared" si="16"/>
        <v>0</v>
      </c>
      <c r="N154" t="s">
        <v>219</v>
      </c>
      <c r="O154" t="s">
        <v>749</v>
      </c>
      <c r="P154" t="s">
        <v>211</v>
      </c>
      <c r="Q154" t="s">
        <v>212</v>
      </c>
      <c r="R154" t="s">
        <v>197</v>
      </c>
      <c r="S154" s="54" t="b">
        <f t="shared" si="17"/>
        <v>0</v>
      </c>
      <c r="T154" t="s">
        <v>219</v>
      </c>
      <c r="U154" t="s">
        <v>749</v>
      </c>
      <c r="V154" t="s">
        <v>211</v>
      </c>
      <c r="W154" t="s">
        <v>212</v>
      </c>
      <c r="X154" t="s">
        <v>197</v>
      </c>
      <c r="Y154" s="54" t="b">
        <f t="shared" si="18"/>
        <v>0</v>
      </c>
      <c r="Z154" t="s">
        <v>219</v>
      </c>
      <c r="AA154" t="s">
        <v>749</v>
      </c>
      <c r="AB154" t="s">
        <v>211</v>
      </c>
      <c r="AC154" t="s">
        <v>212</v>
      </c>
      <c r="AD154" t="s">
        <v>197</v>
      </c>
      <c r="AE154" s="54" t="b">
        <f t="shared" si="19"/>
        <v>0</v>
      </c>
      <c r="AF154" t="s">
        <v>219</v>
      </c>
      <c r="AG154" t="s">
        <v>749</v>
      </c>
      <c r="AH154" t="s">
        <v>211</v>
      </c>
      <c r="AI154" t="s">
        <v>212</v>
      </c>
      <c r="AJ154" t="s">
        <v>197</v>
      </c>
      <c r="AK154" s="54" t="b">
        <f t="shared" si="20"/>
        <v>0</v>
      </c>
      <c r="AL154" t="s">
        <v>219</v>
      </c>
      <c r="AM154" t="s">
        <v>749</v>
      </c>
      <c r="AN154" t="s">
        <v>830</v>
      </c>
      <c r="AO154" t="s">
        <v>212</v>
      </c>
      <c r="AP154" t="s">
        <v>197</v>
      </c>
      <c r="AQ154" s="54" t="b">
        <f t="shared" si="21"/>
        <v>0</v>
      </c>
      <c r="AR154" t="s">
        <v>219</v>
      </c>
      <c r="AS154" t="s">
        <v>749</v>
      </c>
      <c r="AT154" t="s">
        <v>830</v>
      </c>
      <c r="AU154" t="s">
        <v>212</v>
      </c>
      <c r="AV154" t="s">
        <v>197</v>
      </c>
      <c r="AW154" s="54" t="b">
        <f t="shared" si="22"/>
        <v>0</v>
      </c>
      <c r="AX154" t="s">
        <v>219</v>
      </c>
      <c r="AY154" t="s">
        <v>749</v>
      </c>
      <c r="AZ154" t="s">
        <v>830</v>
      </c>
      <c r="BA154" t="s">
        <v>212</v>
      </c>
      <c r="BB154" t="s">
        <v>197</v>
      </c>
      <c r="BC154" s="54" t="b">
        <f t="shared" si="23"/>
        <v>0</v>
      </c>
    </row>
    <row r="155" spans="2:55" x14ac:dyDescent="0.25">
      <c r="B155" t="s">
        <v>220</v>
      </c>
      <c r="C155" t="s">
        <v>748</v>
      </c>
      <c r="D155" t="s">
        <v>215</v>
      </c>
      <c r="E155" t="s">
        <v>216</v>
      </c>
      <c r="F155" t="s">
        <v>182</v>
      </c>
      <c r="H155" t="s">
        <v>220</v>
      </c>
      <c r="I155" t="s">
        <v>748</v>
      </c>
      <c r="J155" t="s">
        <v>180</v>
      </c>
      <c r="K155" t="s">
        <v>181</v>
      </c>
      <c r="L155" t="s">
        <v>182</v>
      </c>
      <c r="M155" s="54" t="b">
        <f t="shared" si="16"/>
        <v>0</v>
      </c>
      <c r="N155" t="s">
        <v>220</v>
      </c>
      <c r="O155" t="s">
        <v>748</v>
      </c>
      <c r="P155" t="s">
        <v>215</v>
      </c>
      <c r="Q155" t="s">
        <v>216</v>
      </c>
      <c r="R155" t="s">
        <v>182</v>
      </c>
      <c r="S155" s="54" t="b">
        <f t="shared" si="17"/>
        <v>0</v>
      </c>
      <c r="T155" t="s">
        <v>220</v>
      </c>
      <c r="U155" t="s">
        <v>748</v>
      </c>
      <c r="V155" t="s">
        <v>215</v>
      </c>
      <c r="W155" t="s">
        <v>216</v>
      </c>
      <c r="X155" t="s">
        <v>182</v>
      </c>
      <c r="Y155" s="54" t="b">
        <f t="shared" si="18"/>
        <v>0</v>
      </c>
      <c r="Z155" t="s">
        <v>220</v>
      </c>
      <c r="AA155" t="s">
        <v>748</v>
      </c>
      <c r="AB155" t="s">
        <v>180</v>
      </c>
      <c r="AC155" t="s">
        <v>181</v>
      </c>
      <c r="AD155" t="s">
        <v>182</v>
      </c>
      <c r="AE155" s="54" t="b">
        <f t="shared" si="19"/>
        <v>0</v>
      </c>
      <c r="AF155" t="s">
        <v>220</v>
      </c>
      <c r="AG155" t="s">
        <v>748</v>
      </c>
      <c r="AH155" t="s">
        <v>215</v>
      </c>
      <c r="AI155" t="s">
        <v>216</v>
      </c>
      <c r="AJ155" t="s">
        <v>182</v>
      </c>
      <c r="AK155" s="54" t="b">
        <f t="shared" si="20"/>
        <v>0</v>
      </c>
      <c r="AL155" t="s">
        <v>220</v>
      </c>
      <c r="AM155" t="s">
        <v>748</v>
      </c>
      <c r="AN155" t="s">
        <v>831</v>
      </c>
      <c r="AO155" t="s">
        <v>216</v>
      </c>
      <c r="AP155" t="s">
        <v>182</v>
      </c>
      <c r="AQ155" s="54" t="b">
        <f t="shared" si="21"/>
        <v>0</v>
      </c>
      <c r="AR155" t="s">
        <v>220</v>
      </c>
      <c r="AS155" t="s">
        <v>748</v>
      </c>
      <c r="AT155" t="s">
        <v>836</v>
      </c>
      <c r="AU155" t="s">
        <v>181</v>
      </c>
      <c r="AV155" t="s">
        <v>182</v>
      </c>
      <c r="AW155" s="54" t="b">
        <f t="shared" si="22"/>
        <v>0</v>
      </c>
      <c r="AX155" t="s">
        <v>220</v>
      </c>
      <c r="AY155" t="s">
        <v>748</v>
      </c>
      <c r="AZ155" t="s">
        <v>831</v>
      </c>
      <c r="BA155" t="s">
        <v>216</v>
      </c>
      <c r="BB155" t="s">
        <v>182</v>
      </c>
      <c r="BC155" s="54" t="b">
        <f t="shared" si="23"/>
        <v>0</v>
      </c>
    </row>
    <row r="156" spans="2:55" s="55" customFormat="1" x14ac:dyDescent="0.25">
      <c r="B156" s="55" t="s">
        <v>222</v>
      </c>
      <c r="C156" s="55" t="s">
        <v>749</v>
      </c>
      <c r="D156" s="55" t="s">
        <v>211</v>
      </c>
      <c r="E156" s="55" t="s">
        <v>212</v>
      </c>
      <c r="F156" s="55" t="s">
        <v>197</v>
      </c>
      <c r="H156" s="55" t="s">
        <v>222</v>
      </c>
      <c r="I156" s="55" t="s">
        <v>752</v>
      </c>
      <c r="J156" s="55" t="s">
        <v>185</v>
      </c>
      <c r="K156" s="55" t="s">
        <v>186</v>
      </c>
      <c r="L156" s="55" t="s">
        <v>187</v>
      </c>
      <c r="M156" s="55" t="b">
        <f t="shared" si="16"/>
        <v>1</v>
      </c>
      <c r="N156" s="55" t="s">
        <v>222</v>
      </c>
      <c r="O156" s="55" t="s">
        <v>755</v>
      </c>
      <c r="P156" s="55" t="s">
        <v>195</v>
      </c>
      <c r="Q156" s="55" t="s">
        <v>196</v>
      </c>
      <c r="R156" s="55" t="s">
        <v>197</v>
      </c>
      <c r="S156" s="55" t="b">
        <f t="shared" si="17"/>
        <v>0</v>
      </c>
      <c r="T156" s="55" t="s">
        <v>222</v>
      </c>
      <c r="U156" s="55" t="s">
        <v>749</v>
      </c>
      <c r="V156" s="55" t="s">
        <v>211</v>
      </c>
      <c r="W156" s="55" t="s">
        <v>212</v>
      </c>
      <c r="X156" s="55" t="s">
        <v>197</v>
      </c>
      <c r="Y156" s="55" t="b">
        <f t="shared" si="18"/>
        <v>0</v>
      </c>
      <c r="Z156" s="55" t="s">
        <v>222</v>
      </c>
      <c r="AA156" s="55" t="s">
        <v>752</v>
      </c>
      <c r="AB156" s="55" t="s">
        <v>185</v>
      </c>
      <c r="AC156" s="55" t="s">
        <v>186</v>
      </c>
      <c r="AD156" s="55" t="s">
        <v>187</v>
      </c>
      <c r="AE156" s="54" t="b">
        <f t="shared" si="19"/>
        <v>0</v>
      </c>
      <c r="AF156" s="55" t="s">
        <v>222</v>
      </c>
      <c r="AG156" s="55" t="s">
        <v>755</v>
      </c>
      <c r="AH156" s="55" t="s">
        <v>195</v>
      </c>
      <c r="AI156" s="55" t="s">
        <v>196</v>
      </c>
      <c r="AJ156" s="55" t="s">
        <v>197</v>
      </c>
      <c r="AK156" s="54" t="b">
        <f t="shared" si="20"/>
        <v>0</v>
      </c>
      <c r="AL156" s="55" t="s">
        <v>222</v>
      </c>
      <c r="AM156" s="55" t="s">
        <v>749</v>
      </c>
      <c r="AN156" s="55" t="s">
        <v>830</v>
      </c>
      <c r="AO156" s="55" t="s">
        <v>212</v>
      </c>
      <c r="AP156" s="55" t="s">
        <v>197</v>
      </c>
      <c r="AQ156" s="54" t="b">
        <f t="shared" si="21"/>
        <v>0</v>
      </c>
      <c r="AR156" s="55" t="s">
        <v>222</v>
      </c>
      <c r="AS156" s="55" t="s">
        <v>752</v>
      </c>
      <c r="AT156" s="55" t="s">
        <v>837</v>
      </c>
      <c r="AU156" s="55" t="s">
        <v>186</v>
      </c>
      <c r="AV156" s="55" t="s">
        <v>187</v>
      </c>
      <c r="AW156" s="54" t="b">
        <f t="shared" si="22"/>
        <v>0</v>
      </c>
      <c r="AX156" s="55" t="s">
        <v>222</v>
      </c>
      <c r="AY156" s="55" t="s">
        <v>755</v>
      </c>
      <c r="AZ156" s="55" t="s">
        <v>841</v>
      </c>
      <c r="BA156" s="55" t="s">
        <v>196</v>
      </c>
      <c r="BB156" s="55" t="s">
        <v>197</v>
      </c>
      <c r="BC156" s="54" t="b">
        <f t="shared" si="23"/>
        <v>0</v>
      </c>
    </row>
    <row r="157" spans="2:55" s="55" customFormat="1" x14ac:dyDescent="0.25">
      <c r="B157" s="55" t="s">
        <v>224</v>
      </c>
      <c r="C157" s="55" t="s">
        <v>748</v>
      </c>
      <c r="D157" s="55" t="s">
        <v>226</v>
      </c>
      <c r="E157" s="55" t="s">
        <v>227</v>
      </c>
      <c r="F157" s="55" t="s">
        <v>182</v>
      </c>
      <c r="H157" s="55" t="s">
        <v>224</v>
      </c>
      <c r="I157" s="55" t="s">
        <v>753</v>
      </c>
      <c r="J157" s="55" t="s">
        <v>461</v>
      </c>
      <c r="K157" s="55" t="s">
        <v>462</v>
      </c>
      <c r="L157" s="55" t="s">
        <v>192</v>
      </c>
      <c r="M157" s="55" t="b">
        <f t="shared" si="16"/>
        <v>1</v>
      </c>
      <c r="N157" s="55" t="s">
        <v>224</v>
      </c>
      <c r="O157" s="55" t="s">
        <v>756</v>
      </c>
      <c r="P157" s="55" t="s">
        <v>200</v>
      </c>
      <c r="Q157" s="55" t="s">
        <v>201</v>
      </c>
      <c r="R157" s="55" t="s">
        <v>202</v>
      </c>
      <c r="S157" s="55" t="b">
        <f t="shared" si="17"/>
        <v>1</v>
      </c>
      <c r="T157" s="55" t="s">
        <v>224</v>
      </c>
      <c r="U157" s="55" t="s">
        <v>748</v>
      </c>
      <c r="V157" s="55" t="s">
        <v>226</v>
      </c>
      <c r="W157" s="55" t="s">
        <v>227</v>
      </c>
      <c r="X157" s="55" t="s">
        <v>182</v>
      </c>
      <c r="Y157" s="55" t="b">
        <f t="shared" si="18"/>
        <v>0</v>
      </c>
      <c r="Z157" s="55" t="s">
        <v>224</v>
      </c>
      <c r="AA157" s="55" t="s">
        <v>753</v>
      </c>
      <c r="AB157" s="55" t="s">
        <v>461</v>
      </c>
      <c r="AC157" s="55" t="s">
        <v>462</v>
      </c>
      <c r="AD157" s="55" t="s">
        <v>192</v>
      </c>
      <c r="AE157" s="54" t="b">
        <f t="shared" si="19"/>
        <v>0</v>
      </c>
      <c r="AF157" s="55" t="s">
        <v>224</v>
      </c>
      <c r="AG157" s="55" t="s">
        <v>756</v>
      </c>
      <c r="AH157" s="55" t="s">
        <v>200</v>
      </c>
      <c r="AI157" s="55" t="s">
        <v>201</v>
      </c>
      <c r="AJ157" s="55" t="s">
        <v>202</v>
      </c>
      <c r="AK157" s="54" t="b">
        <f t="shared" si="20"/>
        <v>0</v>
      </c>
      <c r="AL157" s="55" t="s">
        <v>224</v>
      </c>
      <c r="AM157" s="55" t="s">
        <v>748</v>
      </c>
      <c r="AN157" s="55" t="s">
        <v>832</v>
      </c>
      <c r="AO157" s="55" t="s">
        <v>227</v>
      </c>
      <c r="AP157" s="55" t="s">
        <v>182</v>
      </c>
      <c r="AQ157" s="54" t="b">
        <f t="shared" si="21"/>
        <v>0</v>
      </c>
      <c r="AR157" s="55" t="s">
        <v>224</v>
      </c>
      <c r="AS157" s="55" t="s">
        <v>753</v>
      </c>
      <c r="AT157" s="55" t="s">
        <v>838</v>
      </c>
      <c r="AU157" s="55" t="s">
        <v>462</v>
      </c>
      <c r="AV157" s="55" t="s">
        <v>192</v>
      </c>
      <c r="AW157" s="54" t="b">
        <f t="shared" si="22"/>
        <v>0</v>
      </c>
      <c r="AX157" s="55" t="s">
        <v>224</v>
      </c>
      <c r="AY157" s="55" t="s">
        <v>756</v>
      </c>
      <c r="AZ157" s="55" t="s">
        <v>842</v>
      </c>
      <c r="BA157" s="55" t="s">
        <v>201</v>
      </c>
      <c r="BB157" s="55" t="s">
        <v>202</v>
      </c>
      <c r="BC157" s="54" t="b">
        <f t="shared" si="23"/>
        <v>0</v>
      </c>
    </row>
    <row r="158" spans="2:55" x14ac:dyDescent="0.25">
      <c r="B158" t="s">
        <v>228</v>
      </c>
      <c r="C158" t="s">
        <v>525</v>
      </c>
      <c r="D158" t="s">
        <v>12</v>
      </c>
      <c r="E158" t="s">
        <v>13</v>
      </c>
      <c r="F158" t="s">
        <v>14</v>
      </c>
      <c r="H158" t="s">
        <v>228</v>
      </c>
      <c r="I158" t="s">
        <v>525</v>
      </c>
      <c r="J158" t="s">
        <v>12</v>
      </c>
      <c r="K158" t="s">
        <v>13</v>
      </c>
      <c r="L158" t="s">
        <v>14</v>
      </c>
      <c r="M158" s="54" t="b">
        <f t="shared" si="16"/>
        <v>0</v>
      </c>
      <c r="N158" t="s">
        <v>228</v>
      </c>
      <c r="O158" t="s">
        <v>525</v>
      </c>
      <c r="P158" t="s">
        <v>12</v>
      </c>
      <c r="Q158" t="s">
        <v>13</v>
      </c>
      <c r="R158" t="s">
        <v>14</v>
      </c>
      <c r="S158" s="54" t="b">
        <f t="shared" si="17"/>
        <v>0</v>
      </c>
      <c r="T158" t="s">
        <v>228</v>
      </c>
      <c r="U158" t="s">
        <v>525</v>
      </c>
      <c r="V158" t="s">
        <v>12</v>
      </c>
      <c r="W158" t="s">
        <v>13</v>
      </c>
      <c r="X158" t="s">
        <v>14</v>
      </c>
      <c r="Y158" s="54" t="b">
        <f t="shared" si="18"/>
        <v>0</v>
      </c>
      <c r="Z158" t="s">
        <v>228</v>
      </c>
      <c r="AA158" t="s">
        <v>525</v>
      </c>
      <c r="AB158" t="s">
        <v>12</v>
      </c>
      <c r="AC158" t="s">
        <v>13</v>
      </c>
      <c r="AD158" t="s">
        <v>14</v>
      </c>
      <c r="AE158" s="54" t="b">
        <f t="shared" si="19"/>
        <v>0</v>
      </c>
      <c r="AF158" t="s">
        <v>228</v>
      </c>
      <c r="AG158" t="s">
        <v>525</v>
      </c>
      <c r="AH158" t="s">
        <v>12</v>
      </c>
      <c r="AI158" t="s">
        <v>13</v>
      </c>
      <c r="AJ158" t="s">
        <v>14</v>
      </c>
      <c r="AK158" s="54" t="b">
        <f t="shared" si="20"/>
        <v>0</v>
      </c>
      <c r="AL158" t="s">
        <v>228</v>
      </c>
      <c r="AM158" t="s">
        <v>525</v>
      </c>
      <c r="AN158" t="s">
        <v>776</v>
      </c>
      <c r="AO158" t="s">
        <v>13</v>
      </c>
      <c r="AP158" t="s">
        <v>14</v>
      </c>
      <c r="AQ158" s="54" t="b">
        <f t="shared" si="21"/>
        <v>0</v>
      </c>
      <c r="AR158" t="s">
        <v>228</v>
      </c>
      <c r="AS158" t="s">
        <v>525</v>
      </c>
      <c r="AT158" t="s">
        <v>776</v>
      </c>
      <c r="AU158" t="s">
        <v>13</v>
      </c>
      <c r="AV158" t="s">
        <v>14</v>
      </c>
      <c r="AW158" s="54" t="b">
        <f t="shared" si="22"/>
        <v>0</v>
      </c>
      <c r="AX158" t="s">
        <v>228</v>
      </c>
      <c r="AY158" t="s">
        <v>525</v>
      </c>
      <c r="AZ158" t="s">
        <v>776</v>
      </c>
      <c r="BA158" t="s">
        <v>13</v>
      </c>
      <c r="BB158" t="s">
        <v>14</v>
      </c>
      <c r="BC158" s="54" t="b">
        <f t="shared" si="23"/>
        <v>0</v>
      </c>
    </row>
    <row r="159" spans="2:55" x14ac:dyDescent="0.25">
      <c r="B159" t="s">
        <v>325</v>
      </c>
      <c r="C159" t="s">
        <v>525</v>
      </c>
      <c r="D159" t="s">
        <v>12</v>
      </c>
      <c r="E159" t="s">
        <v>13</v>
      </c>
      <c r="F159" t="s">
        <v>14</v>
      </c>
      <c r="H159" t="s">
        <v>325</v>
      </c>
      <c r="I159" t="s">
        <v>525</v>
      </c>
      <c r="J159" t="s">
        <v>12</v>
      </c>
      <c r="K159" t="s">
        <v>13</v>
      </c>
      <c r="L159" t="s">
        <v>14</v>
      </c>
      <c r="M159" s="54" t="b">
        <f t="shared" si="16"/>
        <v>0</v>
      </c>
      <c r="N159" t="s">
        <v>325</v>
      </c>
      <c r="O159" t="s">
        <v>525</v>
      </c>
      <c r="P159" t="s">
        <v>12</v>
      </c>
      <c r="Q159" t="s">
        <v>13</v>
      </c>
      <c r="R159" t="s">
        <v>14</v>
      </c>
      <c r="S159" s="54" t="b">
        <f t="shared" si="17"/>
        <v>0</v>
      </c>
      <c r="T159" t="s">
        <v>325</v>
      </c>
      <c r="U159" t="s">
        <v>525</v>
      </c>
      <c r="V159" t="s">
        <v>12</v>
      </c>
      <c r="W159" t="s">
        <v>13</v>
      </c>
      <c r="X159" t="s">
        <v>14</v>
      </c>
      <c r="Y159" s="54" t="b">
        <f t="shared" si="18"/>
        <v>0</v>
      </c>
      <c r="Z159" t="s">
        <v>325</v>
      </c>
      <c r="AA159" t="s">
        <v>525</v>
      </c>
      <c r="AB159" t="s">
        <v>12</v>
      </c>
      <c r="AC159" t="s">
        <v>13</v>
      </c>
      <c r="AD159" t="s">
        <v>14</v>
      </c>
      <c r="AE159" s="54" t="b">
        <f t="shared" si="19"/>
        <v>0</v>
      </c>
      <c r="AF159" t="s">
        <v>325</v>
      </c>
      <c r="AG159" t="s">
        <v>525</v>
      </c>
      <c r="AH159" t="s">
        <v>12</v>
      </c>
      <c r="AI159" t="s">
        <v>13</v>
      </c>
      <c r="AJ159" t="s">
        <v>14</v>
      </c>
      <c r="AK159" s="54" t="b">
        <f t="shared" si="20"/>
        <v>0</v>
      </c>
      <c r="AL159" t="s">
        <v>325</v>
      </c>
      <c r="AM159" t="s">
        <v>525</v>
      </c>
      <c r="AN159" t="s">
        <v>776</v>
      </c>
      <c r="AO159" t="s">
        <v>13</v>
      </c>
      <c r="AP159" t="s">
        <v>14</v>
      </c>
      <c r="AQ159" s="54" t="b">
        <f t="shared" si="21"/>
        <v>0</v>
      </c>
      <c r="AR159" t="s">
        <v>325</v>
      </c>
      <c r="AS159" t="s">
        <v>525</v>
      </c>
      <c r="AT159" t="s">
        <v>776</v>
      </c>
      <c r="AU159" t="s">
        <v>13</v>
      </c>
      <c r="AV159" t="s">
        <v>14</v>
      </c>
      <c r="AW159" s="54" t="b">
        <f t="shared" si="22"/>
        <v>0</v>
      </c>
      <c r="AX159" t="s">
        <v>325</v>
      </c>
      <c r="AY159" t="s">
        <v>525</v>
      </c>
      <c r="AZ159" t="s">
        <v>776</v>
      </c>
      <c r="BA159" t="s">
        <v>13</v>
      </c>
      <c r="BB159" t="s">
        <v>14</v>
      </c>
      <c r="BC159" s="54" t="b">
        <f t="shared" si="23"/>
        <v>0</v>
      </c>
    </row>
    <row r="160" spans="2:55" x14ac:dyDescent="0.25">
      <c r="B160" t="s">
        <v>327</v>
      </c>
      <c r="C160" t="s">
        <v>525</v>
      </c>
      <c r="D160" t="s">
        <v>12</v>
      </c>
      <c r="E160" t="s">
        <v>13</v>
      </c>
      <c r="F160" t="s">
        <v>14</v>
      </c>
      <c r="H160" t="s">
        <v>327</v>
      </c>
      <c r="I160" t="s">
        <v>525</v>
      </c>
      <c r="J160" t="s">
        <v>12</v>
      </c>
      <c r="K160" t="s">
        <v>13</v>
      </c>
      <c r="L160" t="s">
        <v>14</v>
      </c>
      <c r="M160" s="54" t="b">
        <f t="shared" si="16"/>
        <v>0</v>
      </c>
      <c r="N160" t="s">
        <v>327</v>
      </c>
      <c r="O160" t="s">
        <v>525</v>
      </c>
      <c r="P160" t="s">
        <v>12</v>
      </c>
      <c r="Q160" t="s">
        <v>13</v>
      </c>
      <c r="R160" t="s">
        <v>14</v>
      </c>
      <c r="S160" s="54" t="b">
        <f t="shared" si="17"/>
        <v>0</v>
      </c>
      <c r="T160" t="s">
        <v>327</v>
      </c>
      <c r="U160" t="s">
        <v>525</v>
      </c>
      <c r="V160" t="s">
        <v>12</v>
      </c>
      <c r="W160" t="s">
        <v>13</v>
      </c>
      <c r="X160" t="s">
        <v>14</v>
      </c>
      <c r="Y160" s="54" t="b">
        <f t="shared" si="18"/>
        <v>0</v>
      </c>
      <c r="Z160" t="s">
        <v>327</v>
      </c>
      <c r="AA160" t="s">
        <v>525</v>
      </c>
      <c r="AB160" t="s">
        <v>12</v>
      </c>
      <c r="AC160" t="s">
        <v>13</v>
      </c>
      <c r="AD160" t="s">
        <v>14</v>
      </c>
      <c r="AE160" s="54" t="b">
        <f t="shared" si="19"/>
        <v>0</v>
      </c>
      <c r="AF160" t="s">
        <v>327</v>
      </c>
      <c r="AG160" t="s">
        <v>525</v>
      </c>
      <c r="AH160" t="s">
        <v>12</v>
      </c>
      <c r="AI160" t="s">
        <v>13</v>
      </c>
      <c r="AJ160" t="s">
        <v>14</v>
      </c>
      <c r="AK160" s="54" t="b">
        <f t="shared" si="20"/>
        <v>0</v>
      </c>
      <c r="AL160" t="s">
        <v>327</v>
      </c>
      <c r="AM160" t="s">
        <v>525</v>
      </c>
      <c r="AN160" t="s">
        <v>776</v>
      </c>
      <c r="AO160" t="s">
        <v>13</v>
      </c>
      <c r="AP160" t="s">
        <v>14</v>
      </c>
      <c r="AQ160" s="54" t="b">
        <f t="shared" si="21"/>
        <v>0</v>
      </c>
      <c r="AR160" t="s">
        <v>327</v>
      </c>
      <c r="AS160" t="s">
        <v>525</v>
      </c>
      <c r="AT160" t="s">
        <v>776</v>
      </c>
      <c r="AU160" t="s">
        <v>13</v>
      </c>
      <c r="AV160" t="s">
        <v>14</v>
      </c>
      <c r="AW160" s="54" t="b">
        <f t="shared" si="22"/>
        <v>0</v>
      </c>
      <c r="AX160" t="s">
        <v>327</v>
      </c>
      <c r="AY160" t="s">
        <v>525</v>
      </c>
      <c r="AZ160" t="s">
        <v>776</v>
      </c>
      <c r="BA160" t="s">
        <v>13</v>
      </c>
      <c r="BB160" t="s">
        <v>14</v>
      </c>
      <c r="BC160" s="54" t="b">
        <f t="shared" si="23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0"/>
  <sheetViews>
    <sheetView topLeftCell="F88" workbookViewId="0">
      <selection activeCell="M130" sqref="M130"/>
    </sheetView>
  </sheetViews>
  <sheetFormatPr defaultRowHeight="15" x14ac:dyDescent="0.25"/>
  <cols>
    <col min="3" max="7" width="19.28515625" customWidth="1"/>
    <col min="9" max="10" width="14.42578125" customWidth="1"/>
    <col min="11" max="11" width="18.7109375" customWidth="1"/>
    <col min="12" max="13" width="14.42578125" customWidth="1"/>
  </cols>
  <sheetData>
    <row r="1" spans="2:14" x14ac:dyDescent="0.25">
      <c r="B1" t="s">
        <v>915</v>
      </c>
      <c r="H1" t="s">
        <v>916</v>
      </c>
    </row>
    <row r="2" spans="2:14" x14ac:dyDescent="0.25">
      <c r="B2" t="s">
        <v>482</v>
      </c>
      <c r="C2" t="s">
        <v>483</v>
      </c>
      <c r="D2" t="s">
        <v>769</v>
      </c>
      <c r="E2" t="s">
        <v>251</v>
      </c>
      <c r="F2" t="s">
        <v>14</v>
      </c>
      <c r="G2" t="s">
        <v>858</v>
      </c>
      <c r="H2" t="s">
        <v>482</v>
      </c>
      <c r="I2" t="s">
        <v>483</v>
      </c>
      <c r="J2" t="s">
        <v>769</v>
      </c>
      <c r="K2" t="s">
        <v>251</v>
      </c>
      <c r="L2" t="s">
        <v>14</v>
      </c>
      <c r="M2" t="s">
        <v>858</v>
      </c>
      <c r="N2" t="b">
        <f>L2&lt;&gt;F2</f>
        <v>0</v>
      </c>
    </row>
    <row r="3" spans="2:14" x14ac:dyDescent="0.25">
      <c r="B3" t="s">
        <v>484</v>
      </c>
      <c r="C3" t="s">
        <v>485</v>
      </c>
      <c r="D3" t="s">
        <v>770</v>
      </c>
      <c r="E3" t="s">
        <v>254</v>
      </c>
      <c r="F3" t="s">
        <v>255</v>
      </c>
      <c r="G3" t="s">
        <v>859</v>
      </c>
      <c r="H3" t="s">
        <v>484</v>
      </c>
      <c r="I3" t="s">
        <v>485</v>
      </c>
      <c r="J3" t="s">
        <v>770</v>
      </c>
      <c r="K3" t="s">
        <v>254</v>
      </c>
      <c r="L3" t="s">
        <v>255</v>
      </c>
      <c r="M3" t="s">
        <v>859</v>
      </c>
      <c r="N3" t="b">
        <f t="shared" ref="N3:N66" si="0">L3&lt;&gt;F3</f>
        <v>0</v>
      </c>
    </row>
    <row r="4" spans="2:14" x14ac:dyDescent="0.25">
      <c r="B4" t="s">
        <v>486</v>
      </c>
      <c r="C4" t="s">
        <v>487</v>
      </c>
      <c r="D4" t="s">
        <v>771</v>
      </c>
      <c r="E4" t="s">
        <v>489</v>
      </c>
      <c r="F4" t="s">
        <v>14</v>
      </c>
      <c r="G4" t="s">
        <v>858</v>
      </c>
      <c r="H4" t="s">
        <v>486</v>
      </c>
      <c r="I4" t="s">
        <v>487</v>
      </c>
      <c r="J4" t="s">
        <v>771</v>
      </c>
      <c r="K4" t="s">
        <v>489</v>
      </c>
      <c r="L4" t="s">
        <v>14</v>
      </c>
      <c r="M4" t="s">
        <v>858</v>
      </c>
      <c r="N4" t="b">
        <f t="shared" si="0"/>
        <v>0</v>
      </c>
    </row>
    <row r="5" spans="2:14" x14ac:dyDescent="0.25">
      <c r="B5" t="s">
        <v>490</v>
      </c>
      <c r="C5" t="s">
        <v>491</v>
      </c>
      <c r="D5" t="s">
        <v>772</v>
      </c>
      <c r="E5" t="s">
        <v>493</v>
      </c>
      <c r="F5" t="s">
        <v>494</v>
      </c>
      <c r="G5" t="s">
        <v>860</v>
      </c>
      <c r="H5" t="s">
        <v>490</v>
      </c>
      <c r="I5" t="s">
        <v>491</v>
      </c>
      <c r="J5" t="s">
        <v>772</v>
      </c>
      <c r="K5" t="s">
        <v>493</v>
      </c>
      <c r="L5" t="s">
        <v>494</v>
      </c>
      <c r="M5" t="s">
        <v>860</v>
      </c>
      <c r="N5" t="b">
        <f t="shared" si="0"/>
        <v>0</v>
      </c>
    </row>
    <row r="6" spans="2:14" x14ac:dyDescent="0.25">
      <c r="B6" t="s">
        <v>495</v>
      </c>
      <c r="C6" t="s">
        <v>487</v>
      </c>
      <c r="D6" t="s">
        <v>771</v>
      </c>
      <c r="E6" t="s">
        <v>489</v>
      </c>
      <c r="F6" t="s">
        <v>14</v>
      </c>
      <c r="G6" t="s">
        <v>858</v>
      </c>
      <c r="H6" t="s">
        <v>495</v>
      </c>
      <c r="I6" t="s">
        <v>487</v>
      </c>
      <c r="J6" t="s">
        <v>771</v>
      </c>
      <c r="K6" t="s">
        <v>489</v>
      </c>
      <c r="L6" t="s">
        <v>14</v>
      </c>
      <c r="M6" t="s">
        <v>858</v>
      </c>
      <c r="N6" t="b">
        <f t="shared" si="0"/>
        <v>0</v>
      </c>
    </row>
    <row r="7" spans="2:14" x14ac:dyDescent="0.25">
      <c r="B7" t="s">
        <v>496</v>
      </c>
      <c r="C7" t="s">
        <v>491</v>
      </c>
      <c r="D7" t="s">
        <v>772</v>
      </c>
      <c r="E7" t="s">
        <v>493</v>
      </c>
      <c r="F7" t="s">
        <v>494</v>
      </c>
      <c r="G7" t="s">
        <v>860</v>
      </c>
      <c r="H7" t="s">
        <v>496</v>
      </c>
      <c r="I7" t="s">
        <v>491</v>
      </c>
      <c r="J7" t="s">
        <v>772</v>
      </c>
      <c r="K7" t="s">
        <v>493</v>
      </c>
      <c r="L7" t="s">
        <v>494</v>
      </c>
      <c r="M7" t="s">
        <v>860</v>
      </c>
      <c r="N7" t="b">
        <f t="shared" si="0"/>
        <v>0</v>
      </c>
    </row>
    <row r="8" spans="2:14" x14ac:dyDescent="0.25">
      <c r="B8" t="s">
        <v>497</v>
      </c>
      <c r="C8" t="s">
        <v>498</v>
      </c>
      <c r="D8" t="s">
        <v>769</v>
      </c>
      <c r="E8" t="s">
        <v>251</v>
      </c>
      <c r="F8" t="s">
        <v>14</v>
      </c>
      <c r="G8" t="s">
        <v>858</v>
      </c>
      <c r="H8" t="s">
        <v>497</v>
      </c>
      <c r="I8" t="s">
        <v>498</v>
      </c>
      <c r="J8" t="s">
        <v>769</v>
      </c>
      <c r="K8" t="s">
        <v>251</v>
      </c>
      <c r="L8" t="s">
        <v>14</v>
      </c>
      <c r="M8" t="s">
        <v>858</v>
      </c>
      <c r="N8" t="b">
        <f t="shared" si="0"/>
        <v>0</v>
      </c>
    </row>
    <row r="9" spans="2:14" x14ac:dyDescent="0.25">
      <c r="B9" t="s">
        <v>499</v>
      </c>
      <c r="C9" t="s">
        <v>500</v>
      </c>
      <c r="D9" t="s">
        <v>773</v>
      </c>
      <c r="E9" t="s">
        <v>502</v>
      </c>
      <c r="F9" t="s">
        <v>255</v>
      </c>
      <c r="G9" t="s">
        <v>859</v>
      </c>
      <c r="H9" t="s">
        <v>499</v>
      </c>
      <c r="I9" t="s">
        <v>500</v>
      </c>
      <c r="J9" t="s">
        <v>773</v>
      </c>
      <c r="K9" t="s">
        <v>502</v>
      </c>
      <c r="L9" t="s">
        <v>255</v>
      </c>
      <c r="M9" t="s">
        <v>859</v>
      </c>
      <c r="N9" t="b">
        <f t="shared" si="0"/>
        <v>0</v>
      </c>
    </row>
    <row r="10" spans="2:14" x14ac:dyDescent="0.25">
      <c r="B10" t="s">
        <v>503</v>
      </c>
      <c r="C10" t="s">
        <v>504</v>
      </c>
      <c r="D10" t="s">
        <v>774</v>
      </c>
      <c r="E10" t="s">
        <v>506</v>
      </c>
      <c r="F10" t="s">
        <v>507</v>
      </c>
      <c r="G10" t="s">
        <v>861</v>
      </c>
      <c r="H10" t="s">
        <v>503</v>
      </c>
      <c r="I10" t="s">
        <v>504</v>
      </c>
      <c r="J10" t="s">
        <v>774</v>
      </c>
      <c r="K10" t="s">
        <v>506</v>
      </c>
      <c r="L10" t="s">
        <v>507</v>
      </c>
      <c r="M10" t="s">
        <v>861</v>
      </c>
      <c r="N10" t="b">
        <f t="shared" si="0"/>
        <v>0</v>
      </c>
    </row>
    <row r="11" spans="2:14" x14ac:dyDescent="0.25">
      <c r="B11" t="s">
        <v>508</v>
      </c>
      <c r="C11" t="s">
        <v>509</v>
      </c>
      <c r="D11" t="s">
        <v>775</v>
      </c>
      <c r="E11" t="s">
        <v>511</v>
      </c>
      <c r="F11" t="s">
        <v>512</v>
      </c>
      <c r="G11" t="s">
        <v>862</v>
      </c>
      <c r="H11" t="s">
        <v>508</v>
      </c>
      <c r="I11" t="s">
        <v>509</v>
      </c>
      <c r="J11" t="s">
        <v>775</v>
      </c>
      <c r="K11" t="s">
        <v>511</v>
      </c>
      <c r="L11" t="s">
        <v>512</v>
      </c>
      <c r="M11" t="s">
        <v>862</v>
      </c>
      <c r="N11" t="b">
        <f t="shared" si="0"/>
        <v>0</v>
      </c>
    </row>
    <row r="12" spans="2:14" x14ac:dyDescent="0.25">
      <c r="B12" t="s">
        <v>513</v>
      </c>
      <c r="C12" t="s">
        <v>514</v>
      </c>
      <c r="D12" t="s">
        <v>776</v>
      </c>
      <c r="E12" t="s">
        <v>13</v>
      </c>
      <c r="F12" t="s">
        <v>14</v>
      </c>
      <c r="G12" t="s">
        <v>858</v>
      </c>
      <c r="H12" t="s">
        <v>513</v>
      </c>
      <c r="I12" t="s">
        <v>514</v>
      </c>
      <c r="J12" t="s">
        <v>776</v>
      </c>
      <c r="K12" t="s">
        <v>13</v>
      </c>
      <c r="L12" t="s">
        <v>14</v>
      </c>
      <c r="M12" t="s">
        <v>858</v>
      </c>
      <c r="N12" t="b">
        <f t="shared" si="0"/>
        <v>0</v>
      </c>
    </row>
    <row r="13" spans="2:14" x14ac:dyDescent="0.25">
      <c r="B13" t="s">
        <v>515</v>
      </c>
      <c r="C13" t="s">
        <v>516</v>
      </c>
      <c r="D13" t="s">
        <v>777</v>
      </c>
      <c r="E13" t="s">
        <v>518</v>
      </c>
      <c r="F13" t="s">
        <v>14</v>
      </c>
      <c r="G13" t="s">
        <v>858</v>
      </c>
      <c r="H13" t="s">
        <v>515</v>
      </c>
      <c r="I13" t="s">
        <v>516</v>
      </c>
      <c r="J13" t="s">
        <v>777</v>
      </c>
      <c r="K13" t="s">
        <v>518</v>
      </c>
      <c r="L13" t="s">
        <v>14</v>
      </c>
      <c r="M13" t="s">
        <v>858</v>
      </c>
      <c r="N13" t="b">
        <f t="shared" si="0"/>
        <v>0</v>
      </c>
    </row>
    <row r="14" spans="2:14" x14ac:dyDescent="0.25">
      <c r="B14" t="s">
        <v>519</v>
      </c>
      <c r="C14" t="s">
        <v>520</v>
      </c>
      <c r="D14" t="s">
        <v>778</v>
      </c>
      <c r="E14" t="s">
        <v>522</v>
      </c>
      <c r="F14" t="s">
        <v>523</v>
      </c>
      <c r="G14" t="s">
        <v>863</v>
      </c>
      <c r="H14" t="s">
        <v>519</v>
      </c>
      <c r="I14" t="s">
        <v>520</v>
      </c>
      <c r="J14" t="s">
        <v>778</v>
      </c>
      <c r="K14" t="s">
        <v>522</v>
      </c>
      <c r="L14" t="s">
        <v>523</v>
      </c>
      <c r="M14" t="s">
        <v>863</v>
      </c>
      <c r="N14" t="b">
        <f t="shared" si="0"/>
        <v>0</v>
      </c>
    </row>
    <row r="15" spans="2:14" x14ac:dyDescent="0.25">
      <c r="B15" t="s">
        <v>524</v>
      </c>
      <c r="C15" t="s">
        <v>525</v>
      </c>
      <c r="D15" t="s">
        <v>776</v>
      </c>
      <c r="E15" t="s">
        <v>13</v>
      </c>
      <c r="F15" t="s">
        <v>14</v>
      </c>
      <c r="G15" t="s">
        <v>858</v>
      </c>
      <c r="H15" t="s">
        <v>524</v>
      </c>
      <c r="I15" t="s">
        <v>525</v>
      </c>
      <c r="J15" t="s">
        <v>776</v>
      </c>
      <c r="K15" t="s">
        <v>13</v>
      </c>
      <c r="L15" t="s">
        <v>14</v>
      </c>
      <c r="M15" t="s">
        <v>858</v>
      </c>
      <c r="N15" t="b">
        <f t="shared" si="0"/>
        <v>0</v>
      </c>
    </row>
    <row r="16" spans="2:14" x14ac:dyDescent="0.25">
      <c r="B16" t="s">
        <v>526</v>
      </c>
      <c r="C16" t="s">
        <v>527</v>
      </c>
      <c r="D16" t="s">
        <v>776</v>
      </c>
      <c r="E16" t="s">
        <v>13</v>
      </c>
      <c r="F16" t="s">
        <v>14</v>
      </c>
      <c r="G16" t="s">
        <v>858</v>
      </c>
      <c r="H16" t="s">
        <v>526</v>
      </c>
      <c r="I16" t="s">
        <v>527</v>
      </c>
      <c r="J16" t="s">
        <v>776</v>
      </c>
      <c r="K16" t="s">
        <v>13</v>
      </c>
      <c r="L16" t="s">
        <v>14</v>
      </c>
      <c r="M16" t="s">
        <v>858</v>
      </c>
      <c r="N16" t="b">
        <f t="shared" si="0"/>
        <v>0</v>
      </c>
    </row>
    <row r="17" spans="2:14" x14ac:dyDescent="0.25">
      <c r="B17" t="s">
        <v>528</v>
      </c>
      <c r="C17" t="s">
        <v>529</v>
      </c>
      <c r="D17" t="s">
        <v>776</v>
      </c>
      <c r="E17" t="s">
        <v>13</v>
      </c>
      <c r="F17" t="s">
        <v>14</v>
      </c>
      <c r="G17" t="s">
        <v>858</v>
      </c>
      <c r="H17" t="s">
        <v>528</v>
      </c>
      <c r="I17" t="s">
        <v>529</v>
      </c>
      <c r="J17" t="s">
        <v>776</v>
      </c>
      <c r="K17" t="s">
        <v>13</v>
      </c>
      <c r="L17" t="s">
        <v>14</v>
      </c>
      <c r="M17" t="s">
        <v>858</v>
      </c>
      <c r="N17" t="b">
        <f t="shared" si="0"/>
        <v>0</v>
      </c>
    </row>
    <row r="18" spans="2:14" x14ac:dyDescent="0.25">
      <c r="B18" t="s">
        <v>530</v>
      </c>
      <c r="C18" t="s">
        <v>531</v>
      </c>
      <c r="D18" t="s">
        <v>769</v>
      </c>
      <c r="E18" t="s">
        <v>251</v>
      </c>
      <c r="F18" t="s">
        <v>14</v>
      </c>
      <c r="G18" t="s">
        <v>858</v>
      </c>
      <c r="H18" t="s">
        <v>530</v>
      </c>
      <c r="I18" t="s">
        <v>531</v>
      </c>
      <c r="J18" t="s">
        <v>769</v>
      </c>
      <c r="K18" t="s">
        <v>251</v>
      </c>
      <c r="L18" t="s">
        <v>14</v>
      </c>
      <c r="M18" t="s">
        <v>858</v>
      </c>
      <c r="N18" t="b">
        <f t="shared" si="0"/>
        <v>0</v>
      </c>
    </row>
    <row r="19" spans="2:14" x14ac:dyDescent="0.25">
      <c r="B19" t="s">
        <v>532</v>
      </c>
      <c r="C19" t="s">
        <v>500</v>
      </c>
      <c r="D19" t="s">
        <v>779</v>
      </c>
      <c r="E19" t="s">
        <v>534</v>
      </c>
      <c r="F19" t="s">
        <v>255</v>
      </c>
      <c r="G19" t="s">
        <v>859</v>
      </c>
      <c r="H19" t="s">
        <v>532</v>
      </c>
      <c r="I19" t="s">
        <v>500</v>
      </c>
      <c r="J19" t="s">
        <v>779</v>
      </c>
      <c r="K19" t="s">
        <v>534</v>
      </c>
      <c r="L19" t="s">
        <v>255</v>
      </c>
      <c r="M19" t="s">
        <v>859</v>
      </c>
      <c r="N19" t="b">
        <f t="shared" si="0"/>
        <v>0</v>
      </c>
    </row>
    <row r="20" spans="2:14" x14ac:dyDescent="0.25">
      <c r="B20" t="s">
        <v>535</v>
      </c>
      <c r="C20" t="s">
        <v>536</v>
      </c>
      <c r="D20" t="s">
        <v>780</v>
      </c>
      <c r="E20" t="s">
        <v>538</v>
      </c>
      <c r="F20" t="s">
        <v>539</v>
      </c>
      <c r="G20" t="s">
        <v>864</v>
      </c>
      <c r="H20" t="s">
        <v>535</v>
      </c>
      <c r="I20" t="s">
        <v>536</v>
      </c>
      <c r="J20" t="s">
        <v>780</v>
      </c>
      <c r="K20" t="s">
        <v>538</v>
      </c>
      <c r="L20" t="s">
        <v>539</v>
      </c>
      <c r="M20" t="s">
        <v>864</v>
      </c>
      <c r="N20" t="b">
        <f t="shared" si="0"/>
        <v>0</v>
      </c>
    </row>
    <row r="21" spans="2:14" x14ac:dyDescent="0.25">
      <c r="B21" t="s">
        <v>540</v>
      </c>
      <c r="C21" t="s">
        <v>541</v>
      </c>
      <c r="D21" t="s">
        <v>781</v>
      </c>
      <c r="E21" t="s">
        <v>543</v>
      </c>
      <c r="F21" t="s">
        <v>544</v>
      </c>
      <c r="G21" t="s">
        <v>865</v>
      </c>
      <c r="H21" t="s">
        <v>540</v>
      </c>
      <c r="I21" t="s">
        <v>541</v>
      </c>
      <c r="J21" t="s">
        <v>781</v>
      </c>
      <c r="K21" t="s">
        <v>543</v>
      </c>
      <c r="L21" t="s">
        <v>544</v>
      </c>
      <c r="M21" t="s">
        <v>865</v>
      </c>
      <c r="N21" t="b">
        <f t="shared" si="0"/>
        <v>0</v>
      </c>
    </row>
    <row r="22" spans="2:14" x14ac:dyDescent="0.25">
      <c r="B22" t="s">
        <v>545</v>
      </c>
      <c r="C22" t="s">
        <v>541</v>
      </c>
      <c r="D22" t="s">
        <v>782</v>
      </c>
      <c r="E22" t="s">
        <v>547</v>
      </c>
      <c r="F22" t="s">
        <v>544</v>
      </c>
      <c r="G22" t="s">
        <v>865</v>
      </c>
      <c r="H22" t="s">
        <v>545</v>
      </c>
      <c r="I22" t="s">
        <v>541</v>
      </c>
      <c r="J22" t="s">
        <v>782</v>
      </c>
      <c r="K22" t="s">
        <v>547</v>
      </c>
      <c r="L22" t="s">
        <v>544</v>
      </c>
      <c r="M22" t="s">
        <v>865</v>
      </c>
      <c r="N22" t="b">
        <f t="shared" si="0"/>
        <v>0</v>
      </c>
    </row>
    <row r="23" spans="2:14" x14ac:dyDescent="0.25">
      <c r="B23" t="s">
        <v>548</v>
      </c>
      <c r="C23" t="s">
        <v>549</v>
      </c>
      <c r="D23" t="s">
        <v>783</v>
      </c>
      <c r="E23" t="s">
        <v>551</v>
      </c>
      <c r="F23" t="s">
        <v>552</v>
      </c>
      <c r="G23" t="s">
        <v>866</v>
      </c>
      <c r="H23" t="s">
        <v>548</v>
      </c>
      <c r="I23" t="s">
        <v>549</v>
      </c>
      <c r="J23" t="s">
        <v>783</v>
      </c>
      <c r="K23" t="s">
        <v>551</v>
      </c>
      <c r="L23" t="s">
        <v>552</v>
      </c>
      <c r="M23" t="s">
        <v>866</v>
      </c>
      <c r="N23" t="b">
        <f t="shared" si="0"/>
        <v>0</v>
      </c>
    </row>
    <row r="24" spans="2:14" x14ac:dyDescent="0.25">
      <c r="B24" t="s">
        <v>553</v>
      </c>
      <c r="C24" t="s">
        <v>536</v>
      </c>
      <c r="D24" t="s">
        <v>780</v>
      </c>
      <c r="E24" t="s">
        <v>538</v>
      </c>
      <c r="F24" t="s">
        <v>539</v>
      </c>
      <c r="G24" t="s">
        <v>864</v>
      </c>
      <c r="H24" t="s">
        <v>553</v>
      </c>
      <c r="I24" t="s">
        <v>536</v>
      </c>
      <c r="J24" t="s">
        <v>780</v>
      </c>
      <c r="K24" t="s">
        <v>538</v>
      </c>
      <c r="L24" t="s">
        <v>539</v>
      </c>
      <c r="M24" t="s">
        <v>864</v>
      </c>
      <c r="N24" t="b">
        <f t="shared" si="0"/>
        <v>0</v>
      </c>
    </row>
    <row r="25" spans="2:14" x14ac:dyDescent="0.25">
      <c r="B25" t="s">
        <v>554</v>
      </c>
      <c r="C25" t="s">
        <v>541</v>
      </c>
      <c r="D25" t="s">
        <v>781</v>
      </c>
      <c r="E25" t="s">
        <v>543</v>
      </c>
      <c r="F25" t="s">
        <v>544</v>
      </c>
      <c r="G25" t="s">
        <v>865</v>
      </c>
      <c r="H25" t="s">
        <v>554</v>
      </c>
      <c r="I25" t="s">
        <v>541</v>
      </c>
      <c r="J25" t="s">
        <v>781</v>
      </c>
      <c r="K25" t="s">
        <v>543</v>
      </c>
      <c r="L25" t="s">
        <v>544</v>
      </c>
      <c r="M25" t="s">
        <v>865</v>
      </c>
      <c r="N25" t="b">
        <f t="shared" si="0"/>
        <v>0</v>
      </c>
    </row>
    <row r="26" spans="2:14" x14ac:dyDescent="0.25">
      <c r="B26" t="s">
        <v>555</v>
      </c>
      <c r="C26" t="s">
        <v>541</v>
      </c>
      <c r="D26" t="s">
        <v>782</v>
      </c>
      <c r="E26" t="s">
        <v>547</v>
      </c>
      <c r="F26" t="s">
        <v>544</v>
      </c>
      <c r="G26" t="s">
        <v>865</v>
      </c>
      <c r="H26" t="s">
        <v>555</v>
      </c>
      <c r="I26" t="s">
        <v>541</v>
      </c>
      <c r="J26" t="s">
        <v>782</v>
      </c>
      <c r="K26" t="s">
        <v>547</v>
      </c>
      <c r="L26" t="s">
        <v>544</v>
      </c>
      <c r="M26" t="s">
        <v>865</v>
      </c>
      <c r="N26" t="b">
        <f t="shared" si="0"/>
        <v>0</v>
      </c>
    </row>
    <row r="27" spans="2:14" x14ac:dyDescent="0.25">
      <c r="B27" t="s">
        <v>556</v>
      </c>
      <c r="C27" t="s">
        <v>557</v>
      </c>
      <c r="D27" t="s">
        <v>784</v>
      </c>
      <c r="E27" t="s">
        <v>559</v>
      </c>
      <c r="F27" t="s">
        <v>552</v>
      </c>
      <c r="G27" t="s">
        <v>866</v>
      </c>
      <c r="H27" t="s">
        <v>556</v>
      </c>
      <c r="I27" t="s">
        <v>557</v>
      </c>
      <c r="J27" t="s">
        <v>784</v>
      </c>
      <c r="K27" t="s">
        <v>559</v>
      </c>
      <c r="L27" t="s">
        <v>552</v>
      </c>
      <c r="M27" t="s">
        <v>866</v>
      </c>
      <c r="N27" t="b">
        <f t="shared" si="0"/>
        <v>0</v>
      </c>
    </row>
    <row r="28" spans="2:14" x14ac:dyDescent="0.25">
      <c r="B28" t="s">
        <v>560</v>
      </c>
      <c r="C28" t="s">
        <v>498</v>
      </c>
      <c r="D28" t="s">
        <v>769</v>
      </c>
      <c r="E28" t="s">
        <v>251</v>
      </c>
      <c r="F28" t="s">
        <v>14</v>
      </c>
      <c r="G28" t="s">
        <v>858</v>
      </c>
      <c r="H28" t="s">
        <v>560</v>
      </c>
      <c r="I28" t="s">
        <v>498</v>
      </c>
      <c r="J28" t="s">
        <v>769</v>
      </c>
      <c r="K28" t="s">
        <v>251</v>
      </c>
      <c r="L28" t="s">
        <v>14</v>
      </c>
      <c r="M28" t="s">
        <v>858</v>
      </c>
      <c r="N28" t="b">
        <f t="shared" si="0"/>
        <v>0</v>
      </c>
    </row>
    <row r="29" spans="2:14" x14ac:dyDescent="0.25">
      <c r="B29" t="s">
        <v>561</v>
      </c>
      <c r="C29" t="s">
        <v>500</v>
      </c>
      <c r="D29" t="s">
        <v>785</v>
      </c>
      <c r="E29" t="s">
        <v>563</v>
      </c>
      <c r="F29" t="s">
        <v>255</v>
      </c>
      <c r="G29" t="s">
        <v>859</v>
      </c>
      <c r="H29" t="s">
        <v>561</v>
      </c>
      <c r="I29" t="s">
        <v>500</v>
      </c>
      <c r="J29" t="s">
        <v>785</v>
      </c>
      <c r="K29" t="s">
        <v>563</v>
      </c>
      <c r="L29" t="s">
        <v>255</v>
      </c>
      <c r="M29" t="s">
        <v>859</v>
      </c>
      <c r="N29" t="b">
        <f t="shared" si="0"/>
        <v>0</v>
      </c>
    </row>
    <row r="30" spans="2:14" x14ac:dyDescent="0.25">
      <c r="B30" t="s">
        <v>564</v>
      </c>
      <c r="C30" t="s">
        <v>565</v>
      </c>
      <c r="D30" t="s">
        <v>786</v>
      </c>
      <c r="E30" t="s">
        <v>567</v>
      </c>
      <c r="F30" t="s">
        <v>568</v>
      </c>
      <c r="G30" t="s">
        <v>867</v>
      </c>
      <c r="H30" t="s">
        <v>564</v>
      </c>
      <c r="I30" t="s">
        <v>565</v>
      </c>
      <c r="J30" t="s">
        <v>786</v>
      </c>
      <c r="K30" t="s">
        <v>567</v>
      </c>
      <c r="L30" t="s">
        <v>568</v>
      </c>
      <c r="M30" t="s">
        <v>867</v>
      </c>
      <c r="N30" t="b">
        <f t="shared" si="0"/>
        <v>0</v>
      </c>
    </row>
    <row r="31" spans="2:14" x14ac:dyDescent="0.25">
      <c r="B31" t="s">
        <v>569</v>
      </c>
      <c r="C31" t="s">
        <v>570</v>
      </c>
      <c r="D31" t="s">
        <v>787</v>
      </c>
      <c r="E31" t="s">
        <v>572</v>
      </c>
      <c r="F31" t="s">
        <v>573</v>
      </c>
      <c r="G31" t="s">
        <v>868</v>
      </c>
      <c r="H31" t="s">
        <v>569</v>
      </c>
      <c r="I31" t="s">
        <v>570</v>
      </c>
      <c r="J31" t="s">
        <v>787</v>
      </c>
      <c r="K31" t="s">
        <v>572</v>
      </c>
      <c r="L31" t="s">
        <v>573</v>
      </c>
      <c r="M31" t="s">
        <v>868</v>
      </c>
      <c r="N31" t="b">
        <f t="shared" si="0"/>
        <v>0</v>
      </c>
    </row>
    <row r="32" spans="2:14" x14ac:dyDescent="0.25">
      <c r="B32" t="s">
        <v>574</v>
      </c>
      <c r="C32" t="s">
        <v>525</v>
      </c>
      <c r="D32" t="s">
        <v>776</v>
      </c>
      <c r="E32" t="s">
        <v>13</v>
      </c>
      <c r="F32" t="s">
        <v>14</v>
      </c>
      <c r="G32" t="s">
        <v>858</v>
      </c>
      <c r="H32" t="s">
        <v>574</v>
      </c>
      <c r="I32" t="s">
        <v>525</v>
      </c>
      <c r="J32" t="s">
        <v>776</v>
      </c>
      <c r="K32" t="s">
        <v>13</v>
      </c>
      <c r="L32" t="s">
        <v>14</v>
      </c>
      <c r="M32" t="s">
        <v>858</v>
      </c>
      <c r="N32" t="b">
        <f t="shared" si="0"/>
        <v>0</v>
      </c>
    </row>
    <row r="33" spans="2:14" x14ac:dyDescent="0.25">
      <c r="B33" t="s">
        <v>575</v>
      </c>
      <c r="C33" t="s">
        <v>525</v>
      </c>
      <c r="D33" t="s">
        <v>776</v>
      </c>
      <c r="E33" t="s">
        <v>13</v>
      </c>
      <c r="F33" t="s">
        <v>14</v>
      </c>
      <c r="G33" t="s">
        <v>858</v>
      </c>
      <c r="H33" t="s">
        <v>575</v>
      </c>
      <c r="I33" t="s">
        <v>525</v>
      </c>
      <c r="J33" t="s">
        <v>776</v>
      </c>
      <c r="K33" t="s">
        <v>13</v>
      </c>
      <c r="L33" t="s">
        <v>14</v>
      </c>
      <c r="M33" t="s">
        <v>858</v>
      </c>
      <c r="N33" t="b">
        <f t="shared" si="0"/>
        <v>0</v>
      </c>
    </row>
    <row r="34" spans="2:14" x14ac:dyDescent="0.25">
      <c r="B34" t="s">
        <v>576</v>
      </c>
      <c r="C34" t="s">
        <v>525</v>
      </c>
      <c r="D34" t="s">
        <v>776</v>
      </c>
      <c r="E34" t="s">
        <v>13</v>
      </c>
      <c r="F34" t="s">
        <v>14</v>
      </c>
      <c r="G34" t="s">
        <v>858</v>
      </c>
      <c r="H34" t="s">
        <v>576</v>
      </c>
      <c r="I34" t="s">
        <v>525</v>
      </c>
      <c r="J34" t="s">
        <v>776</v>
      </c>
      <c r="K34" t="s">
        <v>13</v>
      </c>
      <c r="L34" t="s">
        <v>14</v>
      </c>
      <c r="M34" t="s">
        <v>858</v>
      </c>
      <c r="N34" t="b">
        <f t="shared" si="0"/>
        <v>0</v>
      </c>
    </row>
    <row r="35" spans="2:14" x14ac:dyDescent="0.25">
      <c r="B35" t="s">
        <v>577</v>
      </c>
      <c r="C35" t="s">
        <v>525</v>
      </c>
      <c r="D35" t="s">
        <v>776</v>
      </c>
      <c r="E35" t="s">
        <v>13</v>
      </c>
      <c r="F35" t="s">
        <v>14</v>
      </c>
      <c r="G35" t="s">
        <v>858</v>
      </c>
      <c r="H35" t="s">
        <v>577</v>
      </c>
      <c r="I35" t="s">
        <v>525</v>
      </c>
      <c r="J35" t="s">
        <v>776</v>
      </c>
      <c r="K35" t="s">
        <v>13</v>
      </c>
      <c r="L35" t="s">
        <v>14</v>
      </c>
      <c r="M35" t="s">
        <v>858</v>
      </c>
      <c r="N35" t="b">
        <f t="shared" si="0"/>
        <v>0</v>
      </c>
    </row>
    <row r="36" spans="2:14" x14ac:dyDescent="0.25">
      <c r="B36" t="s">
        <v>578</v>
      </c>
      <c r="C36" t="s">
        <v>527</v>
      </c>
      <c r="D36" t="s">
        <v>776</v>
      </c>
      <c r="E36" t="s">
        <v>13</v>
      </c>
      <c r="F36" t="s">
        <v>14</v>
      </c>
      <c r="G36" t="s">
        <v>858</v>
      </c>
      <c r="H36" t="s">
        <v>578</v>
      </c>
      <c r="I36" t="s">
        <v>527</v>
      </c>
      <c r="J36" t="s">
        <v>776</v>
      </c>
      <c r="K36" t="s">
        <v>13</v>
      </c>
      <c r="L36" t="s">
        <v>14</v>
      </c>
      <c r="M36" t="s">
        <v>858</v>
      </c>
      <c r="N36" t="b">
        <f t="shared" si="0"/>
        <v>0</v>
      </c>
    </row>
    <row r="37" spans="2:14" x14ac:dyDescent="0.25">
      <c r="B37" t="s">
        <v>579</v>
      </c>
      <c r="C37" t="s">
        <v>529</v>
      </c>
      <c r="D37" t="s">
        <v>776</v>
      </c>
      <c r="E37" t="s">
        <v>13</v>
      </c>
      <c r="F37" t="s">
        <v>14</v>
      </c>
      <c r="G37" t="s">
        <v>858</v>
      </c>
      <c r="H37" t="s">
        <v>579</v>
      </c>
      <c r="I37" t="s">
        <v>529</v>
      </c>
      <c r="J37" t="s">
        <v>776</v>
      </c>
      <c r="K37" t="s">
        <v>13</v>
      </c>
      <c r="L37" t="s">
        <v>14</v>
      </c>
      <c r="M37" t="s">
        <v>858</v>
      </c>
      <c r="N37" t="b">
        <f t="shared" si="0"/>
        <v>0</v>
      </c>
    </row>
    <row r="38" spans="2:14" x14ac:dyDescent="0.25">
      <c r="B38" t="s">
        <v>580</v>
      </c>
      <c r="C38" t="s">
        <v>498</v>
      </c>
      <c r="D38" t="s">
        <v>769</v>
      </c>
      <c r="E38" t="s">
        <v>251</v>
      </c>
      <c r="F38" t="s">
        <v>14</v>
      </c>
      <c r="G38" t="s">
        <v>858</v>
      </c>
      <c r="H38" t="s">
        <v>580</v>
      </c>
      <c r="I38" t="s">
        <v>498</v>
      </c>
      <c r="J38" t="s">
        <v>769</v>
      </c>
      <c r="K38" t="s">
        <v>251</v>
      </c>
      <c r="L38" t="s">
        <v>14</v>
      </c>
      <c r="M38" t="s">
        <v>858</v>
      </c>
      <c r="N38" t="b">
        <f t="shared" si="0"/>
        <v>0</v>
      </c>
    </row>
    <row r="39" spans="2:14" x14ac:dyDescent="0.25">
      <c r="B39" t="s">
        <v>581</v>
      </c>
      <c r="C39" t="s">
        <v>500</v>
      </c>
      <c r="D39" t="s">
        <v>788</v>
      </c>
      <c r="E39" t="s">
        <v>583</v>
      </c>
      <c r="F39" t="s">
        <v>255</v>
      </c>
      <c r="G39" t="s">
        <v>859</v>
      </c>
      <c r="H39" t="s">
        <v>581</v>
      </c>
      <c r="I39" t="s">
        <v>500</v>
      </c>
      <c r="J39" t="s">
        <v>788</v>
      </c>
      <c r="K39" t="s">
        <v>583</v>
      </c>
      <c r="L39" t="s">
        <v>255</v>
      </c>
      <c r="M39" t="s">
        <v>859</v>
      </c>
      <c r="N39" t="b">
        <f t="shared" si="0"/>
        <v>0</v>
      </c>
    </row>
    <row r="40" spans="2:14" x14ac:dyDescent="0.25">
      <c r="B40" t="s">
        <v>584</v>
      </c>
      <c r="C40" t="s">
        <v>585</v>
      </c>
      <c r="D40" t="s">
        <v>789</v>
      </c>
      <c r="E40" t="s">
        <v>587</v>
      </c>
      <c r="F40" t="s">
        <v>588</v>
      </c>
      <c r="G40" t="s">
        <v>869</v>
      </c>
      <c r="H40" t="s">
        <v>584</v>
      </c>
      <c r="I40" t="s">
        <v>585</v>
      </c>
      <c r="J40" t="s">
        <v>789</v>
      </c>
      <c r="K40" t="s">
        <v>587</v>
      </c>
      <c r="L40" t="s">
        <v>588</v>
      </c>
      <c r="M40" t="s">
        <v>869</v>
      </c>
      <c r="N40" t="b">
        <f t="shared" si="0"/>
        <v>0</v>
      </c>
    </row>
    <row r="41" spans="2:14" x14ac:dyDescent="0.25">
      <c r="B41" t="s">
        <v>589</v>
      </c>
      <c r="C41" t="s">
        <v>590</v>
      </c>
      <c r="D41" t="s">
        <v>776</v>
      </c>
      <c r="E41" t="s">
        <v>13</v>
      </c>
      <c r="F41" t="s">
        <v>14</v>
      </c>
      <c r="G41" t="s">
        <v>858</v>
      </c>
      <c r="H41" t="s">
        <v>589</v>
      </c>
      <c r="I41" t="s">
        <v>590</v>
      </c>
      <c r="J41" t="s">
        <v>776</v>
      </c>
      <c r="K41" t="s">
        <v>13</v>
      </c>
      <c r="L41" t="s">
        <v>14</v>
      </c>
      <c r="M41" t="s">
        <v>858</v>
      </c>
      <c r="N41" t="b">
        <f t="shared" si="0"/>
        <v>0</v>
      </c>
    </row>
    <row r="42" spans="2:14" x14ac:dyDescent="0.25">
      <c r="B42" t="s">
        <v>591</v>
      </c>
      <c r="C42" t="s">
        <v>592</v>
      </c>
      <c r="D42" t="s">
        <v>776</v>
      </c>
      <c r="E42" t="s">
        <v>13</v>
      </c>
      <c r="F42" t="s">
        <v>14</v>
      </c>
      <c r="G42" t="s">
        <v>858</v>
      </c>
      <c r="H42" t="s">
        <v>591</v>
      </c>
      <c r="I42" t="s">
        <v>592</v>
      </c>
      <c r="J42" t="s">
        <v>776</v>
      </c>
      <c r="K42" t="s">
        <v>13</v>
      </c>
      <c r="L42" t="s">
        <v>14</v>
      </c>
      <c r="M42" t="s">
        <v>858</v>
      </c>
      <c r="N42" t="b">
        <f t="shared" si="0"/>
        <v>0</v>
      </c>
    </row>
    <row r="43" spans="2:14" x14ac:dyDescent="0.25">
      <c r="B43" t="s">
        <v>593</v>
      </c>
      <c r="C43" t="s">
        <v>594</v>
      </c>
      <c r="D43" t="s">
        <v>788</v>
      </c>
      <c r="E43" t="s">
        <v>596</v>
      </c>
      <c r="F43" t="s">
        <v>14</v>
      </c>
      <c r="G43" t="s">
        <v>858</v>
      </c>
      <c r="H43" t="s">
        <v>593</v>
      </c>
      <c r="I43" t="s">
        <v>594</v>
      </c>
      <c r="J43" t="s">
        <v>788</v>
      </c>
      <c r="K43" t="s">
        <v>596</v>
      </c>
      <c r="L43" t="s">
        <v>14</v>
      </c>
      <c r="M43" t="s">
        <v>858</v>
      </c>
      <c r="N43" t="b">
        <f t="shared" si="0"/>
        <v>0</v>
      </c>
    </row>
    <row r="44" spans="2:14" x14ac:dyDescent="0.25">
      <c r="B44" t="s">
        <v>597</v>
      </c>
      <c r="C44" t="s">
        <v>585</v>
      </c>
      <c r="D44" t="s">
        <v>789</v>
      </c>
      <c r="E44" t="s">
        <v>587</v>
      </c>
      <c r="F44" t="s">
        <v>588</v>
      </c>
      <c r="G44" t="s">
        <v>869</v>
      </c>
      <c r="H44" t="s">
        <v>597</v>
      </c>
      <c r="I44" t="s">
        <v>585</v>
      </c>
      <c r="J44" t="s">
        <v>789</v>
      </c>
      <c r="K44" t="s">
        <v>587</v>
      </c>
      <c r="L44" t="s">
        <v>588</v>
      </c>
      <c r="M44" t="s">
        <v>869</v>
      </c>
      <c r="N44" t="b">
        <f t="shared" si="0"/>
        <v>0</v>
      </c>
    </row>
    <row r="45" spans="2:14" x14ac:dyDescent="0.25">
      <c r="B45" t="s">
        <v>598</v>
      </c>
      <c r="C45" t="s">
        <v>525</v>
      </c>
      <c r="D45" t="s">
        <v>776</v>
      </c>
      <c r="E45" t="s">
        <v>13</v>
      </c>
      <c r="F45" t="s">
        <v>14</v>
      </c>
      <c r="G45" t="s">
        <v>858</v>
      </c>
      <c r="H45" t="s">
        <v>598</v>
      </c>
      <c r="I45" t="s">
        <v>525</v>
      </c>
      <c r="J45" t="s">
        <v>776</v>
      </c>
      <c r="K45" t="s">
        <v>13</v>
      </c>
      <c r="L45" t="s">
        <v>14</v>
      </c>
      <c r="M45" t="s">
        <v>858</v>
      </c>
      <c r="N45" t="b">
        <f t="shared" si="0"/>
        <v>0</v>
      </c>
    </row>
    <row r="46" spans="2:14" x14ac:dyDescent="0.25">
      <c r="B46" t="s">
        <v>599</v>
      </c>
      <c r="C46" t="s">
        <v>527</v>
      </c>
      <c r="D46" t="s">
        <v>776</v>
      </c>
      <c r="E46" t="s">
        <v>13</v>
      </c>
      <c r="F46" t="s">
        <v>14</v>
      </c>
      <c r="G46" t="s">
        <v>858</v>
      </c>
      <c r="H46" t="s">
        <v>599</v>
      </c>
      <c r="I46" t="s">
        <v>527</v>
      </c>
      <c r="J46" t="s">
        <v>776</v>
      </c>
      <c r="K46" t="s">
        <v>13</v>
      </c>
      <c r="L46" t="s">
        <v>14</v>
      </c>
      <c r="M46" t="s">
        <v>858</v>
      </c>
      <c r="N46" t="b">
        <f t="shared" si="0"/>
        <v>0</v>
      </c>
    </row>
    <row r="47" spans="2:14" x14ac:dyDescent="0.25">
      <c r="B47" t="s">
        <v>600</v>
      </c>
      <c r="C47" t="s">
        <v>601</v>
      </c>
      <c r="D47" t="s">
        <v>776</v>
      </c>
      <c r="E47" t="s">
        <v>13</v>
      </c>
      <c r="F47" t="s">
        <v>14</v>
      </c>
      <c r="G47" t="s">
        <v>858</v>
      </c>
      <c r="H47" t="s">
        <v>600</v>
      </c>
      <c r="I47" t="s">
        <v>601</v>
      </c>
      <c r="J47" t="s">
        <v>776</v>
      </c>
      <c r="K47" t="s">
        <v>13</v>
      </c>
      <c r="L47" t="s">
        <v>14</v>
      </c>
      <c r="M47" t="s">
        <v>858</v>
      </c>
      <c r="N47" t="b">
        <f t="shared" si="0"/>
        <v>0</v>
      </c>
    </row>
    <row r="48" spans="2:14" x14ac:dyDescent="0.25">
      <c r="B48" t="s">
        <v>602</v>
      </c>
      <c r="C48" t="s">
        <v>483</v>
      </c>
      <c r="D48" t="s">
        <v>769</v>
      </c>
      <c r="E48" t="s">
        <v>251</v>
      </c>
      <c r="F48" t="s">
        <v>14</v>
      </c>
      <c r="G48" t="s">
        <v>858</v>
      </c>
      <c r="H48" t="s">
        <v>602</v>
      </c>
      <c r="I48" t="s">
        <v>483</v>
      </c>
      <c r="J48" t="s">
        <v>769</v>
      </c>
      <c r="K48" t="s">
        <v>251</v>
      </c>
      <c r="L48" t="s">
        <v>14</v>
      </c>
      <c r="M48" t="s">
        <v>858</v>
      </c>
      <c r="N48" t="b">
        <f t="shared" si="0"/>
        <v>0</v>
      </c>
    </row>
    <row r="49" spans="2:14" x14ac:dyDescent="0.25">
      <c r="B49" t="s">
        <v>603</v>
      </c>
      <c r="C49" t="s">
        <v>485</v>
      </c>
      <c r="D49" t="s">
        <v>770</v>
      </c>
      <c r="E49" t="s">
        <v>254</v>
      </c>
      <c r="F49" t="s">
        <v>255</v>
      </c>
      <c r="G49" t="s">
        <v>859</v>
      </c>
      <c r="H49" t="s">
        <v>603</v>
      </c>
      <c r="I49" t="s">
        <v>485</v>
      </c>
      <c r="J49" t="s">
        <v>770</v>
      </c>
      <c r="K49" t="s">
        <v>254</v>
      </c>
      <c r="L49" t="s">
        <v>255</v>
      </c>
      <c r="M49" t="s">
        <v>859</v>
      </c>
      <c r="N49" t="b">
        <f t="shared" si="0"/>
        <v>0</v>
      </c>
    </row>
    <row r="50" spans="2:14" x14ac:dyDescent="0.25">
      <c r="B50" t="s">
        <v>604</v>
      </c>
      <c r="C50" t="s">
        <v>525</v>
      </c>
      <c r="D50" t="s">
        <v>776</v>
      </c>
      <c r="E50" t="s">
        <v>13</v>
      </c>
      <c r="F50" t="s">
        <v>14</v>
      </c>
      <c r="G50" t="s">
        <v>858</v>
      </c>
      <c r="H50" t="s">
        <v>604</v>
      </c>
      <c r="I50" t="s">
        <v>525</v>
      </c>
      <c r="J50" t="s">
        <v>776</v>
      </c>
      <c r="K50" t="s">
        <v>13</v>
      </c>
      <c r="L50" t="s">
        <v>14</v>
      </c>
      <c r="M50" t="s">
        <v>858</v>
      </c>
      <c r="N50" t="b">
        <f t="shared" si="0"/>
        <v>0</v>
      </c>
    </row>
    <row r="51" spans="2:14" x14ac:dyDescent="0.25">
      <c r="B51" t="s">
        <v>605</v>
      </c>
      <c r="C51" t="s">
        <v>525</v>
      </c>
      <c r="D51" t="s">
        <v>776</v>
      </c>
      <c r="E51" t="s">
        <v>13</v>
      </c>
      <c r="F51" t="s">
        <v>14</v>
      </c>
      <c r="G51" t="s">
        <v>858</v>
      </c>
      <c r="H51" t="s">
        <v>605</v>
      </c>
      <c r="I51" t="s">
        <v>525</v>
      </c>
      <c r="J51" t="s">
        <v>776</v>
      </c>
      <c r="K51" t="s">
        <v>13</v>
      </c>
      <c r="L51" t="s">
        <v>14</v>
      </c>
      <c r="M51" t="s">
        <v>858</v>
      </c>
      <c r="N51" t="b">
        <f t="shared" si="0"/>
        <v>0</v>
      </c>
    </row>
    <row r="52" spans="2:14" x14ac:dyDescent="0.25">
      <c r="B52" t="s">
        <v>606</v>
      </c>
      <c r="C52" t="s">
        <v>525</v>
      </c>
      <c r="D52" t="s">
        <v>776</v>
      </c>
      <c r="E52" t="s">
        <v>13</v>
      </c>
      <c r="F52" t="s">
        <v>14</v>
      </c>
      <c r="G52" t="s">
        <v>858</v>
      </c>
      <c r="H52" t="s">
        <v>606</v>
      </c>
      <c r="I52" t="s">
        <v>525</v>
      </c>
      <c r="J52" t="s">
        <v>776</v>
      </c>
      <c r="K52" t="s">
        <v>13</v>
      </c>
      <c r="L52" t="s">
        <v>14</v>
      </c>
      <c r="M52" t="s">
        <v>858</v>
      </c>
      <c r="N52" t="b">
        <f t="shared" si="0"/>
        <v>0</v>
      </c>
    </row>
    <row r="53" spans="2:14" x14ac:dyDescent="0.25">
      <c r="B53" t="s">
        <v>607</v>
      </c>
      <c r="C53" t="s">
        <v>525</v>
      </c>
      <c r="D53" t="s">
        <v>776</v>
      </c>
      <c r="E53" t="s">
        <v>13</v>
      </c>
      <c r="F53" t="s">
        <v>14</v>
      </c>
      <c r="G53" t="s">
        <v>858</v>
      </c>
      <c r="H53" t="s">
        <v>607</v>
      </c>
      <c r="I53" t="s">
        <v>525</v>
      </c>
      <c r="J53" t="s">
        <v>776</v>
      </c>
      <c r="K53" t="s">
        <v>13</v>
      </c>
      <c r="L53" t="s">
        <v>14</v>
      </c>
      <c r="M53" t="s">
        <v>858</v>
      </c>
      <c r="N53" t="b">
        <f t="shared" si="0"/>
        <v>0</v>
      </c>
    </row>
    <row r="54" spans="2:14" x14ac:dyDescent="0.25">
      <c r="B54" t="s">
        <v>608</v>
      </c>
      <c r="C54" t="s">
        <v>525</v>
      </c>
      <c r="D54" t="s">
        <v>776</v>
      </c>
      <c r="E54" t="s">
        <v>13</v>
      </c>
      <c r="F54" t="s">
        <v>14</v>
      </c>
      <c r="G54" t="s">
        <v>858</v>
      </c>
      <c r="H54" t="s">
        <v>608</v>
      </c>
      <c r="I54" t="s">
        <v>525</v>
      </c>
      <c r="J54" t="s">
        <v>776</v>
      </c>
      <c r="K54" t="s">
        <v>13</v>
      </c>
      <c r="L54" t="s">
        <v>14</v>
      </c>
      <c r="M54" t="s">
        <v>858</v>
      </c>
      <c r="N54" t="b">
        <f t="shared" si="0"/>
        <v>0</v>
      </c>
    </row>
    <row r="55" spans="2:14" x14ac:dyDescent="0.25">
      <c r="B55" t="s">
        <v>609</v>
      </c>
      <c r="C55" t="s">
        <v>610</v>
      </c>
      <c r="D55" t="s">
        <v>776</v>
      </c>
      <c r="E55" t="s">
        <v>13</v>
      </c>
      <c r="F55" t="s">
        <v>14</v>
      </c>
      <c r="G55" t="s">
        <v>858</v>
      </c>
      <c r="H55" t="s">
        <v>609</v>
      </c>
      <c r="I55" t="s">
        <v>610</v>
      </c>
      <c r="J55" t="s">
        <v>776</v>
      </c>
      <c r="K55" t="s">
        <v>13</v>
      </c>
      <c r="L55" t="s">
        <v>14</v>
      </c>
      <c r="M55" t="s">
        <v>858</v>
      </c>
      <c r="N55" t="b">
        <f t="shared" si="0"/>
        <v>0</v>
      </c>
    </row>
    <row r="56" spans="2:14" x14ac:dyDescent="0.25">
      <c r="B56" t="s">
        <v>611</v>
      </c>
      <c r="C56" t="s">
        <v>612</v>
      </c>
      <c r="D56" t="s">
        <v>776</v>
      </c>
      <c r="E56" t="s">
        <v>13</v>
      </c>
      <c r="F56" t="s">
        <v>14</v>
      </c>
      <c r="G56" t="s">
        <v>858</v>
      </c>
      <c r="H56" t="s">
        <v>611</v>
      </c>
      <c r="I56" t="s">
        <v>612</v>
      </c>
      <c r="J56" t="s">
        <v>776</v>
      </c>
      <c r="K56" t="s">
        <v>13</v>
      </c>
      <c r="L56" t="s">
        <v>14</v>
      </c>
      <c r="M56" t="s">
        <v>858</v>
      </c>
      <c r="N56" t="b">
        <f t="shared" si="0"/>
        <v>0</v>
      </c>
    </row>
    <row r="57" spans="2:14" x14ac:dyDescent="0.25">
      <c r="B57" t="s">
        <v>613</v>
      </c>
      <c r="C57" t="s">
        <v>614</v>
      </c>
      <c r="D57" t="s">
        <v>790</v>
      </c>
      <c r="E57" t="s">
        <v>616</v>
      </c>
      <c r="F57" t="s">
        <v>14</v>
      </c>
      <c r="G57" t="s">
        <v>858</v>
      </c>
      <c r="H57" t="s">
        <v>613</v>
      </c>
      <c r="I57" t="s">
        <v>614</v>
      </c>
      <c r="J57" t="s">
        <v>790</v>
      </c>
      <c r="K57" t="s">
        <v>616</v>
      </c>
      <c r="L57" t="s">
        <v>14</v>
      </c>
      <c r="M57" t="s">
        <v>858</v>
      </c>
      <c r="N57" t="b">
        <f t="shared" si="0"/>
        <v>0</v>
      </c>
    </row>
    <row r="58" spans="2:14" x14ac:dyDescent="0.25">
      <c r="B58" t="s">
        <v>617</v>
      </c>
      <c r="C58" t="s">
        <v>618</v>
      </c>
      <c r="D58" t="s">
        <v>791</v>
      </c>
      <c r="E58" t="s">
        <v>620</v>
      </c>
      <c r="F58" t="s">
        <v>621</v>
      </c>
      <c r="G58" t="s">
        <v>870</v>
      </c>
      <c r="H58" t="s">
        <v>617</v>
      </c>
      <c r="I58" t="s">
        <v>618</v>
      </c>
      <c r="J58" t="s">
        <v>791</v>
      </c>
      <c r="K58" t="s">
        <v>620</v>
      </c>
      <c r="L58" t="s">
        <v>621</v>
      </c>
      <c r="M58" t="s">
        <v>870</v>
      </c>
      <c r="N58" t="b">
        <f t="shared" si="0"/>
        <v>0</v>
      </c>
    </row>
    <row r="59" spans="2:14" x14ac:dyDescent="0.25">
      <c r="B59" t="s">
        <v>622</v>
      </c>
      <c r="C59" t="s">
        <v>623</v>
      </c>
      <c r="D59" t="s">
        <v>776</v>
      </c>
      <c r="E59" t="s">
        <v>13</v>
      </c>
      <c r="F59" t="s">
        <v>14</v>
      </c>
      <c r="G59" t="s">
        <v>858</v>
      </c>
      <c r="H59" t="s">
        <v>622</v>
      </c>
      <c r="I59" t="s">
        <v>623</v>
      </c>
      <c r="J59" t="s">
        <v>776</v>
      </c>
      <c r="K59" t="s">
        <v>13</v>
      </c>
      <c r="L59" t="s">
        <v>14</v>
      </c>
      <c r="M59" t="s">
        <v>858</v>
      </c>
      <c r="N59" t="b">
        <f t="shared" si="0"/>
        <v>0</v>
      </c>
    </row>
    <row r="60" spans="2:14" x14ac:dyDescent="0.25">
      <c r="B60" t="s">
        <v>624</v>
      </c>
      <c r="C60" t="s">
        <v>625</v>
      </c>
      <c r="D60" t="s">
        <v>776</v>
      </c>
      <c r="E60" t="s">
        <v>13</v>
      </c>
      <c r="F60" t="s">
        <v>14</v>
      </c>
      <c r="G60" t="s">
        <v>858</v>
      </c>
      <c r="H60" t="s">
        <v>624</v>
      </c>
      <c r="I60" t="s">
        <v>625</v>
      </c>
      <c r="J60" t="s">
        <v>776</v>
      </c>
      <c r="K60" t="s">
        <v>13</v>
      </c>
      <c r="L60" t="s">
        <v>14</v>
      </c>
      <c r="M60" t="s">
        <v>858</v>
      </c>
      <c r="N60" t="b">
        <f t="shared" si="0"/>
        <v>0</v>
      </c>
    </row>
    <row r="61" spans="2:14" x14ac:dyDescent="0.25">
      <c r="B61" t="s">
        <v>626</v>
      </c>
      <c r="C61" t="s">
        <v>627</v>
      </c>
      <c r="D61" t="s">
        <v>792</v>
      </c>
      <c r="E61" t="s">
        <v>629</v>
      </c>
      <c r="F61" t="s">
        <v>14</v>
      </c>
      <c r="G61" t="s">
        <v>858</v>
      </c>
      <c r="H61" t="s">
        <v>626</v>
      </c>
      <c r="I61" t="s">
        <v>627</v>
      </c>
      <c r="J61" t="s">
        <v>792</v>
      </c>
      <c r="K61" t="s">
        <v>629</v>
      </c>
      <c r="L61" t="s">
        <v>14</v>
      </c>
      <c r="M61" t="s">
        <v>858</v>
      </c>
      <c r="N61" t="b">
        <f t="shared" si="0"/>
        <v>0</v>
      </c>
    </row>
    <row r="62" spans="2:14" x14ac:dyDescent="0.25">
      <c r="B62" t="s">
        <v>630</v>
      </c>
      <c r="C62" t="s">
        <v>631</v>
      </c>
      <c r="D62" t="s">
        <v>793</v>
      </c>
      <c r="E62" t="s">
        <v>633</v>
      </c>
      <c r="F62" t="s">
        <v>634</v>
      </c>
      <c r="G62" t="s">
        <v>871</v>
      </c>
      <c r="H62" t="s">
        <v>630</v>
      </c>
      <c r="I62" t="s">
        <v>631</v>
      </c>
      <c r="J62" t="s">
        <v>793</v>
      </c>
      <c r="K62" t="s">
        <v>633</v>
      </c>
      <c r="L62" t="s">
        <v>634</v>
      </c>
      <c r="M62" t="s">
        <v>871</v>
      </c>
      <c r="N62" t="b">
        <f t="shared" si="0"/>
        <v>0</v>
      </c>
    </row>
    <row r="63" spans="2:14" x14ac:dyDescent="0.25">
      <c r="B63" t="s">
        <v>635</v>
      </c>
      <c r="C63" t="s">
        <v>636</v>
      </c>
      <c r="D63" t="s">
        <v>794</v>
      </c>
      <c r="E63" t="s">
        <v>638</v>
      </c>
      <c r="F63" t="s">
        <v>639</v>
      </c>
      <c r="G63" t="s">
        <v>872</v>
      </c>
      <c r="H63" t="s">
        <v>635</v>
      </c>
      <c r="I63" t="s">
        <v>636</v>
      </c>
      <c r="J63" t="s">
        <v>794</v>
      </c>
      <c r="K63" t="s">
        <v>638</v>
      </c>
      <c r="L63" t="s">
        <v>639</v>
      </c>
      <c r="M63" t="s">
        <v>872</v>
      </c>
      <c r="N63" t="b">
        <f t="shared" si="0"/>
        <v>0</v>
      </c>
    </row>
    <row r="64" spans="2:14" x14ac:dyDescent="0.25">
      <c r="B64" t="s">
        <v>640</v>
      </c>
      <c r="C64" t="s">
        <v>641</v>
      </c>
      <c r="D64" t="s">
        <v>795</v>
      </c>
      <c r="E64" t="s">
        <v>643</v>
      </c>
      <c r="F64" t="s">
        <v>14</v>
      </c>
      <c r="G64" t="s">
        <v>858</v>
      </c>
      <c r="H64" t="s">
        <v>640</v>
      </c>
      <c r="I64" t="s">
        <v>641</v>
      </c>
      <c r="J64" t="s">
        <v>795</v>
      </c>
      <c r="K64" t="s">
        <v>643</v>
      </c>
      <c r="L64" t="s">
        <v>14</v>
      </c>
      <c r="M64" t="s">
        <v>858</v>
      </c>
      <c r="N64" t="b">
        <f t="shared" si="0"/>
        <v>0</v>
      </c>
    </row>
    <row r="65" spans="2:14" x14ac:dyDescent="0.25">
      <c r="B65" t="s">
        <v>644</v>
      </c>
      <c r="C65" t="s">
        <v>645</v>
      </c>
      <c r="D65" t="s">
        <v>796</v>
      </c>
      <c r="E65" t="s">
        <v>647</v>
      </c>
      <c r="F65" t="s">
        <v>648</v>
      </c>
      <c r="G65" t="s">
        <v>873</v>
      </c>
      <c r="H65" t="s">
        <v>644</v>
      </c>
      <c r="I65" t="s">
        <v>645</v>
      </c>
      <c r="J65" t="s">
        <v>796</v>
      </c>
      <c r="K65" t="s">
        <v>647</v>
      </c>
      <c r="L65" t="s">
        <v>648</v>
      </c>
      <c r="M65" t="s">
        <v>873</v>
      </c>
      <c r="N65" t="b">
        <f t="shared" si="0"/>
        <v>0</v>
      </c>
    </row>
    <row r="66" spans="2:14" x14ac:dyDescent="0.25">
      <c r="B66" t="s">
        <v>649</v>
      </c>
      <c r="C66" t="s">
        <v>650</v>
      </c>
      <c r="D66" t="s">
        <v>776</v>
      </c>
      <c r="E66" t="s">
        <v>13</v>
      </c>
      <c r="F66" t="s">
        <v>14</v>
      </c>
      <c r="G66" t="s">
        <v>858</v>
      </c>
      <c r="H66" t="s">
        <v>649</v>
      </c>
      <c r="I66" t="s">
        <v>650</v>
      </c>
      <c r="J66" t="s">
        <v>776</v>
      </c>
      <c r="K66" t="s">
        <v>13</v>
      </c>
      <c r="L66" t="s">
        <v>14</v>
      </c>
      <c r="M66" t="s">
        <v>858</v>
      </c>
      <c r="N66" t="b">
        <f t="shared" si="0"/>
        <v>0</v>
      </c>
    </row>
    <row r="67" spans="2:14" x14ac:dyDescent="0.25">
      <c r="B67" t="s">
        <v>651</v>
      </c>
      <c r="C67" t="s">
        <v>652</v>
      </c>
      <c r="D67" t="s">
        <v>776</v>
      </c>
      <c r="E67" t="s">
        <v>13</v>
      </c>
      <c r="F67" t="s">
        <v>14</v>
      </c>
      <c r="G67" t="s">
        <v>858</v>
      </c>
      <c r="H67" t="s">
        <v>651</v>
      </c>
      <c r="I67" t="s">
        <v>652</v>
      </c>
      <c r="J67" t="s">
        <v>776</v>
      </c>
      <c r="K67" t="s">
        <v>13</v>
      </c>
      <c r="L67" t="s">
        <v>14</v>
      </c>
      <c r="M67" t="s">
        <v>858</v>
      </c>
      <c r="N67" t="b">
        <f t="shared" ref="N67:N130" si="1">L67&lt;&gt;F67</f>
        <v>0</v>
      </c>
    </row>
    <row r="68" spans="2:14" x14ac:dyDescent="0.25">
      <c r="B68" t="s">
        <v>653</v>
      </c>
      <c r="C68" t="s">
        <v>654</v>
      </c>
      <c r="D68" t="s">
        <v>797</v>
      </c>
      <c r="E68" t="s">
        <v>656</v>
      </c>
      <c r="F68" t="s">
        <v>14</v>
      </c>
      <c r="G68" t="s">
        <v>858</v>
      </c>
      <c r="H68" t="s">
        <v>653</v>
      </c>
      <c r="I68" t="s">
        <v>654</v>
      </c>
      <c r="J68" t="s">
        <v>797</v>
      </c>
      <c r="K68" t="s">
        <v>656</v>
      </c>
      <c r="L68" t="s">
        <v>14</v>
      </c>
      <c r="M68" t="s">
        <v>858</v>
      </c>
      <c r="N68" t="b">
        <f t="shared" si="1"/>
        <v>0</v>
      </c>
    </row>
    <row r="69" spans="2:14" x14ac:dyDescent="0.25">
      <c r="B69" t="s">
        <v>657</v>
      </c>
      <c r="C69" t="s">
        <v>658</v>
      </c>
      <c r="D69" t="s">
        <v>798</v>
      </c>
      <c r="E69" t="s">
        <v>660</v>
      </c>
      <c r="F69" t="s">
        <v>661</v>
      </c>
      <c r="G69" t="s">
        <v>874</v>
      </c>
      <c r="H69" t="s">
        <v>657</v>
      </c>
      <c r="I69" t="s">
        <v>658</v>
      </c>
      <c r="J69" t="s">
        <v>798</v>
      </c>
      <c r="K69" t="s">
        <v>660</v>
      </c>
      <c r="L69" t="s">
        <v>661</v>
      </c>
      <c r="M69" t="s">
        <v>874</v>
      </c>
      <c r="N69" t="b">
        <f t="shared" si="1"/>
        <v>0</v>
      </c>
    </row>
    <row r="70" spans="2:14" x14ac:dyDescent="0.25">
      <c r="B70" t="s">
        <v>662</v>
      </c>
      <c r="C70" t="s">
        <v>663</v>
      </c>
      <c r="D70" t="s">
        <v>799</v>
      </c>
      <c r="E70" t="s">
        <v>665</v>
      </c>
      <c r="F70" t="s">
        <v>14</v>
      </c>
      <c r="G70" t="s">
        <v>858</v>
      </c>
      <c r="H70" t="s">
        <v>662</v>
      </c>
      <c r="I70" t="s">
        <v>663</v>
      </c>
      <c r="J70" t="s">
        <v>799</v>
      </c>
      <c r="K70" t="s">
        <v>665</v>
      </c>
      <c r="L70" t="s">
        <v>14</v>
      </c>
      <c r="M70" t="s">
        <v>858</v>
      </c>
      <c r="N70" t="b">
        <f t="shared" si="1"/>
        <v>0</v>
      </c>
    </row>
    <row r="71" spans="2:14" x14ac:dyDescent="0.25">
      <c r="B71" t="s">
        <v>666</v>
      </c>
      <c r="C71" t="s">
        <v>667</v>
      </c>
      <c r="D71" t="s">
        <v>800</v>
      </c>
      <c r="E71" t="s">
        <v>669</v>
      </c>
      <c r="F71" t="s">
        <v>670</v>
      </c>
      <c r="G71" t="s">
        <v>875</v>
      </c>
      <c r="H71" t="s">
        <v>666</v>
      </c>
      <c r="I71" t="s">
        <v>667</v>
      </c>
      <c r="J71" t="s">
        <v>800</v>
      </c>
      <c r="K71" t="s">
        <v>669</v>
      </c>
      <c r="L71" t="s">
        <v>670</v>
      </c>
      <c r="M71" t="s">
        <v>875</v>
      </c>
      <c r="N71" t="b">
        <f t="shared" si="1"/>
        <v>0</v>
      </c>
    </row>
    <row r="72" spans="2:14" x14ac:dyDescent="0.25">
      <c r="B72" t="s">
        <v>671</v>
      </c>
      <c r="C72" t="s">
        <v>672</v>
      </c>
      <c r="D72" t="s">
        <v>801</v>
      </c>
      <c r="E72" t="s">
        <v>280</v>
      </c>
      <c r="F72" t="s">
        <v>281</v>
      </c>
      <c r="G72" t="s">
        <v>876</v>
      </c>
      <c r="H72" t="s">
        <v>671</v>
      </c>
      <c r="I72" t="s">
        <v>672</v>
      </c>
      <c r="J72" t="s">
        <v>801</v>
      </c>
      <c r="K72" t="s">
        <v>280</v>
      </c>
      <c r="L72" t="s">
        <v>281</v>
      </c>
      <c r="M72" t="s">
        <v>876</v>
      </c>
      <c r="N72" t="b">
        <f t="shared" si="1"/>
        <v>0</v>
      </c>
    </row>
    <row r="73" spans="2:14" x14ac:dyDescent="0.25">
      <c r="B73" t="s">
        <v>673</v>
      </c>
      <c r="C73" t="s">
        <v>590</v>
      </c>
      <c r="D73" t="s">
        <v>776</v>
      </c>
      <c r="E73" t="s">
        <v>13</v>
      </c>
      <c r="F73" t="s">
        <v>14</v>
      </c>
      <c r="G73" t="s">
        <v>858</v>
      </c>
      <c r="H73" t="s">
        <v>673</v>
      </c>
      <c r="I73" t="s">
        <v>590</v>
      </c>
      <c r="J73" t="s">
        <v>776</v>
      </c>
      <c r="K73" t="s">
        <v>13</v>
      </c>
      <c r="L73" t="s">
        <v>14</v>
      </c>
      <c r="M73" t="s">
        <v>858</v>
      </c>
      <c r="N73" t="b">
        <f t="shared" si="1"/>
        <v>0</v>
      </c>
    </row>
    <row r="74" spans="2:14" x14ac:dyDescent="0.25">
      <c r="B74" t="s">
        <v>674</v>
      </c>
      <c r="C74" t="s">
        <v>592</v>
      </c>
      <c r="D74" t="s">
        <v>776</v>
      </c>
      <c r="E74" t="s">
        <v>13</v>
      </c>
      <c r="F74" t="s">
        <v>14</v>
      </c>
      <c r="G74" t="s">
        <v>858</v>
      </c>
      <c r="H74" t="s">
        <v>674</v>
      </c>
      <c r="I74" t="s">
        <v>592</v>
      </c>
      <c r="J74" t="s">
        <v>776</v>
      </c>
      <c r="K74" t="s">
        <v>13</v>
      </c>
      <c r="L74" t="s">
        <v>14</v>
      </c>
      <c r="M74" t="s">
        <v>858</v>
      </c>
      <c r="N74" t="b">
        <f t="shared" si="1"/>
        <v>0</v>
      </c>
    </row>
    <row r="75" spans="2:14" x14ac:dyDescent="0.25">
      <c r="B75" t="s">
        <v>675</v>
      </c>
      <c r="C75" t="s">
        <v>594</v>
      </c>
      <c r="D75" t="s">
        <v>802</v>
      </c>
      <c r="E75" t="s">
        <v>677</v>
      </c>
      <c r="F75" t="s">
        <v>14</v>
      </c>
      <c r="G75" t="s">
        <v>858</v>
      </c>
      <c r="H75" t="s">
        <v>675</v>
      </c>
      <c r="I75" t="s">
        <v>594</v>
      </c>
      <c r="J75" t="s">
        <v>802</v>
      </c>
      <c r="K75" t="s">
        <v>677</v>
      </c>
      <c r="L75" t="s">
        <v>14</v>
      </c>
      <c r="M75" t="s">
        <v>858</v>
      </c>
      <c r="N75" t="b">
        <f t="shared" si="1"/>
        <v>0</v>
      </c>
    </row>
    <row r="76" spans="2:14" x14ac:dyDescent="0.25">
      <c r="B76" t="s">
        <v>678</v>
      </c>
      <c r="C76" t="s">
        <v>679</v>
      </c>
      <c r="D76" t="s">
        <v>803</v>
      </c>
      <c r="E76" t="s">
        <v>681</v>
      </c>
      <c r="F76" t="s">
        <v>682</v>
      </c>
      <c r="G76" t="s">
        <v>877</v>
      </c>
      <c r="H76" t="s">
        <v>678</v>
      </c>
      <c r="I76" t="s">
        <v>679</v>
      </c>
      <c r="J76" t="s">
        <v>803</v>
      </c>
      <c r="K76" t="s">
        <v>681</v>
      </c>
      <c r="L76" t="s">
        <v>682</v>
      </c>
      <c r="M76" t="s">
        <v>877</v>
      </c>
      <c r="N76" t="b">
        <f t="shared" si="1"/>
        <v>0</v>
      </c>
    </row>
    <row r="77" spans="2:14" x14ac:dyDescent="0.25">
      <c r="B77" t="s">
        <v>683</v>
      </c>
      <c r="C77" t="s">
        <v>525</v>
      </c>
      <c r="D77" t="s">
        <v>776</v>
      </c>
      <c r="E77" t="s">
        <v>13</v>
      </c>
      <c r="F77" t="s">
        <v>14</v>
      </c>
      <c r="G77" t="s">
        <v>858</v>
      </c>
      <c r="H77" t="s">
        <v>683</v>
      </c>
      <c r="I77" t="s">
        <v>525</v>
      </c>
      <c r="J77" t="s">
        <v>776</v>
      </c>
      <c r="K77" t="s">
        <v>13</v>
      </c>
      <c r="L77" t="s">
        <v>14</v>
      </c>
      <c r="M77" t="s">
        <v>858</v>
      </c>
      <c r="N77" t="b">
        <f t="shared" si="1"/>
        <v>0</v>
      </c>
    </row>
    <row r="78" spans="2:14" x14ac:dyDescent="0.25">
      <c r="B78" t="s">
        <v>684</v>
      </c>
      <c r="C78" t="s">
        <v>610</v>
      </c>
      <c r="D78" t="s">
        <v>776</v>
      </c>
      <c r="E78" t="s">
        <v>13</v>
      </c>
      <c r="F78" t="s">
        <v>14</v>
      </c>
      <c r="G78" t="s">
        <v>858</v>
      </c>
      <c r="H78" t="s">
        <v>684</v>
      </c>
      <c r="I78" t="s">
        <v>610</v>
      </c>
      <c r="J78" t="s">
        <v>776</v>
      </c>
      <c r="K78" t="s">
        <v>13</v>
      </c>
      <c r="L78" t="s">
        <v>14</v>
      </c>
      <c r="M78" t="s">
        <v>858</v>
      </c>
      <c r="N78" t="b">
        <f t="shared" si="1"/>
        <v>0</v>
      </c>
    </row>
    <row r="79" spans="2:14" x14ac:dyDescent="0.25">
      <c r="B79" t="s">
        <v>685</v>
      </c>
      <c r="C79" t="s">
        <v>612</v>
      </c>
      <c r="D79" t="s">
        <v>776</v>
      </c>
      <c r="E79" t="s">
        <v>13</v>
      </c>
      <c r="F79" t="s">
        <v>14</v>
      </c>
      <c r="G79" t="s">
        <v>858</v>
      </c>
      <c r="H79" t="s">
        <v>685</v>
      </c>
      <c r="I79" t="s">
        <v>612</v>
      </c>
      <c r="J79" t="s">
        <v>776</v>
      </c>
      <c r="K79" t="s">
        <v>13</v>
      </c>
      <c r="L79" t="s">
        <v>14</v>
      </c>
      <c r="M79" t="s">
        <v>858</v>
      </c>
      <c r="N79" t="b">
        <f t="shared" si="1"/>
        <v>0</v>
      </c>
    </row>
    <row r="80" spans="2:14" x14ac:dyDescent="0.25">
      <c r="B80" t="s">
        <v>686</v>
      </c>
      <c r="C80" t="s">
        <v>614</v>
      </c>
      <c r="D80" t="s">
        <v>804</v>
      </c>
      <c r="E80" t="s">
        <v>688</v>
      </c>
      <c r="F80" t="s">
        <v>14</v>
      </c>
      <c r="G80" t="s">
        <v>858</v>
      </c>
      <c r="H80" t="s">
        <v>686</v>
      </c>
      <c r="I80" t="s">
        <v>614</v>
      </c>
      <c r="J80" t="s">
        <v>804</v>
      </c>
      <c r="K80" t="s">
        <v>688</v>
      </c>
      <c r="L80" t="s">
        <v>14</v>
      </c>
      <c r="M80" t="s">
        <v>858</v>
      </c>
      <c r="N80" t="b">
        <f t="shared" si="1"/>
        <v>0</v>
      </c>
    </row>
    <row r="81" spans="2:14" x14ac:dyDescent="0.25">
      <c r="B81" t="s">
        <v>689</v>
      </c>
      <c r="C81" t="s">
        <v>690</v>
      </c>
      <c r="D81" t="s">
        <v>805</v>
      </c>
      <c r="E81" t="s">
        <v>692</v>
      </c>
      <c r="F81" t="s">
        <v>693</v>
      </c>
      <c r="G81" t="s">
        <v>878</v>
      </c>
      <c r="H81" t="s">
        <v>689</v>
      </c>
      <c r="I81" t="s">
        <v>690</v>
      </c>
      <c r="J81" t="s">
        <v>805</v>
      </c>
      <c r="K81" t="s">
        <v>692</v>
      </c>
      <c r="L81" t="s">
        <v>693</v>
      </c>
      <c r="M81" t="s">
        <v>878</v>
      </c>
      <c r="N81" t="b">
        <f t="shared" si="1"/>
        <v>0</v>
      </c>
    </row>
    <row r="82" spans="2:14" x14ac:dyDescent="0.25">
      <c r="B82" t="s">
        <v>694</v>
      </c>
      <c r="C82" t="s">
        <v>695</v>
      </c>
      <c r="D82" t="s">
        <v>806</v>
      </c>
      <c r="E82" t="s">
        <v>697</v>
      </c>
      <c r="F82" t="s">
        <v>698</v>
      </c>
      <c r="G82" t="s">
        <v>879</v>
      </c>
      <c r="H82" t="s">
        <v>694</v>
      </c>
      <c r="I82" t="s">
        <v>695</v>
      </c>
      <c r="J82" t="s">
        <v>806</v>
      </c>
      <c r="K82" t="s">
        <v>697</v>
      </c>
      <c r="L82" t="s">
        <v>698</v>
      </c>
      <c r="M82" t="s">
        <v>879</v>
      </c>
      <c r="N82" t="b">
        <f t="shared" si="1"/>
        <v>0</v>
      </c>
    </row>
    <row r="83" spans="2:14" x14ac:dyDescent="0.25">
      <c r="B83" t="s">
        <v>699</v>
      </c>
      <c r="C83" t="s">
        <v>700</v>
      </c>
      <c r="D83" t="s">
        <v>776</v>
      </c>
      <c r="E83" t="s">
        <v>13</v>
      </c>
      <c r="F83" t="s">
        <v>14</v>
      </c>
      <c r="G83" t="s">
        <v>858</v>
      </c>
      <c r="H83" t="s">
        <v>699</v>
      </c>
      <c r="I83" t="s">
        <v>700</v>
      </c>
      <c r="J83" t="s">
        <v>776</v>
      </c>
      <c r="K83" t="s">
        <v>13</v>
      </c>
      <c r="L83" t="s">
        <v>14</v>
      </c>
      <c r="M83" t="s">
        <v>858</v>
      </c>
      <c r="N83" t="b">
        <f t="shared" si="1"/>
        <v>0</v>
      </c>
    </row>
    <row r="84" spans="2:14" x14ac:dyDescent="0.25">
      <c r="B84" t="s">
        <v>701</v>
      </c>
      <c r="C84" t="s">
        <v>702</v>
      </c>
      <c r="D84" t="s">
        <v>776</v>
      </c>
      <c r="E84" t="s">
        <v>13</v>
      </c>
      <c r="F84" t="s">
        <v>14</v>
      </c>
      <c r="G84" t="s">
        <v>858</v>
      </c>
      <c r="H84" t="s">
        <v>701</v>
      </c>
      <c r="I84" t="s">
        <v>702</v>
      </c>
      <c r="J84" t="s">
        <v>776</v>
      </c>
      <c r="K84" t="s">
        <v>13</v>
      </c>
      <c r="L84" t="s">
        <v>14</v>
      </c>
      <c r="M84" t="s">
        <v>858</v>
      </c>
      <c r="N84" t="b">
        <f t="shared" si="1"/>
        <v>0</v>
      </c>
    </row>
    <row r="85" spans="2:14" x14ac:dyDescent="0.25">
      <c r="B85" t="s">
        <v>703</v>
      </c>
      <c r="C85" t="s">
        <v>704</v>
      </c>
      <c r="D85" t="s">
        <v>807</v>
      </c>
      <c r="E85" t="s">
        <v>706</v>
      </c>
      <c r="F85" t="s">
        <v>14</v>
      </c>
      <c r="G85" t="s">
        <v>858</v>
      </c>
      <c r="H85" t="s">
        <v>703</v>
      </c>
      <c r="I85" t="s">
        <v>704</v>
      </c>
      <c r="J85" t="s">
        <v>807</v>
      </c>
      <c r="K85" t="s">
        <v>706</v>
      </c>
      <c r="L85" t="s">
        <v>14</v>
      </c>
      <c r="M85" t="s">
        <v>858</v>
      </c>
      <c r="N85" t="b">
        <f t="shared" si="1"/>
        <v>0</v>
      </c>
    </row>
    <row r="86" spans="2:14" x14ac:dyDescent="0.25">
      <c r="B86" t="s">
        <v>707</v>
      </c>
      <c r="C86" t="s">
        <v>708</v>
      </c>
      <c r="D86" t="s">
        <v>808</v>
      </c>
      <c r="E86" t="s">
        <v>710</v>
      </c>
      <c r="F86" t="s">
        <v>711</v>
      </c>
      <c r="G86" t="s">
        <v>880</v>
      </c>
      <c r="H86" t="s">
        <v>707</v>
      </c>
      <c r="I86" t="s">
        <v>708</v>
      </c>
      <c r="J86" t="s">
        <v>808</v>
      </c>
      <c r="K86" t="s">
        <v>710</v>
      </c>
      <c r="L86" t="s">
        <v>711</v>
      </c>
      <c r="M86" t="s">
        <v>880</v>
      </c>
      <c r="N86" t="b">
        <f t="shared" si="1"/>
        <v>0</v>
      </c>
    </row>
    <row r="87" spans="2:14" x14ac:dyDescent="0.25">
      <c r="B87" t="s">
        <v>712</v>
      </c>
      <c r="C87" t="s">
        <v>713</v>
      </c>
      <c r="D87" t="s">
        <v>809</v>
      </c>
      <c r="E87" t="s">
        <v>715</v>
      </c>
      <c r="F87" t="s">
        <v>716</v>
      </c>
      <c r="G87" t="s">
        <v>881</v>
      </c>
      <c r="H87" t="s">
        <v>712</v>
      </c>
      <c r="I87" t="s">
        <v>713</v>
      </c>
      <c r="J87" t="s">
        <v>809</v>
      </c>
      <c r="K87" t="s">
        <v>715</v>
      </c>
      <c r="L87" t="s">
        <v>716</v>
      </c>
      <c r="M87" t="s">
        <v>881</v>
      </c>
      <c r="N87" t="b">
        <f t="shared" si="1"/>
        <v>0</v>
      </c>
    </row>
    <row r="88" spans="2:14" x14ac:dyDescent="0.25">
      <c r="B88" t="s">
        <v>717</v>
      </c>
      <c r="C88" t="s">
        <v>525</v>
      </c>
      <c r="D88" t="s">
        <v>776</v>
      </c>
      <c r="E88" t="s">
        <v>13</v>
      </c>
      <c r="F88" t="s">
        <v>14</v>
      </c>
      <c r="G88" t="s">
        <v>858</v>
      </c>
      <c r="H88" t="s">
        <v>717</v>
      </c>
      <c r="I88" t="s">
        <v>525</v>
      </c>
      <c r="J88" t="s">
        <v>776</v>
      </c>
      <c r="K88" t="s">
        <v>13</v>
      </c>
      <c r="L88" t="s">
        <v>14</v>
      </c>
      <c r="M88" t="s">
        <v>858</v>
      </c>
      <c r="N88" t="b">
        <f t="shared" si="1"/>
        <v>0</v>
      </c>
    </row>
    <row r="89" spans="2:14" x14ac:dyDescent="0.25">
      <c r="B89" t="s">
        <v>718</v>
      </c>
      <c r="C89" t="s">
        <v>525</v>
      </c>
      <c r="D89" t="s">
        <v>776</v>
      </c>
      <c r="E89" t="s">
        <v>13</v>
      </c>
      <c r="F89" t="s">
        <v>14</v>
      </c>
      <c r="G89" t="s">
        <v>858</v>
      </c>
      <c r="H89" t="s">
        <v>718</v>
      </c>
      <c r="I89" t="s">
        <v>525</v>
      </c>
      <c r="J89" t="s">
        <v>776</v>
      </c>
      <c r="K89" t="s">
        <v>13</v>
      </c>
      <c r="L89" t="s">
        <v>14</v>
      </c>
      <c r="M89" t="s">
        <v>858</v>
      </c>
      <c r="N89" t="b">
        <f t="shared" si="1"/>
        <v>0</v>
      </c>
    </row>
    <row r="90" spans="2:14" x14ac:dyDescent="0.25">
      <c r="B90" t="s">
        <v>719</v>
      </c>
      <c r="C90" t="s">
        <v>525</v>
      </c>
      <c r="D90" t="s">
        <v>776</v>
      </c>
      <c r="E90" t="s">
        <v>13</v>
      </c>
      <c r="F90" t="s">
        <v>14</v>
      </c>
      <c r="G90" t="s">
        <v>858</v>
      </c>
      <c r="H90" t="s">
        <v>719</v>
      </c>
      <c r="I90" t="s">
        <v>525</v>
      </c>
      <c r="J90" t="s">
        <v>776</v>
      </c>
      <c r="K90" t="s">
        <v>13</v>
      </c>
      <c r="L90" t="s">
        <v>14</v>
      </c>
      <c r="M90" t="s">
        <v>858</v>
      </c>
      <c r="N90" t="b">
        <f t="shared" si="1"/>
        <v>0</v>
      </c>
    </row>
    <row r="91" spans="2:14" x14ac:dyDescent="0.25">
      <c r="B91" t="s">
        <v>10</v>
      </c>
      <c r="C91" t="s">
        <v>720</v>
      </c>
      <c r="D91" t="s">
        <v>776</v>
      </c>
      <c r="E91" t="s">
        <v>13</v>
      </c>
      <c r="F91" t="s">
        <v>14</v>
      </c>
      <c r="G91" t="s">
        <v>858</v>
      </c>
      <c r="H91" t="s">
        <v>10</v>
      </c>
      <c r="I91" t="s">
        <v>720</v>
      </c>
      <c r="J91" t="s">
        <v>776</v>
      </c>
      <c r="K91" t="s">
        <v>13</v>
      </c>
      <c r="L91" t="s">
        <v>14</v>
      </c>
      <c r="M91" t="s">
        <v>858</v>
      </c>
      <c r="N91" t="b">
        <f t="shared" si="1"/>
        <v>0</v>
      </c>
    </row>
    <row r="92" spans="2:14" x14ac:dyDescent="0.25">
      <c r="B92" t="s">
        <v>15</v>
      </c>
      <c r="C92" t="s">
        <v>721</v>
      </c>
      <c r="D92" t="s">
        <v>776</v>
      </c>
      <c r="E92" t="s">
        <v>13</v>
      </c>
      <c r="F92" t="s">
        <v>14</v>
      </c>
      <c r="G92" t="s">
        <v>858</v>
      </c>
      <c r="H92" t="s">
        <v>15</v>
      </c>
      <c r="I92" t="s">
        <v>721</v>
      </c>
      <c r="J92" t="s">
        <v>776</v>
      </c>
      <c r="K92" t="s">
        <v>13</v>
      </c>
      <c r="L92" t="s">
        <v>14</v>
      </c>
      <c r="M92" t="s">
        <v>858</v>
      </c>
      <c r="N92" t="b">
        <f t="shared" si="1"/>
        <v>0</v>
      </c>
    </row>
    <row r="93" spans="2:14" x14ac:dyDescent="0.25">
      <c r="B93" t="s">
        <v>17</v>
      </c>
      <c r="C93" t="s">
        <v>722</v>
      </c>
      <c r="D93" t="s">
        <v>810</v>
      </c>
      <c r="E93" t="s">
        <v>422</v>
      </c>
      <c r="F93" t="s">
        <v>14</v>
      </c>
      <c r="G93" t="s">
        <v>858</v>
      </c>
      <c r="H93" t="s">
        <v>17</v>
      </c>
      <c r="I93" t="s">
        <v>722</v>
      </c>
      <c r="J93" t="s">
        <v>810</v>
      </c>
      <c r="K93" t="s">
        <v>422</v>
      </c>
      <c r="L93" t="s">
        <v>14</v>
      </c>
      <c r="M93" t="s">
        <v>858</v>
      </c>
      <c r="N93" t="b">
        <f t="shared" si="1"/>
        <v>0</v>
      </c>
    </row>
    <row r="94" spans="2:14" x14ac:dyDescent="0.25">
      <c r="B94" t="s">
        <v>21</v>
      </c>
      <c r="C94" t="s">
        <v>723</v>
      </c>
      <c r="D94" t="s">
        <v>811</v>
      </c>
      <c r="E94" t="s">
        <v>425</v>
      </c>
      <c r="F94" t="s">
        <v>426</v>
      </c>
      <c r="G94" t="s">
        <v>882</v>
      </c>
      <c r="H94" t="s">
        <v>21</v>
      </c>
      <c r="I94" t="s">
        <v>723</v>
      </c>
      <c r="J94" t="s">
        <v>811</v>
      </c>
      <c r="K94" t="s">
        <v>425</v>
      </c>
      <c r="L94" t="s">
        <v>426</v>
      </c>
      <c r="M94" t="s">
        <v>882</v>
      </c>
      <c r="N94" t="b">
        <f t="shared" si="1"/>
        <v>0</v>
      </c>
    </row>
    <row r="95" spans="2:14" x14ac:dyDescent="0.25">
      <c r="B95" t="s">
        <v>26</v>
      </c>
      <c r="C95" t="s">
        <v>724</v>
      </c>
      <c r="D95" t="s">
        <v>812</v>
      </c>
      <c r="E95" t="s">
        <v>429</v>
      </c>
      <c r="F95" t="s">
        <v>14</v>
      </c>
      <c r="G95" t="s">
        <v>858</v>
      </c>
      <c r="H95" t="s">
        <v>26</v>
      </c>
      <c r="I95" t="s">
        <v>724</v>
      </c>
      <c r="J95" t="s">
        <v>812</v>
      </c>
      <c r="K95" t="s">
        <v>429</v>
      </c>
      <c r="L95" t="s">
        <v>14</v>
      </c>
      <c r="M95" t="s">
        <v>858</v>
      </c>
      <c r="N95" t="b">
        <f t="shared" si="1"/>
        <v>0</v>
      </c>
    </row>
    <row r="96" spans="2:14" x14ac:dyDescent="0.25">
      <c r="B96" t="s">
        <v>30</v>
      </c>
      <c r="C96" t="s">
        <v>725</v>
      </c>
      <c r="D96" t="s">
        <v>813</v>
      </c>
      <c r="E96" t="s">
        <v>432</v>
      </c>
      <c r="F96" t="s">
        <v>433</v>
      </c>
      <c r="G96" t="s">
        <v>883</v>
      </c>
      <c r="H96" t="s">
        <v>30</v>
      </c>
      <c r="I96" t="s">
        <v>725</v>
      </c>
      <c r="J96" t="s">
        <v>813</v>
      </c>
      <c r="K96" t="s">
        <v>432</v>
      </c>
      <c r="L96" t="s">
        <v>433</v>
      </c>
      <c r="M96" t="s">
        <v>883</v>
      </c>
      <c r="N96" t="b">
        <f t="shared" si="1"/>
        <v>0</v>
      </c>
    </row>
    <row r="97" spans="2:17" x14ac:dyDescent="0.25">
      <c r="B97" t="s">
        <v>35</v>
      </c>
      <c r="C97" t="s">
        <v>514</v>
      </c>
      <c r="D97" t="s">
        <v>814</v>
      </c>
      <c r="E97" t="s">
        <v>38</v>
      </c>
      <c r="F97" t="s">
        <v>14</v>
      </c>
      <c r="G97" t="s">
        <v>858</v>
      </c>
      <c r="H97" t="s">
        <v>35</v>
      </c>
      <c r="I97" t="s">
        <v>514</v>
      </c>
      <c r="J97" t="s">
        <v>814</v>
      </c>
      <c r="K97" t="s">
        <v>38</v>
      </c>
      <c r="L97" t="s">
        <v>14</v>
      </c>
      <c r="M97" t="s">
        <v>858</v>
      </c>
      <c r="N97" t="b">
        <f t="shared" si="1"/>
        <v>0</v>
      </c>
    </row>
    <row r="98" spans="2:17" x14ac:dyDescent="0.25">
      <c r="B98" t="s">
        <v>39</v>
      </c>
      <c r="C98" t="s">
        <v>516</v>
      </c>
      <c r="D98" t="s">
        <v>815</v>
      </c>
      <c r="E98" t="s">
        <v>42</v>
      </c>
      <c r="F98" t="s">
        <v>43</v>
      </c>
      <c r="G98" t="s">
        <v>884</v>
      </c>
      <c r="H98" t="s">
        <v>39</v>
      </c>
      <c r="I98" t="s">
        <v>516</v>
      </c>
      <c r="J98" t="s">
        <v>815</v>
      </c>
      <c r="K98" t="s">
        <v>42</v>
      </c>
      <c r="L98" t="s">
        <v>43</v>
      </c>
      <c r="M98" t="s">
        <v>884</v>
      </c>
      <c r="N98" t="b">
        <f t="shared" si="1"/>
        <v>0</v>
      </c>
    </row>
    <row r="99" spans="2:17" x14ac:dyDescent="0.25">
      <c r="B99" t="s">
        <v>44</v>
      </c>
      <c r="C99" t="s">
        <v>514</v>
      </c>
      <c r="D99" t="s">
        <v>814</v>
      </c>
      <c r="E99" t="s">
        <v>38</v>
      </c>
      <c r="F99" t="s">
        <v>14</v>
      </c>
      <c r="G99" t="s">
        <v>858</v>
      </c>
      <c r="H99" t="s">
        <v>44</v>
      </c>
      <c r="I99" t="s">
        <v>514</v>
      </c>
      <c r="J99" t="s">
        <v>814</v>
      </c>
      <c r="K99" t="s">
        <v>38</v>
      </c>
      <c r="L99" t="s">
        <v>14</v>
      </c>
      <c r="M99" t="s">
        <v>858</v>
      </c>
      <c r="N99" t="b">
        <f t="shared" si="1"/>
        <v>0</v>
      </c>
    </row>
    <row r="100" spans="2:17" x14ac:dyDescent="0.25">
      <c r="B100" t="s">
        <v>45</v>
      </c>
      <c r="C100" t="s">
        <v>516</v>
      </c>
      <c r="D100" t="s">
        <v>815</v>
      </c>
      <c r="E100" t="s">
        <v>42</v>
      </c>
      <c r="F100" t="s">
        <v>43</v>
      </c>
      <c r="G100" t="s">
        <v>884</v>
      </c>
      <c r="H100" t="s">
        <v>45</v>
      </c>
      <c r="I100" t="s">
        <v>516</v>
      </c>
      <c r="J100" t="s">
        <v>815</v>
      </c>
      <c r="K100" t="s">
        <v>42</v>
      </c>
      <c r="L100" t="s">
        <v>43</v>
      </c>
      <c r="M100" t="s">
        <v>884</v>
      </c>
      <c r="N100" t="b">
        <f t="shared" si="1"/>
        <v>0</v>
      </c>
    </row>
    <row r="101" spans="2:17" x14ac:dyDescent="0.25">
      <c r="B101" t="s">
        <v>47</v>
      </c>
      <c r="C101" t="s">
        <v>885</v>
      </c>
      <c r="D101" t="s">
        <v>814</v>
      </c>
      <c r="E101" t="s">
        <v>38</v>
      </c>
      <c r="F101" t="s">
        <v>14</v>
      </c>
      <c r="G101" t="s">
        <v>858</v>
      </c>
      <c r="H101" t="s">
        <v>47</v>
      </c>
      <c r="I101" t="s">
        <v>726</v>
      </c>
      <c r="J101" t="s">
        <v>814</v>
      </c>
      <c r="K101" t="s">
        <v>38</v>
      </c>
      <c r="L101" t="s">
        <v>14</v>
      </c>
      <c r="M101" t="s">
        <v>858</v>
      </c>
      <c r="N101" t="b">
        <f t="shared" si="1"/>
        <v>0</v>
      </c>
    </row>
    <row r="102" spans="2:17" s="67" customFormat="1" x14ac:dyDescent="0.25">
      <c r="B102" s="67" t="s">
        <v>49</v>
      </c>
      <c r="C102" s="67" t="s">
        <v>886</v>
      </c>
      <c r="D102" s="67" t="s">
        <v>887</v>
      </c>
      <c r="E102" s="67" t="s">
        <v>52</v>
      </c>
      <c r="F102" s="67" t="s">
        <v>43</v>
      </c>
      <c r="G102" s="67" t="s">
        <v>884</v>
      </c>
      <c r="H102" s="67" t="s">
        <v>49</v>
      </c>
      <c r="I102" s="67" t="s">
        <v>727</v>
      </c>
      <c r="J102" s="67" t="s">
        <v>816</v>
      </c>
      <c r="K102" s="67" t="s">
        <v>729</v>
      </c>
      <c r="L102" s="67" t="s">
        <v>43</v>
      </c>
      <c r="M102" s="67" t="s">
        <v>884</v>
      </c>
      <c r="N102" s="67" t="b">
        <f t="shared" si="1"/>
        <v>0</v>
      </c>
    </row>
    <row r="103" spans="2:17" s="55" customFormat="1" x14ac:dyDescent="0.25">
      <c r="B103" s="55" t="s">
        <v>53</v>
      </c>
      <c r="C103" s="55" t="s">
        <v>888</v>
      </c>
      <c r="D103" s="55" t="s">
        <v>889</v>
      </c>
      <c r="E103" s="55" t="s">
        <v>56</v>
      </c>
      <c r="F103" s="55" t="s">
        <v>57</v>
      </c>
      <c r="G103" s="55" t="s">
        <v>890</v>
      </c>
      <c r="H103" s="55" t="s">
        <v>53</v>
      </c>
      <c r="I103" s="55" t="s">
        <v>730</v>
      </c>
      <c r="J103" s="55" t="s">
        <v>817</v>
      </c>
      <c r="K103" s="55" t="s">
        <v>732</v>
      </c>
      <c r="L103" s="55" t="s">
        <v>733</v>
      </c>
      <c r="M103" s="55" t="s">
        <v>908</v>
      </c>
      <c r="N103" s="55" t="b">
        <f t="shared" si="1"/>
        <v>1</v>
      </c>
      <c r="O103" s="68">
        <v>0</v>
      </c>
      <c r="P103" s="55" t="s">
        <v>910</v>
      </c>
    </row>
    <row r="104" spans="2:17" x14ac:dyDescent="0.25">
      <c r="B104" t="s">
        <v>58</v>
      </c>
      <c r="C104" t="s">
        <v>734</v>
      </c>
      <c r="D104" t="s">
        <v>818</v>
      </c>
      <c r="E104" t="s">
        <v>61</v>
      </c>
      <c r="F104" t="s">
        <v>14</v>
      </c>
      <c r="G104" t="s">
        <v>858</v>
      </c>
      <c r="H104" t="s">
        <v>58</v>
      </c>
      <c r="I104" t="s">
        <v>734</v>
      </c>
      <c r="J104" t="s">
        <v>818</v>
      </c>
      <c r="K104" t="s">
        <v>61</v>
      </c>
      <c r="L104" t="s">
        <v>14</v>
      </c>
      <c r="M104" t="s">
        <v>858</v>
      </c>
      <c r="N104" t="b">
        <f t="shared" si="1"/>
        <v>0</v>
      </c>
      <c r="O104" s="68"/>
      <c r="P104" t="s">
        <v>914</v>
      </c>
    </row>
    <row r="105" spans="2:17" x14ac:dyDescent="0.25">
      <c r="B105" t="s">
        <v>62</v>
      </c>
      <c r="C105" t="s">
        <v>891</v>
      </c>
      <c r="D105" t="s">
        <v>892</v>
      </c>
      <c r="E105" s="20" t="s">
        <v>374</v>
      </c>
      <c r="F105" t="s">
        <v>66</v>
      </c>
      <c r="G105" t="s">
        <v>893</v>
      </c>
      <c r="H105" t="s">
        <v>62</v>
      </c>
      <c r="I105" t="s">
        <v>735</v>
      </c>
      <c r="J105" t="s">
        <v>819</v>
      </c>
      <c r="K105" s="20" t="s">
        <v>65</v>
      </c>
      <c r="L105" t="s">
        <v>66</v>
      </c>
      <c r="M105" t="s">
        <v>893</v>
      </c>
      <c r="N105" t="b">
        <f t="shared" si="1"/>
        <v>0</v>
      </c>
      <c r="O105" s="68"/>
      <c r="P105" s="57">
        <v>0</v>
      </c>
    </row>
    <row r="106" spans="2:17" s="55" customFormat="1" x14ac:dyDescent="0.25">
      <c r="B106" s="55" t="s">
        <v>67</v>
      </c>
      <c r="C106" s="55" t="s">
        <v>754</v>
      </c>
      <c r="D106" s="55" t="s">
        <v>835</v>
      </c>
      <c r="E106" s="55" t="s">
        <v>99</v>
      </c>
      <c r="F106" s="55" t="s">
        <v>100</v>
      </c>
      <c r="G106" s="55" t="s">
        <v>894</v>
      </c>
      <c r="H106" s="55" t="s">
        <v>67</v>
      </c>
      <c r="I106" s="55" t="s">
        <v>736</v>
      </c>
      <c r="J106" s="55" t="s">
        <v>820</v>
      </c>
      <c r="K106" s="55" t="s">
        <v>70</v>
      </c>
      <c r="L106" s="55" t="s">
        <v>71</v>
      </c>
      <c r="M106" s="55" t="s">
        <v>896</v>
      </c>
      <c r="N106" s="55" t="b">
        <f t="shared" si="1"/>
        <v>1</v>
      </c>
      <c r="O106" s="68"/>
      <c r="P106" s="57"/>
      <c r="Q106" s="59">
        <v>0</v>
      </c>
    </row>
    <row r="107" spans="2:17" s="67" customFormat="1" x14ac:dyDescent="0.25">
      <c r="B107" s="67" t="s">
        <v>72</v>
      </c>
      <c r="C107" s="67" t="s">
        <v>737</v>
      </c>
      <c r="D107" s="67" t="s">
        <v>776</v>
      </c>
      <c r="E107" s="67" t="s">
        <v>13</v>
      </c>
      <c r="F107" s="67" t="s">
        <v>14</v>
      </c>
      <c r="G107" s="67" t="s">
        <v>858</v>
      </c>
      <c r="H107" s="67" t="s">
        <v>72</v>
      </c>
      <c r="I107" s="67" t="s">
        <v>737</v>
      </c>
      <c r="J107" s="67" t="s">
        <v>776</v>
      </c>
      <c r="K107" s="67" t="s">
        <v>13</v>
      </c>
      <c r="L107" s="67" t="s">
        <v>14</v>
      </c>
      <c r="M107" s="67" t="s">
        <v>858</v>
      </c>
      <c r="N107" s="67" t="b">
        <f t="shared" si="1"/>
        <v>0</v>
      </c>
      <c r="O107" s="59">
        <v>1</v>
      </c>
      <c r="P107" s="57"/>
      <c r="Q107" s="59"/>
    </row>
    <row r="108" spans="2:17" x14ac:dyDescent="0.25">
      <c r="B108" t="s">
        <v>74</v>
      </c>
      <c r="C108" t="s">
        <v>738</v>
      </c>
      <c r="D108" t="s">
        <v>821</v>
      </c>
      <c r="E108" t="s">
        <v>77</v>
      </c>
      <c r="F108" t="s">
        <v>14</v>
      </c>
      <c r="G108" t="s">
        <v>858</v>
      </c>
      <c r="H108" t="s">
        <v>74</v>
      </c>
      <c r="I108" t="s">
        <v>738</v>
      </c>
      <c r="J108" t="s">
        <v>821</v>
      </c>
      <c r="K108" t="s">
        <v>77</v>
      </c>
      <c r="L108" t="s">
        <v>14</v>
      </c>
      <c r="M108" t="s">
        <v>858</v>
      </c>
      <c r="N108" t="b">
        <f t="shared" si="1"/>
        <v>0</v>
      </c>
      <c r="O108" s="59"/>
      <c r="P108" s="57"/>
    </row>
    <row r="109" spans="2:17" x14ac:dyDescent="0.25">
      <c r="B109" t="s">
        <v>78</v>
      </c>
      <c r="C109" t="s">
        <v>739</v>
      </c>
      <c r="D109" t="s">
        <v>819</v>
      </c>
      <c r="E109" t="s">
        <v>113</v>
      </c>
      <c r="F109" t="s">
        <v>82</v>
      </c>
      <c r="G109" t="s">
        <v>895</v>
      </c>
      <c r="H109" t="s">
        <v>78</v>
      </c>
      <c r="I109" t="s">
        <v>739</v>
      </c>
      <c r="J109" t="s">
        <v>819</v>
      </c>
      <c r="K109" t="s">
        <v>113</v>
      </c>
      <c r="L109" t="s">
        <v>82</v>
      </c>
      <c r="M109" t="s">
        <v>895</v>
      </c>
      <c r="N109" t="b">
        <f t="shared" si="1"/>
        <v>0</v>
      </c>
      <c r="O109" s="59"/>
      <c r="P109" s="59">
        <v>1</v>
      </c>
    </row>
    <row r="110" spans="2:17" x14ac:dyDescent="0.25">
      <c r="B110" t="s">
        <v>83</v>
      </c>
      <c r="C110" t="s">
        <v>736</v>
      </c>
      <c r="D110" t="s">
        <v>820</v>
      </c>
      <c r="E110" t="s">
        <v>70</v>
      </c>
      <c r="F110" t="s">
        <v>71</v>
      </c>
      <c r="G110" t="s">
        <v>896</v>
      </c>
      <c r="H110" t="s">
        <v>83</v>
      </c>
      <c r="I110" t="s">
        <v>736</v>
      </c>
      <c r="J110" t="s">
        <v>820</v>
      </c>
      <c r="K110" t="s">
        <v>70</v>
      </c>
      <c r="L110" t="s">
        <v>71</v>
      </c>
      <c r="M110" t="s">
        <v>896</v>
      </c>
      <c r="N110" t="b">
        <f t="shared" si="1"/>
        <v>0</v>
      </c>
      <c r="O110" s="59"/>
      <c r="P110" s="59"/>
      <c r="Q110" s="56">
        <v>1</v>
      </c>
    </row>
    <row r="111" spans="2:17" x14ac:dyDescent="0.25">
      <c r="B111" t="s">
        <v>88</v>
      </c>
      <c r="C111" t="s">
        <v>737</v>
      </c>
      <c r="D111" t="s">
        <v>776</v>
      </c>
      <c r="E111" t="s">
        <v>13</v>
      </c>
      <c r="F111" t="s">
        <v>14</v>
      </c>
      <c r="G111" t="s">
        <v>858</v>
      </c>
      <c r="H111" t="s">
        <v>88</v>
      </c>
      <c r="I111" t="s">
        <v>737</v>
      </c>
      <c r="J111" t="s">
        <v>776</v>
      </c>
      <c r="K111" t="s">
        <v>13</v>
      </c>
      <c r="L111" t="s">
        <v>14</v>
      </c>
      <c r="M111" t="s">
        <v>858</v>
      </c>
      <c r="N111" t="b">
        <f t="shared" si="1"/>
        <v>0</v>
      </c>
      <c r="O111" s="57">
        <v>2</v>
      </c>
      <c r="P111" s="59"/>
      <c r="Q111" s="56"/>
    </row>
    <row r="112" spans="2:17" x14ac:dyDescent="0.25">
      <c r="B112" t="s">
        <v>90</v>
      </c>
      <c r="C112" t="s">
        <v>738</v>
      </c>
      <c r="D112" t="s">
        <v>821</v>
      </c>
      <c r="E112" t="s">
        <v>77</v>
      </c>
      <c r="F112" t="s">
        <v>14</v>
      </c>
      <c r="G112" t="s">
        <v>858</v>
      </c>
      <c r="H112" t="s">
        <v>90</v>
      </c>
      <c r="I112" t="s">
        <v>738</v>
      </c>
      <c r="J112" t="s">
        <v>821</v>
      </c>
      <c r="K112" t="s">
        <v>77</v>
      </c>
      <c r="L112" t="s">
        <v>14</v>
      </c>
      <c r="M112" t="s">
        <v>858</v>
      </c>
      <c r="N112" t="b">
        <f t="shared" si="1"/>
        <v>0</v>
      </c>
      <c r="O112" s="57"/>
      <c r="P112" s="59"/>
    </row>
    <row r="113" spans="2:17" x14ac:dyDescent="0.25">
      <c r="B113" t="s">
        <v>92</v>
      </c>
      <c r="C113" t="s">
        <v>739</v>
      </c>
      <c r="D113" t="s">
        <v>819</v>
      </c>
      <c r="E113" t="s">
        <v>113</v>
      </c>
      <c r="F113" t="s">
        <v>82</v>
      </c>
      <c r="G113" t="s">
        <v>895</v>
      </c>
      <c r="H113" t="s">
        <v>92</v>
      </c>
      <c r="I113" t="s">
        <v>739</v>
      </c>
      <c r="J113" t="s">
        <v>819</v>
      </c>
      <c r="K113" t="s">
        <v>113</v>
      </c>
      <c r="L113" t="s">
        <v>82</v>
      </c>
      <c r="M113" t="s">
        <v>895</v>
      </c>
      <c r="N113" t="b">
        <f t="shared" si="1"/>
        <v>0</v>
      </c>
      <c r="O113" s="57"/>
      <c r="P113" s="57">
        <v>2</v>
      </c>
    </row>
    <row r="114" spans="2:17" x14ac:dyDescent="0.25">
      <c r="B114" t="s">
        <v>96</v>
      </c>
      <c r="C114" t="s">
        <v>736</v>
      </c>
      <c r="D114" t="s">
        <v>820</v>
      </c>
      <c r="E114" t="s">
        <v>70</v>
      </c>
      <c r="F114" t="s">
        <v>71</v>
      </c>
      <c r="G114" t="s">
        <v>896</v>
      </c>
      <c r="H114" t="s">
        <v>96</v>
      </c>
      <c r="I114" t="s">
        <v>736</v>
      </c>
      <c r="J114" t="s">
        <v>820</v>
      </c>
      <c r="K114" t="s">
        <v>70</v>
      </c>
      <c r="L114" t="s">
        <v>71</v>
      </c>
      <c r="M114" t="s">
        <v>896</v>
      </c>
      <c r="N114" t="b">
        <f t="shared" si="1"/>
        <v>0</v>
      </c>
      <c r="O114" s="57"/>
      <c r="P114" s="57"/>
      <c r="Q114" s="59">
        <v>2</v>
      </c>
    </row>
    <row r="115" spans="2:17" x14ac:dyDescent="0.25">
      <c r="B115" t="s">
        <v>101</v>
      </c>
      <c r="C115" t="s">
        <v>737</v>
      </c>
      <c r="D115" t="s">
        <v>776</v>
      </c>
      <c r="E115" t="s">
        <v>13</v>
      </c>
      <c r="F115" t="s">
        <v>14</v>
      </c>
      <c r="G115" t="s">
        <v>858</v>
      </c>
      <c r="H115" t="s">
        <v>101</v>
      </c>
      <c r="I115" t="s">
        <v>737</v>
      </c>
      <c r="J115" t="s">
        <v>776</v>
      </c>
      <c r="K115" t="s">
        <v>13</v>
      </c>
      <c r="L115" t="s">
        <v>14</v>
      </c>
      <c r="M115" t="s">
        <v>858</v>
      </c>
      <c r="N115" t="b">
        <f t="shared" si="1"/>
        <v>0</v>
      </c>
      <c r="O115" s="59">
        <v>3</v>
      </c>
      <c r="P115" s="57"/>
      <c r="Q115" s="59"/>
    </row>
    <row r="116" spans="2:17" x14ac:dyDescent="0.25">
      <c r="B116" t="s">
        <v>103</v>
      </c>
      <c r="C116" t="s">
        <v>738</v>
      </c>
      <c r="D116" t="s">
        <v>821</v>
      </c>
      <c r="E116" t="s">
        <v>77</v>
      </c>
      <c r="F116" t="s">
        <v>14</v>
      </c>
      <c r="G116" t="s">
        <v>858</v>
      </c>
      <c r="H116" t="s">
        <v>103</v>
      </c>
      <c r="I116" t="s">
        <v>738</v>
      </c>
      <c r="J116" t="s">
        <v>821</v>
      </c>
      <c r="K116" t="s">
        <v>77</v>
      </c>
      <c r="L116" t="s">
        <v>14</v>
      </c>
      <c r="M116" t="s">
        <v>858</v>
      </c>
      <c r="N116" t="b">
        <f t="shared" si="1"/>
        <v>0</v>
      </c>
      <c r="O116" s="59"/>
      <c r="P116" s="57"/>
    </row>
    <row r="117" spans="2:17" x14ac:dyDescent="0.25">
      <c r="B117" t="s">
        <v>104</v>
      </c>
      <c r="C117" t="s">
        <v>739</v>
      </c>
      <c r="D117" t="s">
        <v>819</v>
      </c>
      <c r="E117" t="s">
        <v>113</v>
      </c>
      <c r="F117" t="s">
        <v>82</v>
      </c>
      <c r="G117" t="s">
        <v>895</v>
      </c>
      <c r="H117" t="s">
        <v>104</v>
      </c>
      <c r="I117" t="s">
        <v>739</v>
      </c>
      <c r="J117" t="s">
        <v>819</v>
      </c>
      <c r="K117" t="s">
        <v>113</v>
      </c>
      <c r="L117" t="s">
        <v>82</v>
      </c>
      <c r="M117" t="s">
        <v>895</v>
      </c>
      <c r="N117" t="b">
        <f t="shared" si="1"/>
        <v>0</v>
      </c>
      <c r="O117" s="59"/>
      <c r="P117" s="59">
        <v>3</v>
      </c>
    </row>
    <row r="118" spans="2:17" x14ac:dyDescent="0.25">
      <c r="B118" t="s">
        <v>105</v>
      </c>
      <c r="C118" t="s">
        <v>736</v>
      </c>
      <c r="D118" t="s">
        <v>820</v>
      </c>
      <c r="E118" t="s">
        <v>70</v>
      </c>
      <c r="F118" t="s">
        <v>71</v>
      </c>
      <c r="G118" t="s">
        <v>896</v>
      </c>
      <c r="H118" t="s">
        <v>105</v>
      </c>
      <c r="I118" t="s">
        <v>736</v>
      </c>
      <c r="J118" t="s">
        <v>820</v>
      </c>
      <c r="K118" t="s">
        <v>70</v>
      </c>
      <c r="L118" t="s">
        <v>71</v>
      </c>
      <c r="M118" t="s">
        <v>896</v>
      </c>
      <c r="N118" t="b">
        <f t="shared" si="1"/>
        <v>0</v>
      </c>
      <c r="O118" s="59"/>
      <c r="P118" s="59"/>
      <c r="Q118" s="56">
        <v>3</v>
      </c>
    </row>
    <row r="119" spans="2:17" x14ac:dyDescent="0.25">
      <c r="B119" t="s">
        <v>107</v>
      </c>
      <c r="C119" t="s">
        <v>737</v>
      </c>
      <c r="D119" t="s">
        <v>776</v>
      </c>
      <c r="E119" t="s">
        <v>13</v>
      </c>
      <c r="F119" t="s">
        <v>14</v>
      </c>
      <c r="G119" t="s">
        <v>858</v>
      </c>
      <c r="H119" t="s">
        <v>107</v>
      </c>
      <c r="I119" t="s">
        <v>737</v>
      </c>
      <c r="J119" t="s">
        <v>776</v>
      </c>
      <c r="K119" t="s">
        <v>13</v>
      </c>
      <c r="L119" t="s">
        <v>14</v>
      </c>
      <c r="M119" t="s">
        <v>858</v>
      </c>
      <c r="N119" t="b">
        <f t="shared" si="1"/>
        <v>0</v>
      </c>
      <c r="O119" s="57">
        <v>4</v>
      </c>
      <c r="P119" s="59"/>
      <c r="Q119" s="56"/>
    </row>
    <row r="120" spans="2:17" x14ac:dyDescent="0.25">
      <c r="B120" t="s">
        <v>109</v>
      </c>
      <c r="C120" t="s">
        <v>738</v>
      </c>
      <c r="D120" t="s">
        <v>821</v>
      </c>
      <c r="E120" t="s">
        <v>77</v>
      </c>
      <c r="F120" t="s">
        <v>14</v>
      </c>
      <c r="G120" t="s">
        <v>858</v>
      </c>
      <c r="H120" t="s">
        <v>109</v>
      </c>
      <c r="I120" t="s">
        <v>738</v>
      </c>
      <c r="J120" t="s">
        <v>821</v>
      </c>
      <c r="K120" t="s">
        <v>77</v>
      </c>
      <c r="L120" t="s">
        <v>14</v>
      </c>
      <c r="M120" t="s">
        <v>858</v>
      </c>
      <c r="N120" t="b">
        <f t="shared" si="1"/>
        <v>0</v>
      </c>
      <c r="O120" s="57"/>
      <c r="P120" s="59"/>
    </row>
    <row r="121" spans="2:17" x14ac:dyDescent="0.25">
      <c r="B121" t="s">
        <v>111</v>
      </c>
      <c r="C121" t="s">
        <v>739</v>
      </c>
      <c r="D121" t="s">
        <v>819</v>
      </c>
      <c r="E121" t="s">
        <v>113</v>
      </c>
      <c r="F121" t="s">
        <v>82</v>
      </c>
      <c r="G121" t="s">
        <v>895</v>
      </c>
      <c r="H121" t="s">
        <v>111</v>
      </c>
      <c r="I121" t="s">
        <v>739</v>
      </c>
      <c r="J121" t="s">
        <v>819</v>
      </c>
      <c r="K121" t="s">
        <v>113</v>
      </c>
      <c r="L121" t="s">
        <v>82</v>
      </c>
      <c r="M121" t="s">
        <v>895</v>
      </c>
      <c r="N121" t="b">
        <f t="shared" si="1"/>
        <v>0</v>
      </c>
      <c r="O121" s="57"/>
      <c r="P121" s="57">
        <v>4</v>
      </c>
    </row>
    <row r="122" spans="2:17" x14ac:dyDescent="0.25">
      <c r="B122" t="s">
        <v>114</v>
      </c>
      <c r="C122" t="s">
        <v>736</v>
      </c>
      <c r="D122" t="s">
        <v>820</v>
      </c>
      <c r="E122" t="s">
        <v>70</v>
      </c>
      <c r="F122" t="s">
        <v>71</v>
      </c>
      <c r="G122" t="s">
        <v>896</v>
      </c>
      <c r="H122" t="s">
        <v>114</v>
      </c>
      <c r="I122" t="s">
        <v>736</v>
      </c>
      <c r="J122" t="s">
        <v>820</v>
      </c>
      <c r="K122" t="s">
        <v>70</v>
      </c>
      <c r="L122" t="s">
        <v>71</v>
      </c>
      <c r="M122" t="s">
        <v>896</v>
      </c>
      <c r="N122" t="b">
        <f t="shared" si="1"/>
        <v>0</v>
      </c>
      <c r="O122" s="57"/>
      <c r="P122" s="57"/>
      <c r="Q122" s="59">
        <v>4</v>
      </c>
    </row>
    <row r="123" spans="2:17" x14ac:dyDescent="0.25">
      <c r="B123" t="s">
        <v>115</v>
      </c>
      <c r="C123" t="s">
        <v>737</v>
      </c>
      <c r="D123" t="s">
        <v>776</v>
      </c>
      <c r="E123" t="s">
        <v>13</v>
      </c>
      <c r="F123" t="s">
        <v>14</v>
      </c>
      <c r="G123" t="s">
        <v>858</v>
      </c>
      <c r="H123" t="s">
        <v>115</v>
      </c>
      <c r="I123" t="s">
        <v>737</v>
      </c>
      <c r="J123" t="s">
        <v>776</v>
      </c>
      <c r="K123" t="s">
        <v>13</v>
      </c>
      <c r="L123" t="s">
        <v>14</v>
      </c>
      <c r="M123" t="s">
        <v>858</v>
      </c>
      <c r="N123" t="b">
        <f t="shared" si="1"/>
        <v>0</v>
      </c>
      <c r="O123" s="59">
        <v>5</v>
      </c>
      <c r="P123" s="57"/>
      <c r="Q123" s="59"/>
    </row>
    <row r="124" spans="2:17" x14ac:dyDescent="0.25">
      <c r="B124" t="s">
        <v>117</v>
      </c>
      <c r="C124" t="s">
        <v>738</v>
      </c>
      <c r="D124" t="s">
        <v>821</v>
      </c>
      <c r="E124" t="s">
        <v>77</v>
      </c>
      <c r="F124" t="s">
        <v>14</v>
      </c>
      <c r="G124" t="s">
        <v>858</v>
      </c>
      <c r="H124" t="s">
        <v>117</v>
      </c>
      <c r="I124" t="s">
        <v>738</v>
      </c>
      <c r="J124" t="s">
        <v>821</v>
      </c>
      <c r="K124" t="s">
        <v>77</v>
      </c>
      <c r="L124" t="s">
        <v>14</v>
      </c>
      <c r="M124" t="s">
        <v>858</v>
      </c>
      <c r="N124" t="b">
        <f t="shared" si="1"/>
        <v>0</v>
      </c>
      <c r="O124" s="59"/>
      <c r="P124" s="57"/>
    </row>
    <row r="125" spans="2:17" x14ac:dyDescent="0.25">
      <c r="B125" t="s">
        <v>119</v>
      </c>
      <c r="C125" t="s">
        <v>739</v>
      </c>
      <c r="D125" t="s">
        <v>819</v>
      </c>
      <c r="E125" t="s">
        <v>113</v>
      </c>
      <c r="F125" t="s">
        <v>82</v>
      </c>
      <c r="G125" t="s">
        <v>895</v>
      </c>
      <c r="H125" t="s">
        <v>119</v>
      </c>
      <c r="I125" t="s">
        <v>739</v>
      </c>
      <c r="J125" t="s">
        <v>819</v>
      </c>
      <c r="K125" t="s">
        <v>113</v>
      </c>
      <c r="L125" t="s">
        <v>82</v>
      </c>
      <c r="M125" t="s">
        <v>895</v>
      </c>
      <c r="N125" t="b">
        <f t="shared" si="1"/>
        <v>0</v>
      </c>
      <c r="O125" s="59"/>
      <c r="P125" s="59">
        <v>5</v>
      </c>
    </row>
    <row r="126" spans="2:17" x14ac:dyDescent="0.25">
      <c r="B126" t="s">
        <v>123</v>
      </c>
      <c r="C126" t="s">
        <v>736</v>
      </c>
      <c r="D126" t="s">
        <v>820</v>
      </c>
      <c r="E126" t="s">
        <v>70</v>
      </c>
      <c r="F126" t="s">
        <v>71</v>
      </c>
      <c r="G126" t="s">
        <v>896</v>
      </c>
      <c r="H126" t="s">
        <v>123</v>
      </c>
      <c r="I126" t="s">
        <v>736</v>
      </c>
      <c r="J126" t="s">
        <v>820</v>
      </c>
      <c r="K126" t="s">
        <v>70</v>
      </c>
      <c r="L126" t="s">
        <v>71</v>
      </c>
      <c r="M126" t="s">
        <v>896</v>
      </c>
      <c r="N126" t="b">
        <f t="shared" si="1"/>
        <v>0</v>
      </c>
      <c r="O126" s="59"/>
      <c r="P126" s="59"/>
      <c r="Q126" s="56">
        <v>5</v>
      </c>
    </row>
    <row r="127" spans="2:17" x14ac:dyDescent="0.25">
      <c r="B127" t="s">
        <v>128</v>
      </c>
      <c r="C127" t="s">
        <v>737</v>
      </c>
      <c r="D127" t="s">
        <v>776</v>
      </c>
      <c r="E127" t="s">
        <v>13</v>
      </c>
      <c r="F127" t="s">
        <v>14</v>
      </c>
      <c r="G127" t="s">
        <v>858</v>
      </c>
      <c r="H127" t="s">
        <v>128</v>
      </c>
      <c r="I127" t="s">
        <v>737</v>
      </c>
      <c r="J127" t="s">
        <v>776</v>
      </c>
      <c r="K127" t="s">
        <v>13</v>
      </c>
      <c r="L127" t="s">
        <v>14</v>
      </c>
      <c r="M127" t="s">
        <v>858</v>
      </c>
      <c r="N127" t="b">
        <f t="shared" si="1"/>
        <v>0</v>
      </c>
      <c r="O127" s="57">
        <v>6</v>
      </c>
      <c r="P127" s="59"/>
      <c r="Q127" s="56"/>
    </row>
    <row r="128" spans="2:17" x14ac:dyDescent="0.25">
      <c r="B128" t="s">
        <v>130</v>
      </c>
      <c r="C128" t="s">
        <v>738</v>
      </c>
      <c r="D128" t="s">
        <v>821</v>
      </c>
      <c r="E128" t="s">
        <v>77</v>
      </c>
      <c r="F128" t="s">
        <v>14</v>
      </c>
      <c r="G128" t="s">
        <v>858</v>
      </c>
      <c r="H128" t="s">
        <v>130</v>
      </c>
      <c r="I128" t="s">
        <v>738</v>
      </c>
      <c r="J128" t="s">
        <v>821</v>
      </c>
      <c r="K128" t="s">
        <v>77</v>
      </c>
      <c r="L128" t="s">
        <v>14</v>
      </c>
      <c r="M128" t="s">
        <v>858</v>
      </c>
      <c r="N128" t="b">
        <f t="shared" si="1"/>
        <v>0</v>
      </c>
      <c r="O128" s="57"/>
      <c r="P128" s="59"/>
    </row>
    <row r="129" spans="2:17" x14ac:dyDescent="0.25">
      <c r="B129" t="s">
        <v>132</v>
      </c>
      <c r="C129" t="s">
        <v>739</v>
      </c>
      <c r="D129" t="s">
        <v>819</v>
      </c>
      <c r="E129" t="s">
        <v>113</v>
      </c>
      <c r="F129" t="s">
        <v>82</v>
      </c>
      <c r="G129" t="s">
        <v>895</v>
      </c>
      <c r="H129" t="s">
        <v>132</v>
      </c>
      <c r="I129" t="s">
        <v>739</v>
      </c>
      <c r="J129" t="s">
        <v>819</v>
      </c>
      <c r="K129" t="s">
        <v>113</v>
      </c>
      <c r="L129" t="s">
        <v>82</v>
      </c>
      <c r="M129" t="s">
        <v>895</v>
      </c>
      <c r="N129" t="b">
        <f t="shared" si="1"/>
        <v>0</v>
      </c>
      <c r="O129" s="57"/>
      <c r="P129" s="57">
        <v>6</v>
      </c>
    </row>
    <row r="130" spans="2:17" x14ac:dyDescent="0.25">
      <c r="B130" t="s">
        <v>136</v>
      </c>
      <c r="C130" t="s">
        <v>736</v>
      </c>
      <c r="D130" t="s">
        <v>820</v>
      </c>
      <c r="E130" t="s">
        <v>70</v>
      </c>
      <c r="F130" t="s">
        <v>71</v>
      </c>
      <c r="G130" t="s">
        <v>896</v>
      </c>
      <c r="H130" t="s">
        <v>136</v>
      </c>
      <c r="I130" t="s">
        <v>736</v>
      </c>
      <c r="J130" t="s">
        <v>820</v>
      </c>
      <c r="K130" t="s">
        <v>70</v>
      </c>
      <c r="L130" t="s">
        <v>71</v>
      </c>
      <c r="M130" t="s">
        <v>896</v>
      </c>
      <c r="N130" t="b">
        <f t="shared" si="1"/>
        <v>0</v>
      </c>
      <c r="O130" s="57"/>
      <c r="P130" s="57"/>
      <c r="Q130" s="59">
        <v>6</v>
      </c>
    </row>
    <row r="131" spans="2:17" x14ac:dyDescent="0.25">
      <c r="B131" t="s">
        <v>141</v>
      </c>
      <c r="C131" t="s">
        <v>737</v>
      </c>
      <c r="D131" t="s">
        <v>776</v>
      </c>
      <c r="E131" t="s">
        <v>13</v>
      </c>
      <c r="F131" t="s">
        <v>14</v>
      </c>
      <c r="G131" t="s">
        <v>858</v>
      </c>
      <c r="H131" t="s">
        <v>141</v>
      </c>
      <c r="I131" t="s">
        <v>737</v>
      </c>
      <c r="J131" t="s">
        <v>776</v>
      </c>
      <c r="K131" t="s">
        <v>13</v>
      </c>
      <c r="L131" t="s">
        <v>14</v>
      </c>
      <c r="M131" t="s">
        <v>858</v>
      </c>
      <c r="N131" t="b">
        <f t="shared" ref="N131:N160" si="2">L131&lt;&gt;F131</f>
        <v>0</v>
      </c>
      <c r="O131" s="59">
        <v>7</v>
      </c>
      <c r="P131" s="57"/>
      <c r="Q131" s="59"/>
    </row>
    <row r="132" spans="2:17" x14ac:dyDescent="0.25">
      <c r="B132" t="s">
        <v>143</v>
      </c>
      <c r="C132" t="s">
        <v>738</v>
      </c>
      <c r="D132" t="s">
        <v>821</v>
      </c>
      <c r="E132" t="s">
        <v>77</v>
      </c>
      <c r="F132" t="s">
        <v>14</v>
      </c>
      <c r="G132" t="s">
        <v>858</v>
      </c>
      <c r="H132" t="s">
        <v>143</v>
      </c>
      <c r="I132" t="s">
        <v>738</v>
      </c>
      <c r="J132" t="s">
        <v>821</v>
      </c>
      <c r="K132" t="s">
        <v>77</v>
      </c>
      <c r="L132" t="s">
        <v>14</v>
      </c>
      <c r="M132" t="s">
        <v>858</v>
      </c>
      <c r="N132" t="b">
        <f t="shared" si="2"/>
        <v>0</v>
      </c>
      <c r="O132" s="59"/>
      <c r="P132" s="57"/>
    </row>
    <row r="133" spans="2:17" x14ac:dyDescent="0.25">
      <c r="B133" t="s">
        <v>145</v>
      </c>
      <c r="C133" t="s">
        <v>739</v>
      </c>
      <c r="D133" t="s">
        <v>819</v>
      </c>
      <c r="E133" t="s">
        <v>113</v>
      </c>
      <c r="F133" t="s">
        <v>82</v>
      </c>
      <c r="G133" t="s">
        <v>895</v>
      </c>
      <c r="H133" t="s">
        <v>145</v>
      </c>
      <c r="I133" t="s">
        <v>739</v>
      </c>
      <c r="J133" t="s">
        <v>819</v>
      </c>
      <c r="K133" t="s">
        <v>113</v>
      </c>
      <c r="L133" t="s">
        <v>82</v>
      </c>
      <c r="M133" t="s">
        <v>895</v>
      </c>
      <c r="N133" t="b">
        <f t="shared" si="2"/>
        <v>0</v>
      </c>
      <c r="O133" s="59"/>
      <c r="P133" s="59">
        <v>7</v>
      </c>
    </row>
    <row r="134" spans="2:17" x14ac:dyDescent="0.25">
      <c r="B134" t="s">
        <v>149</v>
      </c>
      <c r="C134" t="s">
        <v>736</v>
      </c>
      <c r="D134" t="s">
        <v>820</v>
      </c>
      <c r="E134" t="s">
        <v>70</v>
      </c>
      <c r="F134" t="s">
        <v>71</v>
      </c>
      <c r="G134" t="s">
        <v>896</v>
      </c>
      <c r="H134" t="s">
        <v>149</v>
      </c>
      <c r="I134" t="s">
        <v>736</v>
      </c>
      <c r="J134" t="s">
        <v>820</v>
      </c>
      <c r="K134" t="s">
        <v>70</v>
      </c>
      <c r="L134" t="s">
        <v>71</v>
      </c>
      <c r="M134" t="s">
        <v>896</v>
      </c>
      <c r="N134" t="b">
        <f t="shared" si="2"/>
        <v>0</v>
      </c>
      <c r="O134" s="59"/>
      <c r="P134" s="59"/>
      <c r="Q134" s="56">
        <v>7</v>
      </c>
    </row>
    <row r="135" spans="2:17" x14ac:dyDescent="0.25">
      <c r="B135" t="s">
        <v>154</v>
      </c>
      <c r="C135" t="s">
        <v>525</v>
      </c>
      <c r="D135" t="s">
        <v>776</v>
      </c>
      <c r="E135" t="s">
        <v>13</v>
      </c>
      <c r="F135" t="s">
        <v>14</v>
      </c>
      <c r="G135" t="s">
        <v>858</v>
      </c>
      <c r="H135" t="s">
        <v>154</v>
      </c>
      <c r="I135" t="s">
        <v>740</v>
      </c>
      <c r="J135" t="s">
        <v>776</v>
      </c>
      <c r="K135" t="s">
        <v>13</v>
      </c>
      <c r="L135" t="s">
        <v>14</v>
      </c>
      <c r="M135" t="s">
        <v>858</v>
      </c>
      <c r="N135" t="b">
        <f t="shared" si="2"/>
        <v>0</v>
      </c>
      <c r="P135" s="59"/>
      <c r="Q135" s="56"/>
    </row>
    <row r="136" spans="2:17" x14ac:dyDescent="0.25">
      <c r="B136" t="s">
        <v>155</v>
      </c>
      <c r="C136" t="s">
        <v>897</v>
      </c>
      <c r="D136" t="s">
        <v>776</v>
      </c>
      <c r="E136" t="s">
        <v>13</v>
      </c>
      <c r="F136" t="s">
        <v>14</v>
      </c>
      <c r="G136" t="s">
        <v>858</v>
      </c>
      <c r="H136" t="s">
        <v>155</v>
      </c>
      <c r="I136" t="s">
        <v>741</v>
      </c>
      <c r="J136" t="s">
        <v>776</v>
      </c>
      <c r="K136" t="s">
        <v>13</v>
      </c>
      <c r="L136" t="s">
        <v>14</v>
      </c>
      <c r="M136" t="s">
        <v>858</v>
      </c>
      <c r="N136" t="b">
        <f t="shared" si="2"/>
        <v>0</v>
      </c>
      <c r="P136" s="59"/>
    </row>
    <row r="137" spans="2:17" s="55" customFormat="1" x14ac:dyDescent="0.25">
      <c r="B137" s="55" t="s">
        <v>156</v>
      </c>
      <c r="C137" s="55" t="s">
        <v>898</v>
      </c>
      <c r="D137" s="55" t="s">
        <v>776</v>
      </c>
      <c r="E137" s="55" t="s">
        <v>13</v>
      </c>
      <c r="F137" s="55" t="s">
        <v>14</v>
      </c>
      <c r="G137" s="55" t="s">
        <v>858</v>
      </c>
      <c r="H137" s="55" t="s">
        <v>156</v>
      </c>
      <c r="I137" s="55" t="s">
        <v>742</v>
      </c>
      <c r="J137" s="55" t="s">
        <v>825</v>
      </c>
      <c r="K137" s="55" t="s">
        <v>448</v>
      </c>
      <c r="L137" s="55" t="s">
        <v>14</v>
      </c>
      <c r="M137" s="55" t="s">
        <v>858</v>
      </c>
      <c r="N137" s="55" t="b">
        <f t="shared" si="2"/>
        <v>0</v>
      </c>
      <c r="P137" s="55" t="s">
        <v>911</v>
      </c>
    </row>
    <row r="138" spans="2:17" s="55" customFormat="1" x14ac:dyDescent="0.25">
      <c r="B138" s="55" t="s">
        <v>158</v>
      </c>
      <c r="C138" s="55" t="s">
        <v>899</v>
      </c>
      <c r="D138" s="55" t="s">
        <v>826</v>
      </c>
      <c r="E138" s="55" t="s">
        <v>900</v>
      </c>
      <c r="F138" s="55" t="s">
        <v>14</v>
      </c>
      <c r="G138" s="55" t="s">
        <v>858</v>
      </c>
      <c r="H138" s="55" t="s">
        <v>158</v>
      </c>
      <c r="I138" s="55" t="s">
        <v>743</v>
      </c>
      <c r="J138" s="55" t="s">
        <v>826</v>
      </c>
      <c r="K138" s="55" t="s">
        <v>451</v>
      </c>
      <c r="L138" s="55" t="s">
        <v>452</v>
      </c>
      <c r="M138" s="55" t="s">
        <v>909</v>
      </c>
      <c r="N138" s="55" t="b">
        <f t="shared" si="2"/>
        <v>1</v>
      </c>
    </row>
    <row r="139" spans="2:17" x14ac:dyDescent="0.25">
      <c r="B139" t="s">
        <v>160</v>
      </c>
      <c r="C139" t="s">
        <v>744</v>
      </c>
      <c r="D139" t="s">
        <v>827</v>
      </c>
      <c r="E139" t="s">
        <v>454</v>
      </c>
      <c r="F139" t="s">
        <v>455</v>
      </c>
      <c r="G139" t="s">
        <v>901</v>
      </c>
      <c r="H139" t="s">
        <v>160</v>
      </c>
      <c r="I139" t="s">
        <v>744</v>
      </c>
      <c r="J139" t="s">
        <v>827</v>
      </c>
      <c r="K139" t="s">
        <v>454</v>
      </c>
      <c r="L139" t="s">
        <v>455</v>
      </c>
      <c r="M139" t="s">
        <v>901</v>
      </c>
      <c r="N139" t="b">
        <f t="shared" si="2"/>
        <v>0</v>
      </c>
    </row>
    <row r="140" spans="2:17" x14ac:dyDescent="0.25">
      <c r="B140" t="s">
        <v>164</v>
      </c>
      <c r="C140" t="s">
        <v>745</v>
      </c>
      <c r="D140" t="s">
        <v>828</v>
      </c>
      <c r="E140" t="s">
        <v>457</v>
      </c>
      <c r="F140" t="s">
        <v>458</v>
      </c>
      <c r="G140" t="s">
        <v>902</v>
      </c>
      <c r="H140" t="s">
        <v>164</v>
      </c>
      <c r="I140" t="s">
        <v>745</v>
      </c>
      <c r="J140" t="s">
        <v>828</v>
      </c>
      <c r="K140" t="s">
        <v>457</v>
      </c>
      <c r="L140" t="s">
        <v>458</v>
      </c>
      <c r="M140" t="s">
        <v>902</v>
      </c>
      <c r="N140" t="b">
        <f t="shared" si="2"/>
        <v>0</v>
      </c>
    </row>
    <row r="141" spans="2:17" x14ac:dyDescent="0.25">
      <c r="B141" t="s">
        <v>169</v>
      </c>
      <c r="C141" t="s">
        <v>746</v>
      </c>
      <c r="D141" t="s">
        <v>829</v>
      </c>
      <c r="E141" t="s">
        <v>172</v>
      </c>
      <c r="F141" t="s">
        <v>14</v>
      </c>
      <c r="G141" t="s">
        <v>858</v>
      </c>
      <c r="H141" t="s">
        <v>169</v>
      </c>
      <c r="I141" t="s">
        <v>746</v>
      </c>
      <c r="J141" t="s">
        <v>829</v>
      </c>
      <c r="K141" t="s">
        <v>172</v>
      </c>
      <c r="L141" t="s">
        <v>14</v>
      </c>
      <c r="M141" t="s">
        <v>858</v>
      </c>
      <c r="N141" t="b">
        <f t="shared" si="2"/>
        <v>0</v>
      </c>
    </row>
    <row r="142" spans="2:17" s="55" customFormat="1" x14ac:dyDescent="0.25">
      <c r="B142" s="55" t="s">
        <v>173</v>
      </c>
      <c r="C142" s="55" t="s">
        <v>903</v>
      </c>
      <c r="D142" s="55" t="s">
        <v>841</v>
      </c>
      <c r="E142" s="55" t="s">
        <v>380</v>
      </c>
      <c r="F142" s="55" t="s">
        <v>177</v>
      </c>
      <c r="G142" s="55" t="s">
        <v>904</v>
      </c>
      <c r="H142" s="55" t="s">
        <v>173</v>
      </c>
      <c r="I142" s="55" t="s">
        <v>747</v>
      </c>
      <c r="J142" s="55" t="s">
        <v>830</v>
      </c>
      <c r="K142" s="55" t="s">
        <v>176</v>
      </c>
      <c r="L142" s="55" t="s">
        <v>177</v>
      </c>
      <c r="M142" s="55" t="s">
        <v>904</v>
      </c>
      <c r="N142" s="55" t="b">
        <f t="shared" si="2"/>
        <v>0</v>
      </c>
      <c r="O142" s="57">
        <v>0</v>
      </c>
      <c r="P142" s="55" t="s">
        <v>913</v>
      </c>
    </row>
    <row r="143" spans="2:17" s="55" customFormat="1" x14ac:dyDescent="0.25">
      <c r="B143" s="55" t="s">
        <v>178</v>
      </c>
      <c r="C143" s="55" t="s">
        <v>756</v>
      </c>
      <c r="D143" s="55" t="s">
        <v>831</v>
      </c>
      <c r="E143" s="55" t="s">
        <v>481</v>
      </c>
      <c r="F143" s="55" t="s">
        <v>202</v>
      </c>
      <c r="G143" s="55" t="s">
        <v>905</v>
      </c>
      <c r="H143" s="55" t="s">
        <v>178</v>
      </c>
      <c r="I143" s="55" t="s">
        <v>748</v>
      </c>
      <c r="J143" s="55" t="s">
        <v>831</v>
      </c>
      <c r="K143" s="55" t="s">
        <v>216</v>
      </c>
      <c r="L143" s="55" t="s">
        <v>182</v>
      </c>
      <c r="M143" s="55" t="s">
        <v>907</v>
      </c>
      <c r="N143" s="55" t="b">
        <f t="shared" si="2"/>
        <v>1</v>
      </c>
      <c r="O143" s="57"/>
    </row>
    <row r="144" spans="2:17" x14ac:dyDescent="0.25">
      <c r="B144" t="s">
        <v>183</v>
      </c>
      <c r="C144" t="s">
        <v>749</v>
      </c>
      <c r="D144" t="s">
        <v>830</v>
      </c>
      <c r="E144" t="s">
        <v>212</v>
      </c>
      <c r="F144" t="s">
        <v>197</v>
      </c>
      <c r="G144" t="s">
        <v>906</v>
      </c>
      <c r="H144" t="s">
        <v>183</v>
      </c>
      <c r="I144" t="s">
        <v>749</v>
      </c>
      <c r="J144" t="s">
        <v>830</v>
      </c>
      <c r="K144" t="s">
        <v>212</v>
      </c>
      <c r="L144" t="s">
        <v>197</v>
      </c>
      <c r="M144" t="s">
        <v>906</v>
      </c>
      <c r="N144" t="b">
        <f t="shared" si="2"/>
        <v>0</v>
      </c>
      <c r="O144" s="59">
        <v>1</v>
      </c>
    </row>
    <row r="145" spans="2:16" x14ac:dyDescent="0.25">
      <c r="B145" t="s">
        <v>188</v>
      </c>
      <c r="C145" t="s">
        <v>748</v>
      </c>
      <c r="D145" t="s">
        <v>831</v>
      </c>
      <c r="E145" t="s">
        <v>216</v>
      </c>
      <c r="F145" t="s">
        <v>182</v>
      </c>
      <c r="G145" t="s">
        <v>907</v>
      </c>
      <c r="H145" t="s">
        <v>188</v>
      </c>
      <c r="I145" t="s">
        <v>748</v>
      </c>
      <c r="J145" t="s">
        <v>831</v>
      </c>
      <c r="K145" t="s">
        <v>216</v>
      </c>
      <c r="L145" t="s">
        <v>182</v>
      </c>
      <c r="M145" t="s">
        <v>907</v>
      </c>
      <c r="N145" t="b">
        <f t="shared" si="2"/>
        <v>0</v>
      </c>
      <c r="O145" s="59"/>
    </row>
    <row r="146" spans="2:16" x14ac:dyDescent="0.25">
      <c r="B146" t="s">
        <v>193</v>
      </c>
      <c r="C146" t="s">
        <v>749</v>
      </c>
      <c r="D146" t="s">
        <v>830</v>
      </c>
      <c r="E146" t="s">
        <v>212</v>
      </c>
      <c r="F146" t="s">
        <v>197</v>
      </c>
      <c r="G146" t="s">
        <v>906</v>
      </c>
      <c r="H146" t="s">
        <v>193</v>
      </c>
      <c r="I146" t="s">
        <v>749</v>
      </c>
      <c r="J146" t="s">
        <v>830</v>
      </c>
      <c r="K146" t="s">
        <v>212</v>
      </c>
      <c r="L146" t="s">
        <v>197</v>
      </c>
      <c r="M146" t="s">
        <v>906</v>
      </c>
      <c r="N146" t="b">
        <f t="shared" si="2"/>
        <v>0</v>
      </c>
      <c r="O146" s="57">
        <v>2</v>
      </c>
    </row>
    <row r="147" spans="2:16" x14ac:dyDescent="0.25">
      <c r="B147" t="s">
        <v>198</v>
      </c>
      <c r="C147" t="s">
        <v>748</v>
      </c>
      <c r="D147" t="s">
        <v>831</v>
      </c>
      <c r="E147" t="s">
        <v>216</v>
      </c>
      <c r="F147" t="s">
        <v>182</v>
      </c>
      <c r="G147" t="s">
        <v>907</v>
      </c>
      <c r="H147" t="s">
        <v>198</v>
      </c>
      <c r="I147" t="s">
        <v>748</v>
      </c>
      <c r="J147" t="s">
        <v>831</v>
      </c>
      <c r="K147" t="s">
        <v>216</v>
      </c>
      <c r="L147" t="s">
        <v>182</v>
      </c>
      <c r="M147" t="s">
        <v>907</v>
      </c>
      <c r="N147" t="b">
        <f t="shared" si="2"/>
        <v>0</v>
      </c>
      <c r="O147" s="57"/>
    </row>
    <row r="148" spans="2:16" x14ac:dyDescent="0.25">
      <c r="B148" t="s">
        <v>203</v>
      </c>
      <c r="C148" t="s">
        <v>749</v>
      </c>
      <c r="D148" t="s">
        <v>830</v>
      </c>
      <c r="E148" t="s">
        <v>212</v>
      </c>
      <c r="F148" t="s">
        <v>197</v>
      </c>
      <c r="G148" t="s">
        <v>906</v>
      </c>
      <c r="H148" t="s">
        <v>203</v>
      </c>
      <c r="I148" t="s">
        <v>749</v>
      </c>
      <c r="J148" t="s">
        <v>830</v>
      </c>
      <c r="K148" t="s">
        <v>212</v>
      </c>
      <c r="L148" t="s">
        <v>197</v>
      </c>
      <c r="M148" t="s">
        <v>906</v>
      </c>
      <c r="N148" t="b">
        <f t="shared" si="2"/>
        <v>0</v>
      </c>
      <c r="O148" s="59">
        <v>3</v>
      </c>
    </row>
    <row r="149" spans="2:16" x14ac:dyDescent="0.25">
      <c r="B149" t="s">
        <v>205</v>
      </c>
      <c r="C149" t="s">
        <v>748</v>
      </c>
      <c r="D149" t="s">
        <v>831</v>
      </c>
      <c r="E149" t="s">
        <v>216</v>
      </c>
      <c r="F149" t="s">
        <v>182</v>
      </c>
      <c r="G149" t="s">
        <v>907</v>
      </c>
      <c r="H149" t="s">
        <v>205</v>
      </c>
      <c r="I149" t="s">
        <v>748</v>
      </c>
      <c r="J149" t="s">
        <v>831</v>
      </c>
      <c r="K149" t="s">
        <v>216</v>
      </c>
      <c r="L149" t="s">
        <v>182</v>
      </c>
      <c r="M149" t="s">
        <v>907</v>
      </c>
      <c r="N149" t="b">
        <f t="shared" si="2"/>
        <v>0</v>
      </c>
      <c r="O149" s="59"/>
    </row>
    <row r="150" spans="2:16" x14ac:dyDescent="0.25">
      <c r="B150" t="s">
        <v>209</v>
      </c>
      <c r="C150" t="s">
        <v>749</v>
      </c>
      <c r="D150" t="s">
        <v>830</v>
      </c>
      <c r="E150" t="s">
        <v>212</v>
      </c>
      <c r="F150" t="s">
        <v>197</v>
      </c>
      <c r="G150" t="s">
        <v>906</v>
      </c>
      <c r="H150" t="s">
        <v>209</v>
      </c>
      <c r="I150" t="s">
        <v>749</v>
      </c>
      <c r="J150" t="s">
        <v>830</v>
      </c>
      <c r="K150" t="s">
        <v>212</v>
      </c>
      <c r="L150" t="s">
        <v>197</v>
      </c>
      <c r="M150" t="s">
        <v>906</v>
      </c>
      <c r="N150" t="b">
        <f t="shared" si="2"/>
        <v>0</v>
      </c>
      <c r="O150" s="57">
        <v>4</v>
      </c>
    </row>
    <row r="151" spans="2:16" x14ac:dyDescent="0.25">
      <c r="B151" t="s">
        <v>213</v>
      </c>
      <c r="C151" t="s">
        <v>748</v>
      </c>
      <c r="D151" t="s">
        <v>831</v>
      </c>
      <c r="E151" t="s">
        <v>216</v>
      </c>
      <c r="F151" t="s">
        <v>182</v>
      </c>
      <c r="G151" t="s">
        <v>907</v>
      </c>
      <c r="H151" t="s">
        <v>213</v>
      </c>
      <c r="I151" t="s">
        <v>748</v>
      </c>
      <c r="J151" t="s">
        <v>831</v>
      </c>
      <c r="K151" t="s">
        <v>216</v>
      </c>
      <c r="L151" t="s">
        <v>182</v>
      </c>
      <c r="M151" t="s">
        <v>907</v>
      </c>
      <c r="N151" t="b">
        <f t="shared" si="2"/>
        <v>0</v>
      </c>
      <c r="O151" s="57"/>
    </row>
    <row r="152" spans="2:16" x14ac:dyDescent="0.25">
      <c r="B152" t="s">
        <v>217</v>
      </c>
      <c r="C152" t="s">
        <v>749</v>
      </c>
      <c r="D152" t="s">
        <v>830</v>
      </c>
      <c r="E152" t="s">
        <v>212</v>
      </c>
      <c r="F152" t="s">
        <v>197</v>
      </c>
      <c r="G152" t="s">
        <v>906</v>
      </c>
      <c r="H152" t="s">
        <v>217</v>
      </c>
      <c r="I152" t="s">
        <v>749</v>
      </c>
      <c r="J152" t="s">
        <v>830</v>
      </c>
      <c r="K152" t="s">
        <v>212</v>
      </c>
      <c r="L152" t="s">
        <v>197</v>
      </c>
      <c r="M152" t="s">
        <v>906</v>
      </c>
      <c r="N152" t="b">
        <f t="shared" si="2"/>
        <v>0</v>
      </c>
      <c r="O152" s="59">
        <v>5</v>
      </c>
    </row>
    <row r="153" spans="2:16" x14ac:dyDescent="0.25">
      <c r="B153" t="s">
        <v>218</v>
      </c>
      <c r="C153" t="s">
        <v>748</v>
      </c>
      <c r="D153" t="s">
        <v>831</v>
      </c>
      <c r="E153" t="s">
        <v>216</v>
      </c>
      <c r="F153" t="s">
        <v>182</v>
      </c>
      <c r="G153" t="s">
        <v>907</v>
      </c>
      <c r="H153" t="s">
        <v>218</v>
      </c>
      <c r="I153" t="s">
        <v>748</v>
      </c>
      <c r="J153" t="s">
        <v>831</v>
      </c>
      <c r="K153" t="s">
        <v>216</v>
      </c>
      <c r="L153" t="s">
        <v>182</v>
      </c>
      <c r="M153" t="s">
        <v>907</v>
      </c>
      <c r="N153" t="b">
        <f t="shared" si="2"/>
        <v>0</v>
      </c>
      <c r="O153" s="59"/>
    </row>
    <row r="154" spans="2:16" x14ac:dyDescent="0.25">
      <c r="B154" t="s">
        <v>219</v>
      </c>
      <c r="C154" t="s">
        <v>749</v>
      </c>
      <c r="D154" t="s">
        <v>830</v>
      </c>
      <c r="E154" t="s">
        <v>212</v>
      </c>
      <c r="F154" t="s">
        <v>197</v>
      </c>
      <c r="G154" t="s">
        <v>906</v>
      </c>
      <c r="H154" t="s">
        <v>219</v>
      </c>
      <c r="I154" t="s">
        <v>749</v>
      </c>
      <c r="J154" t="s">
        <v>830</v>
      </c>
      <c r="K154" t="s">
        <v>212</v>
      </c>
      <c r="L154" t="s">
        <v>197</v>
      </c>
      <c r="M154" t="s">
        <v>906</v>
      </c>
      <c r="N154" t="b">
        <f t="shared" si="2"/>
        <v>0</v>
      </c>
      <c r="O154" s="57">
        <v>6</v>
      </c>
    </row>
    <row r="155" spans="2:16" x14ac:dyDescent="0.25">
      <c r="B155" t="s">
        <v>220</v>
      </c>
      <c r="C155" t="s">
        <v>748</v>
      </c>
      <c r="D155" t="s">
        <v>831</v>
      </c>
      <c r="E155" t="s">
        <v>216</v>
      </c>
      <c r="F155" t="s">
        <v>182</v>
      </c>
      <c r="G155" t="s">
        <v>907</v>
      </c>
      <c r="H155" t="s">
        <v>220</v>
      </c>
      <c r="I155" t="s">
        <v>748</v>
      </c>
      <c r="J155" t="s">
        <v>831</v>
      </c>
      <c r="K155" t="s">
        <v>216</v>
      </c>
      <c r="L155" t="s">
        <v>182</v>
      </c>
      <c r="M155" t="s">
        <v>907</v>
      </c>
      <c r="N155" t="b">
        <f t="shared" si="2"/>
        <v>0</v>
      </c>
      <c r="O155" s="57"/>
    </row>
    <row r="156" spans="2:16" x14ac:dyDescent="0.25">
      <c r="B156" t="s">
        <v>222</v>
      </c>
      <c r="C156" t="s">
        <v>749</v>
      </c>
      <c r="D156" t="s">
        <v>830</v>
      </c>
      <c r="E156" t="s">
        <v>212</v>
      </c>
      <c r="F156" t="s">
        <v>197</v>
      </c>
      <c r="G156" t="s">
        <v>906</v>
      </c>
      <c r="H156" t="s">
        <v>222</v>
      </c>
      <c r="I156" t="s">
        <v>749</v>
      </c>
      <c r="J156" t="s">
        <v>830</v>
      </c>
      <c r="K156" t="s">
        <v>212</v>
      </c>
      <c r="L156" t="s">
        <v>197</v>
      </c>
      <c r="M156" t="s">
        <v>906</v>
      </c>
      <c r="N156" t="b">
        <f t="shared" si="2"/>
        <v>0</v>
      </c>
      <c r="O156" s="59">
        <v>7</v>
      </c>
      <c r="P156" t="s">
        <v>912</v>
      </c>
    </row>
    <row r="157" spans="2:16" x14ac:dyDescent="0.25">
      <c r="B157" t="s">
        <v>224</v>
      </c>
      <c r="C157" t="s">
        <v>748</v>
      </c>
      <c r="D157" t="s">
        <v>832</v>
      </c>
      <c r="E157" t="s">
        <v>227</v>
      </c>
      <c r="F157" t="s">
        <v>182</v>
      </c>
      <c r="G157" t="s">
        <v>907</v>
      </c>
      <c r="H157" t="s">
        <v>224</v>
      </c>
      <c r="I157" t="s">
        <v>748</v>
      </c>
      <c r="J157" t="s">
        <v>832</v>
      </c>
      <c r="K157" t="s">
        <v>227</v>
      </c>
      <c r="L157" t="s">
        <v>182</v>
      </c>
      <c r="M157" t="s">
        <v>907</v>
      </c>
      <c r="N157" t="b">
        <f t="shared" si="2"/>
        <v>0</v>
      </c>
      <c r="O157" s="59"/>
    </row>
    <row r="158" spans="2:16" x14ac:dyDescent="0.25">
      <c r="B158" t="s">
        <v>228</v>
      </c>
      <c r="C158" t="s">
        <v>525</v>
      </c>
      <c r="D158" t="s">
        <v>776</v>
      </c>
      <c r="E158" t="s">
        <v>13</v>
      </c>
      <c r="F158" t="s">
        <v>14</v>
      </c>
      <c r="G158" t="s">
        <v>858</v>
      </c>
      <c r="H158" t="s">
        <v>228</v>
      </c>
      <c r="I158" t="s">
        <v>525</v>
      </c>
      <c r="J158" t="s">
        <v>776</v>
      </c>
      <c r="K158" t="s">
        <v>13</v>
      </c>
      <c r="L158" t="s">
        <v>14</v>
      </c>
      <c r="M158" t="s">
        <v>858</v>
      </c>
      <c r="N158" t="b">
        <f t="shared" si="2"/>
        <v>0</v>
      </c>
    </row>
    <row r="159" spans="2:16" x14ac:dyDescent="0.25">
      <c r="B159" t="s">
        <v>325</v>
      </c>
      <c r="C159" t="s">
        <v>525</v>
      </c>
      <c r="D159" t="s">
        <v>776</v>
      </c>
      <c r="E159" t="s">
        <v>13</v>
      </c>
      <c r="F159" t="s">
        <v>14</v>
      </c>
      <c r="G159" t="s">
        <v>858</v>
      </c>
      <c r="H159" t="s">
        <v>325</v>
      </c>
      <c r="I159" t="s">
        <v>525</v>
      </c>
      <c r="J159" t="s">
        <v>776</v>
      </c>
      <c r="K159" t="s">
        <v>13</v>
      </c>
      <c r="L159" t="s">
        <v>14</v>
      </c>
      <c r="M159" t="s">
        <v>858</v>
      </c>
      <c r="N159" t="b">
        <f t="shared" si="2"/>
        <v>0</v>
      </c>
    </row>
    <row r="160" spans="2:16" x14ac:dyDescent="0.25">
      <c r="B160" t="s">
        <v>327</v>
      </c>
      <c r="C160" t="s">
        <v>525</v>
      </c>
      <c r="D160" t="s">
        <v>776</v>
      </c>
      <c r="E160" t="s">
        <v>13</v>
      </c>
      <c r="F160" t="s">
        <v>14</v>
      </c>
      <c r="G160" t="s">
        <v>858</v>
      </c>
      <c r="H160" t="s">
        <v>327</v>
      </c>
      <c r="I160" t="s">
        <v>525</v>
      </c>
      <c r="J160" t="s">
        <v>776</v>
      </c>
      <c r="K160" t="s">
        <v>13</v>
      </c>
      <c r="L160" t="s">
        <v>14</v>
      </c>
      <c r="M160" t="s">
        <v>858</v>
      </c>
      <c r="N160" t="b">
        <f t="shared" si="2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best summary</vt:lpstr>
      <vt:lpstr>Summary</vt:lpstr>
      <vt:lpstr>Sheet1</vt:lpstr>
      <vt:lpstr>Comparison</vt:lpstr>
      <vt:lpstr>Sheet5</vt:lpstr>
      <vt:lpstr>Sheet6</vt:lpstr>
      <vt:lpstr>Sheet7</vt:lpstr>
      <vt:lpstr>new series</vt:lpstr>
      <vt:lpstr>different setups</vt:lpstr>
      <vt:lpstr>Sheet1!Print_Area</vt:lpstr>
      <vt:lpstr>Sheet5!Print_Area</vt:lpstr>
      <vt:lpstr>Sheet6!Print_Area</vt:lpstr>
      <vt:lpstr>Sheet7!Print_Area</vt:lpstr>
      <vt:lpstr>Summary!Print_Area</vt:lpstr>
    </vt:vector>
  </TitlesOfParts>
  <Company>The University of Auckland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Freestone</dc:creator>
  <cp:lastModifiedBy>Pete Freestone</cp:lastModifiedBy>
  <cp:lastPrinted>2017-03-13T03:19:05Z</cp:lastPrinted>
  <dcterms:created xsi:type="dcterms:W3CDTF">2017-03-02T19:34:01Z</dcterms:created>
  <dcterms:modified xsi:type="dcterms:W3CDTF">2018-11-08T08:27:48Z</dcterms:modified>
</cp:coreProperties>
</file>