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NealPrunier\Box\Industry Affairs &amp; Standards\Quarterly Statements Implementation (Shared CCC)\ILPA + CCC\3. COMMENTARY\NEW Post-PFA Comment Period\Post CP_Reporting\Under Review\"/>
    </mc:Choice>
  </mc:AlternateContent>
  <xr:revisionPtr revIDLastSave="0" documentId="13_ncr:1_{9102FB05-7ADF-42C7-B60C-41F2BDA1DE2E}" xr6:coauthVersionLast="47" xr6:coauthVersionMax="47" xr10:uidLastSave="{00000000-0000-0000-0000-000000000000}"/>
  <bookViews>
    <workbookView xWindow="-120" yWindow="-120" windowWidth="29040" windowHeight="15720" tabRatio="829" xr2:uid="{F2E1E750-B9C2-45DD-8C2B-29055C6269D9}"/>
  </bookViews>
  <sheets>
    <sheet name="RT - Formulas (Simple)" sheetId="61" r:id="rId1"/>
    <sheet name="RT - Formulas (Detailed)" sheetId="58" r:id="rId2"/>
    <sheet name="RT - Formulas (Text)" sheetId="60" r:id="rId3"/>
    <sheet name="Reporting Template" sheetId="55" r:id="rId4"/>
    <sheet name="Definitions" sheetId="63" r:id="rId5"/>
  </sheets>
  <externalReferences>
    <externalReference r:id="rId6"/>
  </externalReferences>
  <definedNames>
    <definedName name="__123Graph_A" localSheetId="4" hidden="1">[1]index!#REF!</definedName>
    <definedName name="__123Graph_A" hidden="1">[1]index!#REF!</definedName>
    <definedName name="__123Graph_B" localSheetId="4" hidden="1">[1]index!#REF!</definedName>
    <definedName name="__123Graph_B" hidden="1">[1]index!#REF!</definedName>
    <definedName name="__123Graph_X" localSheetId="4" hidden="1">[1]index!#REF!</definedName>
    <definedName name="__123Graph_X" hidden="1">[1]index!#REF!</definedName>
    <definedName name="_Fill" localSheetId="4" hidden="1">#REF!</definedName>
    <definedName name="_Fill" hidden="1">#REF!</definedName>
    <definedName name="_Key1" hidden="1">#REF!</definedName>
    <definedName name="_Key2" hidden="1">#REF!</definedName>
    <definedName name="_MatMult_A" hidden="1">#REF!</definedName>
    <definedName name="_MatMult_AxB" localSheetId="4" hidden="1">#REF!</definedName>
    <definedName name="_MatMult_AxB" hidden="1">#REF!</definedName>
    <definedName name="_MatMult_B" hidden="1">#REF!</definedName>
    <definedName name="_Order1" hidden="1">0</definedName>
    <definedName name="_Order1_1" hidden="1">0</definedName>
    <definedName name="_Order2" hidden="1">0</definedName>
    <definedName name="_Order2_1" hidden="1">0</definedName>
    <definedName name="_Sort" localSheetId="4" hidden="1">#REF!</definedName>
    <definedName name="_Sort" hidden="1">#REF!</definedName>
    <definedName name="_Table1_In1" localSheetId="4" hidden="1">#REF!</definedName>
    <definedName name="_Table1_In1" hidden="1">#REF!</definedName>
    <definedName name="_Table1_Out" localSheetId="4" hidden="1">#REF!</definedName>
    <definedName name="_Table1_Out" hidden="1">#REF!</definedName>
    <definedName name="_Table2_In1" hidden="1">#REF!</definedName>
    <definedName name="AS2DocOpenMode" hidden="1">"AS2DocumentEdit"</definedName>
    <definedName name="BLPH1" hidden="1">#REF!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TIONAL_NON_INT_INC_FDIC" hidden="1">"c6574"</definedName>
    <definedName name="IQ_ADJUSTABLE_RATE_LOANS_FDIC" hidden="1">"c6375"</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SSET_BACKED_FDIC" hidden="1">"c6301"</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CAL_Q_EST" hidden="1">"c6796"</definedName>
    <definedName name="IQ_CAL_Q_EST_REUT" hidden="1">"c6800"</definedName>
    <definedName name="IQ_CAL_Y_EST" hidden="1">"c6797"</definedName>
    <definedName name="IQ_CAL_Y_EST_REUT" hidden="1">"c6801"</definedName>
    <definedName name="IQ_CASH_DIVIDENDS_NET_INCOME_FDIC" hidden="1">"c6738"</definedName>
    <definedName name="IQ_CASH_IN_PROCESS_FDIC" hidden="1">"c6386"</definedName>
    <definedName name="IQ_CCE_FDIC" hidden="1">"c6296"</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FDIC" hidden="1">"c6350"</definedName>
    <definedName name="IQ_COMPANY_NOTE" hidden="1">"c6792"</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VEYED_TO_OTHERS_FDIC" hidden="1">"c6534"</definedName>
    <definedName name="IQ_CORE_CAPITAL_RATIO_FDIC" hidden="1">"c6745"</definedName>
    <definedName name="IQ_COST_OF_FUNDING_ASSETS_FDIC" hidden="1">"c6725"</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ENCY_COIN_DOMESTIC_FDIC" hidden="1">"c6388"</definedName>
    <definedName name="IQ_CURRENT_BENCHMARK" hidden="1">"c6780"</definedName>
    <definedName name="IQ_CURRENT_BENCHMARK_CIQID" hidden="1">"c6781"</definedName>
    <definedName name="IQ_CURRENT_BENCHMARK_MATURITY" hidden="1">"c6782"</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VIDENDS_DECLARED_COMMON_FDIC" hidden="1">"c6659"</definedName>
    <definedName name="IQ_DIVIDENDS_DECLARED_PREFERRED_FDIC" hidden="1">"c6658"</definedName>
    <definedName name="IQ_DIVIDENDS_FDIC" hidden="1">"c6660"</definedName>
    <definedName name="IQ_DNB_OTHER_EXP_INC_TAX_US" hidden="1">"c6787"</definedName>
    <definedName name="IQ_EARNING_ASSETS_FDIC" hidden="1">"c6360"</definedName>
    <definedName name="IQ_EARNING_ASSETS_YIELD_FDIC" hidden="1">"c6724"</definedName>
    <definedName name="IQ_EARNINGS_COVERAGE_NET_CHARGE_OFFS_FDIC" hidden="1">"c6735"</definedName>
    <definedName name="IQ_EFFICIENCY_RATIO_FDIC" hidden="1">"c6736"</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IMATED_ASSESSABLE_DEPOSITS_FDIC" hidden="1">"c6490"</definedName>
    <definedName name="IQ_ESTIMATED_INSURED_DEPOSITS_FDIC" hidden="1">"c6491"</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ATA_SOURCE" hidden="1">"c6788"</definedName>
    <definedName name="IQ_FISCAL_Q_EST" hidden="1">"c6794"</definedName>
    <definedName name="IQ_FISCAL_Q_EST_REUT" hidden="1">"c6798"</definedName>
    <definedName name="IQ_FISCAL_Y_EST" hidden="1">"c6795"</definedName>
    <definedName name="IQ_FISCAL_Y_EST_REUT" hidden="1">"c6799"</definedName>
    <definedName name="IQ_FIVE_YEAR_FIXED_AND_FLOATING_RATE_FDIC" hidden="1">"c6422"</definedName>
    <definedName name="IQ_FIVE_YEAR_MORTGAGE_PASS_THROUGHS_FDIC" hidden="1">"c6414"</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ULLY_INSURED_DEPOSITS_FDIC" hidden="1">"c6487"</definedName>
    <definedName name="IQ_FUTURES_FORWARD_CONTRACTS_NOTIONAL_AMOUNT_FDIC" hidden="1">"c6518"</definedName>
    <definedName name="IQ_FUTURES_FORWARD_CONTRACTS_RATE_RISK_FDIC" hidden="1">"c6508"</definedName>
    <definedName name="IQ_FX_CONTRACTS_FDIC" hidden="1">"c6517"</definedName>
    <definedName name="IQ_FX_CONTRACTS_SPOT_FDIC" hidden="1">"c6356"</definedName>
    <definedName name="IQ_GAAP_BS" hidden="1">"c6789"</definedName>
    <definedName name="IQ_GAAP_CF" hidden="1">"c6790"</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TOTAL_FDIC" hidden="1">"c6569"</definedName>
    <definedName name="IQ_INT_FED_FUNDS_FDIC" hidden="1">"c6566"</definedName>
    <definedName name="IQ_INT_FOREIGN_DEPOSITS_FDIC" hidden="1">"c6565"</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MENT_BANKING_OTHER_FEES_FDIC" hidden="1">"c6666"</definedName>
    <definedName name="IQ_IRA_KEOGH_ACCOUNTS_FDIC" hidden="1">"c6496"</definedName>
    <definedName name="IQ_ISSUED_GUARANTEED_US_FDIC" hidden="1">"c6404"</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MATURITY_ONE_YEAR_LESS_FDIC" hidden="1">"c6425"</definedName>
    <definedName name="IQ_MONEY_MARKET_DEPOSIT_ACCOUNTS_FDIC" hidden="1">"c6553"</definedName>
    <definedName name="IQ_MORTGAGE_BACKED_SECURITIES_FDIC" hidden="1">"c6402"</definedName>
    <definedName name="IQ_MORTGAGE_SERVICING_FDIC" hidden="1">"c6335"</definedName>
    <definedName name="IQ_MULTIFAMILY_RESIDENTIAL_LOANS_FDIC" hidden="1">"c6311"</definedName>
    <definedName name="IQ_NET_CHARGE_OFFS_FDIC" hidden="1">"c6641"</definedName>
    <definedName name="IQ_NET_CHARGE_OFFS_LOANS_FDIC" hidden="1">"c6751"</definedName>
    <definedName name="IQ_NET_INCOME_FDIC" hidden="1">"c6587"</definedName>
    <definedName name="IQ_NET_INT_INC_BNK_FDIC" hidden="1">"c6570"</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SSETS_FDIC" hidden="1">"c6338"</definedName>
    <definedName name="IQ_OTHER_BORROWED_FUNDS_FDIC" hidden="1">"c6345"</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INSURANCE_FEES_FDIC" hidden="1">"c6672"</definedName>
    <definedName name="IQ_OTHER_INTANGIBLE_FDIC" hidden="1">"c6337"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NON_INT_EXP_FDIC" hidden="1">"c6578"</definedName>
    <definedName name="IQ_OTHER_NON_INT_EXPENSE_FDIC" hidden="1">"c6679"</definedName>
    <definedName name="IQ_OTHER_NON_INT_INC_FDIC" hidden="1">"c6676"</definedName>
    <definedName name="IQ_OTHER_OFF_BS_LIAB_FDIC" hidden="1">"c6533"</definedName>
    <definedName name="IQ_OTHER_RE_OWNED_FDIC" hidden="1">"c6330"</definedName>
    <definedName name="IQ_OTHER_SAVINGS_DEPOSITS_FDIC" hidden="1">"c6554"</definedName>
    <definedName name="IQ_OTHER_TRANSACTIONS_FDIC" hidden="1">"c6504"</definedName>
    <definedName name="IQ_OTHER_UNUSED_COMMITMENTS_FDIC" hidden="1">"c6530"</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ERCENT_INSURED_FDIC" hidden="1">"c6374"</definedName>
    <definedName name="IQ_PLEDGED_SECURITIES_FDIC" hidden="1">"c6401"</definedName>
    <definedName name="IQ_PRE_TAX_INCOME_FDIC" hidden="1">"c6581"</definedName>
    <definedName name="IQ_PREFERRED_FDIC" hidden="1">"c6349"</definedName>
    <definedName name="IQ_PREMISES_EQUIPMENT_FDIC" hidden="1">"c6577"</definedName>
    <definedName name="IQ_PRETAX_RETURN_ASSETS_FDIC" hidden="1">"c6731"</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TATEMENTS_NET_FDIC" hidden="1">"c6500"</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FDIC" hidden="1">"c6730"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TATES_NONTRANSACTION_ACCOUNTS_FDIC" hidden="1">"c6547"</definedName>
    <definedName name="IQ_STATES_TOTAL_DEPOSITS_FDIC" hidden="1">"c6473"</definedName>
    <definedName name="IQ_STATES_TRANSACTION_ACCOUNTS_FDIC" hidden="1">"c6539"</definedName>
    <definedName name="IQ_STRATEGY_NOTE" hidden="1">"c6791"</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TAL_ASSETS_FDIC" hidden="1">"c6339"</definedName>
    <definedName name="IQ_TOTAL_CHARGE_OFFS_FDIC" hidden="1">"c6603"</definedName>
    <definedName name="IQ_TOTAL_DEBT_SECURITIES_FDIC" hidden="1">"c6410"</definedName>
    <definedName name="IQ_TOTAL_DEPOSITS_FDIC" hidden="1">"c6342"</definedName>
    <definedName name="IQ_TOTAL_EMPLOYEES_FDIC" hidden="1">"c6355"</definedName>
    <definedName name="IQ_TOTAL_LIAB_EQUITY_FDIC" hidden="1">"c6354"</definedName>
    <definedName name="IQ_TOTAL_LIABILITIES_FDIC" hidden="1">"c6348"</definedName>
    <definedName name="IQ_TOTAL_RECOVERIES_FDIC" hidden="1">"c6622"</definedName>
    <definedName name="IQ_TOTAL_REV_BNK_FDIC" hidden="1">"c6786"</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ALUE_TRADED" hidden="1">"c1519"</definedName>
    <definedName name="IQ_VC_REVENUE_FDIC" hidden="1">"c6667"</definedName>
    <definedName name="IQ_VOLATILE_LIABILITIES_FDIC" hidden="1">"c6364"</definedName>
    <definedName name="IQ_WRITTEN_OPTION_CONTRACTS_FDIC" hidden="1">"c6509"</definedName>
    <definedName name="IQ_WRITTEN_OPTION_CONTRACTS_FX_RISK_FDIC" hidden="1">"c6514"</definedName>
    <definedName name="IQ_WRITTEN_OPTION_CONTRACTS_NON_FX_IR_FDIC" hidden="1">"c6519"</definedName>
    <definedName name="IQ_YEAR_FOUNDED" hidden="1">"c6793"</definedName>
    <definedName name="kjk" localSheetId="4" hidden="1">{#N/A,#N/A,FALSE,"Spread";#N/A,#N/A,FALSE,"Weekly TD#1";#N/A,#N/A,FALSE,"Weekly TD#2";#N/A,#N/A,FALSE,"Weekly STB#1";#N/A,#N/A,FALSE,"Tickler";#N/A,#N/A,FALSE,"Weekly Report";#N/A,#N/A,FALSE,"Int@180"}</definedName>
    <definedName name="kjk" hidden="1">{#N/A,#N/A,FALSE,"Spread";#N/A,#N/A,FALSE,"Weekly TD#1";#N/A,#N/A,FALSE,"Weekly TD#2";#N/A,#N/A,FALSE,"Weekly STB#1";#N/A,#N/A,FALSE,"Tickler";#N/A,#N/A,FALSE,"Weekly Report";#N/A,#N/A,FALSE,"Int@180"}</definedName>
    <definedName name="kjk_1" localSheetId="4" hidden="1">{#N/A,#N/A,FALSE,"Spread";#N/A,#N/A,FALSE,"Weekly TD#1";#N/A,#N/A,FALSE,"Weekly TD#2";#N/A,#N/A,FALSE,"Weekly STB#1";#N/A,#N/A,FALSE,"Tickler";#N/A,#N/A,FALSE,"Weekly Report";#N/A,#N/A,FALSE,"Int@180"}</definedName>
    <definedName name="kjk_1" hidden="1">{#N/A,#N/A,FALSE,"Spread";#N/A,#N/A,FALSE,"Weekly TD#1";#N/A,#N/A,FALSE,"Weekly TD#2";#N/A,#N/A,FALSE,"Weekly STB#1";#N/A,#N/A,FALSE,"Tickler";#N/A,#N/A,FALSE,"Weekly Report";#N/A,#N/A,FALSE,"Int@180"}</definedName>
    <definedName name="KJKJ" localSheetId="4" hidden="1">{#N/A,#N/A,FALSE,"Spread";#N/A,#N/A,FALSE,"Weekly TD#1";#N/A,#N/A,FALSE,"Weekly TD#2";#N/A,#N/A,FALSE,"Weekly STB#1";#N/A,#N/A,FALSE,"Tickler";#N/A,#N/A,FALSE,"Weekly Report";#N/A,#N/A,FALSE,"Int@180"}</definedName>
    <definedName name="KJKJ" hidden="1">{#N/A,#N/A,FALSE,"Spread";#N/A,#N/A,FALSE,"Weekly TD#1";#N/A,#N/A,FALSE,"Weekly TD#2";#N/A,#N/A,FALSE,"Weekly STB#1";#N/A,#N/A,FALSE,"Tickler";#N/A,#N/A,FALSE,"Weekly Report";#N/A,#N/A,FALSE,"Int@180"}</definedName>
    <definedName name="KJKJ_1" localSheetId="4" hidden="1">{#N/A,#N/A,FALSE,"Spread";#N/A,#N/A,FALSE,"Weekly TD#1";#N/A,#N/A,FALSE,"Weekly TD#2";#N/A,#N/A,FALSE,"Weekly STB#1";#N/A,#N/A,FALSE,"Tickler";#N/A,#N/A,FALSE,"Weekly Report";#N/A,#N/A,FALSE,"Int@180"}</definedName>
    <definedName name="KJKJ_1" hidden="1">{#N/A,#N/A,FALSE,"Spread";#N/A,#N/A,FALSE,"Weekly TD#1";#N/A,#N/A,FALSE,"Weekly TD#2";#N/A,#N/A,FALSE,"Weekly STB#1";#N/A,#N/A,FALSE,"Tickler";#N/A,#N/A,FALSE,"Weekly Report";#N/A,#N/A,FALSE,"Int@180"}</definedName>
    <definedName name="_xlnm.Print_Area" localSheetId="4">Definitions!$B$2:$D$104</definedName>
    <definedName name="_xlnm.Print_Area" localSheetId="3">'Reporting Template'!$B$2:$N$150</definedName>
    <definedName name="_xlnm.Print_Area" localSheetId="1">'RT - Formulas (Detailed)'!$B$2:$O$150</definedName>
    <definedName name="_xlnm.Print_Area" localSheetId="0">'RT - Formulas (Simple)'!$B$2:$O$150</definedName>
    <definedName name="_xlnm.Print_Area" localSheetId="2">'RT - Formulas (Text)'!$B$2:$O$150</definedName>
    <definedName name="Print_Title" localSheetId="3">'Reporting Template'!$2:$8</definedName>
    <definedName name="Print_Title" localSheetId="1">'RT - Formulas (Detailed)'!$2:$8</definedName>
    <definedName name="Print_Title" localSheetId="0">'RT - Formulas (Simple)'!$2:$8</definedName>
    <definedName name="Print_Title" localSheetId="2">'RT - Formulas (Text)'!$2:$8</definedName>
    <definedName name="_xlnm.Print_Titles" localSheetId="4">Definitions!$2:$2</definedName>
    <definedName name="_xlnm.Print_Titles" localSheetId="3">'Reporting Template'!$2:$8</definedName>
    <definedName name="_xlnm.Print_Titles" localSheetId="1">'RT - Formulas (Detailed)'!$2:$8</definedName>
    <definedName name="_xlnm.Print_Titles" localSheetId="0">'RT - Formulas (Simple)'!$2:$8</definedName>
    <definedName name="_xlnm.Print_Titles" localSheetId="2">'RT - Formulas (Text)'!$2:$8</definedName>
    <definedName name="wrn.Distributions." localSheetId="4" hidden="1">{#N/A,#N/A,FALSE,"DIS Forms";#N/A,#N/A,FALSE,"WIRE FORM";#N/A,#N/A,FALSE,"Transfers"}</definedName>
    <definedName name="wrn.Distributions." hidden="1">{#N/A,#N/A,FALSE,"DIS Forms";#N/A,#N/A,FALSE,"WIRE FORM";#N/A,#N/A,FALSE,"Transfers"}</definedName>
    <definedName name="wrn.Distributions._1" localSheetId="4" hidden="1">{#N/A,#N/A,FALSE,"DIS Forms";#N/A,#N/A,FALSE,"WIRE FORM";#N/A,#N/A,FALSE,"Transfers"}</definedName>
    <definedName name="wrn.Distributions._1" hidden="1">{#N/A,#N/A,FALSE,"DIS Forms";#N/A,#N/A,FALSE,"WIRE FORM";#N/A,#N/A,FALSE,"Transfers"}</definedName>
    <definedName name="WRN.DISTRIBUTIONS.D" localSheetId="4" hidden="1">{#N/A,#N/A,FALSE,"DIS Forms";#N/A,#N/A,FALSE,"WIRE FORM";#N/A,#N/A,FALSE,"Transfers"}</definedName>
    <definedName name="WRN.DISTRIBUTIONS.D" hidden="1">{#N/A,#N/A,FALSE,"DIS Forms";#N/A,#N/A,FALSE,"WIRE FORM";#N/A,#N/A,FALSE,"Transfers"}</definedName>
    <definedName name="WRN.DISTRIBUTIONS.D_1" localSheetId="4" hidden="1">{#N/A,#N/A,FALSE,"DIS Forms";#N/A,#N/A,FALSE,"WIRE FORM";#N/A,#N/A,FALSE,"Transfers"}</definedName>
    <definedName name="WRN.DISTRIBUTIONS.D_1" hidden="1">{#N/A,#N/A,FALSE,"DIS Forms";#N/A,#N/A,FALSE,"WIRE FORM";#N/A,#N/A,FALSE,"Transfers"}</definedName>
    <definedName name="wrn.HASTAX." localSheetId="4" hidden="1">{#N/A,#N/A,FALSE,"Hastax"}</definedName>
    <definedName name="wrn.HASTAX." hidden="1">{#N/A,#N/A,FALSE,"Hastax"}</definedName>
    <definedName name="wrn.HASTAX._1" localSheetId="4" hidden="1">{#N/A,#N/A,FALSE,"Hastax"}</definedName>
    <definedName name="wrn.HASTAX._1" hidden="1">{#N/A,#N/A,FALSE,"Hastax"}</definedName>
    <definedName name="wrn.PAYMENT." localSheetId="4" hidden="1">{#N/A,#N/A,FALSE,"Rate Sheet";#N/A,#N/A,FALSE,"TCB Fee Disb";#N/A,#N/A,FALSE,"Dist Advances";#N/A,#N/A,FALSE,"Dist Servicing fee";#N/A,#N/A,FALSE,"Dist excess";#N/A,#N/A,FALSE,"Wire to ICON";#N/A,#N/A,FALSE,"Dist Excluded"}</definedName>
    <definedName name="wrn.PAYMENT." hidden="1">{#N/A,#N/A,FALSE,"Rate Sheet";#N/A,#N/A,FALSE,"TCB Fee Disb";#N/A,#N/A,FALSE,"Dist Advances";#N/A,#N/A,FALSE,"Dist Servicing fee";#N/A,#N/A,FALSE,"Dist excess";#N/A,#N/A,FALSE,"Wire to ICON";#N/A,#N/A,FALSE,"Dist Excluded"}</definedName>
    <definedName name="wrn.Payment._.Forms." localSheetId="4" hidden="1">{#N/A,#N/A,FALSE,"Cash Transfers";#N/A,#N/A,FALSE,"Dist from Collateral";#N/A,#N/A,FALSE,"Dist for Servicing fee";#N/A,#N/A,FALSE,"Wire from Collateral";#N/A,#N/A,FALSE,"Wire for Servicing Fee";#N/A,#N/A,FALSE,"Rate Sheet";#N/A,#N/A,FALSE,"Rate Sheet";#N/A,#N/A,FALSE,"Trans-Class A Res"}</definedName>
    <definedName name="wrn.Payment._.Forms." hidden="1">{#N/A,#N/A,FALSE,"Cash Transfers";#N/A,#N/A,FALSE,"Dist from Collateral";#N/A,#N/A,FALSE,"Dist for Servicing fee";#N/A,#N/A,FALSE,"Wire from Collateral";#N/A,#N/A,FALSE,"Wire for Servicing Fee";#N/A,#N/A,FALSE,"Rate Sheet";#N/A,#N/A,FALSE,"Rate Sheet";#N/A,#N/A,FALSE,"Trans-Class A Res"}</definedName>
    <definedName name="wrn.Payment._.Forms._1" localSheetId="4" hidden="1">{#N/A,#N/A,FALSE,"Cash Transfers";#N/A,#N/A,FALSE,"Dist from Collateral";#N/A,#N/A,FALSE,"Dist for Servicing fee";#N/A,#N/A,FALSE,"Wire from Collateral";#N/A,#N/A,FALSE,"Wire for Servicing Fee";#N/A,#N/A,FALSE,"Rate Sheet";#N/A,#N/A,FALSE,"Rate Sheet";#N/A,#N/A,FALSE,"Trans-Class A Res"}</definedName>
    <definedName name="wrn.Payment._.Forms._1" hidden="1">{#N/A,#N/A,FALSE,"Cash Transfers";#N/A,#N/A,FALSE,"Dist from Collateral";#N/A,#N/A,FALSE,"Dist for Servicing fee";#N/A,#N/A,FALSE,"Wire from Collateral";#N/A,#N/A,FALSE,"Wire for Servicing Fee";#N/A,#N/A,FALSE,"Rate Sheet";#N/A,#N/A,FALSE,"Rate Sheet";#N/A,#N/A,FALSE,"Trans-Class A Res"}</definedName>
    <definedName name="WRN.PAYMENT._.FORMS.S" localSheetId="4" hidden="1">{#N/A,#N/A,FALSE,"Cash Transfers";#N/A,#N/A,FALSE,"Dist from Collateral";#N/A,#N/A,FALSE,"Dist for Servicing fee";#N/A,#N/A,FALSE,"Wire from Collateral";#N/A,#N/A,FALSE,"Wire for Servicing Fee";#N/A,#N/A,FALSE,"Rate Sheet";#N/A,#N/A,FALSE,"Rate Sheet";#N/A,#N/A,FALSE,"Trans-Class A Res"}</definedName>
    <definedName name="WRN.PAYMENT._.FORMS.S" hidden="1">{#N/A,#N/A,FALSE,"Cash Transfers";#N/A,#N/A,FALSE,"Dist from Collateral";#N/A,#N/A,FALSE,"Dist for Servicing fee";#N/A,#N/A,FALSE,"Wire from Collateral";#N/A,#N/A,FALSE,"Wire for Servicing Fee";#N/A,#N/A,FALSE,"Rate Sheet";#N/A,#N/A,FALSE,"Rate Sheet";#N/A,#N/A,FALSE,"Trans-Class A Res"}</definedName>
    <definedName name="WRN.PAYMENT._.FORMS.S_1" localSheetId="4" hidden="1">{#N/A,#N/A,FALSE,"Cash Transfers";#N/A,#N/A,FALSE,"Dist from Collateral";#N/A,#N/A,FALSE,"Dist for Servicing fee";#N/A,#N/A,FALSE,"Wire from Collateral";#N/A,#N/A,FALSE,"Wire for Servicing Fee";#N/A,#N/A,FALSE,"Rate Sheet";#N/A,#N/A,FALSE,"Rate Sheet";#N/A,#N/A,FALSE,"Trans-Class A Res"}</definedName>
    <definedName name="WRN.PAYMENT._.FORMS.S_1" hidden="1">{#N/A,#N/A,FALSE,"Cash Transfers";#N/A,#N/A,FALSE,"Dist from Collateral";#N/A,#N/A,FALSE,"Dist for Servicing fee";#N/A,#N/A,FALSE,"Wire from Collateral";#N/A,#N/A,FALSE,"Wire for Servicing Fee";#N/A,#N/A,FALSE,"Rate Sheet";#N/A,#N/A,FALSE,"Rate Sheet";#N/A,#N/A,FALSE,"Trans-Class A Res"}</definedName>
    <definedName name="wrn.PAYMENT._1" localSheetId="4" hidden="1">{#N/A,#N/A,FALSE,"Rate Sheet";#N/A,#N/A,FALSE,"TCB Fee Disb";#N/A,#N/A,FALSE,"Dist Advances";#N/A,#N/A,FALSE,"Dist Servicing fee";#N/A,#N/A,FALSE,"Dist excess";#N/A,#N/A,FALSE,"Wire to ICON";#N/A,#N/A,FALSE,"Dist Excluded"}</definedName>
    <definedName name="wrn.PAYMENT._1" hidden="1">{#N/A,#N/A,FALSE,"Rate Sheet";#N/A,#N/A,FALSE,"TCB Fee Disb";#N/A,#N/A,FALSE,"Dist Advances";#N/A,#N/A,FALSE,"Dist Servicing fee";#N/A,#N/A,FALSE,"Dist excess";#N/A,#N/A,FALSE,"Wire to ICON";#N/A,#N/A,FALSE,"Dist Excluded"}</definedName>
    <definedName name="WRN.PAYMENT.T" localSheetId="4" hidden="1">{#N/A,#N/A,FALSE,"Rate Sheet";#N/A,#N/A,FALSE,"TCB Fee Disb";#N/A,#N/A,FALSE,"Dist Advances";#N/A,#N/A,FALSE,"Dist Servicing fee";#N/A,#N/A,FALSE,"Dist excess";#N/A,#N/A,FALSE,"Wire to ICON";#N/A,#N/A,FALSE,"Dist Excluded"}</definedName>
    <definedName name="WRN.PAYMENT.T" hidden="1">{#N/A,#N/A,FALSE,"Rate Sheet";#N/A,#N/A,FALSE,"TCB Fee Disb";#N/A,#N/A,FALSE,"Dist Advances";#N/A,#N/A,FALSE,"Dist Servicing fee";#N/A,#N/A,FALSE,"Dist excess";#N/A,#N/A,FALSE,"Wire to ICON";#N/A,#N/A,FALSE,"Dist Excluded"}</definedName>
    <definedName name="WRN.PAYMENT.T_1" localSheetId="4" hidden="1">{#N/A,#N/A,FALSE,"Rate Sheet";#N/A,#N/A,FALSE,"TCB Fee Disb";#N/A,#N/A,FALSE,"Dist Advances";#N/A,#N/A,FALSE,"Dist Servicing fee";#N/A,#N/A,FALSE,"Dist excess";#N/A,#N/A,FALSE,"Wire to ICON";#N/A,#N/A,FALSE,"Dist Excluded"}</definedName>
    <definedName name="WRN.PAYMENT.T_1" hidden="1">{#N/A,#N/A,FALSE,"Rate Sheet";#N/A,#N/A,FALSE,"TCB Fee Disb";#N/A,#N/A,FALSE,"Dist Advances";#N/A,#N/A,FALSE,"Dist Servicing fee";#N/A,#N/A,FALSE,"Dist excess";#N/A,#N/A,FALSE,"Wire to ICON";#N/A,#N/A,FALSE,"Dist Excluded"}</definedName>
    <definedName name="wrn.PierOne." localSheetId="4" hidden="1">{#N/A,#N/A,FALSE,"Wireform";#N/A,#N/A,FALSE,"Disbursement";#N/A,#N/A,FALSE,"Transfers"}</definedName>
    <definedName name="wrn.PierOne." hidden="1">{#N/A,#N/A,FALSE,"Wireform";#N/A,#N/A,FALSE,"Disbursement";#N/A,#N/A,FALSE,"Transfers"}</definedName>
    <definedName name="wrn.PierOne._1" localSheetId="4" hidden="1">{#N/A,#N/A,FALSE,"Wireform";#N/A,#N/A,FALSE,"Disbursement";#N/A,#N/A,FALSE,"Transfers"}</definedName>
    <definedName name="wrn.PierOne._1" hidden="1">{#N/A,#N/A,FALSE,"Wireform";#N/A,#N/A,FALSE,"Disbursement";#N/A,#N/A,FALSE,"Transfers"}</definedName>
    <definedName name="wrn.Print._.All." localSheetId="4"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_1" localSheetId="4"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All._1" hidden="1">{#N/A,#N/A,FALSE,"Input Data Sheet";#N/A,#N/A,FALSE,"Turnover";#N/A,#N/A,FALSE,"NSAR";#N/A,#N/A,FALSE,"NAV Rollforward";#N/A,#N/A,FALSE,"Ratios-HUB";#N/A,#N/A,FALSE,"Ratios-Marathon";#N/A,#N/A,FALSE,"Ratios - Traditional";#N/A,#N/A,FALSE,"Ratios - Classic";#N/A,#N/A,FALSE,"Share Proof-Marathon";#N/A,#N/A,FALSE,"Share Proof-Traditional";#N/A,#N/A,FALSE,"Share Proof - Classic";#N/A,#N/A,FALSE,"Per Share-Marathon";#N/A,#N/A,FALSE,"Per Share-Traditional";#N/A,#N/A,FALSE,"Per Share-Classic";#N/A,#N/A,FALSE,"Capital Roll - Hub";#N/A,#N/A,FALSE,"Capital Roll - Spokes";#N/A,#N/A,FALSE,"Hastax"}</definedName>
    <definedName name="wrn.Print._.Classic." localSheetId="4" hidden="1">{#N/A,#N/A,FALSE,"Ratios - Classic";#N/A,#N/A,FALSE,"Share Proof - Classic";#N/A,#N/A,FALSE,"Per Share-Classic"}</definedName>
    <definedName name="wrn.Print._.Classic." hidden="1">{#N/A,#N/A,FALSE,"Ratios - Classic";#N/A,#N/A,FALSE,"Share Proof - Classic";#N/A,#N/A,FALSE,"Per Share-Classic"}</definedName>
    <definedName name="wrn.Print._.Classic._1" localSheetId="4" hidden="1">{#N/A,#N/A,FALSE,"Ratios - Classic";#N/A,#N/A,FALSE,"Share Proof - Classic";#N/A,#N/A,FALSE,"Per Share-Classic"}</definedName>
    <definedName name="wrn.Print._.Classic._1" hidden="1">{#N/A,#N/A,FALSE,"Ratios - Classic";#N/A,#N/A,FALSE,"Share Proof - Classic";#N/A,#N/A,FALSE,"Per Share-Classic"}</definedName>
    <definedName name="wrn.Print._.Hub." localSheetId="4" hidden="1">{#N/A,#N/A,FALSE,"Input Data Sheet";#N/A,#N/A,FALSE,"Turnover";#N/A,#N/A,FALSE,"NSAR";#N/A,#N/A,FALSE,"Ratios-HUB";#N/A,#N/A,FALSE,"Capital Roll - Hub"}</definedName>
    <definedName name="wrn.Print._.Hub." hidden="1">{#N/A,#N/A,FALSE,"Input Data Sheet";#N/A,#N/A,FALSE,"Turnover";#N/A,#N/A,FALSE,"NSAR";#N/A,#N/A,FALSE,"Ratios-HUB";#N/A,#N/A,FALSE,"Capital Roll - Hub"}</definedName>
    <definedName name="wrn.Print._.Hub._1" localSheetId="4" hidden="1">{#N/A,#N/A,FALSE,"Input Data Sheet";#N/A,#N/A,FALSE,"Turnover";#N/A,#N/A,FALSE,"NSAR";#N/A,#N/A,FALSE,"Ratios-HUB";#N/A,#N/A,FALSE,"Capital Roll - Hub"}</definedName>
    <definedName name="wrn.Print._.Hub._1" hidden="1">{#N/A,#N/A,FALSE,"Input Data Sheet";#N/A,#N/A,FALSE,"Turnover";#N/A,#N/A,FALSE,"NSAR";#N/A,#N/A,FALSE,"Ratios-HUB";#N/A,#N/A,FALSE,"Capital Roll - Hub"}</definedName>
    <definedName name="wrn.Print._.Marathon." localSheetId="4" hidden="1">{#N/A,#N/A,FALSE,"Ratios-Marathon";#N/A,#N/A,FALSE,"Share Proof-Marathon";#N/A,#N/A,FALSE,"Per Share-Marathon"}</definedName>
    <definedName name="wrn.Print._.Marathon." hidden="1">{#N/A,#N/A,FALSE,"Ratios-Marathon";#N/A,#N/A,FALSE,"Share Proof-Marathon";#N/A,#N/A,FALSE,"Per Share-Marathon"}</definedName>
    <definedName name="wrn.Print._.Marathon._1" localSheetId="4" hidden="1">{#N/A,#N/A,FALSE,"Ratios-Marathon";#N/A,#N/A,FALSE,"Share Proof-Marathon";#N/A,#N/A,FALSE,"Per Share-Marathon"}</definedName>
    <definedName name="wrn.Print._.Marathon._1" hidden="1">{#N/A,#N/A,FALSE,"Ratios-Marathon";#N/A,#N/A,FALSE,"Share Proof-Marathon";#N/A,#N/A,FALSE,"Per Share-Marathon"}</definedName>
    <definedName name="wrn.Print._.Medallion." localSheetId="4" hidden="1">{#N/A,#N/A,FALSE,"Ratios - Medallion Class A";#N/A,#N/A,FALSE,"Ratios - Medallion Class B";#N/A,#N/A,FALSE,"Share Proof - Medallion A";#N/A,#N/A,FALSE,"Share Proof - Medallion B";#N/A,#N/A,FALSE,"Per Share-Medallion A";#N/A,#N/A,FALSE,"Per Share-Medallion B"}</definedName>
    <definedName name="wrn.Print._.Medallion." hidden="1">{#N/A,#N/A,FALSE,"Ratios - Medallion Class A";#N/A,#N/A,FALSE,"Ratios - Medallion Class B";#N/A,#N/A,FALSE,"Share Proof - Medallion A";#N/A,#N/A,FALSE,"Share Proof - Medallion B";#N/A,#N/A,FALSE,"Per Share-Medallion A";#N/A,#N/A,FALSE,"Per Share-Medallion B"}</definedName>
    <definedName name="wrn.Print._.Medallion._1" localSheetId="4" hidden="1">{#N/A,#N/A,FALSE,"Ratios - Medallion Class A";#N/A,#N/A,FALSE,"Ratios - Medallion Class B";#N/A,#N/A,FALSE,"Share Proof - Medallion A";#N/A,#N/A,FALSE,"Share Proof - Medallion B";#N/A,#N/A,FALSE,"Per Share-Medallion A";#N/A,#N/A,FALSE,"Per Share-Medallion B"}</definedName>
    <definedName name="wrn.Print._.Medallion._1" hidden="1">{#N/A,#N/A,FALSE,"Ratios - Medallion Class A";#N/A,#N/A,FALSE,"Ratios - Medallion Class B";#N/A,#N/A,FALSE,"Share Proof - Medallion A";#N/A,#N/A,FALSE,"Share Proof - Medallion B";#N/A,#N/A,FALSE,"Per Share-Medallion A";#N/A,#N/A,FALSE,"Per Share-Medallion B"}</definedName>
    <definedName name="wrn.Print._.Spokes." localSheetId="4" hidden="1">{#N/A,#N/A,FALSE,"Input Data Sheet";#N/A,#N/A,FALSE,"NAV rollforward";#N/A,#N/A,FALSE,"Capital Roll - Spokes";#N/A,#N/A,FALSE,"Hastax"}</definedName>
    <definedName name="wrn.Print._.Spokes." hidden="1">{#N/A,#N/A,FALSE,"Input Data Sheet";#N/A,#N/A,FALSE,"NAV rollforward";#N/A,#N/A,FALSE,"Capital Roll - Spokes";#N/A,#N/A,FALSE,"Hastax"}</definedName>
    <definedName name="wrn.Print._.Spokes._1" localSheetId="4" hidden="1">{#N/A,#N/A,FALSE,"Input Data Sheet";#N/A,#N/A,FALSE,"NAV rollforward";#N/A,#N/A,FALSE,"Capital Roll - Spokes";#N/A,#N/A,FALSE,"Hastax"}</definedName>
    <definedName name="wrn.Print._.Spokes._1" hidden="1">{#N/A,#N/A,FALSE,"Input Data Sheet";#N/A,#N/A,FALSE,"NAV rollforward";#N/A,#N/A,FALSE,"Capital Roll - Spokes";#N/A,#N/A,FALSE,"Hastax"}</definedName>
    <definedName name="wrn.Print._.Traditional." localSheetId="4" hidden="1">{#N/A,#N/A,FALSE,"Ratios - Traditional";#N/A,#N/A,FALSE,"Share Proof-Traditional";#N/A,#N/A,FALSE,"Per Share-Traditional"}</definedName>
    <definedName name="wrn.Print._.Traditional." hidden="1">{#N/A,#N/A,FALSE,"Ratios - Traditional";#N/A,#N/A,FALSE,"Share Proof-Traditional";#N/A,#N/A,FALSE,"Per Share-Traditional"}</definedName>
    <definedName name="wrn.Print._.Traditional._1" localSheetId="4" hidden="1">{#N/A,#N/A,FALSE,"Ratios - Traditional";#N/A,#N/A,FALSE,"Share Proof-Traditional";#N/A,#N/A,FALSE,"Per Share-Traditional"}</definedName>
    <definedName name="wrn.Print._.Traditional._1" hidden="1">{#N/A,#N/A,FALSE,"Ratios - Traditional";#N/A,#N/A,FALSE,"Share Proof-Traditional";#N/A,#N/A,FALSE,"Per Share-Traditional"}</definedName>
    <definedName name="wrn.Weekly._.Transaction." localSheetId="4" hidden="1">{#N/A,#N/A,FALSE,"Spread";#N/A,#N/A,FALSE,"Weekly TD#1";#N/A,#N/A,FALSE,"Weekly TD#2";#N/A,#N/A,FALSE,"Weekly STB#1";#N/A,#N/A,FALSE,"Tickler";#N/A,#N/A,FALSE,"Weekly Report";#N/A,#N/A,FALSE,"Int@180"}</definedName>
    <definedName name="wrn.Weekly._.Transaction." hidden="1">{#N/A,#N/A,FALSE,"Spread";#N/A,#N/A,FALSE,"Weekly TD#1";#N/A,#N/A,FALSE,"Weekly TD#2";#N/A,#N/A,FALSE,"Weekly STB#1";#N/A,#N/A,FALSE,"Tickler";#N/A,#N/A,FALSE,"Weekly Report";#N/A,#N/A,FALSE,"Int@180"}</definedName>
    <definedName name="wrn.Weekly._.Transaction._1" localSheetId="4" hidden="1">{#N/A,#N/A,FALSE,"Spread";#N/A,#N/A,FALSE,"Weekly TD#1";#N/A,#N/A,FALSE,"Weekly TD#2";#N/A,#N/A,FALSE,"Weekly STB#1";#N/A,#N/A,FALSE,"Tickler";#N/A,#N/A,FALSE,"Weekly Report";#N/A,#N/A,FALSE,"Int@180"}</definedName>
    <definedName name="wrn.Weekly._.Transaction._1" hidden="1">{#N/A,#N/A,FALSE,"Spread";#N/A,#N/A,FALSE,"Weekly TD#1";#N/A,#N/A,FALSE,"Weekly TD#2";#N/A,#N/A,FALSE,"Weekly STB#1";#N/A,#N/A,FALSE,"Tickler";#N/A,#N/A,FALSE,"Weekly Report";#N/A,#N/A,FALSE,"Int@180"}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4" i="60" l="1"/>
  <c r="F114" i="61"/>
  <c r="F104" i="61"/>
  <c r="F100" i="61"/>
  <c r="F81" i="58"/>
  <c r="F18" i="58"/>
  <c r="F95" i="58" s="1"/>
  <c r="F103" i="58"/>
  <c r="F100" i="58"/>
  <c r="F131" i="58"/>
  <c r="F129" i="58"/>
  <c r="J108" i="61"/>
  <c r="F114" i="58"/>
  <c r="F94" i="58"/>
  <c r="F91" i="58"/>
  <c r="F85" i="58"/>
  <c r="F84" i="58"/>
  <c r="F83" i="58"/>
  <c r="F82" i="58"/>
  <c r="F79" i="58"/>
  <c r="F77" i="58"/>
  <c r="F62" i="58"/>
  <c r="F104" i="58" l="1"/>
  <c r="F34" i="58"/>
  <c r="F32" i="58"/>
  <c r="F25" i="58"/>
  <c r="F18" i="61"/>
  <c r="N94" i="61"/>
  <c r="M94" i="61"/>
  <c r="L94" i="61"/>
  <c r="K94" i="61"/>
  <c r="J94" i="61"/>
  <c r="I94" i="61"/>
  <c r="H94" i="61"/>
  <c r="G94" i="61"/>
  <c r="F94" i="61"/>
  <c r="N85" i="61"/>
  <c r="M85" i="61"/>
  <c r="L85" i="61"/>
  <c r="K85" i="61"/>
  <c r="J85" i="61"/>
  <c r="I85" i="61"/>
  <c r="H85" i="61"/>
  <c r="G85" i="61"/>
  <c r="F85" i="61"/>
  <c r="N81" i="61"/>
  <c r="M81" i="61"/>
  <c r="L81" i="61"/>
  <c r="K81" i="61"/>
  <c r="J81" i="61"/>
  <c r="I81" i="61"/>
  <c r="H81" i="61"/>
  <c r="G81" i="61"/>
  <c r="F81" i="61"/>
  <c r="N94" i="58"/>
  <c r="M94" i="58"/>
  <c r="L94" i="58"/>
  <c r="K94" i="58"/>
  <c r="J94" i="58"/>
  <c r="I94" i="58"/>
  <c r="H94" i="58"/>
  <c r="G94" i="58"/>
  <c r="N85" i="58"/>
  <c r="M85" i="58"/>
  <c r="L85" i="58"/>
  <c r="K85" i="58"/>
  <c r="J85" i="58"/>
  <c r="I85" i="58"/>
  <c r="H85" i="58"/>
  <c r="G85" i="58"/>
  <c r="N81" i="58"/>
  <c r="M81" i="58"/>
  <c r="L81" i="58"/>
  <c r="K81" i="58"/>
  <c r="J81" i="58"/>
  <c r="I81" i="58"/>
  <c r="H81" i="58"/>
  <c r="G81" i="58"/>
  <c r="N94" i="60"/>
  <c r="M94" i="60"/>
  <c r="L94" i="60"/>
  <c r="K94" i="60"/>
  <c r="J94" i="60"/>
  <c r="I94" i="60"/>
  <c r="H94" i="60"/>
  <c r="G94" i="60"/>
  <c r="F94" i="60"/>
  <c r="N85" i="60"/>
  <c r="M85" i="60"/>
  <c r="L85" i="60"/>
  <c r="K85" i="60"/>
  <c r="J85" i="60"/>
  <c r="I85" i="60"/>
  <c r="H85" i="60"/>
  <c r="G85" i="60"/>
  <c r="F85" i="60"/>
  <c r="N81" i="60"/>
  <c r="M81" i="60"/>
  <c r="L81" i="60"/>
  <c r="K81" i="60"/>
  <c r="J81" i="60"/>
  <c r="I81" i="60"/>
  <c r="H81" i="60"/>
  <c r="G81" i="60"/>
  <c r="F81" i="60"/>
  <c r="M94" i="55"/>
  <c r="L94" i="55"/>
  <c r="K94" i="55"/>
  <c r="J94" i="55"/>
  <c r="I94" i="55"/>
  <c r="H94" i="55"/>
  <c r="G94" i="55"/>
  <c r="F94" i="55"/>
  <c r="E94" i="55"/>
  <c r="M85" i="55"/>
  <c r="L85" i="55"/>
  <c r="K85" i="55"/>
  <c r="J85" i="55"/>
  <c r="I85" i="55"/>
  <c r="H85" i="55"/>
  <c r="G85" i="55"/>
  <c r="F85" i="55"/>
  <c r="E85" i="55"/>
  <c r="M81" i="55"/>
  <c r="L81" i="55"/>
  <c r="K81" i="55"/>
  <c r="J81" i="55"/>
  <c r="I81" i="55"/>
  <c r="H81" i="55"/>
  <c r="G81" i="55"/>
  <c r="F81" i="55"/>
  <c r="E81" i="55"/>
  <c r="N131" i="61" l="1"/>
  <c r="M131" i="61"/>
  <c r="L131" i="61"/>
  <c r="K131" i="61"/>
  <c r="J131" i="61"/>
  <c r="I131" i="61"/>
  <c r="N129" i="61"/>
  <c r="M129" i="61"/>
  <c r="L129" i="61"/>
  <c r="K129" i="61"/>
  <c r="J129" i="61"/>
  <c r="I129" i="61"/>
  <c r="H129" i="61"/>
  <c r="H131" i="61" s="1"/>
  <c r="G129" i="61"/>
  <c r="G131" i="61" s="1"/>
  <c r="F129" i="61"/>
  <c r="F131" i="61" s="1"/>
  <c r="N114" i="61"/>
  <c r="M114" i="61"/>
  <c r="L114" i="61"/>
  <c r="K114" i="61"/>
  <c r="J114" i="61"/>
  <c r="I114" i="61"/>
  <c r="H114" i="61"/>
  <c r="G114" i="61"/>
  <c r="N109" i="61"/>
  <c r="K109" i="61"/>
  <c r="H109" i="61"/>
  <c r="N108" i="61"/>
  <c r="M108" i="61"/>
  <c r="K108" i="61"/>
  <c r="H108" i="61"/>
  <c r="G108" i="61"/>
  <c r="L107" i="61"/>
  <c r="I107" i="61"/>
  <c r="F107" i="61"/>
  <c r="N103" i="61"/>
  <c r="M103" i="61"/>
  <c r="L103" i="61"/>
  <c r="K103" i="61"/>
  <c r="J103" i="61"/>
  <c r="I103" i="61"/>
  <c r="H103" i="61"/>
  <c r="G103" i="61"/>
  <c r="F103" i="61"/>
  <c r="N100" i="61"/>
  <c r="M100" i="61"/>
  <c r="L100" i="61"/>
  <c r="K100" i="61"/>
  <c r="J100" i="61"/>
  <c r="I100" i="61"/>
  <c r="H100" i="61"/>
  <c r="G100" i="61"/>
  <c r="N90" i="61"/>
  <c r="M90" i="61"/>
  <c r="L90" i="61"/>
  <c r="K90" i="61"/>
  <c r="J90" i="61"/>
  <c r="I90" i="61"/>
  <c r="H90" i="61"/>
  <c r="G90" i="61"/>
  <c r="F90" i="61"/>
  <c r="J84" i="61"/>
  <c r="I84" i="61"/>
  <c r="H84" i="61"/>
  <c r="G84" i="61"/>
  <c r="F84" i="61"/>
  <c r="N83" i="61"/>
  <c r="J80" i="61"/>
  <c r="I80" i="61"/>
  <c r="N77" i="61"/>
  <c r="N84" i="61" s="1"/>
  <c r="M77" i="61"/>
  <c r="M84" i="61" s="1"/>
  <c r="L77" i="61"/>
  <c r="L80" i="61" s="1"/>
  <c r="K77" i="61"/>
  <c r="K84" i="61" s="1"/>
  <c r="J77" i="61"/>
  <c r="I77" i="61"/>
  <c r="H77" i="61"/>
  <c r="H80" i="61" s="1"/>
  <c r="G77" i="61"/>
  <c r="G80" i="61" s="1"/>
  <c r="F77" i="61"/>
  <c r="F80" i="61" s="1"/>
  <c r="N76" i="61"/>
  <c r="N79" i="61" s="1"/>
  <c r="M76" i="61"/>
  <c r="M79" i="61" s="1"/>
  <c r="L76" i="61"/>
  <c r="L79" i="61" s="1"/>
  <c r="K76" i="61"/>
  <c r="K79" i="61" s="1"/>
  <c r="J76" i="61"/>
  <c r="J79" i="61" s="1"/>
  <c r="I76" i="61"/>
  <c r="I79" i="61" s="1"/>
  <c r="H76" i="61"/>
  <c r="H79" i="61" s="1"/>
  <c r="G76" i="61"/>
  <c r="G79" i="61" s="1"/>
  <c r="F76" i="61"/>
  <c r="F79" i="61" s="1"/>
  <c r="N62" i="61"/>
  <c r="M62" i="61"/>
  <c r="N61" i="61"/>
  <c r="M61" i="61"/>
  <c r="L61" i="61"/>
  <c r="K61" i="61"/>
  <c r="J61" i="61"/>
  <c r="I61" i="61"/>
  <c r="H61" i="61"/>
  <c r="G61" i="61"/>
  <c r="F61" i="61"/>
  <c r="N59" i="61"/>
  <c r="M59" i="61"/>
  <c r="L59" i="61"/>
  <c r="K59" i="61"/>
  <c r="J59" i="61"/>
  <c r="I59" i="61"/>
  <c r="H59" i="61"/>
  <c r="G59" i="61"/>
  <c r="F59" i="61"/>
  <c r="N34" i="61"/>
  <c r="M34" i="61"/>
  <c r="L34" i="61"/>
  <c r="L62" i="61" s="1"/>
  <c r="K34" i="61"/>
  <c r="K62" i="61" s="1"/>
  <c r="J34" i="61"/>
  <c r="J62" i="61" s="1"/>
  <c r="I34" i="61"/>
  <c r="I82" i="61" s="1"/>
  <c r="I91" i="61" s="1"/>
  <c r="I95" i="61" s="1"/>
  <c r="I104" i="61" s="1"/>
  <c r="H34" i="61"/>
  <c r="H62" i="61" s="1"/>
  <c r="N32" i="61"/>
  <c r="M32" i="61"/>
  <c r="M83" i="61" s="1"/>
  <c r="L32" i="61"/>
  <c r="L83" i="61" s="1"/>
  <c r="K32" i="61"/>
  <c r="K83" i="61" s="1"/>
  <c r="J32" i="61"/>
  <c r="J83" i="61" s="1"/>
  <c r="I32" i="61"/>
  <c r="I83" i="61" s="1"/>
  <c r="H32" i="61"/>
  <c r="H83" i="61" s="1"/>
  <c r="G32" i="61"/>
  <c r="G34" i="61" s="1"/>
  <c r="F32" i="61"/>
  <c r="F34" i="61" s="1"/>
  <c r="F62" i="61" s="1"/>
  <c r="N25" i="61"/>
  <c r="N82" i="61" s="1"/>
  <c r="N91" i="61" s="1"/>
  <c r="N95" i="61" s="1"/>
  <c r="N104" i="61" s="1"/>
  <c r="M25" i="61"/>
  <c r="M82" i="61" s="1"/>
  <c r="M91" i="61" s="1"/>
  <c r="M95" i="61" s="1"/>
  <c r="M104" i="61" s="1"/>
  <c r="L25" i="61"/>
  <c r="L82" i="61" s="1"/>
  <c r="L91" i="61" s="1"/>
  <c r="L95" i="61" s="1"/>
  <c r="L104" i="61" s="1"/>
  <c r="K25" i="61"/>
  <c r="K82" i="61" s="1"/>
  <c r="K91" i="61" s="1"/>
  <c r="K95" i="61" s="1"/>
  <c r="K104" i="61" s="1"/>
  <c r="J25" i="61"/>
  <c r="J82" i="61" s="1"/>
  <c r="J91" i="61" s="1"/>
  <c r="J95" i="61" s="1"/>
  <c r="J104" i="61" s="1"/>
  <c r="I25" i="61"/>
  <c r="H25" i="61"/>
  <c r="G25" i="61"/>
  <c r="F25" i="61"/>
  <c r="F82" i="61" s="1"/>
  <c r="F91" i="61" s="1"/>
  <c r="N18" i="61"/>
  <c r="M18" i="61"/>
  <c r="L18" i="61"/>
  <c r="K18" i="61"/>
  <c r="J18" i="61"/>
  <c r="I18" i="61"/>
  <c r="H18" i="61"/>
  <c r="G18" i="61"/>
  <c r="N8" i="61"/>
  <c r="M8" i="61"/>
  <c r="L8" i="61"/>
  <c r="K8" i="61"/>
  <c r="J8" i="61"/>
  <c r="I8" i="61"/>
  <c r="H8" i="61"/>
  <c r="G8" i="61"/>
  <c r="F8" i="61"/>
  <c r="N7" i="61"/>
  <c r="M7" i="61"/>
  <c r="L7" i="61"/>
  <c r="K7" i="61"/>
  <c r="J7" i="61"/>
  <c r="I7" i="61"/>
  <c r="H7" i="61"/>
  <c r="G7" i="61"/>
  <c r="F7" i="61"/>
  <c r="F95" i="61" l="1"/>
  <c r="G82" i="61"/>
  <c r="G91" i="61" s="1"/>
  <c r="G95" i="61" s="1"/>
  <c r="G104" i="61" s="1"/>
  <c r="G62" i="61"/>
  <c r="N80" i="61"/>
  <c r="L84" i="61"/>
  <c r="F83" i="61"/>
  <c r="G83" i="61"/>
  <c r="H82" i="61"/>
  <c r="H91" i="61" s="1"/>
  <c r="H95" i="61" s="1"/>
  <c r="H104" i="61" s="1"/>
  <c r="K80" i="61"/>
  <c r="M80" i="61"/>
  <c r="I62" i="61"/>
  <c r="N131" i="60"/>
  <c r="M131" i="60"/>
  <c r="L131" i="60"/>
  <c r="K131" i="60"/>
  <c r="J131" i="60"/>
  <c r="I131" i="60"/>
  <c r="H131" i="60"/>
  <c r="G131" i="60"/>
  <c r="N129" i="60"/>
  <c r="M129" i="60"/>
  <c r="L129" i="60"/>
  <c r="K129" i="60"/>
  <c r="J129" i="60"/>
  <c r="I129" i="60"/>
  <c r="H129" i="60"/>
  <c r="G129" i="60"/>
  <c r="F129" i="60"/>
  <c r="F131" i="60" s="1"/>
  <c r="N114" i="60"/>
  <c r="M114" i="60"/>
  <c r="L114" i="60"/>
  <c r="K114" i="60"/>
  <c r="J114" i="60"/>
  <c r="I114" i="60"/>
  <c r="H114" i="60"/>
  <c r="G114" i="60"/>
  <c r="N109" i="60"/>
  <c r="K109" i="60"/>
  <c r="H109" i="60"/>
  <c r="N108" i="60"/>
  <c r="M108" i="60"/>
  <c r="K108" i="60"/>
  <c r="J108" i="60"/>
  <c r="H108" i="60"/>
  <c r="G108" i="60"/>
  <c r="L107" i="60"/>
  <c r="I107" i="60"/>
  <c r="F107" i="60"/>
  <c r="N103" i="60"/>
  <c r="M103" i="60"/>
  <c r="L103" i="60"/>
  <c r="K103" i="60"/>
  <c r="J103" i="60"/>
  <c r="I103" i="60"/>
  <c r="H103" i="60"/>
  <c r="G103" i="60"/>
  <c r="N100" i="60"/>
  <c r="M100" i="60"/>
  <c r="L100" i="60"/>
  <c r="K100" i="60"/>
  <c r="J100" i="60"/>
  <c r="I100" i="60"/>
  <c r="H100" i="60"/>
  <c r="G100" i="60"/>
  <c r="F100" i="60"/>
  <c r="F103" i="60" s="1"/>
  <c r="N90" i="60"/>
  <c r="M90" i="60"/>
  <c r="L90" i="60"/>
  <c r="K90" i="60"/>
  <c r="J90" i="60"/>
  <c r="I90" i="60"/>
  <c r="H90" i="60"/>
  <c r="G90" i="60"/>
  <c r="F90" i="60"/>
  <c r="K84" i="60"/>
  <c r="J84" i="60"/>
  <c r="I84" i="60"/>
  <c r="H84" i="60"/>
  <c r="G84" i="60"/>
  <c r="F84" i="60"/>
  <c r="K80" i="60"/>
  <c r="J80" i="60"/>
  <c r="I80" i="60"/>
  <c r="N77" i="60"/>
  <c r="N80" i="60" s="1"/>
  <c r="M77" i="60"/>
  <c r="M80" i="60" s="1"/>
  <c r="L77" i="60"/>
  <c r="L80" i="60" s="1"/>
  <c r="K77" i="60"/>
  <c r="J77" i="60"/>
  <c r="I77" i="60"/>
  <c r="H77" i="60"/>
  <c r="H80" i="60" s="1"/>
  <c r="G77" i="60"/>
  <c r="G80" i="60" s="1"/>
  <c r="F77" i="60"/>
  <c r="F80" i="60" s="1"/>
  <c r="N76" i="60"/>
  <c r="N79" i="60" s="1"/>
  <c r="M76" i="60"/>
  <c r="M79" i="60" s="1"/>
  <c r="L76" i="60"/>
  <c r="L79" i="60" s="1"/>
  <c r="K76" i="60"/>
  <c r="K79" i="60" s="1"/>
  <c r="J76" i="60"/>
  <c r="J79" i="60" s="1"/>
  <c r="I76" i="60"/>
  <c r="I79" i="60" s="1"/>
  <c r="H76" i="60"/>
  <c r="H79" i="60" s="1"/>
  <c r="G76" i="60"/>
  <c r="G79" i="60" s="1"/>
  <c r="F76" i="60"/>
  <c r="F79" i="60" s="1"/>
  <c r="N62" i="60"/>
  <c r="N61" i="60"/>
  <c r="M61" i="60"/>
  <c r="L61" i="60"/>
  <c r="K61" i="60"/>
  <c r="J61" i="60"/>
  <c r="I61" i="60"/>
  <c r="H61" i="60"/>
  <c r="G61" i="60"/>
  <c r="N59" i="60"/>
  <c r="M59" i="60"/>
  <c r="L59" i="60"/>
  <c r="K59" i="60"/>
  <c r="J59" i="60"/>
  <c r="I59" i="60"/>
  <c r="H59" i="60"/>
  <c r="G59" i="60"/>
  <c r="F59" i="60"/>
  <c r="F61" i="60" s="1"/>
  <c r="N34" i="60"/>
  <c r="M34" i="60"/>
  <c r="M62" i="60" s="1"/>
  <c r="L34" i="60"/>
  <c r="L62" i="60" s="1"/>
  <c r="K34" i="60"/>
  <c r="K62" i="60" s="1"/>
  <c r="J34" i="60"/>
  <c r="J82" i="60" s="1"/>
  <c r="J91" i="60" s="1"/>
  <c r="J95" i="60" s="1"/>
  <c r="J104" i="60" s="1"/>
  <c r="I34" i="60"/>
  <c r="I82" i="60" s="1"/>
  <c r="I91" i="60" s="1"/>
  <c r="I95" i="60" s="1"/>
  <c r="I104" i="60" s="1"/>
  <c r="N32" i="60"/>
  <c r="N83" i="60" s="1"/>
  <c r="M32" i="60"/>
  <c r="M83" i="60" s="1"/>
  <c r="L32" i="60"/>
  <c r="L83" i="60" s="1"/>
  <c r="K32" i="60"/>
  <c r="K83" i="60" s="1"/>
  <c r="J32" i="60"/>
  <c r="J83" i="60" s="1"/>
  <c r="I32" i="60"/>
  <c r="I83" i="60" s="1"/>
  <c r="H32" i="60"/>
  <c r="H34" i="60" s="1"/>
  <c r="G32" i="60"/>
  <c r="G34" i="60" s="1"/>
  <c r="G62" i="60" s="1"/>
  <c r="F32" i="60"/>
  <c r="F34" i="60" s="1"/>
  <c r="N25" i="60"/>
  <c r="N82" i="60" s="1"/>
  <c r="N91" i="60" s="1"/>
  <c r="N95" i="60" s="1"/>
  <c r="N104" i="60" s="1"/>
  <c r="M25" i="60"/>
  <c r="M82" i="60" s="1"/>
  <c r="M91" i="60" s="1"/>
  <c r="M95" i="60" s="1"/>
  <c r="M104" i="60" s="1"/>
  <c r="L25" i="60"/>
  <c r="L82" i="60" s="1"/>
  <c r="L91" i="60" s="1"/>
  <c r="L95" i="60" s="1"/>
  <c r="L104" i="60" s="1"/>
  <c r="K25" i="60"/>
  <c r="K82" i="60" s="1"/>
  <c r="K91" i="60" s="1"/>
  <c r="K95" i="60" s="1"/>
  <c r="K104" i="60" s="1"/>
  <c r="J25" i="60"/>
  <c r="I25" i="60"/>
  <c r="H25" i="60"/>
  <c r="G25" i="60"/>
  <c r="G82" i="60" s="1"/>
  <c r="G91" i="60" s="1"/>
  <c r="F25" i="60"/>
  <c r="N18" i="60"/>
  <c r="M18" i="60"/>
  <c r="L18" i="60"/>
  <c r="K18" i="60"/>
  <c r="J18" i="60"/>
  <c r="I18" i="60"/>
  <c r="H18" i="60"/>
  <c r="G18" i="60"/>
  <c r="G95" i="60" s="1"/>
  <c r="G104" i="60" s="1"/>
  <c r="F18" i="60"/>
  <c r="N8" i="60"/>
  <c r="M8" i="60"/>
  <c r="L8" i="60"/>
  <c r="K8" i="60"/>
  <c r="J8" i="60"/>
  <c r="I8" i="60"/>
  <c r="H8" i="60"/>
  <c r="G8" i="60"/>
  <c r="F8" i="60"/>
  <c r="N7" i="60"/>
  <c r="M7" i="60"/>
  <c r="L7" i="60"/>
  <c r="K7" i="60"/>
  <c r="J7" i="60"/>
  <c r="I7" i="60"/>
  <c r="H7" i="60"/>
  <c r="G7" i="60"/>
  <c r="F7" i="60"/>
  <c r="N131" i="58"/>
  <c r="M131" i="58"/>
  <c r="J131" i="58"/>
  <c r="N129" i="58"/>
  <c r="M129" i="58"/>
  <c r="L129" i="58"/>
  <c r="L131" i="58" s="1"/>
  <c r="K129" i="58"/>
  <c r="K131" i="58" s="1"/>
  <c r="J129" i="58"/>
  <c r="I129" i="58"/>
  <c r="I131" i="58" s="1"/>
  <c r="H129" i="58"/>
  <c r="H131" i="58" s="1"/>
  <c r="G129" i="58"/>
  <c r="G131" i="58" s="1"/>
  <c r="N114" i="58"/>
  <c r="M114" i="58"/>
  <c r="L114" i="58"/>
  <c r="K114" i="58"/>
  <c r="J114" i="58"/>
  <c r="I114" i="58"/>
  <c r="H114" i="58"/>
  <c r="G114" i="58"/>
  <c r="N109" i="58"/>
  <c r="K109" i="58"/>
  <c r="H109" i="58"/>
  <c r="N108" i="58"/>
  <c r="M108" i="58"/>
  <c r="K108" i="58"/>
  <c r="J108" i="58"/>
  <c r="H108" i="58"/>
  <c r="G108" i="58"/>
  <c r="L107" i="58"/>
  <c r="I107" i="58"/>
  <c r="F107" i="58"/>
  <c r="N103" i="58"/>
  <c r="L103" i="58"/>
  <c r="N100" i="58"/>
  <c r="M100" i="58"/>
  <c r="M103" i="58" s="1"/>
  <c r="L100" i="58"/>
  <c r="K100" i="58"/>
  <c r="K103" i="58" s="1"/>
  <c r="J100" i="58"/>
  <c r="J103" i="58" s="1"/>
  <c r="I100" i="58"/>
  <c r="I103" i="58" s="1"/>
  <c r="H100" i="58"/>
  <c r="H103" i="58" s="1"/>
  <c r="G100" i="58"/>
  <c r="G103" i="58" s="1"/>
  <c r="N90" i="58"/>
  <c r="M90" i="58"/>
  <c r="L90" i="58"/>
  <c r="K90" i="58"/>
  <c r="J90" i="58"/>
  <c r="I90" i="58"/>
  <c r="H90" i="58"/>
  <c r="G90" i="58"/>
  <c r="F90" i="58"/>
  <c r="M84" i="58"/>
  <c r="J84" i="58"/>
  <c r="N79" i="58"/>
  <c r="M79" i="58"/>
  <c r="K79" i="58"/>
  <c r="J79" i="58"/>
  <c r="N77" i="58"/>
  <c r="N80" i="58" s="1"/>
  <c r="M77" i="58"/>
  <c r="M80" i="58" s="1"/>
  <c r="L77" i="58"/>
  <c r="L84" i="58" s="1"/>
  <c r="K77" i="58"/>
  <c r="K84" i="58" s="1"/>
  <c r="J77" i="58"/>
  <c r="J80" i="58" s="1"/>
  <c r="I77" i="58"/>
  <c r="I84" i="58" s="1"/>
  <c r="H77" i="58"/>
  <c r="H80" i="58" s="1"/>
  <c r="G77" i="58"/>
  <c r="G80" i="58" s="1"/>
  <c r="N76" i="58"/>
  <c r="M76" i="58"/>
  <c r="L76" i="58"/>
  <c r="L79" i="58" s="1"/>
  <c r="K76" i="58"/>
  <c r="J76" i="58"/>
  <c r="I76" i="58"/>
  <c r="I79" i="58" s="1"/>
  <c r="H76" i="58"/>
  <c r="H79" i="58" s="1"/>
  <c r="G76" i="58"/>
  <c r="G79" i="58" s="1"/>
  <c r="F76" i="58"/>
  <c r="N61" i="58"/>
  <c r="I61" i="58"/>
  <c r="H61" i="58"/>
  <c r="H62" i="58" s="1"/>
  <c r="N59" i="58"/>
  <c r="M59" i="58"/>
  <c r="M61" i="58" s="1"/>
  <c r="L59" i="58"/>
  <c r="L61" i="58" s="1"/>
  <c r="K59" i="58"/>
  <c r="K61" i="58" s="1"/>
  <c r="J59" i="58"/>
  <c r="J61" i="58" s="1"/>
  <c r="I59" i="58"/>
  <c r="H59" i="58"/>
  <c r="H83" i="58" s="1"/>
  <c r="G59" i="58"/>
  <c r="G61" i="58" s="1"/>
  <c r="F59" i="58"/>
  <c r="F61" i="58" s="1"/>
  <c r="K34" i="58"/>
  <c r="K62" i="58" s="1"/>
  <c r="J34" i="58"/>
  <c r="H34" i="58"/>
  <c r="G34" i="58"/>
  <c r="N32" i="58"/>
  <c r="N34" i="58" s="1"/>
  <c r="N62" i="58" s="1"/>
  <c r="M32" i="58"/>
  <c r="M34" i="58" s="1"/>
  <c r="L32" i="58"/>
  <c r="L34" i="58" s="1"/>
  <c r="K32" i="58"/>
  <c r="K83" i="58" s="1"/>
  <c r="J32" i="58"/>
  <c r="I32" i="58"/>
  <c r="I34" i="58" s="1"/>
  <c r="H32" i="58"/>
  <c r="G32" i="58"/>
  <c r="N25" i="58"/>
  <c r="M25" i="58"/>
  <c r="M82" i="58" s="1"/>
  <c r="M91" i="58" s="1"/>
  <c r="L25" i="58"/>
  <c r="L82" i="58" s="1"/>
  <c r="L91" i="58" s="1"/>
  <c r="K25" i="58"/>
  <c r="K82" i="58" s="1"/>
  <c r="K91" i="58" s="1"/>
  <c r="J25" i="58"/>
  <c r="I25" i="58"/>
  <c r="H25" i="58"/>
  <c r="G25" i="58"/>
  <c r="N18" i="58"/>
  <c r="M18" i="58"/>
  <c r="L18" i="58"/>
  <c r="K18" i="58"/>
  <c r="J18" i="58"/>
  <c r="I18" i="58"/>
  <c r="H18" i="58"/>
  <c r="G18" i="58"/>
  <c r="N8" i="58"/>
  <c r="M8" i="58"/>
  <c r="L8" i="58"/>
  <c r="K8" i="58"/>
  <c r="J8" i="58"/>
  <c r="I8" i="58"/>
  <c r="H8" i="58"/>
  <c r="G8" i="58"/>
  <c r="F8" i="58"/>
  <c r="N7" i="58"/>
  <c r="M7" i="58"/>
  <c r="L7" i="58"/>
  <c r="K7" i="58"/>
  <c r="J7" i="58"/>
  <c r="I7" i="58"/>
  <c r="H7" i="58"/>
  <c r="G7" i="58"/>
  <c r="F7" i="58"/>
  <c r="K84" i="55"/>
  <c r="M129" i="55"/>
  <c r="M131" i="55" s="1"/>
  <c r="L129" i="55"/>
  <c r="L131" i="55" s="1"/>
  <c r="K129" i="55"/>
  <c r="K131" i="55" s="1"/>
  <c r="J129" i="55"/>
  <c r="J131" i="55" s="1"/>
  <c r="I129" i="55"/>
  <c r="I131" i="55" s="1"/>
  <c r="H129" i="55"/>
  <c r="H131" i="55" s="1"/>
  <c r="G129" i="55"/>
  <c r="G131" i="55" s="1"/>
  <c r="F129" i="55"/>
  <c r="F131" i="55" s="1"/>
  <c r="E129" i="55"/>
  <c r="E131" i="55" s="1"/>
  <c r="L114" i="55"/>
  <c r="K114" i="55"/>
  <c r="I114" i="55"/>
  <c r="H114" i="55"/>
  <c r="F114" i="55"/>
  <c r="E114" i="55"/>
  <c r="M109" i="55"/>
  <c r="M114" i="55" s="1"/>
  <c r="J109" i="55"/>
  <c r="J114" i="55" s="1"/>
  <c r="G109" i="55"/>
  <c r="G114" i="55" s="1"/>
  <c r="M108" i="55"/>
  <c r="L108" i="55"/>
  <c r="J108" i="55"/>
  <c r="I108" i="55"/>
  <c r="G108" i="55"/>
  <c r="F108" i="55"/>
  <c r="K107" i="55"/>
  <c r="H107" i="55"/>
  <c r="E107" i="55"/>
  <c r="M100" i="55"/>
  <c r="M103" i="55" s="1"/>
  <c r="L100" i="55"/>
  <c r="L103" i="55" s="1"/>
  <c r="K100" i="55"/>
  <c r="K103" i="55" s="1"/>
  <c r="J100" i="55"/>
  <c r="J103" i="55" s="1"/>
  <c r="I100" i="55"/>
  <c r="I103" i="55" s="1"/>
  <c r="H100" i="55"/>
  <c r="H103" i="55" s="1"/>
  <c r="G100" i="55"/>
  <c r="G103" i="55" s="1"/>
  <c r="F100" i="55"/>
  <c r="F103" i="55" s="1"/>
  <c r="E100" i="55"/>
  <c r="E103" i="55" s="1"/>
  <c r="M90" i="55"/>
  <c r="L90" i="55"/>
  <c r="K90" i="55"/>
  <c r="J90" i="55"/>
  <c r="I90" i="55"/>
  <c r="H90" i="55"/>
  <c r="G90" i="55"/>
  <c r="F90" i="55"/>
  <c r="E90" i="55"/>
  <c r="K80" i="55"/>
  <c r="M77" i="55"/>
  <c r="M84" i="55" s="1"/>
  <c r="L77" i="55"/>
  <c r="L84" i="55" s="1"/>
  <c r="K77" i="55"/>
  <c r="J77" i="55"/>
  <c r="J84" i="55" s="1"/>
  <c r="I77" i="55"/>
  <c r="I80" i="55" s="1"/>
  <c r="H77" i="55"/>
  <c r="H80" i="55" s="1"/>
  <c r="G77" i="55"/>
  <c r="G84" i="55" s="1"/>
  <c r="F77" i="55"/>
  <c r="F84" i="55" s="1"/>
  <c r="E77" i="55"/>
  <c r="E84" i="55" s="1"/>
  <c r="M76" i="55"/>
  <c r="M79" i="55" s="1"/>
  <c r="L76" i="55"/>
  <c r="L79" i="55" s="1"/>
  <c r="K76" i="55"/>
  <c r="K79" i="55" s="1"/>
  <c r="J76" i="55"/>
  <c r="J79" i="55" s="1"/>
  <c r="I76" i="55"/>
  <c r="I79" i="55" s="1"/>
  <c r="H76" i="55"/>
  <c r="H79" i="55" s="1"/>
  <c r="G76" i="55"/>
  <c r="G79" i="55" s="1"/>
  <c r="F76" i="55"/>
  <c r="F79" i="55" s="1"/>
  <c r="E76" i="55"/>
  <c r="E79" i="55" s="1"/>
  <c r="M59" i="55"/>
  <c r="M61" i="55" s="1"/>
  <c r="L59" i="55"/>
  <c r="L61" i="55" s="1"/>
  <c r="K59" i="55"/>
  <c r="K61" i="55" s="1"/>
  <c r="J59" i="55"/>
  <c r="J61" i="55" s="1"/>
  <c r="I59" i="55"/>
  <c r="I61" i="55" s="1"/>
  <c r="H59" i="55"/>
  <c r="H61" i="55" s="1"/>
  <c r="G59" i="55"/>
  <c r="G61" i="55" s="1"/>
  <c r="F59" i="55"/>
  <c r="F61" i="55" s="1"/>
  <c r="E59" i="55"/>
  <c r="M32" i="55"/>
  <c r="M34" i="55" s="1"/>
  <c r="M62" i="55" s="1"/>
  <c r="L32" i="55"/>
  <c r="L34" i="55" s="1"/>
  <c r="K32" i="55"/>
  <c r="J32" i="55"/>
  <c r="J34" i="55" s="1"/>
  <c r="J62" i="55" s="1"/>
  <c r="I32" i="55"/>
  <c r="I34" i="55" s="1"/>
  <c r="I62" i="55" s="1"/>
  <c r="H32" i="55"/>
  <c r="H34" i="55" s="1"/>
  <c r="G32" i="55"/>
  <c r="G34" i="55" s="1"/>
  <c r="F32" i="55"/>
  <c r="F34" i="55" s="1"/>
  <c r="F62" i="55" s="1"/>
  <c r="E32" i="55"/>
  <c r="E34" i="55" s="1"/>
  <c r="M25" i="55"/>
  <c r="L25" i="55"/>
  <c r="K25" i="55"/>
  <c r="J25" i="55"/>
  <c r="I25" i="55"/>
  <c r="H25" i="55"/>
  <c r="G25" i="55"/>
  <c r="F25" i="55"/>
  <c r="E25" i="55"/>
  <c r="M18" i="55"/>
  <c r="L18" i="55"/>
  <c r="K18" i="55"/>
  <c r="J18" i="55"/>
  <c r="I18" i="55"/>
  <c r="H18" i="55"/>
  <c r="G18" i="55"/>
  <c r="F18" i="55"/>
  <c r="E18" i="55"/>
  <c r="M8" i="55"/>
  <c r="L8" i="55"/>
  <c r="K8" i="55"/>
  <c r="J8" i="55"/>
  <c r="I8" i="55"/>
  <c r="H8" i="55"/>
  <c r="G8" i="55"/>
  <c r="F8" i="55"/>
  <c r="E8" i="55"/>
  <c r="M7" i="55"/>
  <c r="L7" i="55"/>
  <c r="K7" i="55"/>
  <c r="J7" i="55"/>
  <c r="I7" i="55"/>
  <c r="H7" i="55"/>
  <c r="G7" i="55"/>
  <c r="F7" i="55"/>
  <c r="E7" i="55"/>
  <c r="F82" i="60" l="1"/>
  <c r="F91" i="60" s="1"/>
  <c r="F95" i="60"/>
  <c r="F104" i="60" s="1"/>
  <c r="F62" i="60"/>
  <c r="H82" i="60"/>
  <c r="H91" i="60" s="1"/>
  <c r="H95" i="60" s="1"/>
  <c r="H104" i="60" s="1"/>
  <c r="H62" i="60"/>
  <c r="L84" i="60"/>
  <c r="I62" i="60"/>
  <c r="F83" i="60"/>
  <c r="N84" i="60"/>
  <c r="H83" i="60"/>
  <c r="J62" i="60"/>
  <c r="M84" i="60"/>
  <c r="G83" i="60"/>
  <c r="N82" i="58"/>
  <c r="N91" i="58" s="1"/>
  <c r="K80" i="58"/>
  <c r="H82" i="58"/>
  <c r="H91" i="58" s="1"/>
  <c r="J82" i="58"/>
  <c r="J91" i="58" s="1"/>
  <c r="J95" i="58" s="1"/>
  <c r="J104" i="58" s="1"/>
  <c r="M95" i="58"/>
  <c r="M104" i="58" s="1"/>
  <c r="G62" i="58"/>
  <c r="H95" i="58"/>
  <c r="H104" i="58" s="1"/>
  <c r="L80" i="58"/>
  <c r="J83" i="58"/>
  <c r="L62" i="58"/>
  <c r="G84" i="58"/>
  <c r="H84" i="58"/>
  <c r="K95" i="58"/>
  <c r="K104" i="58" s="1"/>
  <c r="I82" i="58"/>
  <c r="I91" i="58" s="1"/>
  <c r="I95" i="58" s="1"/>
  <c r="I104" i="58" s="1"/>
  <c r="I62" i="58"/>
  <c r="L95" i="58"/>
  <c r="L104" i="58" s="1"/>
  <c r="N95" i="58"/>
  <c r="N104" i="58" s="1"/>
  <c r="M62" i="58"/>
  <c r="G82" i="58"/>
  <c r="G91" i="58" s="1"/>
  <c r="G95" i="58" s="1"/>
  <c r="G104" i="58" s="1"/>
  <c r="G83" i="58"/>
  <c r="N84" i="58"/>
  <c r="I83" i="58"/>
  <c r="J62" i="58"/>
  <c r="F80" i="58"/>
  <c r="L83" i="58"/>
  <c r="M83" i="58"/>
  <c r="I80" i="58"/>
  <c r="N83" i="58"/>
  <c r="L62" i="55"/>
  <c r="L80" i="55"/>
  <c r="G62" i="55"/>
  <c r="H62" i="55"/>
  <c r="E83" i="55"/>
  <c r="M80" i="55"/>
  <c r="H84" i="55"/>
  <c r="I84" i="55"/>
  <c r="J80" i="55"/>
  <c r="K83" i="55"/>
  <c r="L82" i="55"/>
  <c r="L91" i="55" s="1"/>
  <c r="L95" i="55" s="1"/>
  <c r="L104" i="55" s="1"/>
  <c r="L83" i="55"/>
  <c r="F82" i="55"/>
  <c r="F91" i="55" s="1"/>
  <c r="G82" i="55"/>
  <c r="G91" i="55" s="1"/>
  <c r="K34" i="55"/>
  <c r="K62" i="55" s="1"/>
  <c r="F95" i="55"/>
  <c r="F104" i="55" s="1"/>
  <c r="M82" i="55"/>
  <c r="M91" i="55" s="1"/>
  <c r="M95" i="55" s="1"/>
  <c r="M104" i="55" s="1"/>
  <c r="G95" i="55"/>
  <c r="G104" i="55" s="1"/>
  <c r="H82" i="55"/>
  <c r="H91" i="55" s="1"/>
  <c r="H95" i="55" s="1"/>
  <c r="H104" i="55" s="1"/>
  <c r="J82" i="55"/>
  <c r="J91" i="55" s="1"/>
  <c r="J95" i="55" s="1"/>
  <c r="J104" i="55" s="1"/>
  <c r="I82" i="55"/>
  <c r="I91" i="55" s="1"/>
  <c r="I95" i="55" s="1"/>
  <c r="I104" i="55" s="1"/>
  <c r="F83" i="55"/>
  <c r="G83" i="55"/>
  <c r="F80" i="55"/>
  <c r="H83" i="55"/>
  <c r="E80" i="55"/>
  <c r="G80" i="55"/>
  <c r="E61" i="55"/>
  <c r="E82" i="55" s="1"/>
  <c r="E91" i="55" s="1"/>
  <c r="E95" i="55" s="1"/>
  <c r="E104" i="55" s="1"/>
  <c r="M83" i="55"/>
  <c r="I83" i="55"/>
  <c r="J83" i="55"/>
  <c r="K82" i="55" l="1"/>
  <c r="K91" i="55" s="1"/>
  <c r="K95" i="55" s="1"/>
  <c r="K104" i="55" s="1"/>
  <c r="E62" i="55"/>
</calcChain>
</file>

<file path=xl/sharedStrings.xml><?xml version="1.0" encoding="utf-8"?>
<sst xmlns="http://schemas.openxmlformats.org/spreadsheetml/2006/main" count="1179" uniqueCount="457">
  <si>
    <t>Key Dates</t>
  </si>
  <si>
    <t>Best Practices Fund II, L.P.</t>
  </si>
  <si>
    <t>QTD</t>
  </si>
  <si>
    <t>YTD</t>
  </si>
  <si>
    <t>Initial Closing:</t>
  </si>
  <si>
    <t>Final Closing:</t>
  </si>
  <si>
    <t>Investment Period End Date:</t>
  </si>
  <si>
    <t>A. Capital Account Statement for LP #5</t>
  </si>
  <si>
    <t>Fund Termination Date:</t>
  </si>
  <si>
    <t>LP #5's Allocation of Total Fund</t>
  </si>
  <si>
    <t>Total Fund (incl. GP Allocation)</t>
  </si>
  <si>
    <t>GP's Allocation of Total Fund</t>
  </si>
  <si>
    <t>Current Year Start:</t>
  </si>
  <si>
    <t>Current Period Start:</t>
  </si>
  <si>
    <t>Period End:</t>
  </si>
  <si>
    <t>Offering/Syndication Costs</t>
  </si>
  <si>
    <t>Placement Fees</t>
  </si>
  <si>
    <t>Partner Transfers</t>
  </si>
  <si>
    <t>Total Cash / Non-Cash Flows (Contributions, Less Distributions)</t>
  </si>
  <si>
    <t>Net Operating Income/(Expense)</t>
  </si>
  <si>
    <t>Management Fees</t>
  </si>
  <si>
    <t>(Management Fees – Gross of Offsets, Waivers &amp; Rebates)</t>
  </si>
  <si>
    <r>
      <t xml:space="preserve">Less Management Fee Rebate </t>
    </r>
    <r>
      <rPr>
        <sz val="9"/>
        <color rgb="FF00B0F0"/>
        <rFont val="Arial"/>
        <family val="2"/>
      </rPr>
      <t>(input positive values)</t>
    </r>
  </si>
  <si>
    <r>
      <t xml:space="preserve">Less Fee Waivers </t>
    </r>
    <r>
      <rPr>
        <sz val="9"/>
        <color rgb="FF00B0F0"/>
        <rFont val="Arial"/>
        <family val="2"/>
      </rPr>
      <t>(input positive values)</t>
    </r>
  </si>
  <si>
    <r>
      <t xml:space="preserve">Less Offsets to Management Fees (Applied During Period) </t>
    </r>
    <r>
      <rPr>
        <sz val="9"/>
        <color rgb="FF00B0F0"/>
        <rFont val="Arial"/>
        <family val="2"/>
      </rPr>
      <t>(input positive values)</t>
    </r>
  </si>
  <si>
    <t>Expenses Allocated/Paid to Investment Adviser or Related Persons</t>
  </si>
  <si>
    <t>(Expenses Allocated/Paid to Investment Adviser or Related Persons – Gross of Offsets)</t>
  </si>
  <si>
    <r>
      <t>Less Offsets to Expenses Paid to the Investment Adviser &amp; Related Persons (Applied During Period)</t>
    </r>
    <r>
      <rPr>
        <sz val="9"/>
        <color rgb="FF00B0F0"/>
        <rFont val="Arial"/>
        <family val="2"/>
      </rPr>
      <t xml:space="preserve"> (input positive values)</t>
    </r>
  </si>
  <si>
    <r>
      <t xml:space="preserve">(Partnership Expenses – </t>
    </r>
    <r>
      <rPr>
        <u/>
        <sz val="9"/>
        <rFont val="Arial"/>
        <family val="2"/>
      </rPr>
      <t>Third-Party</t>
    </r>
    <r>
      <rPr>
        <sz val="9"/>
        <rFont val="Arial"/>
        <family val="2"/>
      </rPr>
      <t xml:space="preserve"> Valuation Services)</t>
    </r>
  </si>
  <si>
    <r>
      <t xml:space="preserve">(Partnership Expenses – </t>
    </r>
    <r>
      <rPr>
        <u/>
        <sz val="9"/>
        <rFont val="Arial"/>
        <family val="2"/>
      </rPr>
      <t>Third-Party</t>
    </r>
    <r>
      <rPr>
        <sz val="9"/>
        <rFont val="Arial"/>
        <family val="2"/>
      </rPr>
      <t xml:space="preserve"> IT Activities)</t>
    </r>
  </si>
  <si>
    <r>
      <t xml:space="preserve">(Partnership Expenses – </t>
    </r>
    <r>
      <rPr>
        <u/>
        <sz val="9"/>
        <rFont val="Arial"/>
        <family val="2"/>
      </rPr>
      <t>Third-Party</t>
    </r>
    <r>
      <rPr>
        <sz val="9"/>
        <rFont val="Arial"/>
        <family val="2"/>
      </rPr>
      <t xml:space="preserve"> Audit)</t>
    </r>
  </si>
  <si>
    <r>
      <t xml:space="preserve">(Partnership Expenses – </t>
    </r>
    <r>
      <rPr>
        <u/>
        <sz val="9"/>
        <rFont val="Arial"/>
        <family val="2"/>
      </rPr>
      <t>Third-Party</t>
    </r>
    <r>
      <rPr>
        <sz val="9"/>
        <rFont val="Arial"/>
        <family val="2"/>
      </rPr>
      <t xml:space="preserve"> Organization Costs)</t>
    </r>
  </si>
  <si>
    <t>(Partnership Expenses – Taxes)</t>
  </si>
  <si>
    <t>(Partnership Expenses – Bank Fees)</t>
  </si>
  <si>
    <t>(Partnership Expenses – Custody Fees)</t>
  </si>
  <si>
    <t>(Partnership Expenses – Due Diligence)</t>
  </si>
  <si>
    <t>(Partnership Expenses – Broken Deals)</t>
  </si>
  <si>
    <t>(Partnership Expenses – Travel &amp; Entertainment)</t>
  </si>
  <si>
    <t>(Partnership Expenses – Insurance)</t>
  </si>
  <si>
    <t>(Partnership Expenses – Other)*</t>
  </si>
  <si>
    <t>(External Partnership Expenses – Gross of Offsets, Waivers &amp; Rebates)</t>
  </si>
  <si>
    <r>
      <t xml:space="preserve">Less Offsets to External Partnership Expenses (Applied During Period) </t>
    </r>
    <r>
      <rPr>
        <sz val="9"/>
        <color rgb="FF00B0F0"/>
        <rFont val="Arial"/>
        <family val="2"/>
      </rPr>
      <t>(input positive values)</t>
    </r>
  </si>
  <si>
    <t>(External Partnership Expenses - Net of Offsets, Waivers &amp; Rebates</t>
  </si>
  <si>
    <t>Offset Categories</t>
  </si>
  <si>
    <t>% Offset to LP #5**</t>
  </si>
  <si>
    <t>Broken Deal Fee Offset</t>
  </si>
  <si>
    <t>Transaction &amp; Deal Fee Offset</t>
  </si>
  <si>
    <t>Directors Fee Offset</t>
  </si>
  <si>
    <t>Monitoring Fee Offset</t>
  </si>
  <si>
    <t>Capital Markets Fee Offset</t>
  </si>
  <si>
    <t>Arrangement Fee Offset</t>
  </si>
  <si>
    <t>Origination Fee Offset</t>
  </si>
  <si>
    <t>Organization Cost Offset</t>
  </si>
  <si>
    <t>Placement Fee Offset</t>
  </si>
  <si>
    <t>Other Offsets*</t>
  </si>
  <si>
    <t>Total Offsets to Fees &amp; Expenses (Recognized During Period)</t>
  </si>
  <si>
    <t>Total Offsets to Fees &amp; Expenses (Applied During Period)</t>
  </si>
  <si>
    <t>Reconciliation for Unapplied Offset Balance (Roll-forward)</t>
  </si>
  <si>
    <r>
      <t>Plus: Total Offsets to Fees &amp; Expenses (</t>
    </r>
    <r>
      <rPr>
        <b/>
        <sz val="9"/>
        <rFont val="Arial"/>
        <family val="2"/>
      </rPr>
      <t>Recognized</t>
    </r>
    <r>
      <rPr>
        <sz val="9"/>
        <rFont val="Arial"/>
        <family val="2"/>
      </rPr>
      <t xml:space="preserve"> During Period)</t>
    </r>
  </si>
  <si>
    <r>
      <t>Less: Total Offsets to Fees &amp; Expenses (</t>
    </r>
    <r>
      <rPr>
        <b/>
        <sz val="9"/>
        <rFont val="Arial"/>
        <family val="2"/>
      </rPr>
      <t>Applied</t>
    </r>
    <r>
      <rPr>
        <sz val="9"/>
        <rFont val="Arial"/>
        <family val="2"/>
      </rPr>
      <t xml:space="preserve"> During Period)</t>
    </r>
  </si>
  <si>
    <t>Total Fees &amp; Expenses: Gross of Offsets, Waivers &amp; Rebates</t>
  </si>
  <si>
    <t>Total Offsets, Waivers &amp; Rebates (Applied During Period)</t>
  </si>
  <si>
    <t>Total Fees &amp; Expenses: Net of Offsets, Waivers &amp; Rebates</t>
  </si>
  <si>
    <t>Investment Income</t>
  </si>
  <si>
    <t>Interest Income</t>
  </si>
  <si>
    <t>Dividend Income</t>
  </si>
  <si>
    <t>Other Investment Income</t>
  </si>
  <si>
    <t>Total Investment Income</t>
  </si>
  <si>
    <t>Total Net Operating Income / (Expense)</t>
  </si>
  <si>
    <t>Net Realized Gain / (Loss)</t>
  </si>
  <si>
    <t>Net Unrealized Gain / (Loss)</t>
  </si>
  <si>
    <t>Total Net Realized and Unrealized Gain / (Loss)</t>
  </si>
  <si>
    <t>Carried Interest Accrued (Unrealized Profits)</t>
  </si>
  <si>
    <t>Carried Interest Earned (Realized Profits, Inclusive of Amount Held in Escrow)</t>
  </si>
  <si>
    <t>Returned Clawback</t>
  </si>
  <si>
    <t>A.2 Commitment Reconciliation</t>
  </si>
  <si>
    <t>Total Commitment</t>
  </si>
  <si>
    <t>Beginning Unfunded Commitment</t>
  </si>
  <si>
    <t>(Less Contributions)</t>
  </si>
  <si>
    <t>Plus Recallable Distributions</t>
  </si>
  <si>
    <t>(Less Expired/Released Commitments)</t>
  </si>
  <si>
    <t>+/- Other Unfunded Adjustment</t>
  </si>
  <si>
    <t>Ending Unfunded Commitment</t>
  </si>
  <si>
    <t>B.1 With Respect to the Private Fund's Portfolio Companies/Investments</t>
  </si>
  <si>
    <t>Cumulative LPs' Allocation of Total Fund</t>
  </si>
  <si>
    <t>Affiliated Positions***</t>
  </si>
  <si>
    <t>Broken Deal Fees****</t>
  </si>
  <si>
    <t>Transaction &amp; Deal Fees****</t>
  </si>
  <si>
    <t>Directors Fees****</t>
  </si>
  <si>
    <t>Monitoring Fees****</t>
  </si>
  <si>
    <t>Capital Markets Fees****</t>
  </si>
  <si>
    <t>Arrangement Fees****</t>
  </si>
  <si>
    <t>Origination Fees****</t>
  </si>
  <si>
    <r>
      <rPr>
        <sz val="9"/>
        <rFont val="Arial"/>
        <family val="2"/>
      </rPr>
      <t>Other Fees</t>
    </r>
    <r>
      <rPr>
        <vertAlign val="superscript"/>
        <sz val="9"/>
        <rFont val="Arial"/>
        <family val="2"/>
      </rPr>
      <t xml:space="preserve">*,**** </t>
    </r>
  </si>
  <si>
    <t>Total Reimbursements for Travel &amp; Administrative Expenses****</t>
  </si>
  <si>
    <t>Total Fees with Respect to Portfolio Companies/Investments</t>
  </si>
  <si>
    <t>Inception Date:</t>
  </si>
  <si>
    <t>Commencement of Operations:</t>
  </si>
  <si>
    <t>ITD</t>
  </si>
  <si>
    <t>(=)</t>
  </si>
  <si>
    <t>A.1 NAV Reconciliation and Summary of Fees, Expenses &amp; Carried Interest</t>
  </si>
  <si>
    <t>Beginning NAV – Net of Accrued/Earned/Paid Carried Interest</t>
  </si>
  <si>
    <t>Contributions – Cash &amp; Non-Cash</t>
  </si>
  <si>
    <t>Distributions – Cash &amp; Non-Cash</t>
  </si>
  <si>
    <t>(Management Fees – Net of Offsets, Waivers &amp; Rebates)</t>
  </si>
  <si>
    <r>
      <t>(</t>
    </r>
    <r>
      <rPr>
        <u/>
        <sz val="9"/>
        <rFont val="Arial"/>
        <family val="2"/>
      </rPr>
      <t>Internal Staff/Related Persons</t>
    </r>
    <r>
      <rPr>
        <sz val="9"/>
        <rFont val="Arial"/>
        <family val="2"/>
      </rPr>
      <t xml:space="preserve"> – Administration, Accounting, Valuation, Audit &amp; Tax Prep/Advisory)</t>
    </r>
  </si>
  <si>
    <r>
      <t>(</t>
    </r>
    <r>
      <rPr>
        <u/>
        <sz val="9"/>
        <rFont val="Arial"/>
        <family val="2"/>
      </rPr>
      <t>Internal Staff/Related Persons</t>
    </r>
    <r>
      <rPr>
        <sz val="9"/>
        <rFont val="Arial"/>
        <family val="2"/>
      </rPr>
      <t xml:space="preserve"> – IT Activities)</t>
    </r>
  </si>
  <si>
    <r>
      <t>(</t>
    </r>
    <r>
      <rPr>
        <u/>
        <sz val="9"/>
        <rFont val="Arial"/>
        <family val="2"/>
      </rPr>
      <t>Internal Staff/Related Persons</t>
    </r>
    <r>
      <rPr>
        <sz val="9"/>
        <rFont val="Arial"/>
        <family val="2"/>
      </rPr>
      <t xml:space="preserve"> – Legal, Regulatory, Compliance, Investigation &amp; Examination)</t>
    </r>
  </si>
  <si>
    <r>
      <t>(</t>
    </r>
    <r>
      <rPr>
        <u/>
        <sz val="9"/>
        <rFont val="Arial"/>
        <family val="2"/>
      </rPr>
      <t>Internal Staff/Related Persons</t>
    </r>
    <r>
      <rPr>
        <sz val="9"/>
        <rFont val="Arial"/>
        <family val="2"/>
      </rPr>
      <t xml:space="preserve"> – Organization Costs)</t>
    </r>
  </si>
  <si>
    <t>(Internal Staff/Related Persons – Other)*</t>
  </si>
  <si>
    <t>(Expenses Allocated/Paid to Investment Adviser or Related Persons – Net of Offsets)</t>
  </si>
  <si>
    <t xml:space="preserve">Partnership Expenses – External </t>
  </si>
  <si>
    <r>
      <t xml:space="preserve">(Partnership Expenses – </t>
    </r>
    <r>
      <rPr>
        <u/>
        <sz val="9"/>
        <rFont val="Arial"/>
        <family val="2"/>
      </rPr>
      <t>Third-Party</t>
    </r>
    <r>
      <rPr>
        <sz val="9"/>
        <rFont val="Arial"/>
        <family val="2"/>
      </rPr>
      <t xml:space="preserve"> Fund Administration &amp; Accounting)</t>
    </r>
  </si>
  <si>
    <r>
      <t xml:space="preserve">(Partnership Expenses – </t>
    </r>
    <r>
      <rPr>
        <u/>
        <sz val="9"/>
        <rFont val="Arial"/>
        <family val="2"/>
      </rPr>
      <t>Third-Party</t>
    </r>
    <r>
      <rPr>
        <sz val="9"/>
        <rFont val="Arial"/>
        <family val="2"/>
      </rPr>
      <t xml:space="preserve"> Legal, Regulatory &amp; Compliance)</t>
    </r>
  </si>
  <si>
    <r>
      <t xml:space="preserve">(Partnership Expenses – </t>
    </r>
    <r>
      <rPr>
        <u/>
        <sz val="9"/>
        <rFont val="Arial"/>
        <family val="2"/>
      </rPr>
      <t>Third-Party</t>
    </r>
    <r>
      <rPr>
        <sz val="9"/>
        <rFont val="Arial"/>
        <family val="2"/>
      </rPr>
      <t xml:space="preserve"> Investigation &amp; Examination)</t>
    </r>
  </si>
  <si>
    <r>
      <t xml:space="preserve">(Partnership Expenses – </t>
    </r>
    <r>
      <rPr>
        <u/>
        <sz val="9"/>
        <rFont val="Arial"/>
        <family val="2"/>
      </rPr>
      <t>Third-Party</t>
    </r>
    <r>
      <rPr>
        <sz val="9"/>
        <rFont val="Arial"/>
        <family val="2"/>
      </rPr>
      <t xml:space="preserve"> Tax Preparation &amp; Tax Advisory)</t>
    </r>
  </si>
  <si>
    <t>(Partnership Expenses – Subscription Facility – Fees)</t>
  </si>
  <si>
    <t>(Partnership Expenses – Subscription Facility – Interest)</t>
  </si>
  <si>
    <t>(Partnership Expenses – Other Credit Facilities – Fees)</t>
  </si>
  <si>
    <t>(Partnership Expenses – Other Credit Facilities – Interest)</t>
  </si>
  <si>
    <t>(Partnership Expenses – Other Interest Expense)</t>
  </si>
  <si>
    <t>(Partnership Expenses – Non-recoverable Portfolio Costs / Unreimbursed Portfolio Company Expenses)</t>
  </si>
  <si>
    <t xml:space="preserve">(Partnership Expenses – Other: 2016 ILPA Reporting Template Value) </t>
  </si>
  <si>
    <t>Total Net Expenses Allocated/Paid to Investment Adviser or Related Persons and Partnership Expenses – External</t>
  </si>
  <si>
    <t>Advisory &amp; Consulting Fee Offset</t>
  </si>
  <si>
    <t>Other Fee Offsets: 2016 ILPA Reporting Template Value</t>
  </si>
  <si>
    <t>Unapplied Offset Balance (Roll-forward) – Beginning Balance</t>
  </si>
  <si>
    <t>Unapplied Offset Balance (Roll-forward) – Ending Balance</t>
  </si>
  <si>
    <t>Total Fees &amp; Expenses, Net of Offsets, Waivers &amp; Rebates</t>
  </si>
  <si>
    <t>Ending NAV – Net of Accrued/Earned/Paid Carried Interest</t>
  </si>
  <si>
    <t>Reconciliation for Accrued/Earned/Paid Carried Interest</t>
  </si>
  <si>
    <t>Accrued/Earned/Paid Carried Interest – Starting Period Balance</t>
  </si>
  <si>
    <t>Carried Interest: Amount Held in Escrow – Ending Period Balance</t>
  </si>
  <si>
    <t>Carried Interest Accrued/Earned (Total)</t>
  </si>
  <si>
    <r>
      <t xml:space="preserve">Carried Interest – Paid During the Period </t>
    </r>
    <r>
      <rPr>
        <sz val="9"/>
        <color rgb="FF00B0F0"/>
        <rFont val="Arial"/>
        <family val="2"/>
      </rPr>
      <t>(input positive values)</t>
    </r>
  </si>
  <si>
    <t>Accrued/Earned/Paid Carried Interest – Ending Period Balance</t>
  </si>
  <si>
    <t>Ending NAV – Gross of Accrued/Earned/Paid Carried Interest</t>
  </si>
  <si>
    <t>B. Schedule of Fees and Reimbursements Received by the Investment Adviser &amp; Related Persons, with Respect to the Private Fund's Portfolio Companies/Investments</t>
  </si>
  <si>
    <t>Advisory &amp; Consulting Fees****</t>
  </si>
  <si>
    <t>Other Fees: 2016 ILPA Reporting Template Value****</t>
  </si>
  <si>
    <t>Total Received by the Investment Adviser &amp; Related Persons</t>
  </si>
  <si>
    <t>(=) Row Contains Formulas</t>
  </si>
  <si>
    <t>*A description should be provided in the footnote section for any amount(s) listed in this row</t>
  </si>
  <si>
    <t>**Current offset percentages for the specific LP; As offset calculations may change over the life of the Fund, the current offset percentages may not be applicable for calculating the non-QTD offset balances</t>
  </si>
  <si>
    <t>***Balances in this section represent fees &amp; reimbursements received by the Investment Adviser &amp; Related Persons with respect to the Fund's investments that are not allocable to the Total Fund (i.e., allocated to ownership interests of LP co-investors &amp; other vehicles managed-by/affiliated-with the Investment Adviser/Related Person); To avoid double-counting, LP # 5's Allocation of Total Fund should not reflect any pro-rata share of these positions; Balances in this section, plus the balances in the "Cumulative LPs' Allocation of Total Fund" section, should equal the total fees/reimbursements received by the Investment Adviser &amp; Related Persons With Respect to the Fund's Portfolio Companies/Investments</t>
  </si>
  <si>
    <t>****Allocation for individual LPs, the Total Fund and all remaining positions may need to be estimated on a pro-rata basis</t>
  </si>
  <si>
    <t>Footnotes for any fess, expenses &amp; offsets (including any "Other" balances) – along with context into the definition of the Fund being reported on, definition of Related Persons, any out-of-the-ordinary balances or optionality used in reporting</t>
  </si>
  <si>
    <t>ILPA Reporting Template (v. 2.0) – This packet was last updated on January 22, 2025</t>
  </si>
  <si>
    <t>B12</t>
  </si>
  <si>
    <t>+ B14</t>
  </si>
  <si>
    <t>+ B15</t>
  </si>
  <si>
    <t>+ B16</t>
  </si>
  <si>
    <t>+ B17</t>
  </si>
  <si>
    <t>+ B24</t>
  </si>
  <si>
    <t>=SUM(B21:B24)</t>
  </si>
  <si>
    <t>+ B28</t>
  </si>
  <si>
    <t>+ B29</t>
  </si>
  <si>
    <t>+ B22</t>
  </si>
  <si>
    <t>+ B23</t>
  </si>
  <si>
    <t>+ B30</t>
  </si>
  <si>
    <t>+ B31</t>
  </si>
  <si>
    <t>=SUM(B27:B31)</t>
  </si>
  <si>
    <t>+ B33</t>
  </si>
  <si>
    <t>+ B37</t>
  </si>
  <si>
    <t>+ B38</t>
  </si>
  <si>
    <t>+ B39</t>
  </si>
  <si>
    <t>+ B40</t>
  </si>
  <si>
    <t>+ B41</t>
  </si>
  <si>
    <t>+ B42</t>
  </si>
  <si>
    <t>+ B43</t>
  </si>
  <si>
    <t>+ B44</t>
  </si>
  <si>
    <t>+ B45</t>
  </si>
  <si>
    <t>+ B46</t>
  </si>
  <si>
    <t>+ B47</t>
  </si>
  <si>
    <t>+ B48</t>
  </si>
  <si>
    <t>+ B49</t>
  </si>
  <si>
    <t>+ B50</t>
  </si>
  <si>
    <t>+ B51</t>
  </si>
  <si>
    <t>+ B52</t>
  </si>
  <si>
    <t>+ B53</t>
  </si>
  <si>
    <t>+ B54</t>
  </si>
  <si>
    <t>+ B55</t>
  </si>
  <si>
    <t>+ B56</t>
  </si>
  <si>
    <t>+ B57</t>
  </si>
  <si>
    <t>+ B58</t>
  </si>
  <si>
    <t>=SUM(B36:B58)</t>
  </si>
  <si>
    <t>+ B60</t>
  </si>
  <si>
    <t>=SUM(B13:B17)</t>
  </si>
  <si>
    <t>=SUM(B34,B61)</t>
  </si>
  <si>
    <t>+ B65</t>
  </si>
  <si>
    <t>+ B66</t>
  </si>
  <si>
    <t>+ B67</t>
  </si>
  <si>
    <t>+ B68</t>
  </si>
  <si>
    <t>+ B69</t>
  </si>
  <si>
    <t>+ B70</t>
  </si>
  <si>
    <t>+ B71</t>
  </si>
  <si>
    <t>+ B72</t>
  </si>
  <si>
    <t>+ B73</t>
  </si>
  <si>
    <t>+ B74</t>
  </si>
  <si>
    <t>+ B75</t>
  </si>
  <si>
    <t>=SUM(B64:B75)</t>
  </si>
  <si>
    <t>=SUM(B24,B33,B60)</t>
  </si>
  <si>
    <t>+ B76</t>
  </si>
  <si>
    <t>- B77</t>
  </si>
  <si>
    <t>=SUM(B25,B34,B61)</t>
  </si>
  <si>
    <t>=SUM(B21,B32,B59)</t>
  </si>
  <si>
    <t>=SUM(B77,B22,B23)</t>
  </si>
  <si>
    <t>+ B88</t>
  </si>
  <si>
    <t>+ B89</t>
  </si>
  <si>
    <t>=SUM(B87:B89)</t>
  </si>
  <si>
    <t>=SUM(B82,B90)</t>
  </si>
  <si>
    <t>=SUM(B92:B93)</t>
  </si>
  <si>
    <t>+ B93</t>
  </si>
  <si>
    <t>=SUM(B12,B18,B91,B94)</t>
  </si>
  <si>
    <r>
      <t>=SUM(</t>
    </r>
    <r>
      <rPr>
        <sz val="9"/>
        <color rgb="FF0070C0"/>
        <rFont val="Arial"/>
        <family val="2"/>
      </rPr>
      <t>B32</t>
    </r>
    <r>
      <rPr>
        <sz val="9"/>
        <rFont val="Arial"/>
        <family val="2"/>
      </rPr>
      <t>:B33)
       =SUM</t>
    </r>
    <r>
      <rPr>
        <sz val="9"/>
        <color rgb="FF0070C0"/>
        <rFont val="Arial"/>
        <family val="2"/>
      </rPr>
      <t xml:space="preserve">(B27:B31) </t>
    </r>
    <r>
      <rPr>
        <sz val="9"/>
        <rFont val="Arial"/>
        <family val="2"/>
      </rPr>
      <t>+ B33</t>
    </r>
  </si>
  <si>
    <r>
      <t>=SUM(</t>
    </r>
    <r>
      <rPr>
        <sz val="9"/>
        <color rgb="FF0070C0"/>
        <rFont val="Arial"/>
        <family val="2"/>
      </rPr>
      <t>B59</t>
    </r>
    <r>
      <rPr>
        <sz val="9"/>
        <rFont val="Arial"/>
        <family val="2"/>
      </rPr>
      <t>:B60)
       =SUM(</t>
    </r>
    <r>
      <rPr>
        <sz val="9"/>
        <color rgb="FF0070C0"/>
        <rFont val="Arial"/>
        <family val="2"/>
      </rPr>
      <t>B36:B58</t>
    </r>
    <r>
      <rPr>
        <sz val="9"/>
        <rFont val="Arial"/>
        <family val="2"/>
      </rPr>
      <t>) + B60</t>
    </r>
  </si>
  <si>
    <r>
      <t>=SUM(</t>
    </r>
    <r>
      <rPr>
        <sz val="9"/>
        <color rgb="FF00B050"/>
        <rFont val="Arial"/>
        <family val="2"/>
      </rPr>
      <t>B34</t>
    </r>
    <r>
      <rPr>
        <sz val="9"/>
        <rFont val="Arial"/>
        <family val="2"/>
      </rPr>
      <t>,</t>
    </r>
    <r>
      <rPr>
        <sz val="9"/>
        <color theme="5"/>
        <rFont val="Arial"/>
        <family val="2"/>
      </rPr>
      <t>B61</t>
    </r>
    <r>
      <rPr>
        <sz val="9"/>
        <rFont val="Arial"/>
        <family val="2"/>
      </rPr>
      <t>)
       =</t>
    </r>
    <r>
      <rPr>
        <sz val="9"/>
        <color rgb="FF00B050"/>
        <rFont val="Arial"/>
        <family val="2"/>
      </rPr>
      <t>SUM(B32:B33)</t>
    </r>
    <r>
      <rPr>
        <sz val="9"/>
        <rFont val="Arial"/>
        <family val="2"/>
      </rPr>
      <t xml:space="preserve"> + </t>
    </r>
    <r>
      <rPr>
        <sz val="9"/>
        <color theme="5"/>
        <rFont val="Arial"/>
        <family val="2"/>
      </rPr>
      <t>SUM(B59:B60)</t>
    </r>
    <r>
      <rPr>
        <sz val="9"/>
        <rFont val="Arial"/>
        <family val="2"/>
      </rPr>
      <t xml:space="preserve">
              =</t>
    </r>
    <r>
      <rPr>
        <sz val="9"/>
        <color rgb="FF00B050"/>
        <rFont val="Arial"/>
        <family val="2"/>
      </rPr>
      <t xml:space="preserve">(SUM(B27:B31) + B33) </t>
    </r>
    <r>
      <rPr>
        <sz val="9"/>
        <rFont val="Arial"/>
        <family val="2"/>
      </rPr>
      <t>+</t>
    </r>
    <r>
      <rPr>
        <sz val="9"/>
        <color theme="5"/>
        <rFont val="Arial"/>
        <family val="2"/>
      </rPr>
      <t xml:space="preserve"> (SUM(B36:B58) + B60)</t>
    </r>
  </si>
  <si>
    <r>
      <t>=SUM(</t>
    </r>
    <r>
      <rPr>
        <sz val="9"/>
        <color rgb="FF00B0F0"/>
        <rFont val="Arial"/>
        <family val="2"/>
      </rPr>
      <t>B25</t>
    </r>
    <r>
      <rPr>
        <sz val="9"/>
        <rFont val="Arial"/>
        <family val="2"/>
      </rPr>
      <t>,</t>
    </r>
    <r>
      <rPr>
        <sz val="9"/>
        <color rgb="FF00B050"/>
        <rFont val="Arial"/>
        <family val="2"/>
      </rPr>
      <t>B34</t>
    </r>
    <r>
      <rPr>
        <sz val="9"/>
        <rFont val="Arial"/>
        <family val="2"/>
      </rPr>
      <t>,</t>
    </r>
    <r>
      <rPr>
        <sz val="9"/>
        <color theme="5"/>
        <rFont val="Arial"/>
        <family val="2"/>
      </rPr>
      <t>B61</t>
    </r>
    <r>
      <rPr>
        <sz val="9"/>
        <rFont val="Arial"/>
        <family val="2"/>
      </rPr>
      <t>)
       =</t>
    </r>
    <r>
      <rPr>
        <sz val="9"/>
        <color rgb="FF00B0F0"/>
        <rFont val="Arial"/>
        <family val="2"/>
      </rPr>
      <t>SUM(B21:B24)</t>
    </r>
    <r>
      <rPr>
        <sz val="9"/>
        <rFont val="Arial"/>
        <family val="2"/>
      </rPr>
      <t xml:space="preserve"> +</t>
    </r>
    <r>
      <rPr>
        <sz val="9"/>
        <color rgb="FF00B050"/>
        <rFont val="Arial"/>
        <family val="2"/>
      </rPr>
      <t xml:space="preserve"> SUM(B32:B33)</t>
    </r>
    <r>
      <rPr>
        <sz val="9"/>
        <rFont val="Arial"/>
        <family val="2"/>
      </rPr>
      <t xml:space="preserve"> + </t>
    </r>
    <r>
      <rPr>
        <sz val="9"/>
        <color theme="5"/>
        <rFont val="Arial"/>
        <family val="2"/>
      </rPr>
      <t>SUM(B59:B60)</t>
    </r>
    <r>
      <rPr>
        <sz val="9"/>
        <rFont val="Arial"/>
        <family val="2"/>
      </rPr>
      <t xml:space="preserve">
              =</t>
    </r>
    <r>
      <rPr>
        <sz val="9"/>
        <color rgb="FF00B0F0"/>
        <rFont val="Arial"/>
        <family val="2"/>
      </rPr>
      <t xml:space="preserve">SUM(B21:B24) </t>
    </r>
    <r>
      <rPr>
        <sz val="9"/>
        <rFont val="Arial"/>
        <family val="2"/>
      </rPr>
      <t xml:space="preserve">+ </t>
    </r>
    <r>
      <rPr>
        <sz val="9"/>
        <color rgb="FF00B050"/>
        <rFont val="Arial"/>
        <family val="2"/>
      </rPr>
      <t>(SUM(B27:B31) + B33)</t>
    </r>
    <r>
      <rPr>
        <sz val="9"/>
        <rFont val="Arial"/>
        <family val="2"/>
      </rPr>
      <t xml:space="preserve"> +</t>
    </r>
    <r>
      <rPr>
        <sz val="9"/>
        <color theme="5"/>
        <rFont val="Arial"/>
        <family val="2"/>
      </rPr>
      <t xml:space="preserve"> (SUM(B36:B58) + B60)</t>
    </r>
  </si>
  <si>
    <r>
      <t>=SUM(</t>
    </r>
    <r>
      <rPr>
        <sz val="9"/>
        <color theme="4"/>
        <rFont val="Arial"/>
        <family val="2"/>
      </rPr>
      <t>B77</t>
    </r>
    <r>
      <rPr>
        <sz val="9"/>
        <rFont val="Arial"/>
        <family val="2"/>
      </rPr>
      <t>,B22,B23)
       =</t>
    </r>
    <r>
      <rPr>
        <sz val="9"/>
        <color theme="4"/>
        <rFont val="Arial"/>
        <family val="2"/>
      </rPr>
      <t xml:space="preserve">SUM(B24,B33,B60) </t>
    </r>
    <r>
      <rPr>
        <sz val="9"/>
        <rFont val="Arial"/>
        <family val="2"/>
      </rPr>
      <t>+ B22 + B23</t>
    </r>
  </si>
  <si>
    <r>
      <t>=SUM(B21,</t>
    </r>
    <r>
      <rPr>
        <sz val="9"/>
        <color theme="8" tint="-0.249977111117893"/>
        <rFont val="Arial"/>
        <family val="2"/>
      </rPr>
      <t>B32,</t>
    </r>
    <r>
      <rPr>
        <sz val="9"/>
        <color rgb="FF00B050"/>
        <rFont val="Arial"/>
        <family val="2"/>
      </rPr>
      <t>B59</t>
    </r>
    <r>
      <rPr>
        <sz val="9"/>
        <rFont val="Arial"/>
        <family val="2"/>
      </rPr>
      <t>)
       =B21 +</t>
    </r>
    <r>
      <rPr>
        <sz val="9"/>
        <color theme="8" tint="-0.249977111117893"/>
        <rFont val="Arial"/>
        <family val="2"/>
      </rPr>
      <t xml:space="preserve"> SUM(B27:B31)</t>
    </r>
    <r>
      <rPr>
        <sz val="9"/>
        <rFont val="Arial"/>
        <family val="2"/>
      </rPr>
      <t xml:space="preserve"> + </t>
    </r>
    <r>
      <rPr>
        <sz val="9"/>
        <color rgb="FF00B050"/>
        <rFont val="Arial"/>
        <family val="2"/>
      </rPr>
      <t>SUM(B36:B58)</t>
    </r>
  </si>
  <si>
    <r>
      <t>=SUM(</t>
    </r>
    <r>
      <rPr>
        <sz val="9"/>
        <color rgb="FF00B050"/>
        <rFont val="Arial"/>
        <family val="2"/>
      </rPr>
      <t>B82</t>
    </r>
    <r>
      <rPr>
        <sz val="9"/>
        <rFont val="Arial"/>
        <family val="2"/>
      </rPr>
      <t>,</t>
    </r>
    <r>
      <rPr>
        <sz val="9"/>
        <color rgb="FF00B0F0"/>
        <rFont val="Arial"/>
        <family val="2"/>
      </rPr>
      <t>B90</t>
    </r>
    <r>
      <rPr>
        <sz val="9"/>
        <rFont val="Arial"/>
        <family val="2"/>
      </rPr>
      <t>)
       =</t>
    </r>
    <r>
      <rPr>
        <sz val="9"/>
        <color rgb="FF00B050"/>
        <rFont val="Arial"/>
        <family val="2"/>
      </rPr>
      <t>SUM(B25,B34,B61)</t>
    </r>
    <r>
      <rPr>
        <sz val="9"/>
        <rFont val="Arial"/>
        <family val="2"/>
      </rPr>
      <t xml:space="preserve"> + </t>
    </r>
    <r>
      <rPr>
        <sz val="9"/>
        <color rgb="FF00B0F0"/>
        <rFont val="Arial"/>
        <family val="2"/>
      </rPr>
      <t>SUM(B87:B89)</t>
    </r>
    <r>
      <rPr>
        <sz val="9"/>
        <rFont val="Arial"/>
        <family val="2"/>
      </rPr>
      <t xml:space="preserve">
              =</t>
    </r>
    <r>
      <rPr>
        <sz val="9"/>
        <color rgb="FF00B050"/>
        <rFont val="Arial"/>
        <family val="2"/>
      </rPr>
      <t>(SUM(B21:B24) + SUM(B32:B33) + SUM(B59:B60))</t>
    </r>
    <r>
      <rPr>
        <sz val="9"/>
        <rFont val="Arial"/>
        <family val="2"/>
      </rPr>
      <t xml:space="preserve"> + </t>
    </r>
    <r>
      <rPr>
        <sz val="9"/>
        <color rgb="FF00B0F0"/>
        <rFont val="Arial"/>
        <family val="2"/>
      </rPr>
      <t>SUM(B87:B89)</t>
    </r>
    <r>
      <rPr>
        <sz val="9"/>
        <rFont val="Arial"/>
        <family val="2"/>
      </rPr>
      <t xml:space="preserve">
                     =</t>
    </r>
    <r>
      <rPr>
        <sz val="9"/>
        <color rgb="FF00B050"/>
        <rFont val="Arial"/>
        <family val="2"/>
      </rPr>
      <t xml:space="preserve">(SUM(B21:B24) + (SUM(B27:B31) + B33) + (SUM(B36:B58) + B60)) </t>
    </r>
    <r>
      <rPr>
        <sz val="9"/>
        <rFont val="Arial"/>
        <family val="2"/>
      </rPr>
      <t xml:space="preserve">+ </t>
    </r>
    <r>
      <rPr>
        <sz val="9"/>
        <color rgb="FF00B0F0"/>
        <rFont val="Arial"/>
        <family val="2"/>
      </rPr>
      <t>SUM(B87:B89)</t>
    </r>
  </si>
  <si>
    <t>C96</t>
  </si>
  <si>
    <t>+ C98</t>
  </si>
  <si>
    <t>=SUM(C96,C100,C101,C102)</t>
  </si>
  <si>
    <r>
      <t>=SUM(C96,</t>
    </r>
    <r>
      <rPr>
        <sz val="9"/>
        <color theme="4"/>
        <rFont val="Arial"/>
        <family val="2"/>
      </rPr>
      <t>C100</t>
    </r>
    <r>
      <rPr>
        <sz val="9"/>
        <rFont val="Arial"/>
        <family val="2"/>
      </rPr>
      <t xml:space="preserve">,C101,C102)
      =C96 + </t>
    </r>
    <r>
      <rPr>
        <sz val="9"/>
        <color theme="4"/>
        <rFont val="Arial"/>
        <family val="2"/>
      </rPr>
      <t xml:space="preserve">SUM(C97:C98) </t>
    </r>
    <r>
      <rPr>
        <sz val="9"/>
        <rFont val="Arial"/>
        <family val="2"/>
      </rPr>
      <t>+ C101 + C102</t>
    </r>
  </si>
  <si>
    <t>+ C101</t>
  </si>
  <si>
    <t>+ C102</t>
  </si>
  <si>
    <t>+ B110</t>
  </si>
  <si>
    <t>+ B111</t>
  </si>
  <si>
    <t>+ B112</t>
  </si>
  <si>
    <t>+ B120</t>
  </si>
  <si>
    <t>+ B121</t>
  </si>
  <si>
    <t>+ B122</t>
  </si>
  <si>
    <t>+ B123</t>
  </si>
  <si>
    <t>+ B124</t>
  </si>
  <si>
    <t>+ B125</t>
  </si>
  <si>
    <t>+ B126</t>
  </si>
  <si>
    <t>+ B127</t>
  </si>
  <si>
    <t>+ B128</t>
  </si>
  <si>
    <t>=SUM(B119:B128)</t>
  </si>
  <si>
    <t>+ B130</t>
  </si>
  <si>
    <r>
      <t>=SUM(</t>
    </r>
    <r>
      <rPr>
        <sz val="9"/>
        <color rgb="FF0070C0"/>
        <rFont val="Arial"/>
        <family val="2"/>
      </rPr>
      <t>B129</t>
    </r>
    <r>
      <rPr>
        <sz val="9"/>
        <rFont val="Arial"/>
        <family val="2"/>
      </rPr>
      <t>:B130)
       =SUM</t>
    </r>
    <r>
      <rPr>
        <sz val="9"/>
        <color rgb="FF0070C0"/>
        <rFont val="Arial"/>
        <family val="2"/>
      </rPr>
      <t>(B119:B128)</t>
    </r>
    <r>
      <rPr>
        <sz val="9"/>
        <rFont val="Arial"/>
        <family val="2"/>
      </rPr>
      <t xml:space="preserve"> + B130</t>
    </r>
  </si>
  <si>
    <t>=SUM(B32:B33)</t>
  </si>
  <si>
    <t>=SUM(B59:B60)</t>
  </si>
  <si>
    <t>=B95 - B103</t>
  </si>
  <si>
    <t>=SUM(B129:B130)</t>
  </si>
  <si>
    <r>
      <t xml:space="preserve">    (Management Fees – Gross of Offsets, Waivers &amp; Rebates)
+ Less Management Fee Rebate
+ Less Fee Waivers
</t>
    </r>
    <r>
      <rPr>
        <u/>
        <sz val="9"/>
        <rFont val="Arial"/>
        <family val="2"/>
      </rPr>
      <t>+ Less Offsets to Management Fees (Applied During Period)</t>
    </r>
    <r>
      <rPr>
        <sz val="9"/>
        <rFont val="Arial"/>
        <family val="2"/>
      </rPr>
      <t xml:space="preserve">
    (Management Fees - Net of Offsets, Waivers &amp; Rebates)</t>
    </r>
  </si>
  <si>
    <r>
      <t xml:space="preserve">    (Internal Staff/Related Persons - Administration, Accounting, Valuation, Audit &amp; Tax Prep/Advisory)
+ (Internal Staff/Related Persons - IT Activities)
+ (Internal Staff/Related Persons - Legal, Regulatory, Compliance, Investigation &amp; Examination)
+ (Internal Staff/Related Persons - Organization Costs)
</t>
    </r>
    <r>
      <rPr>
        <u/>
        <sz val="9"/>
        <rFont val="Arial"/>
        <family val="2"/>
      </rPr>
      <t>+ (Internal Staff/Related Persons - Other)</t>
    </r>
    <r>
      <rPr>
        <sz val="9"/>
        <rFont val="Arial"/>
        <family val="2"/>
      </rPr>
      <t xml:space="preserve">
    (Expenses Allocated/Paid to Investment Adviser or Related Persons – Gross of Offsets)</t>
    </r>
  </si>
  <si>
    <r>
      <t xml:space="preserve">    (Expenses Allocated/Paid to Investment Adviser or Related Persons – Gross of Offsets)
</t>
    </r>
    <r>
      <rPr>
        <u/>
        <sz val="9"/>
        <rFont val="Arial"/>
        <family val="2"/>
      </rPr>
      <t xml:space="preserve">+ Less Offsets to Expenses Paid to the Investment Adviser &amp; Related Persons (Applied During Period)
</t>
    </r>
    <r>
      <rPr>
        <sz val="9"/>
        <rFont val="Arial"/>
        <family val="2"/>
      </rPr>
      <t xml:space="preserve">    (Expenses Allocated/Paid to Investment Adviser or Related Persons - Net of Offsets)</t>
    </r>
  </si>
  <si>
    <r>
      <t xml:space="preserve">    (Partnership Expenses – Third-Party Fund Administration &amp; Accounting)
+ (Partnership Expenses – Third-Party Valuation Services)
+ (Partnership Expenses – Third-Party IT Activities)
+ (Partnership Expenses – Third-Party Legal, Regulatory &amp; Compliance)
+ (Partnership Expenses – Third-Party Investigation &amp; Examination)
+ (Partnership Expenses – Third-Party Audit)
+ (Partnership Expenses – Third-Party Tax Preparation &amp; Tax Advisory)
+ (Partnership Expenses – Third-Party Organization Costs)
+ (Partnership Expenses – Taxes)
+ (Partnership Expenses – Bank Fees)
+ (Partnership Expenses – Subscription Facility – Fees)
+ (Partnership Expenses – Subscription Facility – Interest)
+ (Partnership Expenses – Other Credit Facilities – Fees)
+ (Partnership Expenses – Other Credit Facilities – Interest)
+ (Partnership Expenses – Other Interest Expense)
+ (Partnership Expenses – Custody Fees)
+ (Partnership Expenses – Due Diligence)
+ (Partnership Expenses – Broken Deals)
+ (Partnership Expenses – Travel &amp; Entertainment)
+ (Partnership Expenses – Insurance)
+ (Partnership Expenses - Non-recoverable Portfolio Costs / Unreimbursed Portfolio Company Expenses)
+ (Partnership Expenses – Other)
</t>
    </r>
    <r>
      <rPr>
        <u/>
        <sz val="9"/>
        <rFont val="Arial"/>
        <family val="2"/>
      </rPr>
      <t>+ (Partnership Expenses – Other: 2016 ILPA Reporting Template Value)</t>
    </r>
    <r>
      <rPr>
        <sz val="9"/>
        <rFont val="Arial"/>
        <family val="2"/>
      </rPr>
      <t xml:space="preserve">
    (External Partnership Expenses – Gross of Offsets, Waivers &amp; Rebates)</t>
    </r>
  </si>
  <si>
    <r>
      <t xml:space="preserve">    (Expenses Allocated/Paid to Investment Adviser or Related Persons - Net of Offsets)
</t>
    </r>
    <r>
      <rPr>
        <u/>
        <sz val="9"/>
        <rFont val="Arial"/>
        <family val="2"/>
      </rPr>
      <t>+ (External Partnership Expenses - Net of Offsets, Waivers &amp; Rebates)</t>
    </r>
    <r>
      <rPr>
        <sz val="9"/>
        <rFont val="Arial"/>
        <family val="2"/>
      </rPr>
      <t xml:space="preserve">
Total Net Expenses Allocated/Paid to Investment Adviser or Related Persons and Partnership Expenses - External</t>
    </r>
  </si>
  <si>
    <r>
      <t xml:space="preserve">    (External Partnership Expenses – Gross of Offsets, Waivers &amp; Rebates)
</t>
    </r>
    <r>
      <rPr>
        <u/>
        <sz val="9"/>
        <rFont val="Arial"/>
        <family val="2"/>
      </rPr>
      <t>+ Less Offsets to External Partnership Expenses (Applied During Period)</t>
    </r>
    <r>
      <rPr>
        <sz val="9"/>
        <rFont val="Arial"/>
        <family val="2"/>
      </rPr>
      <t xml:space="preserve">
    (External Partnership Expenses - Net of Offsets, Waivers &amp; Rebates)</t>
    </r>
  </si>
  <si>
    <r>
      <t xml:space="preserve">    Contributions - Cash &amp; Non-Cash
+ Distributions - Cash &amp; Non-Cash
+ Offering/Syndication Costs
+ Placement Fees
</t>
    </r>
    <r>
      <rPr>
        <u/>
        <sz val="9"/>
        <rFont val="Arial"/>
        <family val="2"/>
      </rPr>
      <t>+ Partner Transfers</t>
    </r>
    <r>
      <rPr>
        <sz val="9"/>
        <rFont val="Arial"/>
        <family val="2"/>
      </rPr>
      <t xml:space="preserve">
    Total Cash / Non-Cash Flows</t>
    </r>
  </si>
  <si>
    <t>Formulas (Text)</t>
  </si>
  <si>
    <t>Formulas (Detailed)</t>
  </si>
  <si>
    <t>Formulas (Simple)</t>
  </si>
  <si>
    <t xml:space="preserve">    = Total Offsets to Fees &amp; Expenses (Recognized During Period)</t>
  </si>
  <si>
    <t xml:space="preserve">    = Total Offsets to Fees &amp; Expenses (Applied During Period)</t>
  </si>
  <si>
    <r>
      <t xml:space="preserve">    Unapplied Offset Balance (Roll-forward) - Beginning Balance
+ Total Offsets to Fees &amp; Expenses (Recognized During Period)
</t>
    </r>
    <r>
      <rPr>
        <u/>
        <sz val="9"/>
        <rFont val="Arial"/>
        <family val="2"/>
      </rPr>
      <t>- Total Offsets to Fees &amp; Expenses (Applied During Period)</t>
    </r>
    <r>
      <rPr>
        <sz val="9"/>
        <rFont val="Arial"/>
        <family val="2"/>
      </rPr>
      <t xml:space="preserve">
    Unapplied Offset Balance (Roll-forward) - Ending Balance</t>
    </r>
  </si>
  <si>
    <r>
      <t xml:space="preserve">    (Management Fees - Net of Offsets, Waivers &amp; Rebates)
+ (Expenses Allocated/Paid to Investment Adviser or Related Persons - Net of Offsets)
</t>
    </r>
    <r>
      <rPr>
        <u/>
        <sz val="9"/>
        <rFont val="Arial"/>
        <family val="2"/>
      </rPr>
      <t>+ (External Partnership Expenses - Net of Offsets, Waivers &amp; Rebates)</t>
    </r>
    <r>
      <rPr>
        <sz val="9"/>
        <rFont val="Arial"/>
        <family val="2"/>
      </rPr>
      <t xml:space="preserve">
    Total Fees &amp; Expenses, Net of Offsets, Waivers &amp; Rebates</t>
    </r>
  </si>
  <si>
    <r>
      <t xml:space="preserve">    (Management Fees – Gross of Offsets, Waivers &amp; Rebates)
+ (Expenses Allocated/Paid to Investment Adviser or Related Persons – Gross of Offsets)
</t>
    </r>
    <r>
      <rPr>
        <u/>
        <sz val="9"/>
        <rFont val="Arial"/>
        <family val="2"/>
      </rPr>
      <t>+ (External Partnership Expenses – Gross of Offsets, Waivers &amp; Rebates)</t>
    </r>
    <r>
      <rPr>
        <sz val="9"/>
        <rFont val="Arial"/>
        <family val="2"/>
      </rPr>
      <t xml:space="preserve">
    Total Fees &amp; Expenses: Gross of Offsets, Waivers &amp; Rebates</t>
    </r>
  </si>
  <si>
    <r>
      <t xml:space="preserve">    Interest Income
+ Dividend Income
</t>
    </r>
    <r>
      <rPr>
        <u/>
        <sz val="9"/>
        <rFont val="Arial"/>
        <family val="2"/>
      </rPr>
      <t>+ Other Investment Income</t>
    </r>
    <r>
      <rPr>
        <sz val="9"/>
        <rFont val="Arial"/>
        <family val="2"/>
      </rPr>
      <t xml:space="preserve">
    Total Investment Income</t>
    </r>
  </si>
  <si>
    <r>
      <t xml:space="preserve">    Total Fees &amp; Expenses, Net of Offsets, Waivers &amp; Rebates
</t>
    </r>
    <r>
      <rPr>
        <u/>
        <sz val="9"/>
        <rFont val="Arial"/>
        <family val="2"/>
      </rPr>
      <t>+ Total Investment Income</t>
    </r>
    <r>
      <rPr>
        <sz val="9"/>
        <rFont val="Arial"/>
        <family val="2"/>
      </rPr>
      <t xml:space="preserve">
    Total Net Operating Income / (Expense)</t>
    </r>
  </si>
  <si>
    <r>
      <t xml:space="preserve">    Net Realized Gain / (Loss)
</t>
    </r>
    <r>
      <rPr>
        <u/>
        <sz val="9"/>
        <rFont val="Arial"/>
        <family val="2"/>
      </rPr>
      <t>+ Net Unrealized Gain / (Loss)</t>
    </r>
    <r>
      <rPr>
        <sz val="9"/>
        <rFont val="Arial"/>
        <family val="2"/>
      </rPr>
      <t xml:space="preserve">
    Total Net Realized and Unrealized Gain / (Loss)</t>
    </r>
  </si>
  <si>
    <r>
      <t xml:space="preserve">    Accrued/Earned/Paid Carried Interest - Starting Period Balance
+ Carried Interest Accrued/Earned (Total)
+ Carried Interest - Paid During the Period
</t>
    </r>
    <r>
      <rPr>
        <u/>
        <sz val="9"/>
        <rFont val="Arial"/>
        <family val="2"/>
      </rPr>
      <t>+ Returned Clawback</t>
    </r>
    <r>
      <rPr>
        <sz val="9"/>
        <rFont val="Arial"/>
        <family val="2"/>
      </rPr>
      <t xml:space="preserve">
    Accrued/Earned/Paid Carried Interest - Ending Period Balance</t>
    </r>
  </si>
  <si>
    <r>
      <t xml:space="preserve">    Beginning Unfunded Commitment
+ (Less Contributions)
+ Plus Recallable Distributions
+ (Less Expired/Released Commitments)
</t>
    </r>
    <r>
      <rPr>
        <u/>
        <sz val="9"/>
        <rFont val="Arial"/>
        <family val="2"/>
      </rPr>
      <t>+ +/- Other Unfunded Adjustment</t>
    </r>
    <r>
      <rPr>
        <sz val="9"/>
        <rFont val="Arial"/>
        <family val="2"/>
      </rPr>
      <t xml:space="preserve">
Ending Unfunded Commitment</t>
    </r>
  </si>
  <si>
    <r>
      <t xml:space="preserve">    Advisory &amp; Consulting Fees
+ Broken Deal Fees
+ Transaction &amp; Deal Fees
+ Directors Fees
+ Monitoring Fees
+ Capital Markets Fees
+ Arrangement Fees
+ Origination Fees
+ Other Fees
</t>
    </r>
    <r>
      <rPr>
        <u/>
        <sz val="9"/>
        <rFont val="Arial"/>
        <family val="2"/>
      </rPr>
      <t>+ Other Fees: 2016 ILPA Reporting Template Value</t>
    </r>
    <r>
      <rPr>
        <sz val="9"/>
        <rFont val="Arial"/>
        <family val="2"/>
      </rPr>
      <t xml:space="preserve">
    Total Fees with Respect to Portfolio Companies/Investments</t>
    </r>
  </si>
  <si>
    <r>
      <t xml:space="preserve">    Total Fees with Respect to Portfolio Companies/Investments
</t>
    </r>
    <r>
      <rPr>
        <u/>
        <sz val="9"/>
        <rFont val="Arial"/>
        <family val="2"/>
      </rPr>
      <t>+ Total Reimbursement for Travel &amp; Administrative Expenses</t>
    </r>
    <r>
      <rPr>
        <sz val="9"/>
        <rFont val="Arial"/>
        <family val="2"/>
      </rPr>
      <t xml:space="preserve">
    Total Received by the Investment Adviser &amp; Related Persons</t>
    </r>
  </si>
  <si>
    <r>
      <t xml:space="preserve">    Ending NAV - Net of Accrued/Earned/Paid Carried Interest
</t>
    </r>
    <r>
      <rPr>
        <u/>
        <sz val="9"/>
        <rFont val="Arial"/>
        <family val="2"/>
      </rPr>
      <t>- Accrued/Earned/Paid Carried Interest - Ending Period Balance</t>
    </r>
    <r>
      <rPr>
        <sz val="9"/>
        <rFont val="Arial"/>
        <family val="2"/>
      </rPr>
      <t xml:space="preserve">
    Ending NAV - Gross of Accrued/Earned/Paid Carried Interest</t>
    </r>
  </si>
  <si>
    <r>
      <t xml:space="preserve">    Beginning NAV - Net of Accrued/Earned/Paid Carried Interest
+ Total Cash / Non-Cash Flows (Contributions, Less Distributions)
+ Total Net Operating Income / (Expense)
</t>
    </r>
    <r>
      <rPr>
        <u/>
        <sz val="9"/>
        <rFont val="Arial"/>
        <family val="2"/>
      </rPr>
      <t>+ Total Net Realized and Unrealized Gain / (Loss)</t>
    </r>
    <r>
      <rPr>
        <sz val="9"/>
        <rFont val="Arial"/>
        <family val="2"/>
      </rPr>
      <t xml:space="preserve">
    Ending NAV - Net of Accrued/Earned/Paid Carried Interest</t>
    </r>
  </si>
  <si>
    <r>
      <t xml:space="preserve">    Advisory &amp; Consulting Fee Offset
+ Broken Deal Fee Offset
+ Transaction &amp; Deal Fee Offset
+ Directors Fee Offset
+ Monitoring Fee Offset
+ Capital Markets Fee Offset
+ Arrangement Fee Offset
+ Origination Fee Offset
+ Organization Cost Offset
+ Placement Fee Offset
+ Other Offsets
</t>
    </r>
    <r>
      <rPr>
        <u/>
        <sz val="9"/>
        <rFont val="Arial"/>
        <family val="2"/>
      </rPr>
      <t>+ Other Fee Offsets: 2016 ILPA Reporting Template Value</t>
    </r>
    <r>
      <rPr>
        <sz val="9"/>
        <rFont val="Arial"/>
        <family val="2"/>
      </rPr>
      <t xml:space="preserve">
    Total Offsets to Fees &amp; Expenses (Recognized During Period)</t>
    </r>
  </si>
  <si>
    <r>
      <t xml:space="preserve">    Less Offsets to Management Fees (Applied During Period)
+ Less Offsets to Expenses Paid to the Investment Adviser &amp; Related Persons (Applied During Period) 
</t>
    </r>
    <r>
      <rPr>
        <u/>
        <sz val="9"/>
        <rFont val="Arial"/>
        <family val="2"/>
      </rPr>
      <t>+ Less Offsets to External Partnership Expenses (Applied During Period)</t>
    </r>
    <r>
      <rPr>
        <sz val="9"/>
        <rFont val="Arial"/>
        <family val="2"/>
      </rPr>
      <t xml:space="preserve">
    Total Offsets to Fees &amp; Expenses (Applied During Period)</t>
    </r>
  </si>
  <si>
    <r>
      <t xml:space="preserve">    Total Fees &amp; Expenses: Gross of Offsets, Waivers &amp; Rebates
</t>
    </r>
    <r>
      <rPr>
        <u/>
        <sz val="9"/>
        <rFont val="Arial"/>
        <family val="2"/>
      </rPr>
      <t>+ Total Offsets, Waivers &amp; Rebates (Applied During Period)</t>
    </r>
    <r>
      <rPr>
        <sz val="9"/>
        <rFont val="Arial"/>
        <family val="2"/>
      </rPr>
      <t xml:space="preserve"> 
    Total Fees &amp; Expenses: Net of Offsets, Waivers &amp; Rebates</t>
    </r>
  </si>
  <si>
    <r>
      <t>=SUM(</t>
    </r>
    <r>
      <rPr>
        <sz val="9"/>
        <color rgb="FF00B0F0"/>
        <rFont val="Arial"/>
        <family val="2"/>
      </rPr>
      <t>B83:</t>
    </r>
    <r>
      <rPr>
        <sz val="9"/>
        <color theme="4"/>
        <rFont val="Arial"/>
        <family val="2"/>
      </rPr>
      <t>B84</t>
    </r>
    <r>
      <rPr>
        <sz val="9"/>
        <rFont val="Arial"/>
        <family val="2"/>
      </rPr>
      <t>)
       =</t>
    </r>
    <r>
      <rPr>
        <sz val="9"/>
        <color rgb="FF00B0F0"/>
        <rFont val="Arial"/>
        <family val="2"/>
      </rPr>
      <t>SUM(B21,B32,B59)</t>
    </r>
    <r>
      <rPr>
        <sz val="9"/>
        <rFont val="Arial"/>
        <family val="2"/>
      </rPr>
      <t xml:space="preserve"> + </t>
    </r>
    <r>
      <rPr>
        <sz val="9"/>
        <color theme="4"/>
        <rFont val="Arial"/>
        <family val="2"/>
      </rPr>
      <t>SUM(B77,B22,B23)</t>
    </r>
    <r>
      <rPr>
        <sz val="9"/>
        <rFont val="Arial"/>
        <family val="2"/>
      </rPr>
      <t xml:space="preserve">
              =</t>
    </r>
    <r>
      <rPr>
        <sz val="9"/>
        <color rgb="FF00B0F0"/>
        <rFont val="Arial"/>
        <family val="2"/>
      </rPr>
      <t>(B21 + SUM(B27:B31) + SUM(B36:B58))</t>
    </r>
    <r>
      <rPr>
        <sz val="9"/>
        <rFont val="Arial"/>
        <family val="2"/>
      </rPr>
      <t xml:space="preserve"> + </t>
    </r>
    <r>
      <rPr>
        <sz val="9"/>
        <color theme="4"/>
        <rFont val="Arial"/>
        <family val="2"/>
      </rPr>
      <t>(SUM(B24,B33,B60) + B22 + B23)</t>
    </r>
  </si>
  <si>
    <r>
      <t>=SUM(B12,</t>
    </r>
    <r>
      <rPr>
        <sz val="9"/>
        <color rgb="FF00B0F0"/>
        <rFont val="Arial"/>
        <family val="2"/>
      </rPr>
      <t>B18</t>
    </r>
    <r>
      <rPr>
        <sz val="9"/>
        <rFont val="Arial"/>
        <family val="2"/>
      </rPr>
      <t>,</t>
    </r>
    <r>
      <rPr>
        <sz val="9"/>
        <color theme="5"/>
        <rFont val="Arial"/>
        <family val="2"/>
      </rPr>
      <t>B91</t>
    </r>
    <r>
      <rPr>
        <sz val="9"/>
        <rFont val="Arial"/>
        <family val="2"/>
      </rPr>
      <t>,</t>
    </r>
    <r>
      <rPr>
        <sz val="9"/>
        <color rgb="FF00B050"/>
        <rFont val="Arial"/>
        <family val="2"/>
      </rPr>
      <t>B94</t>
    </r>
    <r>
      <rPr>
        <sz val="9"/>
        <rFont val="Arial"/>
        <family val="2"/>
      </rPr>
      <t xml:space="preserve">)
       =B12 + </t>
    </r>
    <r>
      <rPr>
        <sz val="9"/>
        <color rgb="FF00B0F0"/>
        <rFont val="Arial"/>
        <family val="2"/>
      </rPr>
      <t>SUM(B13:B17)</t>
    </r>
    <r>
      <rPr>
        <sz val="9"/>
        <rFont val="Arial"/>
        <family val="2"/>
      </rPr>
      <t xml:space="preserve"> + </t>
    </r>
    <r>
      <rPr>
        <sz val="9"/>
        <color theme="5"/>
        <rFont val="Arial"/>
        <family val="2"/>
      </rPr>
      <t>SUM(B82,B90)</t>
    </r>
    <r>
      <rPr>
        <sz val="9"/>
        <rFont val="Arial"/>
        <family val="2"/>
      </rPr>
      <t xml:space="preserve"> + </t>
    </r>
    <r>
      <rPr>
        <sz val="9"/>
        <color rgb="FF00B050"/>
        <rFont val="Arial"/>
        <family val="2"/>
      </rPr>
      <t>SUM(B92:B93</t>
    </r>
    <r>
      <rPr>
        <sz val="9"/>
        <rFont val="Arial"/>
        <family val="2"/>
      </rPr>
      <t xml:space="preserve">)
              =B12 + </t>
    </r>
    <r>
      <rPr>
        <sz val="9"/>
        <color rgb="FF00B0F0"/>
        <rFont val="Arial"/>
        <family val="2"/>
      </rPr>
      <t xml:space="preserve">SUM(B13:B17) </t>
    </r>
    <r>
      <rPr>
        <sz val="9"/>
        <rFont val="Arial"/>
        <family val="2"/>
      </rPr>
      <t xml:space="preserve">+ </t>
    </r>
    <r>
      <rPr>
        <sz val="9"/>
        <color theme="5"/>
        <rFont val="Arial"/>
        <family val="2"/>
      </rPr>
      <t>(SUM(B25,B34,B61) + SUM(B87:B89))</t>
    </r>
    <r>
      <rPr>
        <sz val="9"/>
        <rFont val="Arial"/>
        <family val="2"/>
      </rPr>
      <t xml:space="preserve"> + </t>
    </r>
    <r>
      <rPr>
        <sz val="9"/>
        <color rgb="FF00B050"/>
        <rFont val="Arial"/>
        <family val="2"/>
      </rPr>
      <t>SUM(B92:B93)</t>
    </r>
    <r>
      <rPr>
        <sz val="9"/>
        <rFont val="Arial"/>
        <family val="2"/>
      </rPr>
      <t xml:space="preserve">
                     =B12 + </t>
    </r>
    <r>
      <rPr>
        <sz val="9"/>
        <color rgb="FF00B0F0"/>
        <rFont val="Arial"/>
        <family val="2"/>
      </rPr>
      <t xml:space="preserve">SUM(B13:B17) </t>
    </r>
    <r>
      <rPr>
        <sz val="9"/>
        <rFont val="Arial"/>
        <family val="2"/>
      </rPr>
      <t xml:space="preserve">+ </t>
    </r>
    <r>
      <rPr>
        <sz val="9"/>
        <color theme="5"/>
        <rFont val="Arial"/>
        <family val="2"/>
      </rPr>
      <t xml:space="preserve">(SUM(B21:B24) + SUM(B32:B33) + SUM(B59:B60)) + SUM(B87:B89) </t>
    </r>
    <r>
      <rPr>
        <sz val="9"/>
        <rFont val="Arial"/>
        <family val="2"/>
      </rPr>
      <t>+</t>
    </r>
    <r>
      <rPr>
        <sz val="9"/>
        <color rgb="FF00B050"/>
        <rFont val="Arial"/>
        <family val="2"/>
      </rPr>
      <t xml:space="preserve"> SUM(B92:B93)</t>
    </r>
    <r>
      <rPr>
        <sz val="9"/>
        <rFont val="Arial"/>
        <family val="2"/>
      </rPr>
      <t xml:space="preserve">
                            =B12 + </t>
    </r>
    <r>
      <rPr>
        <sz val="9"/>
        <color rgb="FF00B0F0"/>
        <rFont val="Arial"/>
        <family val="2"/>
      </rPr>
      <t>SUM(B13:B17)</t>
    </r>
    <r>
      <rPr>
        <sz val="9"/>
        <rFont val="Arial"/>
        <family val="2"/>
      </rPr>
      <t xml:space="preserve"> + </t>
    </r>
    <r>
      <rPr>
        <sz val="9"/>
        <color theme="5"/>
        <rFont val="Arial"/>
        <family val="2"/>
      </rPr>
      <t>(SUM(B21:B24) + (SUM(B27:B31) + B33) + (SUM(B36:B58) + B60)) + SUM(B87:B89)</t>
    </r>
    <r>
      <rPr>
        <sz val="9"/>
        <rFont val="Arial"/>
        <family val="2"/>
      </rPr>
      <t xml:space="preserve"> + </t>
    </r>
    <r>
      <rPr>
        <sz val="9"/>
        <color rgb="FF00B050"/>
        <rFont val="Arial"/>
        <family val="2"/>
      </rPr>
      <t>SUM(B92:B93)</t>
    </r>
  </si>
  <si>
    <r>
      <t>=B95</t>
    </r>
    <r>
      <rPr>
        <sz val="9"/>
        <color theme="5"/>
        <rFont val="Arial"/>
        <family val="2"/>
      </rPr>
      <t xml:space="preserve"> </t>
    </r>
    <r>
      <rPr>
        <sz val="9"/>
        <rFont val="Arial"/>
        <family val="2"/>
      </rPr>
      <t xml:space="preserve">- </t>
    </r>
    <r>
      <rPr>
        <sz val="9"/>
        <color rgb="FF0070C0"/>
        <rFont val="Arial"/>
        <family val="2"/>
      </rPr>
      <t>B103</t>
    </r>
    <r>
      <rPr>
        <sz val="9"/>
        <rFont val="Arial"/>
        <family val="2"/>
      </rPr>
      <t xml:space="preserve">
       =(SUM(B12,</t>
    </r>
    <r>
      <rPr>
        <sz val="9"/>
        <color rgb="FF00B0F0"/>
        <rFont val="Arial"/>
        <family val="2"/>
      </rPr>
      <t>B18</t>
    </r>
    <r>
      <rPr>
        <sz val="9"/>
        <rFont val="Arial"/>
        <family val="2"/>
      </rPr>
      <t>,</t>
    </r>
    <r>
      <rPr>
        <sz val="9"/>
        <color theme="5"/>
        <rFont val="Arial"/>
        <family val="2"/>
      </rPr>
      <t>B91</t>
    </r>
    <r>
      <rPr>
        <sz val="9"/>
        <rFont val="Arial"/>
        <family val="2"/>
      </rPr>
      <t>,</t>
    </r>
    <r>
      <rPr>
        <sz val="9"/>
        <color rgb="FF00B050"/>
        <rFont val="Arial"/>
        <family val="2"/>
      </rPr>
      <t>B94</t>
    </r>
    <r>
      <rPr>
        <sz val="9"/>
        <rFont val="Arial"/>
        <family val="2"/>
      </rPr>
      <t xml:space="preserve">)) - </t>
    </r>
    <r>
      <rPr>
        <sz val="9"/>
        <color rgb="FF0070C0"/>
        <rFont val="Arial"/>
        <family val="2"/>
      </rPr>
      <t>(SUM(C96,</t>
    </r>
    <r>
      <rPr>
        <sz val="9"/>
        <color theme="4"/>
        <rFont val="Arial"/>
        <family val="2"/>
      </rPr>
      <t>C100</t>
    </r>
    <r>
      <rPr>
        <sz val="9"/>
        <color rgb="FF0070C0"/>
        <rFont val="Arial"/>
        <family val="2"/>
      </rPr>
      <t>,C101,C102))</t>
    </r>
    <r>
      <rPr>
        <sz val="9"/>
        <rFont val="Arial"/>
        <family val="2"/>
      </rPr>
      <t xml:space="preserve">
              =(B12 + </t>
    </r>
    <r>
      <rPr>
        <sz val="9"/>
        <color rgb="FF00B0F0"/>
        <rFont val="Arial"/>
        <family val="2"/>
      </rPr>
      <t>SUM(B13:B17)</t>
    </r>
    <r>
      <rPr>
        <sz val="9"/>
        <rFont val="Arial"/>
        <family val="2"/>
      </rPr>
      <t xml:space="preserve"> + </t>
    </r>
    <r>
      <rPr>
        <sz val="9"/>
        <color theme="5"/>
        <rFont val="Arial"/>
        <family val="2"/>
      </rPr>
      <t>SUM(B82,B90)</t>
    </r>
    <r>
      <rPr>
        <sz val="9"/>
        <rFont val="Arial"/>
        <family val="2"/>
      </rPr>
      <t xml:space="preserve"> + </t>
    </r>
    <r>
      <rPr>
        <sz val="9"/>
        <color rgb="FF00B050"/>
        <rFont val="Arial"/>
        <family val="2"/>
      </rPr>
      <t>SUM(B92:B93)</t>
    </r>
    <r>
      <rPr>
        <sz val="9"/>
        <rFont val="Arial"/>
        <family val="2"/>
      </rPr>
      <t>)</t>
    </r>
    <r>
      <rPr>
        <sz val="9"/>
        <color rgb="FF00B050"/>
        <rFont val="Arial"/>
        <family val="2"/>
      </rPr>
      <t xml:space="preserve"> </t>
    </r>
    <r>
      <rPr>
        <sz val="9"/>
        <rFont val="Arial"/>
        <family val="2"/>
      </rPr>
      <t>-</t>
    </r>
    <r>
      <rPr>
        <sz val="9"/>
        <color rgb="FF00B050"/>
        <rFont val="Arial"/>
        <family val="2"/>
      </rPr>
      <t xml:space="preserve"> </t>
    </r>
    <r>
      <rPr>
        <sz val="9"/>
        <color rgb="FF0070C0"/>
        <rFont val="Arial"/>
        <family val="2"/>
      </rPr>
      <t>(C96 +</t>
    </r>
    <r>
      <rPr>
        <sz val="9"/>
        <color theme="4"/>
        <rFont val="Arial"/>
        <family val="2"/>
      </rPr>
      <t xml:space="preserve"> SUM(C97:C98) </t>
    </r>
    <r>
      <rPr>
        <sz val="9"/>
        <color rgb="FF0070C0"/>
        <rFont val="Arial"/>
        <family val="2"/>
      </rPr>
      <t xml:space="preserve">+ C101 + C102)
</t>
    </r>
    <r>
      <rPr>
        <sz val="9"/>
        <rFont val="Arial"/>
        <family val="2"/>
      </rPr>
      <t xml:space="preserve">                     =(B12 + </t>
    </r>
    <r>
      <rPr>
        <sz val="9"/>
        <color rgb="FF00B0F0"/>
        <rFont val="Arial"/>
        <family val="2"/>
      </rPr>
      <t>SUM(B13:B17)</t>
    </r>
    <r>
      <rPr>
        <sz val="9"/>
        <rFont val="Arial"/>
        <family val="2"/>
      </rPr>
      <t xml:space="preserve"> + </t>
    </r>
    <r>
      <rPr>
        <sz val="9"/>
        <color theme="5"/>
        <rFont val="Arial"/>
        <family val="2"/>
      </rPr>
      <t>(SUM(B25,B34,B61) + SUM(B87:B89))</t>
    </r>
    <r>
      <rPr>
        <sz val="9"/>
        <rFont val="Arial"/>
        <family val="2"/>
      </rPr>
      <t xml:space="preserve"> + </t>
    </r>
    <r>
      <rPr>
        <sz val="9"/>
        <color rgb="FF00B050"/>
        <rFont val="Arial"/>
        <family val="2"/>
      </rPr>
      <t>SUM(B92:B93)</t>
    </r>
    <r>
      <rPr>
        <sz val="9"/>
        <rFont val="Arial"/>
        <family val="2"/>
      </rPr>
      <t xml:space="preserve">) - </t>
    </r>
    <r>
      <rPr>
        <sz val="9"/>
        <color rgb="FF0070C0"/>
        <rFont val="Arial"/>
        <family val="2"/>
      </rPr>
      <t>(C96 +</t>
    </r>
    <r>
      <rPr>
        <sz val="9"/>
        <color theme="4"/>
        <rFont val="Arial"/>
        <family val="2"/>
      </rPr>
      <t xml:space="preserve"> SUM(C97:C98) + </t>
    </r>
    <r>
      <rPr>
        <sz val="9"/>
        <color rgb="FF0070C0"/>
        <rFont val="Arial"/>
        <family val="2"/>
      </rPr>
      <t>C101 + C102)</t>
    </r>
    <r>
      <rPr>
        <sz val="9"/>
        <rFont val="Arial"/>
        <family val="2"/>
      </rPr>
      <t xml:space="preserve">
                            =(B12 + </t>
    </r>
    <r>
      <rPr>
        <sz val="9"/>
        <color rgb="FF00B0F0"/>
        <rFont val="Arial"/>
        <family val="2"/>
      </rPr>
      <t>SUM(B13:B17)</t>
    </r>
    <r>
      <rPr>
        <sz val="9"/>
        <rFont val="Arial"/>
        <family val="2"/>
      </rPr>
      <t xml:space="preserve"> + </t>
    </r>
    <r>
      <rPr>
        <sz val="9"/>
        <color theme="5"/>
        <rFont val="Arial"/>
        <family val="2"/>
      </rPr>
      <t>(SUM(B21:B24) + SUM(B32:B33) + SUM(B59:B60)) + SUM(B87:B89)</t>
    </r>
    <r>
      <rPr>
        <sz val="9"/>
        <rFont val="Arial"/>
        <family val="2"/>
      </rPr>
      <t xml:space="preserve"> + </t>
    </r>
    <r>
      <rPr>
        <sz val="9"/>
        <color rgb="FF00B050"/>
        <rFont val="Arial"/>
        <family val="2"/>
      </rPr>
      <t>SUM(B92:B93)</t>
    </r>
    <r>
      <rPr>
        <sz val="9"/>
        <rFont val="Arial"/>
        <family val="2"/>
      </rPr>
      <t>) -</t>
    </r>
    <r>
      <rPr>
        <sz val="9"/>
        <color rgb="FF00B050"/>
        <rFont val="Arial"/>
        <family val="2"/>
      </rPr>
      <t xml:space="preserve"> </t>
    </r>
    <r>
      <rPr>
        <sz val="9"/>
        <color rgb="FF0070C0"/>
        <rFont val="Arial"/>
        <family val="2"/>
      </rPr>
      <t xml:space="preserve">(C96 + </t>
    </r>
    <r>
      <rPr>
        <sz val="9"/>
        <color theme="4"/>
        <rFont val="Arial"/>
        <family val="2"/>
      </rPr>
      <t>SUM(C97:C98)</t>
    </r>
    <r>
      <rPr>
        <sz val="9"/>
        <color rgb="FF0070C0"/>
        <rFont val="Arial"/>
        <family val="2"/>
      </rPr>
      <t xml:space="preserve"> + C101 + C102)</t>
    </r>
    <r>
      <rPr>
        <sz val="9"/>
        <rFont val="Arial"/>
        <family val="2"/>
      </rPr>
      <t xml:space="preserve">
                                   =(B12 + </t>
    </r>
    <r>
      <rPr>
        <sz val="9"/>
        <color rgb="FF00B0F0"/>
        <rFont val="Arial"/>
        <family val="2"/>
      </rPr>
      <t>SUM(B13:B17)</t>
    </r>
    <r>
      <rPr>
        <sz val="9"/>
        <rFont val="Arial"/>
        <family val="2"/>
      </rPr>
      <t xml:space="preserve"> + </t>
    </r>
    <r>
      <rPr>
        <sz val="9"/>
        <color theme="5"/>
        <rFont val="Arial"/>
        <family val="2"/>
      </rPr>
      <t xml:space="preserve">(SUM(B21:B24) + (SUM(B27:B31) + B33) + (SUM(B36:B58) + B60)) + SUM(B87:B89) </t>
    </r>
    <r>
      <rPr>
        <sz val="9"/>
        <rFont val="Arial"/>
        <family val="2"/>
      </rPr>
      <t xml:space="preserve">+ </t>
    </r>
    <r>
      <rPr>
        <sz val="9"/>
        <color rgb="FF00B050"/>
        <rFont val="Arial"/>
        <family val="2"/>
      </rPr>
      <t>SUM(B92:B93)</t>
    </r>
    <r>
      <rPr>
        <sz val="9"/>
        <rFont val="Arial"/>
        <family val="2"/>
      </rPr>
      <t>) -</t>
    </r>
    <r>
      <rPr>
        <sz val="9"/>
        <color rgb="FF00B050"/>
        <rFont val="Arial"/>
        <family val="2"/>
      </rPr>
      <t xml:space="preserve"> </t>
    </r>
    <r>
      <rPr>
        <sz val="9"/>
        <color rgb="FF0070C0"/>
        <rFont val="Arial"/>
        <family val="2"/>
      </rPr>
      <t xml:space="preserve">(C96 + </t>
    </r>
    <r>
      <rPr>
        <sz val="9"/>
        <color theme="4"/>
        <rFont val="Arial"/>
        <family val="2"/>
      </rPr>
      <t>SUM(C97:C98)</t>
    </r>
    <r>
      <rPr>
        <sz val="9"/>
        <color rgb="FF0070C0"/>
        <rFont val="Arial"/>
        <family val="2"/>
      </rPr>
      <t xml:space="preserve"> + C101 + C102)</t>
    </r>
  </si>
  <si>
    <t>=SUM(B83:B84)</t>
  </si>
  <si>
    <t>=SUM(B109:B113)</t>
  </si>
  <si>
    <t>+ B113</t>
  </si>
  <si>
    <t xml:space="preserve">    B13</t>
  </si>
  <si>
    <t xml:space="preserve">    B21</t>
  </si>
  <si>
    <t xml:space="preserve">    B27</t>
  </si>
  <si>
    <t xml:space="preserve">    B36</t>
  </si>
  <si>
    <t xml:space="preserve">    B64</t>
  </si>
  <si>
    <t xml:space="preserve">    C78</t>
  </si>
  <si>
    <t xml:space="preserve">    B87</t>
  </si>
  <si>
    <t xml:space="preserve">    B92</t>
  </si>
  <si>
    <t xml:space="preserve">    C97</t>
  </si>
  <si>
    <t xml:space="preserve">    B109</t>
  </si>
  <si>
    <t xml:space="preserve">    B119</t>
  </si>
  <si>
    <r>
      <t>=SUM(C78:C</t>
    </r>
    <r>
      <rPr>
        <sz val="9"/>
        <color rgb="FF7030A0"/>
        <rFont val="Arial"/>
        <family val="2"/>
      </rPr>
      <t>79</t>
    </r>
    <r>
      <rPr>
        <sz val="9"/>
        <rFont val="Arial"/>
        <family val="2"/>
      </rPr>
      <t>) -</t>
    </r>
    <r>
      <rPr>
        <sz val="9"/>
        <color rgb="FF7030A0"/>
        <rFont val="Arial"/>
        <family val="2"/>
      </rPr>
      <t xml:space="preserve"> C80</t>
    </r>
  </si>
  <si>
    <r>
      <t>=SUM(C78:</t>
    </r>
    <r>
      <rPr>
        <sz val="9"/>
        <color rgb="FF7030A0"/>
        <rFont val="Arial"/>
        <family val="2"/>
      </rPr>
      <t>B79</t>
    </r>
    <r>
      <rPr>
        <sz val="9"/>
        <rFont val="Arial"/>
        <family val="2"/>
      </rPr>
      <t>) -</t>
    </r>
    <r>
      <rPr>
        <sz val="9"/>
        <color rgb="FF7030A0"/>
        <rFont val="Arial"/>
        <family val="2"/>
      </rPr>
      <t xml:space="preserve"> B80</t>
    </r>
    <r>
      <rPr>
        <sz val="9"/>
        <rFont val="Arial"/>
        <family val="2"/>
      </rPr>
      <t xml:space="preserve">
       =(C78 + </t>
    </r>
    <r>
      <rPr>
        <sz val="9"/>
        <color rgb="FF7030A0"/>
        <rFont val="Arial"/>
        <family val="2"/>
      </rPr>
      <t>SUM(B64:B75)</t>
    </r>
    <r>
      <rPr>
        <sz val="9"/>
        <rFont val="Arial"/>
        <family val="2"/>
      </rPr>
      <t xml:space="preserve">) - </t>
    </r>
    <r>
      <rPr>
        <sz val="9"/>
        <color rgb="FF7030A0"/>
        <rFont val="Arial"/>
        <family val="2"/>
      </rPr>
      <t>SUM(B24,B33,B60)</t>
    </r>
  </si>
  <si>
    <r>
      <t xml:space="preserve">    Total Offsets to Fees &amp; Expenses (Applied During Period)
+ Less Management Fee Rebate
</t>
    </r>
    <r>
      <rPr>
        <u/>
        <sz val="9"/>
        <rFont val="Arial"/>
        <family val="2"/>
      </rPr>
      <t>+ Less Fee Waivers</t>
    </r>
    <r>
      <rPr>
        <sz val="9"/>
        <rFont val="Arial"/>
        <family val="2"/>
      </rPr>
      <t xml:space="preserve">
    Total Offsets, Waivers &amp; Rebates (Applied During Period)</t>
    </r>
  </si>
  <si>
    <t>Section</t>
  </si>
  <si>
    <t>Field</t>
  </si>
  <si>
    <t>Definition</t>
  </si>
  <si>
    <t>A.1 NAV Reconciliation</t>
  </si>
  <si>
    <t>LP's Allocation of Total Fund</t>
  </si>
  <si>
    <t>Balances that represent the single investor's interest in the total private fund. Estimations are acceptable for any single investor amount that's denoted with a "****".</t>
  </si>
  <si>
    <t>Balances that represent the cumulative interest of the total private fund, including all of its side/parallel vehicles (current and liquidated).</t>
  </si>
  <si>
    <r>
      <t>Balances that represent the equity interest, including carried interest, in the fund of the investment adviser, or any of its related persons, that manage or exert control over the private fund, including the General Partner or Managing Member</t>
    </r>
    <r>
      <rPr>
        <sz val="10"/>
        <color rgb="FFFF0000"/>
        <rFont val="Arial"/>
        <family val="2"/>
      </rPr>
      <t>.</t>
    </r>
  </si>
  <si>
    <t>The valuation of the private fund at the beginning of the period for a given investor, or group of investors. This balance is reflective of any carried interest that was attributable to the investment adviser at the beginning of the period.</t>
  </si>
  <si>
    <t>Capital contributions to the private fund from investors as captured on the Statement of Changes in Partners' Capital / Individual partner's Capital Account Statements. Includes any deemed or in-kind transactions including contributions of non-cash assets (i.e., investments), recycled contributions and gross capital contributions where they are partially or completed netted with distributions.</t>
  </si>
  <si>
    <t>Distributions – Cash and Non-Cash</t>
  </si>
  <si>
    <t>Capital distributions from the private fund to investors as captured on the Statement of Changes in Partners' Capital / Individual partner's Capital Account Statements. Includes any deemed or in-kind transactions, (including stock distributions, withholding tax payments made on behalf of investors etc.) and gross capital distributions where they are partially or completed netted with contributions.</t>
  </si>
  <si>
    <t>Fees/costs incurred to market or sell an interest in the private fund. These fees might not be recorded as an income statement line-item in a private fund’s financial records, but rather a direct reduction to partners’ capital.</t>
  </si>
  <si>
    <t>Fees/costs paid to the investment adviser, or to any of its related persons, or to outside parties, for fundraising services. These fees might not be recorded as an income statement line-item in a private fund’s financial records, but rather a direct reduction to partners’ capital.</t>
  </si>
  <si>
    <t>Captures transfers in the investor's limited partnership interest that impact the total Cash / Non-Cash Flows for the investor. This will typically only impact the LP's Allocation of Total Fund section as the transfers from investors are netted" transactions in the Total Fund (including GP Allocation) and GP's Allocation of Total Fund sections. In rare instances, a rebalancing between onshore and offshore feeders could result in the Total Fund (including GP Allocation) being impacted.</t>
  </si>
  <si>
    <t>Management Fees – Gross of Offsets, Waivers &amp; Rebates</t>
  </si>
  <si>
    <t>Periodic gross management fees, prior to any application of offsets, fee waivers and fee rebates (applied during the period).</t>
  </si>
  <si>
    <t>Management Fee Rebate</t>
  </si>
  <si>
    <t>Refund of any prior management fees to the Fund's investors. In the rare instances where a Fund-wide discount is applied during a given reporting period (such as a bulk discount), it would be captured in this section.</t>
  </si>
  <si>
    <t>Fee Waivers</t>
  </si>
  <si>
    <r>
      <t>Any waiver of management fees in lieu of assuming the GP's commitment obligations to the Fund</t>
    </r>
    <r>
      <rPr>
        <sz val="10"/>
        <color rgb="FFFF0000"/>
        <rFont val="Arial"/>
        <family val="2"/>
      </rPr>
      <t>.</t>
    </r>
    <r>
      <rPr>
        <sz val="10"/>
        <rFont val="Arial"/>
        <family val="2"/>
      </rPr>
      <t xml:space="preserve"> Specific fee waivers (i.e., MPI elections) should be included in this section.</t>
    </r>
  </si>
  <si>
    <t>Offsets to Management Fees (Applied During Period)</t>
  </si>
  <si>
    <t>Total amount that recognized management fees were reduced by during the period, to the benefit of the private fund's investors. Includes reduction resulting from offsets, waivers and rebates.</t>
  </si>
  <si>
    <t>Management Fees – Net of Offsets, Waivers &amp; Rebates</t>
  </si>
  <si>
    <t>Periodic gross management fees, less any offsets, fee waivers and fee rebates (applied during the period).</t>
  </si>
  <si>
    <t>Fees/expenses that are allocated or paid to the investment adviser or any of its related persons by the private fund for work performed by internal staff/related persons.</t>
  </si>
  <si>
    <t>Internal Staff/Related Persons – Administration, Accounting, Valuation, Audit &amp; Tax Prep/Advisory</t>
  </si>
  <si>
    <t>Fees/expenses allocated or paid to the investment adviser or any of its related persons by the private fund for fund administration, accounting, valuation services, audit of the private fund's financial records or preparation of any tax documents or tax advisory services related to the private fund's financial record performed by internal staff/related persons. Any expenses attributed to third-parties should be captured in the corresponding Third-Party Fund Administration, Third-Party Valuation Services, Third-Party Audit or Third-Party Tax Preparation &amp; Tax Advisory row(s) in the Partnership Expenses - External section. Any expenses stemming from internal staff/related persons technology services (such as portal access) should be captured in Internal Staff/Related Persons - IT Activities expenses.</t>
  </si>
  <si>
    <t>Internal Staff/Related Persons – IT Activities</t>
  </si>
  <si>
    <t>Fees/expenses allocated or paid to the investment adviser or any of its related persons by the private fund for IT activities performed by internal staff/related persons. Any expenses attributed to third-parties should be captured in the corresponding Third-Party IT Activities row in the Partnership Expenses - External section.</t>
  </si>
  <si>
    <t>Internal Staff/Related Persons – Legal, Regulatory, Compliance, Investigation &amp; Examination</t>
  </si>
  <si>
    <t>Fees/expenses allocated or paid to the investment adviser or any of its related persons by the private fund for legal, regulatory, compliance, investigation or examination services on behalf of the private fund performed by internal staff/related persons. Any expenses attributed to third-parties should be captured in the corresponding Third-Party Legal, Regulatory &amp; Compliance or Third-Party Investigation &amp; Examination row(s) in the Partnership Expense - External section. Excludes expenses for due diligence or internal staff/related persons expenses for legal costs associated with organizing/administering the private fund.</t>
  </si>
  <si>
    <t>Internal Staff/Related Persons – Organization Costs</t>
  </si>
  <si>
    <t>Fees/expenses allocated or paid to the investment adviser or any of its related persons by the private fund for the establishment of the private fund by any internal staff/related persons, including any internal staff/related persons legal/audit costs. Any expenses attributed to third-parties should be captured in the corresponding Third-Party Organization Costs row in the Partnership Expenses - External section. Excludes internal staff/related persons expenses for fund administration and accounting. Excludes Placement Fees.</t>
  </si>
  <si>
    <t>Internal Staff/Related Persons – Other</t>
  </si>
  <si>
    <t>Fees/expenses allocated or paid to the investment adviser or any of its related persons by the private fund for miscellaneous expenses not captured elsewhere.  Explanations for amounts included in this field must be footnoted in this document.</t>
  </si>
  <si>
    <t>Expenses Allocated/Paid to Investment Adviser or Related Persons – Gross of Offsets</t>
  </si>
  <si>
    <t>Periodic gross fees/expenses that are allocated or paid to the investment adviser or any of its related persons by the private fund for work performed by internal staff/related persons, prior to any application of offsets (applied during the period).</t>
  </si>
  <si>
    <t>Offsets to Expenses Allocated/Paid to Investment Adviser or Related Persons (Applied During Period)</t>
  </si>
  <si>
    <t>Total amount that recognized expenses allocated/paid to the investment adviser/related persons were reduced by during the period, to the benefit of the private fund's investors.</t>
  </si>
  <si>
    <t>Expenses – Allocated/Paid to Investment Adviser or Related Persons - Net of Offsets</t>
  </si>
  <si>
    <t>Periodic gross fees/expenses that are allocated or paid to the investment adviser or any of its related persons by the private fund for work performed by internal staff/related persons, less any offsets (applied during the period).</t>
  </si>
  <si>
    <t>Partnership Expenses – External</t>
  </si>
  <si>
    <t>Fees/expenses allocated to or paid by the private fund. Excludes any expenses attributed to internal staff/related persons.</t>
  </si>
  <si>
    <r>
      <t xml:space="preserve">Partnership Expenses – </t>
    </r>
    <r>
      <rPr>
        <u/>
        <sz val="10"/>
        <rFont val="Arial"/>
        <family val="2"/>
      </rPr>
      <t>Third-Party</t>
    </r>
    <r>
      <rPr>
        <sz val="10"/>
        <rFont val="Arial"/>
        <family val="2"/>
      </rPr>
      <t xml:space="preserve"> Fund Administration</t>
    </r>
    <r>
      <rPr>
        <sz val="10"/>
        <color theme="1"/>
        <rFont val="Arial"/>
        <family val="2"/>
      </rPr>
      <t xml:space="preserve"> &amp; Accounting</t>
    </r>
  </si>
  <si>
    <t>Fees/expenses allocated to or paid by the private fund for third-party fund administration or accounting services. Any expenses attributed to internal staff/related persons should be captured in the corresponding Internal Staff/Related Persons - Administration, Accounting, Valuation, Audit &amp; Tax Prep/Advisory row in the Expenses Allocated/Paid to Investment Adviser or Related Persons section. Excludes third-party expenses for valuation services, audit and tax preparation/advisory. Any third-party expenses stemming from technology services (such as portal access) should be captured in Third-Party IT Activities expenses.</t>
  </si>
  <si>
    <r>
      <t xml:space="preserve">Partnership Expenses – </t>
    </r>
    <r>
      <rPr>
        <u/>
        <sz val="10"/>
        <rFont val="Arial"/>
        <family val="2"/>
      </rPr>
      <t>Third-Party</t>
    </r>
    <r>
      <rPr>
        <sz val="10"/>
        <rFont val="Arial"/>
        <family val="2"/>
      </rPr>
      <t xml:space="preserve"> Valuation Services</t>
    </r>
  </si>
  <si>
    <t>Fees/expenses allocated to or paid by the private fund for third-party valuation services. Any expenses attributed to internal staff/related persons should be captured in the corresponding Internal Staff/Related Persons - Administration, Accounting, Valuation, Audit &amp; Tax Prep/Advisory row in the Expenses Allocated/Paid to Investment Adviser or Related Persons section. Excludes third-party expenses for fund administration, accounting, audit and tax preparation/advisory.</t>
  </si>
  <si>
    <r>
      <t xml:space="preserve">Partnership Expenses – </t>
    </r>
    <r>
      <rPr>
        <u/>
        <sz val="10"/>
        <rFont val="Arial"/>
        <family val="2"/>
      </rPr>
      <t>Third-Party</t>
    </r>
    <r>
      <rPr>
        <sz val="10"/>
        <rFont val="Arial"/>
        <family val="2"/>
      </rPr>
      <t xml:space="preserve"> IT Activities</t>
    </r>
  </si>
  <si>
    <t>Fees/expenses allocated to or paid by the private fund for third-party IT activities (including those carried out by a third-party fund administrator). Any expenses attributed to internal staff/related persons should be captured in the corresponding Internal Staff/Related Persons - IT Activities row in the Expenses Allocated/Paid to Investment Adviser or Related Persons section.</t>
  </si>
  <si>
    <r>
      <t xml:space="preserve">Partnership Expenses – </t>
    </r>
    <r>
      <rPr>
        <u/>
        <sz val="10"/>
        <rFont val="Arial"/>
        <family val="2"/>
      </rPr>
      <t>Third-Party</t>
    </r>
    <r>
      <rPr>
        <sz val="10"/>
        <rFont val="Arial"/>
        <family val="2"/>
      </rPr>
      <t xml:space="preserve"> Legal, Regulatory &amp; Compliance</t>
    </r>
  </si>
  <si>
    <t>Fees/expenses allocated to or paid by the private fund for third-party legal, regulatory or compliance services on behalf of the private fund. Any expenses attributed to internal staff/related persons should be captured in the corresponding Internal Staff/Related Persons - Legal, Regulatory, Compliance, Investigation &amp; Examination row in the Expenses Allocated/Paid to Investment Adviser or Related Persons section. Includes legal analysis to interpret or amend the private fund's organizational and offering documents (post organizing/administering the private fund). Excludes expenses for due diligence or third-party expenses for legal services associated with organizing/administering the private fund.</t>
  </si>
  <si>
    <r>
      <t xml:space="preserve">Partnership Expenses – </t>
    </r>
    <r>
      <rPr>
        <u/>
        <sz val="10"/>
        <rFont val="Arial"/>
        <family val="2"/>
      </rPr>
      <t>Third-Party</t>
    </r>
    <r>
      <rPr>
        <sz val="10"/>
        <rFont val="Arial"/>
        <family val="2"/>
      </rPr>
      <t xml:space="preserve"> Investigation &amp; Examination</t>
    </r>
  </si>
  <si>
    <t>Fees/expenses allocated to or paid by the private fund for third-party services associated with an investigation or examination of the adviser or its related persons by any governmental or regulatory authority. Any expenses attributed to internal staff/related persons should be captured in the corresponding Internal Staff/Related Persons - Legal, Regulatory, Compliance, Investigation &amp; Examination row in the Expenses Allocated/Paid to Investment Adviser or Related Persons section.</t>
  </si>
  <si>
    <r>
      <t xml:space="preserve">Partnership Expenses – </t>
    </r>
    <r>
      <rPr>
        <u/>
        <sz val="10"/>
        <rFont val="Arial"/>
        <family val="2"/>
      </rPr>
      <t>Third-Party</t>
    </r>
    <r>
      <rPr>
        <sz val="10"/>
        <rFont val="Arial"/>
        <family val="2"/>
      </rPr>
      <t xml:space="preserve"> Audit</t>
    </r>
  </si>
  <si>
    <t>Fees/expenses allocated to or paid by the private fund for third-party audit of the private fund's financial records. Any expenses attributed to internal staff/related persons should be captured in the corresponding Internal Staff/Related Persons - Administration, Accounting, Valuation, Audit &amp; Tax Prep/Advisory row in the Expenses Allocated/Paid to Investment Adviser or Related Persons section. Excludes expenses for due diligence or third-party expenses for organizing the private fund, fund administration, accounting, valuation services and tax preparation/advisory.</t>
  </si>
  <si>
    <r>
      <t xml:space="preserve">Partnership Expenses – </t>
    </r>
    <r>
      <rPr>
        <u/>
        <sz val="10"/>
        <rFont val="Arial"/>
        <family val="2"/>
      </rPr>
      <t>Third-Party</t>
    </r>
    <r>
      <rPr>
        <sz val="10"/>
        <rFont val="Arial"/>
        <family val="2"/>
      </rPr>
      <t xml:space="preserve"> Tax Preparation &amp; Tax Advisory</t>
    </r>
  </si>
  <si>
    <t>Fees/expenses allocated to or paid by the private fund for third-party preparation of any tax documents or tax advisory services related to the private fund. Any expenses attributed to internal staff/related persons should be captured in the corresponding Internal Staff/Related Persons - Administration, Accounting, Valuation, Audit + Tax Prep/Advisory row in the Expenses Allocated/Paid to Investment Adviser or Related Persons section. Excludes expenses for due diligence or third-party expenses for organizing the private fund, fund administration, accounting, audit and valuation services. Excludes taxes.</t>
  </si>
  <si>
    <r>
      <t xml:space="preserve">Partnership Expenses – </t>
    </r>
    <r>
      <rPr>
        <u/>
        <sz val="10"/>
        <color theme="1"/>
        <rFont val="Arial"/>
        <family val="2"/>
      </rPr>
      <t>Third-Party</t>
    </r>
    <r>
      <rPr>
        <sz val="10"/>
        <color theme="1"/>
        <rFont val="Arial"/>
        <family val="2"/>
      </rPr>
      <t xml:space="preserve"> Organization Costs</t>
    </r>
  </si>
  <si>
    <r>
      <t>Fees/expenses allocated to or paid by the private fund for third-party services towards the establish</t>
    </r>
    <r>
      <rPr>
        <sz val="10"/>
        <rFont val="Arial"/>
        <family val="2"/>
      </rPr>
      <t>ment of the private fund, including any third-party legal/audit costs. Any expenses attributed to internal staff/related persons should be captured in the corresponding Internal Staff/Related Persons - Organization Costs row in</t>
    </r>
    <r>
      <rPr>
        <sz val="10"/>
        <color rgb="FFFF0000"/>
        <rFont val="Arial"/>
        <family val="2"/>
      </rPr>
      <t xml:space="preserve"> </t>
    </r>
    <r>
      <rPr>
        <sz val="10"/>
        <color theme="1"/>
        <rFont val="Arial"/>
        <family val="2"/>
      </rPr>
      <t>th</t>
    </r>
    <r>
      <rPr>
        <sz val="10"/>
        <rFont val="Arial"/>
        <family val="2"/>
      </rPr>
      <t>e Expenses Allocated/Paid to Investment Adviser or Related Persons</t>
    </r>
    <r>
      <rPr>
        <sz val="10"/>
        <color theme="1"/>
        <rFont val="Arial"/>
        <family val="2"/>
      </rPr>
      <t xml:space="preserve"> section. Excludes third-party expenses for fund administration and accounting. Excludes </t>
    </r>
    <r>
      <rPr>
        <sz val="10"/>
        <rFont val="Arial"/>
        <family val="2"/>
      </rPr>
      <t>Placement Fees.</t>
    </r>
  </si>
  <si>
    <t>Partnership Expenses – Taxes</t>
  </si>
  <si>
    <t>Tax expense or benefit allocated to or paid by the private fund, including current and deferred federal, state and foreign taxes as reported within the fund’s Statement of Operations, including any associated tax expense or benefit for consolidated blocker corporations and excluding tax preparation/advisory fees.</t>
  </si>
  <si>
    <t>Partnership Expenses – Bank Fees</t>
  </si>
  <si>
    <t>Fees/expenses allocated to or paid by the private fund for banking services. Excludes custody fees or third-party expenses for fund administration and accounting.  Excludes fees/expenses for interest and fees/interest related to credit facilities and other short-term financing at the fund level.</t>
  </si>
  <si>
    <t>Partnership Expenses – Subscription Facility – Fees</t>
  </si>
  <si>
    <t>Fees allocated to or paid by the private fund related to fund-level subscription facilities, such as arrangement fees and facility maintenance fees.</t>
  </si>
  <si>
    <t>Partnership Expenses – Subscription Facility – Interest</t>
  </si>
  <si>
    <t>Interest expenses allocated to or paid by the private fund related to fund-level subscription facilities.</t>
  </si>
  <si>
    <t>Partnership Expenses – Other Credit Facilities – Fees</t>
  </si>
  <si>
    <t>Fees allocated to or paid by the private fund related to different types of credit facilities (i.e., NAV facilities), such as arrangement fees and facility maintenance fees.</t>
  </si>
  <si>
    <t>Partnership Expenses – Other Credit Facilities – Interest</t>
  </si>
  <si>
    <t xml:space="preserve">Interest expenses allocated to or paid by the private fund related to different types of credit facilities (i.e., NAV facilities). </t>
  </si>
  <si>
    <t>Partnership Expenses – Other Interest Expense</t>
  </si>
  <si>
    <t>Other interest expenses allocated to or paid by the private fund that are not included within the Subscription Facilities or Other Credit Facilities categories above.</t>
  </si>
  <si>
    <t>Partnership Expenses – Custody Fees</t>
  </si>
  <si>
    <r>
      <t xml:space="preserve">Fees/expenses allocated to or paid by the private fund for the registration of securities and other custody-related activities. </t>
    </r>
    <r>
      <rPr>
        <sz val="10"/>
        <rFont val="Arial"/>
        <family val="2"/>
      </rPr>
      <t>Excludes bank fees and third-party expenses for fund administration and accounting.</t>
    </r>
  </si>
  <si>
    <t>Partnership Expenses – Due Diligence</t>
  </si>
  <si>
    <t>(Should not be populated by U.S. GAAP reporting advisers)
Fees/expenses allocated to or paid by the private fund to confirm all material assumptions in regards to potential investment opportunities that ends as a consummated deal. Includes all costs that can be clearly linked to the due diligence of specific investment opportunities including legal, travel and other costs. Includes only consummated deals, excludes unconsummated deals. Excludes management fees and the costs of identifying and sourcing potential investment opportunities. Excludes third-party expenses for fund administration, accounting, valuation services, audit, tax preparation/advisory and legal.</t>
  </si>
  <si>
    <t>Partnership Expenses – Broken Deals</t>
  </si>
  <si>
    <r>
      <t>Fees/expenses allocated to or paid by the private fund to confirm all material assumptions in regards to potential investment opportunities that ends as an unconsummated deal. Includes all costs that can be clearly linked to the due diligence of specific investment opportunities including legal, travel an</t>
    </r>
    <r>
      <rPr>
        <sz val="10"/>
        <rFont val="Arial"/>
        <family val="2"/>
      </rPr>
      <t xml:space="preserve">d other costs. Includes only unconsummated deals, excludes consummated deals. </t>
    </r>
    <r>
      <rPr>
        <sz val="10"/>
        <color theme="1"/>
        <rFont val="Arial"/>
        <family val="2"/>
      </rPr>
      <t>Excludes management fees and the costs of identifying and sourcing potential investment opportunities. Excludes third-party expenses for fund administration, accounting, valuation services, audit, tax preparation/advisory and legal.</t>
    </r>
  </si>
  <si>
    <t>Partnership Expenses – Travel &amp; Entertainment</t>
  </si>
  <si>
    <t>Fees/expenses allocated to or paid by the private fund related to travel and entertainment on behalf of the private fund. May include travel related to LPAC meetings or unreimbursed portfolio investment meetings. Excludes travel costs associated with due diligence.</t>
  </si>
  <si>
    <t>Partnership Expenses – Non-recoverable Portfolio Costs / Unreimbursed Portfolio Company Expenses</t>
  </si>
  <si>
    <t>Fees/expenses allocated or paid by the private fund for non-recoverable portfolio costs or unreimbursed portfolio expenses as outlined in the LPA. Excludes costs paid or reimbursed by the portfolio investments.</t>
  </si>
  <si>
    <t>Partnership Expenses – Insurance</t>
  </si>
  <si>
    <t>Fees/expenses allocated to or paid by the private fund related to insurance.</t>
  </si>
  <si>
    <t>Partnership Expenses – Other</t>
  </si>
  <si>
    <t>Fees/expenses allocated or paid by the private fund for miscellaneous expenses not captured elsewhere.  Explanations for amounts included in this field must be footnoted in this document.</t>
  </si>
  <si>
    <t>Partnership Expenses – Other: 2016 ILPA Reporting Template Value</t>
  </si>
  <si>
    <r>
      <t>Introduced to allow GPs to report fees/expenses previously classified in a more rolled-up fashion in the 2016 ILPA Reporting Template dating back to the inception of the private fund, without requiring a reclassification of the fees/expenses. May include expenses paid to the Investment Adviser or Related Persons if not previously captured separately by the GP.</t>
    </r>
    <r>
      <rPr>
        <sz val="10"/>
        <color rgb="FF7030A0"/>
        <rFont val="Arial"/>
        <family val="2"/>
      </rPr>
      <t xml:space="preserve"> </t>
    </r>
    <r>
      <rPr>
        <sz val="10"/>
        <color theme="1"/>
        <rFont val="Arial"/>
        <family val="2"/>
      </rPr>
      <t>For Funds launched Q1 2026 or later, this field should not be used.</t>
    </r>
  </si>
  <si>
    <t>External Partnership Expenses – Gross of Offsets, Waivers &amp; Rebates</t>
  </si>
  <si>
    <t>Periodic gross partnership expenses allocated to or paid by the private fund, prior to any application of offsets, fee waivers and fee rebates (applied during the period). Excludes any expenses attributed to internal staff/related persons.</t>
  </si>
  <si>
    <t>Offsets to External Partnership Expenses (Applied During Period)</t>
  </si>
  <si>
    <t>Total amount that external recognized partnership expenses were reduced by during the period, to the benefit of the private fund's investors.</t>
  </si>
  <si>
    <t>External Partnership Expenses – Net of Offsets, Waivers &amp; Rebates</t>
  </si>
  <si>
    <t>Periodic gross partnership expenses allocated to or paid by the private fund during, less any offsets, fee waivers and fee rebates (applied during the period). Excludes any expenses attributed to internal staff/related persons.</t>
  </si>
  <si>
    <t>Offset (gross of any unapplied balance) for any fees/expenses paid to the investment adviser and any of its related persons relating to consultancy services provided to portfolio investments. Advisory fees are provided through project-based services with no ongoing monitoring style fees. Compensation is based on hourly or task-based fees. Excludes services related to Transaction &amp; Deal Fees.</t>
  </si>
  <si>
    <t>Offset (gross of any unapplied balance) for any termination fees/expenses received from counterparties of the private fund's unconsummated deals. Typically netted (subject to the private fund's organizational and offering documents) against any unreimbursed termination fees/expenses paid to counterparties.</t>
  </si>
  <si>
    <t>Offset (gross of any unapplied balance) for any fees/expenses paid to the investment adviser and any of its related persons regarding the purchase and sale of investments. Excludes broken deal fees. Includes fees/expenses related to any bolt-on acquisitions for the portfolio investment.</t>
  </si>
  <si>
    <t>Offset (gross of any unapplied balance) for any fees paid to the investment adviser or any of its related persons (including any fees paid directly to individuals) for their role on a portfolio investment's board of directors. Includes any non-cash compensation (i.e., stock).</t>
  </si>
  <si>
    <t>Offset (gross of any unapplied balance) for any fees/expenses, including accelerated monitoring fees, paid to the investment adviser or any of its related persons, as part of an agreement between the portfolio investment and the investment adviser or any of its related persons over a finite or indefinite period. Monitoring fees are identified as ongoing management services provided to portfolio investments, based on annually established fees as opposed to hourly or task-based fees.</t>
  </si>
  <si>
    <r>
      <t>Offset (gross of any unapplied balance) for any fees/expenses paid to the investment adviser or any of its related persons for their role in securing financing for a portfolio investment. Exclude</t>
    </r>
    <r>
      <rPr>
        <sz val="10"/>
        <rFont val="Arial"/>
        <family val="2"/>
      </rPr>
      <t>s any Transaction &amp; Deal Fees</t>
    </r>
    <r>
      <rPr>
        <sz val="10"/>
        <color theme="1"/>
        <rFont val="Arial"/>
        <family val="2"/>
      </rPr>
      <t>.</t>
    </r>
  </si>
  <si>
    <t>Offset (gross of any unapplied balance) for any fees/costs paid to the investment adviser and any of its related persons for their role in establishing or coordinating a loan. Most commonly seen in Private Credit funds.</t>
  </si>
  <si>
    <t>Offset (gross of any unapplied balance) for any fees/costs paid to the investment adviser and any of its related persons relating to the sourcing of investment opportunities.</t>
  </si>
  <si>
    <r>
      <t xml:space="preserve">Offset (gross of any unapplied balance) for any fees/expenses related to the establishment of the private fund. Typically, investor offsets are provided for amounts in excess of a predetermined value. Excludes any offsets for </t>
    </r>
    <r>
      <rPr>
        <sz val="10"/>
        <rFont val="Arial"/>
        <family val="2"/>
      </rPr>
      <t>Placement Fees.</t>
    </r>
  </si>
  <si>
    <t>Offset (gross of any unapplied balance) for fees/expenses paid to the investment advisers or any of its related persons, or paid to outside parties, for fundraising services.</t>
  </si>
  <si>
    <t>Other Offsets</t>
  </si>
  <si>
    <t>Offset (gross of any unapplied balance) for any remaining fees/expenses paid to the investment advisers or any of its related persons not listed elsewhere. Explanations for amounts included in this field must be footnoted in this document.</t>
  </si>
  <si>
    <t>Introduced to allow GPs to report offsets previously classified in a more rolled-up fashion in the 2016 ILPA Reporting Template dating back to the inception of the private fund, without requiring a reclassification of the offsets. For Funds launched Q1 2026 or later, this field should not be used.</t>
  </si>
  <si>
    <t>Periodic fees/expenses, subject to offset against the private fund's fees/expenses, that were credited to the benefit of the private fund's investors. This amount may not necessarily equal the offset amount applied during the period, as the applied amount cannot typically exceed the total amount of total recognized, gross fund fees/expenses during the period.</t>
  </si>
  <si>
    <t>Total amount that recognized private fund fees/expenses were reduced by during the period, to the benefit of the private fund's investors, resulting from fees/expenses received by the investment adviser or any of its related persons, usually from portfolio companies. Applied offset amount does not necessarily represent the total amount of recognized fees/expenses that were subject to offset during the period, as the applied amount typically cannot exceed the total recognized, gross fund fees/expenses during the period.</t>
  </si>
  <si>
    <t>Prior period, ending-balance for any fees/expenses, subject to offset against the private fund's fees/expenses, that have been recognized, but not yet credited to the benefit of the private fund's investors</t>
  </si>
  <si>
    <t>Current period, ending-balance for any fees/expenses, subject to offset against the private fund's fees/expenses, that have been recognized, but not yet credited to the benefit of the private fund's investors.</t>
  </si>
  <si>
    <t>Periodic total gross fees and private fund expenses (i.e., management fees, expenses allocated/paid to investment adviser or related persons and partnership expenses), prior to any application of offsets, fee waivers and fee rebates (applied during the period).</t>
  </si>
  <si>
    <t>Total amount that recognized private fund fees/expenses were reduced by during the period, to the benefit of the private fund's investors. Includes reduction resulting from offsets, waivers and rebates.</t>
  </si>
  <si>
    <t>Periodic total gross fees and private fund expenses (i.e., management fees, expenses allocated/paid to investment adviser or related persons and partnership expenses), less any offsets, fee waivers and fee rebates (applied during the period).</t>
  </si>
  <si>
    <t>Net interest income (expense) received by the private fund from portfolio investments. Includes interest income earned through bridge financing, regardless of source (i.e., equity, debt, Subscription Facility). Also includes deal-level interest expenses that flow through to the private fund and are ultimately charged to the private fund's investors.</t>
  </si>
  <si>
    <t>Dividend income received by the private fund from portfolio investments.</t>
  </si>
  <si>
    <t>Other net investment income (expense) received by the private fund.</t>
  </si>
  <si>
    <t>Realized gain / loss upon the partial or full disposal or write-off of portfolio investments during the reporting period, including any realized gain / loss attributable to foreign currencies on such transactions if otherwise bifurcated for financial reporting purposes</t>
  </si>
  <si>
    <t>Unrealized gain / loss on investments due to the change in fair value of portfolio investments during the reporting period, including any unrealized gain / loss attributable to foreign currencies if otherwise bifurcated for financial reporting purposes.</t>
  </si>
  <si>
    <t>The valuation of the private fund at the end of the period for a given investor, or group of investors. This balance is reflective of any carried interest that was attributable to the investment adviser or any of its related persons at the end of the period.</t>
  </si>
  <si>
    <t>Prior period's ending-balance for the investment adviser's or any of its related persons' expected share of any profits that would be paid upon realization of all remaining portfolio investments, based on current valuations (a.k.a. Incentive Allocation or GP Profit Share), less any potential clawback obligation. Balance includes accrued amounts based on the gains/losses of unrealized investments as well as any uncollected profits earned from realized investments. Includes amounts held in escrow.</t>
  </si>
  <si>
    <t>Periodic change in the investment adviser's or any of its related persons' share of any unrealized profits from portfolio investments (a.k.a. Incentive Allocation or GP Profit Share). The calculation assumes that all investments are realized at their fair market value at the quarter-end date.</t>
  </si>
  <si>
    <r>
      <t xml:space="preserve">Periodic change in the investment adviser's or any of its related persons' share of any realized profits from portfolio investments (a.k.a. Incentive Allocation or GP Profit Share). Balance reflects only carried interest entitled to the investment adviser or any of its related persons (attributable to </t>
    </r>
    <r>
      <rPr>
        <u/>
        <sz val="10"/>
        <rFont val="Arial"/>
        <family val="2"/>
      </rPr>
      <t>realizations</t>
    </r>
    <r>
      <rPr>
        <sz val="10"/>
        <rFont val="Arial"/>
        <family val="2"/>
      </rPr>
      <t>), that is not yet collected by the investment adviser or any of its related persons. Includes amounts held in escrow.</t>
    </r>
  </si>
  <si>
    <t>A sum of the 'Carried Interest Accrued (Unrealized Profits)' and 'Carried Interest Earned (Realized Profits, Inclusive of Amount Held in Escrow)' fields. Includes all carried interest accrued, but not yet recognized. Includes all carried interest earned, but not yet collected. Includes amounts held in escrow.</t>
  </si>
  <si>
    <t>Carried Interest – Paid During the Period</t>
  </si>
  <si>
    <t>The investment adviser's or any of its related persons' share of any realized profits from a portfolio investment (a.k.a. Incentive Allocation or GP Profit Share) that have been collected by the investment adviser or any of its related persons.</t>
  </si>
  <si>
    <t>Excess carried interest paid to the investment adviser or any of its related persons, including amounts held in escrow, which has been returned to the private fund.</t>
  </si>
  <si>
    <t>Period-End balance for the portion of the investment adviser's and any of its related persons' share of any realized profits from portfolio investments (a.k.a. Incentive Allocation or GP Profit Share) that has been collected, but is currently held in a third party account until certain milestones are met (per the Fund's LPA).</t>
  </si>
  <si>
    <t>Current period's ending-balance for the investment adviser's or any of its related persons' expected share of any unrealized profits that would be paid upon realization of all remaining portfolio investments, based on current valuations (a.k.a. Incentive Allocation or GP Profit Share), less any potential clawback obligation. Balance also includes any uncollected profits from realized investments, if applicable.</t>
  </si>
  <si>
    <t>End NAV – Gross of Accrued/Earned/Paid Carried Interest</t>
  </si>
  <si>
    <t>The valuation of the private fund at the end of the period for a given investor, or group of investors. This balance is not reflective of any carried interest that was attributable to the investment adviser or any of its related persons at the end of the period.</t>
  </si>
  <si>
    <t>B.1. With Respect to the Portfolio Companies/ Investments Held by the Private Fund</t>
  </si>
  <si>
    <t>With Respect to the Fund's Portfolio Companies/Investments</t>
  </si>
  <si>
    <t>Fees, expenses and reimbursements paid/accrued by (or in regards to) the Fund's portfolio holdings to the investment adviser and any of its related persons; Include any fees received from third-parties regarding arrangements for the investment (i.e., purchasing discount fees), and any fees received after the liquidation of the Fund or any sleeve/AIV of the Fund.</t>
  </si>
  <si>
    <t>Advisory &amp; Consulting Fees</t>
  </si>
  <si>
    <t>Fees/expenses that are allocated or paid to the investment adviser or any of its related persons (include any fees not subject to offset) relating to consultancy services provided to portfolio investments. Advisory fees are provided through project-based services with no ongoing monitoring style fees. Compensation is based on hourly or task-based fees. Excludes services related to Transaction &amp; Deal Fees.</t>
  </si>
  <si>
    <t>Broken Deal Fees</t>
  </si>
  <si>
    <t>Termination fees/expenses received from counterparties of the private fund's unconsummated deals, netted against any termination fees/expenses paid to counterparties that weren't reimbursed by the private fund (include any fees not subject to offset).</t>
  </si>
  <si>
    <t>Transaction &amp; Deal Fees</t>
  </si>
  <si>
    <t xml:space="preserve">Fees/expenses that are allocated or paid to the investment adviser or any of its related persons (include any fees not subject to offset) regarding the purchase and sale of portfolio investments. Excludes broken deal fees. Include fees/expenses related to bolt-on acquisitions for the portfolio investment. </t>
  </si>
  <si>
    <t>Directors Fees</t>
  </si>
  <si>
    <t>Fees/expenses that are allocated or paid to the (gross of any unapplied offset balance) to the investment adviser or any of its related persons (include any fees paid directly to individuals and any fees not subject to offset) for their role on the portfolio investment's board of directors. Includes any non-cash compensation (i.e., stock).</t>
  </si>
  <si>
    <t>Monitoring Fees</t>
  </si>
  <si>
    <t xml:space="preserve">Fees/expenses, including accelerated monitoring fees, that are allocated or paid to the investment adviser or any of its related persons (include any fees not subject to offset) as part of an agreement between the portfolio investment and the investment adviser or any of its related persons over a finite or indefinite period. Monitoring fees are identified as ongoing management services provided to portfolio investments, based on annually established fees as opposed to hourly or task-based fees. </t>
  </si>
  <si>
    <t>Capital Markets Fees</t>
  </si>
  <si>
    <t>Fees/expenses that are allocated or paid to the investment adviser or any of its related persons (include any fees not subject to offset) for their role in securing or underwriting equity or debt financing for a portfolio investment.</t>
  </si>
  <si>
    <t>Arrangement Fees</t>
  </si>
  <si>
    <t>Fees/expenses that are allocated or paid to the investment adviser or any of its related persons (include any fees not subject to offset) for their role in establishing or coordinating a loan. Most commonly seen in Private Credit funds.</t>
  </si>
  <si>
    <t>Origination Fees</t>
  </si>
  <si>
    <t>Fees/expenses that are allocated or paid to the investment adviser or any of its related persons (include any fees not subject to offset) relating to the sourcing of investment opportunities.</t>
  </si>
  <si>
    <t>Other Fees</t>
  </si>
  <si>
    <t>Fees/expenses that are allocated or paid to the investment adviser or any of its related persons (include any fees not subject to offset) not listed elsewhere. Explanations for amounts included in this field must be footnoted in this document</t>
  </si>
  <si>
    <t>Other Fees: 2016 ILPA Reporting Template Value</t>
  </si>
  <si>
    <t>Introduced to allow GPs to report fees previously classified in a more rolled-up fashion in the 2016 ILPA Reporting Template that were allocated or paid to the investment adviser or any of its related persons dating back to the inception of the private fund, without requiring a reclassification of the fees. For Funds launched Q1 2026 or later, this field should not be used.</t>
  </si>
  <si>
    <t>Total amount of fees paid/accrued by (or in regards to) the Fund's portfolio holdings to the investment adviser and any of its related persons. Include any fees received from third-parties regarding arrangements for the investment (i.e., purchasing discount fees), and any fees received after the liquidation of the Fund or any sleeve/AIV of the Fund.</t>
  </si>
  <si>
    <t>Total Reimbursements for Travel &amp; Administrative Expenses</t>
  </si>
  <si>
    <t>Repayment of any travel or other administrative expenses from the Fund's portfolio investment to the investment adviser or any of its related persons.</t>
  </si>
  <si>
    <t xml:space="preserve">Total Received by the Investment Adviser &amp; Related Persons </t>
  </si>
  <si>
    <t>Total amount of fees, expenses and reimbursements paid/accrued by (or in regards to) the Fund's portfolio holdings to the investment adviser and any of its related persons. Include any fees received from third-parties regarding arrangements for the investment (i.e., purchasing discount fees), and any fees received after the liquidation of the Fund or any sleeve/AIV of the Fund.</t>
  </si>
  <si>
    <t>Balances that represent the cumulative interest of a single fund, including all of its side/parallel vehicles (current and liquidated), less the GP's Allocation of Total Fund</t>
  </si>
  <si>
    <r>
      <t xml:space="preserve">=SUM(C97:C98)
</t>
    </r>
    <r>
      <rPr>
        <i/>
        <sz val="9"/>
        <color rgb="FFFF0000"/>
        <rFont val="Arial"/>
        <family val="2"/>
      </rPr>
      <t>Can also be manually updated if the values in  C97 + C98 cannot be provided</t>
    </r>
  </si>
  <si>
    <r>
      <t xml:space="preserve">    Carried Interest Accrued (Unrealized Profits)
</t>
    </r>
    <r>
      <rPr>
        <u/>
        <sz val="9"/>
        <rFont val="Arial"/>
        <family val="2"/>
      </rPr>
      <t>+ Carried Interest Earned (Realized Profits, Inclusive of Amount Held in Escrow)</t>
    </r>
    <r>
      <rPr>
        <sz val="9"/>
        <rFont val="Arial"/>
        <family val="2"/>
      </rPr>
      <t xml:space="preserve">
    Carried Interest Accrued/Earned (Total)
</t>
    </r>
    <r>
      <rPr>
        <i/>
        <sz val="9"/>
        <color rgb="FFFF0000"/>
        <rFont val="Arial"/>
        <family val="2"/>
      </rPr>
      <t>Can also be manually updated if the values in Carried Interest Accrued (Unrealized Profits)+ Carried Interest Earned (Realized Profits, Inclusive of Amount Held in Escrow) cannot be provided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</si>
</sst>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3" formatCode="_(* #,##0.00_);_(* \(#,##0.00\);_(* &quot;-&quot;??_);_(@_)"/>
    <numFmt numFmtId="164" formatCode="\([$-409]mmm\-yy\ \-"/>
    <numFmt numFmtId="165" formatCode="\ [$-409]mmm\-yy\)"/>
    <numFmt numFmtId="166" formatCode="&quot;$&quot;#,##0.00"/>
    <numFmt numFmtId="167" formatCode="0.000%"/>
    <numFmt numFmtId="168" formatCode="&quot;$&quot;#,##0"/>
    <numFmt numFmtId="169" formatCode="#,##0.0000"/>
  </numFmts>
  <fonts count="43" x14ac:knownFonts="1">
    <font>
      <sz val="11"/>
      <color theme="1"/>
      <name val="Aptos Narrow"/>
      <family val="2"/>
      <scheme val="minor"/>
    </font>
    <font>
      <sz val="11"/>
      <color theme="1"/>
      <name val="Aptos Narrow"/>
      <family val="2"/>
      <scheme val="minor"/>
    </font>
    <font>
      <sz val="9"/>
      <name val="Arial"/>
      <family val="2"/>
    </font>
    <font>
      <b/>
      <sz val="9"/>
      <color rgb="FFFF0000"/>
      <name val="Arial"/>
      <family val="2"/>
    </font>
    <font>
      <i/>
      <sz val="9"/>
      <name val="Arial"/>
      <family val="2"/>
    </font>
    <font>
      <b/>
      <i/>
      <sz val="10"/>
      <color rgb="FFFF0000"/>
      <name val="Arial"/>
      <family val="2"/>
    </font>
    <font>
      <b/>
      <i/>
      <sz val="10"/>
      <color rgb="FF00B050"/>
      <name val="Arial"/>
      <family val="2"/>
    </font>
    <font>
      <sz val="9"/>
      <color rgb="FF0070C0"/>
      <name val="Arial"/>
      <family val="2"/>
    </font>
    <font>
      <b/>
      <i/>
      <sz val="12"/>
      <name val="Arial"/>
      <family val="2"/>
    </font>
    <font>
      <b/>
      <u/>
      <sz val="9"/>
      <name val="Arial"/>
      <family val="2"/>
    </font>
    <font>
      <b/>
      <i/>
      <sz val="11"/>
      <name val="Arial"/>
      <family val="2"/>
    </font>
    <font>
      <b/>
      <i/>
      <sz val="10"/>
      <name val="Arial"/>
      <family val="2"/>
    </font>
    <font>
      <b/>
      <sz val="12"/>
      <name val="Arial"/>
      <family val="2"/>
    </font>
    <font>
      <b/>
      <sz val="9"/>
      <name val="Arial"/>
      <family val="2"/>
    </font>
    <font>
      <b/>
      <sz val="10"/>
      <name val="Arial"/>
      <family val="2"/>
    </font>
    <font>
      <sz val="9"/>
      <color rgb="FFFF0000"/>
      <name val="Arial"/>
      <family val="2"/>
    </font>
    <font>
      <u/>
      <sz val="9"/>
      <name val="Arial"/>
      <family val="2"/>
    </font>
    <font>
      <sz val="9"/>
      <color rgb="FF00B0F0"/>
      <name val="Arial"/>
      <family val="2"/>
    </font>
    <font>
      <b/>
      <sz val="9"/>
      <color rgb="FF0070C0"/>
      <name val="Arial"/>
      <family val="2"/>
    </font>
    <font>
      <sz val="10"/>
      <name val="Arial"/>
      <family val="2"/>
    </font>
    <font>
      <b/>
      <sz val="9"/>
      <color theme="0"/>
      <name val="Arial"/>
      <family val="2"/>
    </font>
    <font>
      <strike/>
      <sz val="10"/>
      <name val="Arial"/>
      <family val="2"/>
    </font>
    <font>
      <strike/>
      <sz val="9"/>
      <name val="Arial"/>
      <family val="2"/>
    </font>
    <font>
      <i/>
      <strike/>
      <sz val="9"/>
      <name val="Arial"/>
      <family val="2"/>
    </font>
    <font>
      <sz val="9"/>
      <color rgb="FF00B050"/>
      <name val="Arial"/>
      <family val="2"/>
    </font>
    <font>
      <i/>
      <sz val="9"/>
      <color rgb="FFFF0000"/>
      <name val="Arial"/>
      <family val="2"/>
    </font>
    <font>
      <vertAlign val="superscript"/>
      <sz val="9"/>
      <name val="Arial"/>
      <family val="2"/>
    </font>
    <font>
      <b/>
      <i/>
      <u/>
      <sz val="9"/>
      <name val="Arial"/>
      <family val="2"/>
    </font>
    <font>
      <i/>
      <u/>
      <sz val="9"/>
      <name val="Arial"/>
      <family val="2"/>
    </font>
    <font>
      <b/>
      <sz val="9"/>
      <color theme="4" tint="0.39997558519241921"/>
      <name val="Arial"/>
      <family val="2"/>
    </font>
    <font>
      <sz val="11"/>
      <color theme="1"/>
      <name val="Arial"/>
      <family val="2"/>
    </font>
    <font>
      <b/>
      <sz val="11"/>
      <name val="Arial"/>
      <family val="2"/>
    </font>
    <font>
      <i/>
      <sz val="11"/>
      <color theme="1"/>
      <name val="Arial"/>
      <family val="2"/>
    </font>
    <font>
      <sz val="9"/>
      <color rgb="FF7030A0"/>
      <name val="Arial"/>
      <family val="2"/>
    </font>
    <font>
      <sz val="9"/>
      <color theme="5"/>
      <name val="Arial"/>
      <family val="2"/>
    </font>
    <font>
      <sz val="9"/>
      <color theme="4"/>
      <name val="Arial"/>
      <family val="2"/>
    </font>
    <font>
      <sz val="9"/>
      <color theme="8" tint="-0.249977111117893"/>
      <name val="Arial"/>
      <family val="2"/>
    </font>
    <font>
      <b/>
      <u/>
      <sz val="10"/>
      <name val="Arial"/>
      <family val="2"/>
    </font>
    <font>
      <sz val="10"/>
      <color theme="1"/>
      <name val="Arial"/>
      <family val="2"/>
    </font>
    <font>
      <sz val="10"/>
      <color rgb="FFFF0000"/>
      <name val="Arial"/>
      <family val="2"/>
    </font>
    <font>
      <u/>
      <sz val="10"/>
      <name val="Arial"/>
      <family val="2"/>
    </font>
    <font>
      <u/>
      <sz val="10"/>
      <color theme="1"/>
      <name val="Arial"/>
      <family val="2"/>
    </font>
    <font>
      <sz val="10"/>
      <color rgb="FF7030A0"/>
      <name val="Arial"/>
      <family val="2"/>
    </font>
  </fonts>
  <fills count="22">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bgColor theme="0" tint="-0.34998626667073579"/>
      </patternFill>
    </fill>
    <fill>
      <patternFill patternType="solid">
        <fgColor indexed="65"/>
        <bgColor indexed="64"/>
      </patternFill>
    </fill>
    <fill>
      <patternFill patternType="solid">
        <fgColor indexed="65"/>
        <bgColor theme="0" tint="-0.34998626667073579"/>
      </patternFill>
    </fill>
    <fill>
      <patternFill patternType="gray0625">
        <fgColor theme="0" tint="-0.34998626667073579"/>
        <bgColor indexed="65"/>
      </patternFill>
    </fill>
    <fill>
      <patternFill patternType="solid">
        <fgColor theme="0" tint="-4.9989318521683403E-2"/>
        <bgColor theme="0" tint="-0.34998626667073579"/>
      </patternFill>
    </fill>
    <fill>
      <patternFill patternType="gray0625">
        <fgColor theme="0" tint="-0.34998626667073579"/>
        <bgColor theme="0" tint="-0.14999847407452621"/>
      </patternFill>
    </fill>
    <fill>
      <patternFill patternType="gray0625">
        <fgColor theme="0" tint="-0.34998626667073579"/>
        <bgColor theme="0"/>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59999389629810485"/>
        <bgColor theme="0" tint="-0.34998626667073579"/>
      </patternFill>
    </fill>
    <fill>
      <patternFill patternType="solid">
        <fgColor theme="5" tint="0.79998168889431442"/>
        <bgColor theme="0" tint="-0.34998626667073579"/>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gray0625">
        <fgColor theme="0" tint="-0.34998626667073579"/>
        <bgColor theme="5" tint="0.59999389629810485"/>
      </patternFill>
    </fill>
    <fill>
      <patternFill patternType="gray0625">
        <fgColor theme="0" tint="-0.34998626667073579"/>
        <bgColor theme="5" tint="0.79998168889431442"/>
      </patternFill>
    </fill>
  </fills>
  <borders count="29">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cellStyleXfs>
  <cellXfs count="507">
    <xf numFmtId="0" fontId="0" fillId="0" borderId="0" xfId="0"/>
    <xf numFmtId="0" fontId="2" fillId="0" borderId="0" xfId="0" applyFont="1"/>
    <xf numFmtId="0" fontId="4" fillId="0" borderId="0" xfId="0" applyFont="1" applyAlignment="1">
      <alignment horizontal="left"/>
    </xf>
    <xf numFmtId="0" fontId="3" fillId="0" borderId="0" xfId="0" applyFont="1"/>
    <xf numFmtId="0" fontId="9" fillId="2" borderId="2"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164" fontId="2" fillId="2" borderId="5" xfId="0" applyNumberFormat="1" applyFont="1" applyFill="1" applyBorder="1" applyAlignment="1">
      <alignment horizontal="center" vertical="center"/>
    </xf>
    <xf numFmtId="164" fontId="2" fillId="2" borderId="0" xfId="0" applyNumberFormat="1" applyFont="1" applyFill="1" applyAlignment="1">
      <alignment horizontal="center" vertical="center"/>
    </xf>
    <xf numFmtId="164" fontId="2" fillId="2" borderId="6" xfId="0" applyNumberFormat="1" applyFont="1" applyFill="1" applyBorder="1" applyAlignment="1">
      <alignment horizontal="center" vertical="center"/>
    </xf>
    <xf numFmtId="0" fontId="2" fillId="0" borderId="0" xfId="0" applyFont="1" applyAlignment="1">
      <alignment horizontal="left"/>
    </xf>
    <xf numFmtId="165" fontId="2" fillId="2" borderId="7"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5" fontId="2" fillId="2" borderId="8" xfId="0" applyNumberFormat="1" applyFont="1" applyFill="1" applyBorder="1" applyAlignment="1">
      <alignment horizontal="center" vertical="center" wrapText="1"/>
    </xf>
    <xf numFmtId="0" fontId="4" fillId="0" borderId="0" xfId="0" applyFont="1" applyAlignment="1">
      <alignment horizontal="left" vertical="center"/>
    </xf>
    <xf numFmtId="0" fontId="2" fillId="0" borderId="0" xfId="0" applyFont="1" applyAlignment="1">
      <alignment vertical="center"/>
    </xf>
    <xf numFmtId="166" fontId="4" fillId="0" borderId="0" xfId="0" applyNumberFormat="1" applyFont="1" applyAlignment="1">
      <alignment horizontal="left"/>
    </xf>
    <xf numFmtId="166" fontId="2" fillId="0" borderId="0" xfId="0" applyNumberFormat="1" applyFont="1"/>
    <xf numFmtId="5" fontId="2" fillId="0" borderId="0" xfId="0" applyNumberFormat="1" applyFont="1"/>
    <xf numFmtId="37" fontId="7" fillId="2" borderId="5" xfId="0" applyNumberFormat="1" applyFont="1" applyFill="1" applyBorder="1" applyAlignment="1">
      <alignment horizontal="center" vertical="center" wrapText="1"/>
    </xf>
    <xf numFmtId="37" fontId="7" fillId="2" borderId="0" xfId="0" applyNumberFormat="1" applyFont="1" applyFill="1" applyAlignment="1">
      <alignment horizontal="center" vertical="center" wrapText="1"/>
    </xf>
    <xf numFmtId="37" fontId="7" fillId="2" borderId="6" xfId="0" applyNumberFormat="1" applyFont="1" applyFill="1" applyBorder="1" applyAlignment="1">
      <alignment horizontal="center" vertical="center" wrapText="1"/>
    </xf>
    <xf numFmtId="37" fontId="7" fillId="2" borderId="0" xfId="1" applyNumberFormat="1" applyFont="1" applyFill="1" applyBorder="1" applyAlignment="1">
      <alignment horizontal="center" vertical="center" wrapText="1"/>
    </xf>
    <xf numFmtId="37" fontId="7" fillId="2" borderId="6" xfId="1" applyNumberFormat="1" applyFont="1" applyFill="1" applyBorder="1" applyAlignment="1">
      <alignment horizontal="center" vertical="center" wrapText="1"/>
    </xf>
    <xf numFmtId="37" fontId="13" fillId="2" borderId="5" xfId="0" applyNumberFormat="1" applyFont="1" applyFill="1" applyBorder="1" applyAlignment="1">
      <alignment horizontal="center" vertical="center" wrapText="1"/>
    </xf>
    <xf numFmtId="37" fontId="13" fillId="2" borderId="0" xfId="0" applyNumberFormat="1" applyFont="1" applyFill="1" applyAlignment="1">
      <alignment horizontal="center" vertical="center" wrapText="1"/>
    </xf>
    <xf numFmtId="37" fontId="13" fillId="2" borderId="6" xfId="0" applyNumberFormat="1" applyFont="1" applyFill="1" applyBorder="1" applyAlignment="1">
      <alignment horizontal="center" vertical="center" wrapText="1"/>
    </xf>
    <xf numFmtId="0" fontId="15" fillId="0" borderId="0" xfId="0" applyFont="1"/>
    <xf numFmtId="37" fontId="2" fillId="2" borderId="1" xfId="0" applyNumberFormat="1" applyFont="1" applyFill="1" applyBorder="1" applyAlignment="1">
      <alignment horizontal="center" vertical="center" wrapText="1"/>
    </xf>
    <xf numFmtId="37" fontId="2" fillId="2" borderId="7" xfId="0" applyNumberFormat="1" applyFont="1" applyFill="1" applyBorder="1" applyAlignment="1">
      <alignment horizontal="center" vertical="center" wrapText="1"/>
    </xf>
    <xf numFmtId="37" fontId="2" fillId="2" borderId="8" xfId="0" applyNumberFormat="1" applyFont="1" applyFill="1" applyBorder="1" applyAlignment="1">
      <alignment horizontal="center" vertical="center" wrapText="1"/>
    </xf>
    <xf numFmtId="37" fontId="7" fillId="2" borderId="2" xfId="0" applyNumberFormat="1" applyFont="1" applyFill="1" applyBorder="1" applyAlignment="1">
      <alignment horizontal="center" vertical="center" wrapText="1"/>
    </xf>
    <xf numFmtId="37" fontId="7" fillId="2" borderId="4" xfId="0" applyNumberFormat="1" applyFont="1" applyFill="1" applyBorder="1" applyAlignment="1">
      <alignment horizontal="center" vertical="center" wrapText="1"/>
    </xf>
    <xf numFmtId="37" fontId="7" fillId="2" borderId="3" xfId="0" applyNumberFormat="1" applyFont="1" applyFill="1" applyBorder="1" applyAlignment="1">
      <alignment horizontal="center" vertical="center" wrapText="1"/>
    </xf>
    <xf numFmtId="37" fontId="7" fillId="4" borderId="0" xfId="0" applyNumberFormat="1" applyFont="1" applyFill="1" applyAlignment="1">
      <alignment horizontal="center" vertical="center" wrapText="1"/>
    </xf>
    <xf numFmtId="37" fontId="7" fillId="4" borderId="6" xfId="0" applyNumberFormat="1" applyFont="1" applyFill="1" applyBorder="1" applyAlignment="1">
      <alignment horizontal="center" vertical="center" wrapText="1"/>
    </xf>
    <xf numFmtId="37" fontId="2" fillId="2" borderId="5" xfId="0" applyNumberFormat="1" applyFont="1" applyFill="1" applyBorder="1" applyAlignment="1">
      <alignment horizontal="center" vertical="center" wrapText="1"/>
    </xf>
    <xf numFmtId="37" fontId="2" fillId="2" borderId="0" xfId="0" applyNumberFormat="1" applyFont="1" applyFill="1" applyAlignment="1">
      <alignment horizontal="center" vertical="center" wrapText="1"/>
    </xf>
    <xf numFmtId="37" fontId="2" fillId="2" borderId="6" xfId="0" applyNumberFormat="1" applyFont="1" applyFill="1" applyBorder="1" applyAlignment="1">
      <alignment horizontal="center" vertical="center" wrapText="1"/>
    </xf>
    <xf numFmtId="166" fontId="15" fillId="0" borderId="0" xfId="0" applyNumberFormat="1" applyFont="1"/>
    <xf numFmtId="5" fontId="15" fillId="0" borderId="0" xfId="0" applyNumberFormat="1" applyFont="1"/>
    <xf numFmtId="37" fontId="7" fillId="4" borderId="5" xfId="0" applyNumberFormat="1" applyFont="1" applyFill="1" applyBorder="1" applyAlignment="1">
      <alignment horizontal="center" vertical="center" wrapText="1"/>
    </xf>
    <xf numFmtId="37" fontId="2" fillId="4" borderId="0" xfId="0" applyNumberFormat="1" applyFont="1" applyFill="1" applyAlignment="1">
      <alignment horizontal="center" vertical="center" wrapText="1"/>
    </xf>
    <xf numFmtId="37" fontId="2" fillId="4" borderId="5" xfId="0" applyNumberFormat="1" applyFont="1" applyFill="1" applyBorder="1" applyAlignment="1">
      <alignment horizontal="center" vertical="center" wrapText="1"/>
    </xf>
    <xf numFmtId="37" fontId="2" fillId="4" borderId="6" xfId="0" applyNumberFormat="1" applyFont="1" applyFill="1" applyBorder="1" applyAlignment="1">
      <alignment horizontal="center" vertical="center" wrapText="1"/>
    </xf>
    <xf numFmtId="37" fontId="2" fillId="4" borderId="7" xfId="0" applyNumberFormat="1" applyFont="1" applyFill="1" applyBorder="1" applyAlignment="1">
      <alignment horizontal="center" vertical="center" wrapText="1"/>
    </xf>
    <xf numFmtId="37" fontId="2" fillId="4" borderId="1" xfId="0" applyNumberFormat="1" applyFont="1" applyFill="1" applyBorder="1" applyAlignment="1">
      <alignment horizontal="center" vertical="center" wrapText="1"/>
    </xf>
    <xf numFmtId="37" fontId="2" fillId="4" borderId="8" xfId="0" applyNumberFormat="1" applyFont="1" applyFill="1" applyBorder="1" applyAlignment="1">
      <alignment horizontal="center" vertical="center" wrapText="1"/>
    </xf>
    <xf numFmtId="37" fontId="7" fillId="7" borderId="2" xfId="0" applyNumberFormat="1" applyFont="1" applyFill="1" applyBorder="1" applyAlignment="1">
      <alignment horizontal="center" vertical="center" wrapText="1"/>
    </xf>
    <xf numFmtId="37" fontId="7" fillId="7" borderId="4" xfId="0" applyNumberFormat="1" applyFont="1" applyFill="1" applyBorder="1" applyAlignment="1">
      <alignment horizontal="center" vertical="center" wrapText="1"/>
    </xf>
    <xf numFmtId="37" fontId="7" fillId="7" borderId="3" xfId="0" applyNumberFormat="1" applyFont="1" applyFill="1" applyBorder="1" applyAlignment="1">
      <alignment horizontal="center" vertical="center" wrapText="1"/>
    </xf>
    <xf numFmtId="37" fontId="7" fillId="10" borderId="4" xfId="0" applyNumberFormat="1" applyFont="1" applyFill="1" applyBorder="1" applyAlignment="1">
      <alignment horizontal="center" vertical="center" wrapText="1"/>
    </xf>
    <xf numFmtId="37" fontId="7" fillId="10" borderId="3" xfId="0" applyNumberFormat="1" applyFont="1" applyFill="1" applyBorder="1" applyAlignment="1">
      <alignment horizontal="center" vertical="center" wrapText="1"/>
    </xf>
    <xf numFmtId="37" fontId="7" fillId="7" borderId="5" xfId="0" applyNumberFormat="1" applyFont="1" applyFill="1" applyBorder="1" applyAlignment="1">
      <alignment horizontal="center" vertical="center" wrapText="1"/>
    </xf>
    <xf numFmtId="37" fontId="7" fillId="7" borderId="0" xfId="0" applyNumberFormat="1" applyFont="1" applyFill="1" applyAlignment="1">
      <alignment horizontal="center" vertical="center" wrapText="1"/>
    </xf>
    <xf numFmtId="37" fontId="7" fillId="7" borderId="6" xfId="0" applyNumberFormat="1" applyFont="1" applyFill="1" applyBorder="1" applyAlignment="1">
      <alignment horizontal="center" vertical="center" wrapText="1"/>
    </xf>
    <xf numFmtId="37" fontId="7" fillId="10" borderId="0" xfId="0" applyNumberFormat="1" applyFont="1" applyFill="1" applyAlignment="1">
      <alignment horizontal="center" vertical="center" wrapText="1"/>
    </xf>
    <xf numFmtId="37" fontId="7" fillId="10" borderId="6" xfId="0" applyNumberFormat="1" applyFont="1" applyFill="1" applyBorder="1" applyAlignment="1">
      <alignment horizontal="center" vertical="center" wrapText="1"/>
    </xf>
    <xf numFmtId="167" fontId="4" fillId="0" borderId="0" xfId="2" applyNumberFormat="1" applyFont="1" applyFill="1" applyAlignment="1">
      <alignment horizontal="left"/>
    </xf>
    <xf numFmtId="37" fontId="2" fillId="7" borderId="5" xfId="0" applyNumberFormat="1" applyFont="1" applyFill="1" applyBorder="1" applyAlignment="1">
      <alignment horizontal="center" vertical="center" wrapText="1"/>
    </xf>
    <xf numFmtId="37" fontId="2" fillId="7" borderId="0" xfId="0" applyNumberFormat="1" applyFont="1" applyFill="1" applyAlignment="1">
      <alignment horizontal="center" vertical="center" wrapText="1"/>
    </xf>
    <xf numFmtId="37" fontId="2" fillId="7" borderId="6" xfId="0" applyNumberFormat="1" applyFont="1" applyFill="1" applyBorder="1" applyAlignment="1">
      <alignment horizontal="center" vertical="center" wrapText="1"/>
    </xf>
    <xf numFmtId="37" fontId="13" fillId="2" borderId="10" xfId="0" applyNumberFormat="1" applyFont="1" applyFill="1" applyBorder="1" applyAlignment="1">
      <alignment horizontal="center" vertical="center" wrapText="1"/>
    </xf>
    <xf numFmtId="37" fontId="13" fillId="2" borderId="11" xfId="0" applyNumberFormat="1" applyFont="1" applyFill="1" applyBorder="1" applyAlignment="1">
      <alignment horizontal="center" vertical="center" wrapText="1"/>
    </xf>
    <xf numFmtId="37" fontId="13" fillId="2" borderId="9" xfId="0" applyNumberFormat="1" applyFont="1" applyFill="1" applyBorder="1" applyAlignment="1">
      <alignment horizontal="center" vertical="center" wrapText="1"/>
    </xf>
    <xf numFmtId="168" fontId="2" fillId="0" borderId="0" xfId="0" applyNumberFormat="1" applyFont="1"/>
    <xf numFmtId="166" fontId="2" fillId="0" borderId="0" xfId="0" applyNumberFormat="1" applyFont="1" applyAlignment="1">
      <alignment vertical="center"/>
    </xf>
    <xf numFmtId="5" fontId="2" fillId="0" borderId="0" xfId="0" applyNumberFormat="1" applyFont="1" applyAlignment="1">
      <alignment vertical="center"/>
    </xf>
    <xf numFmtId="5" fontId="13" fillId="2" borderId="4" xfId="0" applyNumberFormat="1" applyFont="1" applyFill="1" applyBorder="1" applyAlignment="1">
      <alignment horizontal="center" vertical="center" wrapText="1"/>
    </xf>
    <xf numFmtId="5" fontId="13" fillId="2" borderId="3" xfId="0" applyNumberFormat="1" applyFont="1" applyFill="1" applyBorder="1" applyAlignment="1">
      <alignment horizontal="center" vertical="center" wrapText="1"/>
    </xf>
    <xf numFmtId="5" fontId="13" fillId="2" borderId="0" xfId="0" applyNumberFormat="1" applyFont="1" applyFill="1" applyAlignment="1">
      <alignment horizontal="center" vertical="center" wrapText="1"/>
    </xf>
    <xf numFmtId="5" fontId="13" fillId="2" borderId="1" xfId="0" applyNumberFormat="1" applyFont="1" applyFill="1" applyBorder="1" applyAlignment="1">
      <alignment horizontal="center" vertical="center" wrapText="1"/>
    </xf>
    <xf numFmtId="5" fontId="13" fillId="2" borderId="8" xfId="0" applyNumberFormat="1" applyFont="1" applyFill="1" applyBorder="1" applyAlignment="1">
      <alignment horizontal="center" vertical="center" wrapText="1"/>
    </xf>
    <xf numFmtId="5" fontId="13" fillId="2" borderId="7" xfId="0" applyNumberFormat="1" applyFont="1" applyFill="1" applyBorder="1" applyAlignment="1">
      <alignment horizontal="center" vertical="center" wrapText="1"/>
    </xf>
    <xf numFmtId="0" fontId="23" fillId="0" borderId="0" xfId="0" applyFont="1" applyAlignment="1">
      <alignment horizontal="left" vertical="center"/>
    </xf>
    <xf numFmtId="0" fontId="22" fillId="0" borderId="0" xfId="0" applyFont="1" applyAlignment="1">
      <alignment vertical="center"/>
    </xf>
    <xf numFmtId="0" fontId="23" fillId="0" borderId="0" xfId="0" applyFont="1" applyAlignment="1">
      <alignment horizontal="left"/>
    </xf>
    <xf numFmtId="0" fontId="22" fillId="0" borderId="0" xfId="0" applyFont="1"/>
    <xf numFmtId="37" fontId="7" fillId="10" borderId="5" xfId="0" applyNumberFormat="1" applyFont="1" applyFill="1" applyBorder="1" applyAlignment="1">
      <alignment horizontal="center" vertical="center" wrapText="1"/>
    </xf>
    <xf numFmtId="0" fontId="4" fillId="0" borderId="0" xfId="0" applyFont="1" applyAlignment="1">
      <alignment horizontal="left" vertical="center" wrapText="1"/>
    </xf>
    <xf numFmtId="0" fontId="2" fillId="0" borderId="0" xfId="0" applyFont="1" applyAlignment="1">
      <alignment wrapText="1"/>
    </xf>
    <xf numFmtId="0" fontId="2" fillId="0" borderId="0" xfId="0" applyFont="1" applyAlignment="1">
      <alignment vertical="center" wrapText="1"/>
    </xf>
    <xf numFmtId="0" fontId="4" fillId="0" borderId="0" xfId="0" applyFont="1" applyAlignment="1">
      <alignment horizontal="left" wrapText="1"/>
    </xf>
    <xf numFmtId="9" fontId="2" fillId="9" borderId="6" xfId="2" applyFont="1" applyFill="1" applyBorder="1" applyAlignment="1">
      <alignment horizontal="center" vertical="center" wrapText="1"/>
    </xf>
    <xf numFmtId="37" fontId="7" fillId="2" borderId="0" xfId="0" quotePrefix="1" applyNumberFormat="1" applyFont="1" applyFill="1" applyAlignment="1">
      <alignment horizontal="center" vertical="center" wrapText="1"/>
    </xf>
    <xf numFmtId="37" fontId="7" fillId="10" borderId="7" xfId="0" applyNumberFormat="1" applyFont="1" applyFill="1" applyBorder="1" applyAlignment="1">
      <alignment horizontal="center" vertical="center" wrapText="1"/>
    </xf>
    <xf numFmtId="37" fontId="7" fillId="10" borderId="1" xfId="0" applyNumberFormat="1" applyFont="1" applyFill="1" applyBorder="1" applyAlignment="1">
      <alignment horizontal="center" vertical="center" wrapText="1"/>
    </xf>
    <xf numFmtId="37" fontId="7" fillId="10" borderId="8" xfId="0" applyNumberFormat="1" applyFont="1" applyFill="1" applyBorder="1" applyAlignment="1">
      <alignment horizontal="center" vertical="center" wrapText="1"/>
    </xf>
    <xf numFmtId="37" fontId="18" fillId="2" borderId="0" xfId="0" applyNumberFormat="1" applyFont="1" applyFill="1" applyAlignment="1">
      <alignment horizontal="center" vertical="center" wrapText="1"/>
    </xf>
    <xf numFmtId="37" fontId="18" fillId="2" borderId="6" xfId="0" applyNumberFormat="1" applyFont="1" applyFill="1" applyBorder="1" applyAlignment="1">
      <alignment horizontal="center" vertical="center" wrapText="1"/>
    </xf>
    <xf numFmtId="37" fontId="18" fillId="2" borderId="5" xfId="0" applyNumberFormat="1" applyFont="1" applyFill="1" applyBorder="1" applyAlignment="1">
      <alignment horizontal="center" vertical="center" wrapText="1"/>
    </xf>
    <xf numFmtId="37" fontId="2" fillId="2" borderId="9" xfId="0" applyNumberFormat="1" applyFont="1" applyFill="1" applyBorder="1" applyAlignment="1">
      <alignment horizontal="center" vertical="center" wrapText="1"/>
    </xf>
    <xf numFmtId="37" fontId="2" fillId="2" borderId="10" xfId="0" applyNumberFormat="1" applyFont="1" applyFill="1" applyBorder="1" applyAlignment="1">
      <alignment horizontal="center" vertical="center" wrapText="1"/>
    </xf>
    <xf numFmtId="37" fontId="2" fillId="2" borderId="11" xfId="0" applyNumberFormat="1" applyFont="1" applyFill="1" applyBorder="1" applyAlignment="1">
      <alignment horizontal="center" vertical="center" wrapText="1"/>
    </xf>
    <xf numFmtId="37" fontId="18" fillId="2" borderId="9" xfId="0" applyNumberFormat="1" applyFont="1" applyFill="1" applyBorder="1" applyAlignment="1">
      <alignment horizontal="center" vertical="center" wrapText="1"/>
    </xf>
    <xf numFmtId="37" fontId="18" fillId="2" borderId="10" xfId="0" applyNumberFormat="1" applyFont="1" applyFill="1" applyBorder="1" applyAlignment="1">
      <alignment horizontal="center" vertical="center" wrapText="1"/>
    </xf>
    <xf numFmtId="37" fontId="18" fillId="2" borderId="11" xfId="0" applyNumberFormat="1" applyFont="1" applyFill="1" applyBorder="1" applyAlignment="1">
      <alignment horizontal="center" vertical="center" wrapText="1"/>
    </xf>
    <xf numFmtId="37" fontId="7" fillId="4" borderId="2" xfId="0" applyNumberFormat="1" applyFont="1" applyFill="1" applyBorder="1" applyAlignment="1">
      <alignment horizontal="center" vertical="center" wrapText="1"/>
    </xf>
    <xf numFmtId="37" fontId="7" fillId="4" borderId="4" xfId="0" applyNumberFormat="1" applyFont="1" applyFill="1" applyBorder="1" applyAlignment="1">
      <alignment horizontal="center" vertical="center" wrapText="1"/>
    </xf>
    <xf numFmtId="37" fontId="7" fillId="4" borderId="3" xfId="0" applyNumberFormat="1" applyFont="1" applyFill="1" applyBorder="1" applyAlignment="1">
      <alignment horizontal="center" vertical="center" wrapText="1"/>
    </xf>
    <xf numFmtId="37" fontId="7" fillId="2" borderId="5" xfId="0" quotePrefix="1" applyNumberFormat="1" applyFont="1" applyFill="1" applyBorder="1" applyAlignment="1">
      <alignment horizontal="center" vertical="center" wrapText="1"/>
    </xf>
    <xf numFmtId="0" fontId="25" fillId="2" borderId="0" xfId="0" applyFont="1" applyFill="1"/>
    <xf numFmtId="0" fontId="2" fillId="2" borderId="0" xfId="0" applyFont="1" applyFill="1"/>
    <xf numFmtId="0" fontId="3" fillId="2" borderId="0" xfId="0" applyFont="1" applyFill="1" applyAlignment="1">
      <alignment vertical="center"/>
    </xf>
    <xf numFmtId="0" fontId="2" fillId="2" borderId="0" xfId="0" applyFont="1" applyFill="1" applyAlignment="1">
      <alignment vertical="center"/>
    </xf>
    <xf numFmtId="0" fontId="15" fillId="2" borderId="0" xfId="0" applyFont="1" applyFill="1"/>
    <xf numFmtId="0" fontId="3" fillId="2" borderId="0" xfId="0" applyFont="1" applyFill="1"/>
    <xf numFmtId="0" fontId="15" fillId="2" borderId="0" xfId="0" applyFont="1" applyFill="1" applyAlignment="1">
      <alignment vertical="center"/>
    </xf>
    <xf numFmtId="0" fontId="29" fillId="2" borderId="0" xfId="0" applyFont="1" applyFill="1"/>
    <xf numFmtId="0" fontId="15" fillId="2" borderId="6" xfId="0" applyFont="1" applyFill="1" applyBorder="1" applyAlignment="1">
      <alignment vertical="center"/>
    </xf>
    <xf numFmtId="0" fontId="19" fillId="2" borderId="0" xfId="0" applyFont="1" applyFill="1"/>
    <xf numFmtId="0" fontId="3" fillId="2" borderId="6" xfId="0" applyFont="1" applyFill="1" applyBorder="1"/>
    <xf numFmtId="0" fontId="2" fillId="2" borderId="6" xfId="0" applyFont="1" applyFill="1" applyBorder="1"/>
    <xf numFmtId="0" fontId="15" fillId="2" borderId="6" xfId="0" applyFont="1" applyFill="1" applyBorder="1" applyAlignment="1">
      <alignment wrapText="1"/>
    </xf>
    <xf numFmtId="0" fontId="20" fillId="2" borderId="6" xfId="0" applyFont="1" applyFill="1" applyBorder="1" applyAlignment="1">
      <alignment vertical="center"/>
    </xf>
    <xf numFmtId="0" fontId="15" fillId="2" borderId="0" xfId="0" applyFont="1" applyFill="1" applyAlignment="1">
      <alignment horizontal="center" vertical="center"/>
    </xf>
    <xf numFmtId="0" fontId="24" fillId="2" borderId="0" xfId="0" applyFont="1" applyFill="1" applyAlignment="1">
      <alignment vertical="center"/>
    </xf>
    <xf numFmtId="0" fontId="24" fillId="2" borderId="6" xfId="0" applyFont="1" applyFill="1" applyBorder="1" applyAlignment="1">
      <alignment vertical="center"/>
    </xf>
    <xf numFmtId="0" fontId="5" fillId="2" borderId="1" xfId="0" applyFont="1" applyFill="1" applyBorder="1" applyAlignment="1">
      <alignment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10" fillId="3" borderId="0" xfId="0" applyFont="1" applyFill="1" applyAlignment="1">
      <alignment horizontal="left" wrapText="1"/>
    </xf>
    <xf numFmtId="14" fontId="17" fillId="2" borderId="3" xfId="0" applyNumberFormat="1" applyFont="1" applyFill="1" applyBorder="1" applyAlignment="1">
      <alignment horizontal="center" vertical="center"/>
    </xf>
    <xf numFmtId="14" fontId="17" fillId="2" borderId="6" xfId="0" applyNumberFormat="1" applyFont="1" applyFill="1" applyBorder="1" applyAlignment="1">
      <alignment horizontal="center" vertical="center"/>
    </xf>
    <xf numFmtId="14" fontId="17" fillId="2" borderId="8" xfId="0" applyNumberFormat="1" applyFont="1" applyFill="1" applyBorder="1" applyAlignment="1">
      <alignment horizontal="center" vertical="center"/>
    </xf>
    <xf numFmtId="0" fontId="21" fillId="2" borderId="0" xfId="0" applyFont="1" applyFill="1" applyAlignment="1">
      <alignment horizontal="left" vertical="center" wrapText="1"/>
    </xf>
    <xf numFmtId="169" fontId="22" fillId="2" borderId="0" xfId="0" applyNumberFormat="1" applyFont="1" applyFill="1" applyAlignment="1">
      <alignment horizontal="center" vertical="center" wrapText="1"/>
    </xf>
    <xf numFmtId="5" fontId="22" fillId="2" borderId="0" xfId="0" applyNumberFormat="1" applyFont="1" applyFill="1" applyAlignment="1">
      <alignment horizontal="center" vertical="center" wrapText="1"/>
    </xf>
    <xf numFmtId="5" fontId="2" fillId="2" borderId="0" xfId="0" applyNumberFormat="1" applyFont="1" applyFill="1" applyAlignment="1">
      <alignment horizontal="center" vertical="center" wrapText="1"/>
    </xf>
    <xf numFmtId="0" fontId="10" fillId="2" borderId="0" xfId="0" applyFont="1" applyFill="1" applyAlignment="1">
      <alignment wrapText="1"/>
    </xf>
    <xf numFmtId="0" fontId="4" fillId="2" borderId="0" xfId="0" applyFont="1" applyFill="1" applyAlignment="1">
      <alignment horizontal="left" vertical="center"/>
    </xf>
    <xf numFmtId="0" fontId="23" fillId="2" borderId="0" xfId="0" applyFont="1" applyFill="1" applyAlignment="1">
      <alignment horizontal="left" vertical="center"/>
    </xf>
    <xf numFmtId="0" fontId="4" fillId="2" borderId="0" xfId="0" applyFont="1" applyFill="1" applyAlignment="1">
      <alignment horizontal="left" vertical="center" wrapText="1"/>
    </xf>
    <xf numFmtId="0" fontId="8" fillId="3" borderId="2" xfId="0" applyFont="1" applyFill="1" applyBorder="1" applyAlignment="1">
      <alignment horizontal="left" vertical="center" wrapText="1"/>
    </xf>
    <xf numFmtId="0" fontId="10" fillId="3" borderId="7" xfId="0" applyFont="1" applyFill="1" applyBorder="1" applyAlignment="1">
      <alignment horizontal="left" wrapText="1"/>
    </xf>
    <xf numFmtId="0" fontId="8" fillId="3" borderId="3" xfId="0" applyFont="1" applyFill="1" applyBorder="1" applyAlignment="1">
      <alignment horizontal="left" vertical="center" wrapText="1"/>
    </xf>
    <xf numFmtId="0" fontId="10" fillId="3" borderId="8" xfId="0" applyFont="1" applyFill="1" applyBorder="1" applyAlignment="1">
      <alignment horizontal="left" wrapText="1"/>
    </xf>
    <xf numFmtId="0" fontId="9" fillId="7" borderId="8" xfId="0" applyFont="1" applyFill="1" applyBorder="1" applyAlignment="1">
      <alignment horizontal="center" vertical="center" wrapText="1"/>
    </xf>
    <xf numFmtId="37" fontId="2" fillId="7" borderId="7" xfId="0" applyNumberFormat="1" applyFont="1" applyFill="1" applyBorder="1" applyAlignment="1">
      <alignment horizontal="center" vertical="center" wrapText="1"/>
    </xf>
    <xf numFmtId="37" fontId="2" fillId="7" borderId="1" xfId="0" applyNumberFormat="1" applyFont="1" applyFill="1" applyBorder="1" applyAlignment="1">
      <alignment horizontal="center" vertical="center" wrapText="1"/>
    </xf>
    <xf numFmtId="37" fontId="2" fillId="7" borderId="8" xfId="0" applyNumberFormat="1" applyFont="1" applyFill="1" applyBorder="1" applyAlignment="1">
      <alignment horizontal="center" vertical="center" wrapText="1"/>
    </xf>
    <xf numFmtId="5" fontId="13" fillId="2" borderId="9" xfId="0" applyNumberFormat="1" applyFont="1" applyFill="1" applyBorder="1" applyAlignment="1">
      <alignment horizontal="center" vertical="center" wrapText="1"/>
    </xf>
    <xf numFmtId="5" fontId="13" fillId="2" borderId="10" xfId="0" applyNumberFormat="1" applyFont="1" applyFill="1" applyBorder="1" applyAlignment="1">
      <alignment horizontal="center" vertical="center" wrapText="1"/>
    </xf>
    <xf numFmtId="5" fontId="13" fillId="2" borderId="11" xfId="0" applyNumberFormat="1" applyFont="1" applyFill="1" applyBorder="1" applyAlignment="1">
      <alignment horizontal="center" vertical="center" wrapText="1"/>
    </xf>
    <xf numFmtId="37" fontId="2" fillId="10" borderId="0" xfId="0" applyNumberFormat="1" applyFont="1" applyFill="1" applyAlignment="1">
      <alignment horizontal="center" vertical="center" wrapText="1"/>
    </xf>
    <xf numFmtId="5" fontId="18" fillId="2" borderId="2" xfId="0" applyNumberFormat="1" applyFont="1" applyFill="1" applyBorder="1" applyAlignment="1">
      <alignment horizontal="center" vertical="center" wrapText="1"/>
    </xf>
    <xf numFmtId="5" fontId="31" fillId="2" borderId="13" xfId="0" applyNumberFormat="1" applyFont="1" applyFill="1" applyBorder="1" applyAlignment="1">
      <alignment horizontal="center" vertical="center" wrapText="1"/>
    </xf>
    <xf numFmtId="5" fontId="31" fillId="2" borderId="12" xfId="0" applyNumberFormat="1" applyFont="1" applyFill="1" applyBorder="1" applyAlignment="1">
      <alignment horizontal="center" vertical="center" wrapText="1"/>
    </xf>
    <xf numFmtId="5" fontId="31" fillId="2" borderId="14" xfId="0" applyNumberFormat="1" applyFont="1" applyFill="1" applyBorder="1" applyAlignment="1">
      <alignment horizontal="center" vertical="center" wrapText="1"/>
    </xf>
    <xf numFmtId="168" fontId="31" fillId="2" borderId="1" xfId="0" applyNumberFormat="1" applyFont="1" applyFill="1" applyBorder="1" applyAlignment="1">
      <alignment horizontal="center" vertical="center" wrapText="1"/>
    </xf>
    <xf numFmtId="168" fontId="31" fillId="2" borderId="9" xfId="0" applyNumberFormat="1" applyFont="1" applyFill="1" applyBorder="1" applyAlignment="1">
      <alignment horizontal="center" vertical="center" wrapText="1"/>
    </xf>
    <xf numFmtId="168" fontId="31" fillId="2" borderId="10" xfId="0" applyNumberFormat="1" applyFont="1" applyFill="1" applyBorder="1" applyAlignment="1">
      <alignment horizontal="center" vertical="center" wrapText="1"/>
    </xf>
    <xf numFmtId="168" fontId="31" fillId="2" borderId="11" xfId="0" applyNumberFormat="1" applyFont="1" applyFill="1" applyBorder="1" applyAlignment="1">
      <alignment horizontal="center" vertical="center" wrapText="1"/>
    </xf>
    <xf numFmtId="168" fontId="31" fillId="2" borderId="7" xfId="0" applyNumberFormat="1" applyFont="1" applyFill="1" applyBorder="1" applyAlignment="1">
      <alignment horizontal="center" vertical="center" wrapText="1"/>
    </xf>
    <xf numFmtId="168" fontId="31" fillId="2" borderId="8" xfId="0" applyNumberFormat="1" applyFont="1" applyFill="1" applyBorder="1" applyAlignment="1">
      <alignment horizontal="center" vertical="center" wrapText="1"/>
    </xf>
    <xf numFmtId="14" fontId="17" fillId="0" borderId="6" xfId="0" applyNumberFormat="1" applyFont="1" applyBorder="1" applyAlignment="1">
      <alignment horizontal="center" vertical="center"/>
    </xf>
    <xf numFmtId="14" fontId="17" fillId="0" borderId="8" xfId="0" applyNumberFormat="1" applyFont="1" applyBorder="1" applyAlignment="1">
      <alignment horizontal="center" vertical="center"/>
    </xf>
    <xf numFmtId="0" fontId="14" fillId="2" borderId="0" xfId="0" applyFont="1" applyFill="1" applyAlignment="1">
      <alignment horizontal="left" vertical="center" wrapText="1"/>
    </xf>
    <xf numFmtId="0" fontId="2" fillId="2" borderId="5"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168" fontId="31" fillId="2" borderId="4" xfId="0" applyNumberFormat="1" applyFont="1" applyFill="1" applyBorder="1" applyAlignment="1">
      <alignment horizontal="center" vertical="center" wrapText="1"/>
    </xf>
    <xf numFmtId="168" fontId="18" fillId="2" borderId="5" xfId="0" applyNumberFormat="1" applyFont="1" applyFill="1" applyBorder="1" applyAlignment="1">
      <alignment horizontal="center" vertical="center" wrapText="1"/>
    </xf>
    <xf numFmtId="168" fontId="18" fillId="2" borderId="0" xfId="0" applyNumberFormat="1" applyFont="1" applyFill="1" applyAlignment="1">
      <alignment horizontal="center" vertical="center" wrapText="1"/>
    </xf>
    <xf numFmtId="168" fontId="13" fillId="2" borderId="6" xfId="0" applyNumberFormat="1" applyFont="1" applyFill="1" applyBorder="1" applyAlignment="1">
      <alignment horizontal="center" vertical="center" wrapText="1"/>
    </xf>
    <xf numFmtId="0" fontId="14" fillId="2" borderId="1"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9" fillId="7" borderId="1" xfId="0" applyFont="1" applyFill="1" applyBorder="1" applyAlignment="1">
      <alignment horizontal="center" vertical="center" wrapText="1"/>
    </xf>
    <xf numFmtId="9" fontId="2" fillId="9" borderId="0" xfId="2" applyFont="1" applyFill="1" applyBorder="1" applyAlignment="1">
      <alignment horizontal="center" vertical="center" wrapText="1"/>
    </xf>
    <xf numFmtId="0" fontId="2" fillId="2" borderId="0" xfId="0" applyFont="1" applyFill="1" applyAlignment="1">
      <alignment horizontal="left" vertical="center" wrapText="1" indent="1"/>
    </xf>
    <xf numFmtId="37" fontId="7" fillId="2" borderId="5" xfId="1" applyNumberFormat="1" applyFont="1" applyFill="1" applyBorder="1" applyAlignment="1">
      <alignment horizontal="center" vertical="center" wrapText="1"/>
    </xf>
    <xf numFmtId="37" fontId="2" fillId="10" borderId="5" xfId="0" applyNumberFormat="1" applyFont="1" applyFill="1" applyBorder="1" applyAlignment="1">
      <alignment horizontal="center" vertical="center" wrapText="1"/>
    </xf>
    <xf numFmtId="0" fontId="2" fillId="2" borderId="16" xfId="0" applyFont="1" applyFill="1" applyBorder="1" applyAlignment="1">
      <alignment horizontal="left" vertical="center" wrapText="1"/>
    </xf>
    <xf numFmtId="0" fontId="2" fillId="2" borderId="15" xfId="0" applyFont="1" applyFill="1" applyBorder="1" applyAlignment="1">
      <alignment horizontal="left" vertical="center" wrapText="1" indent="2"/>
    </xf>
    <xf numFmtId="0" fontId="2" fillId="2" borderId="15" xfId="0" applyFont="1" applyFill="1" applyBorder="1" applyAlignment="1">
      <alignment horizontal="left" vertical="center" wrapText="1" indent="4"/>
    </xf>
    <xf numFmtId="0" fontId="2" fillId="2" borderId="15" xfId="0" applyFont="1" applyFill="1" applyBorder="1" applyAlignment="1">
      <alignment horizontal="left" vertical="center" wrapText="1" indent="1"/>
    </xf>
    <xf numFmtId="0" fontId="8" fillId="0" borderId="16" xfId="0" applyFont="1" applyBorder="1" applyAlignment="1">
      <alignment horizontal="left" vertical="center" wrapText="1"/>
    </xf>
    <xf numFmtId="0" fontId="8" fillId="0" borderId="15" xfId="0" applyFont="1" applyBorder="1" applyAlignment="1">
      <alignment horizontal="left" vertical="center" wrapText="1"/>
    </xf>
    <xf numFmtId="0" fontId="8" fillId="0" borderId="17" xfId="0" applyFont="1" applyBorder="1" applyAlignment="1">
      <alignment horizontal="left" vertical="center" wrapText="1"/>
    </xf>
    <xf numFmtId="0" fontId="11" fillId="2" borderId="21" xfId="0" applyFont="1" applyFill="1" applyBorder="1" applyAlignment="1">
      <alignment horizontal="left" vertical="center" wrapText="1"/>
    </xf>
    <xf numFmtId="0" fontId="12" fillId="0" borderId="22" xfId="0" applyFont="1" applyBorder="1" applyAlignment="1">
      <alignment horizontal="left" vertical="center" wrapText="1"/>
    </xf>
    <xf numFmtId="0" fontId="2" fillId="2" borderId="15" xfId="0" applyFont="1" applyFill="1" applyBorder="1" applyAlignment="1">
      <alignment horizontal="left" vertical="center" wrapText="1"/>
    </xf>
    <xf numFmtId="0" fontId="2" fillId="0" borderId="15" xfId="0" applyFont="1" applyBorder="1" applyAlignment="1">
      <alignment horizontal="left" vertical="center" wrapText="1"/>
    </xf>
    <xf numFmtId="0" fontId="14" fillId="2" borderId="15" xfId="0" applyFont="1" applyFill="1" applyBorder="1" applyAlignment="1">
      <alignment horizontal="left" vertical="center" wrapText="1"/>
    </xf>
    <xf numFmtId="0" fontId="14" fillId="2" borderId="16" xfId="0" applyFont="1" applyFill="1" applyBorder="1" applyAlignment="1">
      <alignment horizontal="left" vertical="center" wrapText="1"/>
    </xf>
    <xf numFmtId="0" fontId="2" fillId="0" borderId="15" xfId="0" applyFont="1" applyBorder="1" applyAlignment="1">
      <alignment horizontal="left" vertical="center" wrapText="1" indent="4"/>
    </xf>
    <xf numFmtId="0" fontId="2" fillId="4" borderId="15" xfId="0" applyFont="1" applyFill="1" applyBorder="1" applyAlignment="1">
      <alignment horizontal="left" vertical="center" wrapText="1" indent="3"/>
    </xf>
    <xf numFmtId="0" fontId="2" fillId="2" borderId="15" xfId="0" applyFont="1" applyFill="1" applyBorder="1" applyAlignment="1">
      <alignment horizontal="left" vertical="center" wrapText="1" indent="3"/>
    </xf>
    <xf numFmtId="0" fontId="2" fillId="6" borderId="15" xfId="0" applyFont="1" applyFill="1" applyBorder="1" applyAlignment="1">
      <alignment horizontal="left" vertical="center" wrapText="1" indent="3"/>
    </xf>
    <xf numFmtId="5" fontId="18" fillId="2" borderId="4" xfId="0" applyNumberFormat="1" applyFont="1" applyFill="1" applyBorder="1" applyAlignment="1">
      <alignment horizontal="center" vertical="center" wrapText="1"/>
    </xf>
    <xf numFmtId="0" fontId="11" fillId="0" borderId="21" xfId="0" applyFont="1" applyBorder="1" applyAlignment="1">
      <alignment horizontal="left" vertical="center" wrapText="1"/>
    </xf>
    <xf numFmtId="0" fontId="8" fillId="3" borderId="16" xfId="0" applyFont="1" applyFill="1" applyBorder="1" applyAlignment="1">
      <alignment horizontal="left" vertical="center" wrapText="1"/>
    </xf>
    <xf numFmtId="0" fontId="10" fillId="3" borderId="17" xfId="0" applyFont="1" applyFill="1" applyBorder="1" applyAlignment="1">
      <alignment horizontal="left" vertical="center" wrapText="1"/>
    </xf>
    <xf numFmtId="0" fontId="13" fillId="3" borderId="17"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9" fillId="8" borderId="17" xfId="0" applyFont="1" applyFill="1" applyBorder="1" applyAlignment="1">
      <alignment horizontal="center" vertical="center" wrapText="1"/>
    </xf>
    <xf numFmtId="0" fontId="2" fillId="12" borderId="15" xfId="0" quotePrefix="1" applyFont="1" applyFill="1" applyBorder="1" applyAlignment="1">
      <alignment horizontal="left" vertical="center" wrapText="1"/>
    </xf>
    <xf numFmtId="0" fontId="2" fillId="11" borderId="15" xfId="0" quotePrefix="1" applyFont="1" applyFill="1" applyBorder="1" applyAlignment="1">
      <alignment horizontal="left" vertical="center" wrapText="1"/>
    </xf>
    <xf numFmtId="0" fontId="2" fillId="4" borderId="15" xfId="0" applyFont="1" applyFill="1" applyBorder="1" applyAlignment="1">
      <alignment horizontal="left" vertical="center" wrapText="1" indent="1"/>
    </xf>
    <xf numFmtId="0" fontId="2" fillId="13" borderId="15" xfId="0" quotePrefix="1" applyFont="1" applyFill="1" applyBorder="1" applyAlignment="1">
      <alignment horizontal="left" vertical="center" wrapText="1"/>
    </xf>
    <xf numFmtId="0" fontId="2" fillId="14" borderId="15" xfId="0" quotePrefix="1" applyFont="1" applyFill="1" applyBorder="1" applyAlignment="1">
      <alignment horizontal="left" vertical="center" wrapText="1"/>
    </xf>
    <xf numFmtId="0" fontId="2" fillId="11" borderId="17" xfId="0" quotePrefix="1" applyFont="1" applyFill="1" applyBorder="1" applyAlignment="1">
      <alignment horizontal="left" vertical="center" wrapText="1"/>
    </xf>
    <xf numFmtId="0" fontId="2" fillId="13" borderId="17" xfId="0" quotePrefix="1" applyFont="1" applyFill="1" applyBorder="1" applyAlignment="1">
      <alignment horizontal="left" vertical="center" wrapText="1"/>
    </xf>
    <xf numFmtId="0" fontId="2" fillId="11" borderId="21" xfId="0" quotePrefix="1" applyFont="1" applyFill="1" applyBorder="1" applyAlignment="1">
      <alignment horizontal="left" vertical="center" wrapText="1"/>
    </xf>
    <xf numFmtId="37" fontId="4" fillId="0" borderId="0" xfId="0" applyNumberFormat="1" applyFont="1" applyAlignment="1">
      <alignment horizontal="left"/>
    </xf>
    <xf numFmtId="0" fontId="2" fillId="6" borderId="15" xfId="0" applyFont="1" applyFill="1" applyBorder="1" applyAlignment="1">
      <alignment horizontal="left" vertical="center" wrapText="1" indent="1"/>
    </xf>
    <xf numFmtId="0" fontId="2" fillId="6" borderId="16" xfId="0" applyFont="1" applyFill="1" applyBorder="1" applyAlignment="1">
      <alignment horizontal="left" vertical="center" wrapText="1"/>
    </xf>
    <xf numFmtId="9" fontId="2" fillId="14" borderId="15" xfId="2" quotePrefix="1" applyFont="1" applyFill="1" applyBorder="1" applyAlignment="1">
      <alignment horizontal="left" vertical="center" wrapText="1"/>
    </xf>
    <xf numFmtId="0" fontId="33" fillId="13" borderId="15" xfId="0" quotePrefix="1" applyFont="1" applyFill="1" applyBorder="1" applyAlignment="1">
      <alignment horizontal="left" vertical="center" wrapText="1"/>
    </xf>
    <xf numFmtId="0" fontId="33" fillId="14" borderId="15" xfId="0" quotePrefix="1" applyFont="1" applyFill="1" applyBorder="1" applyAlignment="1">
      <alignment horizontal="left" vertical="center" wrapText="1"/>
    </xf>
    <xf numFmtId="165" fontId="2" fillId="15" borderId="7" xfId="0" applyNumberFormat="1" applyFont="1" applyFill="1" applyBorder="1" applyAlignment="1">
      <alignment horizontal="center" vertical="center" wrapText="1"/>
    </xf>
    <xf numFmtId="14" fontId="17" fillId="15" borderId="8" xfId="0" applyNumberFormat="1" applyFont="1" applyFill="1" applyBorder="1" applyAlignment="1">
      <alignment horizontal="center" vertical="center"/>
    </xf>
    <xf numFmtId="165" fontId="2" fillId="15" borderId="1" xfId="0" applyNumberFormat="1" applyFont="1" applyFill="1" applyBorder="1" applyAlignment="1">
      <alignment horizontal="center" vertical="center" wrapText="1"/>
    </xf>
    <xf numFmtId="165" fontId="2" fillId="15" borderId="8" xfId="0" applyNumberFormat="1" applyFont="1" applyFill="1" applyBorder="1" applyAlignment="1">
      <alignment horizontal="center" vertical="center" wrapText="1"/>
    </xf>
    <xf numFmtId="164" fontId="2" fillId="16" borderId="5" xfId="0" applyNumberFormat="1" applyFont="1" applyFill="1" applyBorder="1" applyAlignment="1">
      <alignment horizontal="center" vertical="center"/>
    </xf>
    <xf numFmtId="14" fontId="17" fillId="16" borderId="6" xfId="0" applyNumberFormat="1" applyFont="1" applyFill="1" applyBorder="1" applyAlignment="1">
      <alignment horizontal="center" vertical="center"/>
    </xf>
    <xf numFmtId="164" fontId="2" fillId="17" borderId="0" xfId="0" applyNumberFormat="1" applyFont="1" applyFill="1" applyAlignment="1">
      <alignment horizontal="center" vertical="center"/>
    </xf>
    <xf numFmtId="14" fontId="17" fillId="17" borderId="3" xfId="0" applyNumberFormat="1" applyFont="1" applyFill="1" applyBorder="1" applyAlignment="1">
      <alignment horizontal="center" vertical="center"/>
    </xf>
    <xf numFmtId="164" fontId="2" fillId="18" borderId="6" xfId="0" applyNumberFormat="1" applyFont="1" applyFill="1" applyBorder="1" applyAlignment="1">
      <alignment horizontal="center" vertical="center"/>
    </xf>
    <xf numFmtId="14" fontId="17" fillId="18" borderId="3" xfId="0" applyNumberFormat="1" applyFont="1" applyFill="1" applyBorder="1" applyAlignment="1">
      <alignment horizontal="center" vertical="center"/>
    </xf>
    <xf numFmtId="0" fontId="4" fillId="2" borderId="0" xfId="0" quotePrefix="1" applyFont="1" applyFill="1" applyAlignment="1">
      <alignment horizontal="left" vertical="center"/>
    </xf>
    <xf numFmtId="167" fontId="4" fillId="2" borderId="0" xfId="2" applyNumberFormat="1" applyFont="1" applyFill="1" applyAlignment="1">
      <alignment horizontal="left" vertical="center"/>
    </xf>
    <xf numFmtId="0" fontId="4" fillId="2" borderId="5" xfId="0" quotePrefix="1" applyFont="1" applyFill="1" applyBorder="1" applyAlignment="1">
      <alignment horizontal="left" vertical="center"/>
    </xf>
    <xf numFmtId="0" fontId="13" fillId="3" borderId="16" xfId="0" applyFont="1" applyFill="1" applyBorder="1" applyAlignment="1">
      <alignment horizontal="left" vertical="center" wrapText="1"/>
    </xf>
    <xf numFmtId="0" fontId="2" fillId="12" borderId="21" xfId="0" quotePrefix="1" applyFont="1" applyFill="1" applyBorder="1" applyAlignment="1">
      <alignment horizontal="left" vertical="center" wrapText="1"/>
    </xf>
    <xf numFmtId="0" fontId="2" fillId="19" borderId="15" xfId="0" quotePrefix="1" applyFont="1" applyFill="1" applyBorder="1" applyAlignment="1">
      <alignment horizontal="left" vertical="center" wrapText="1"/>
    </xf>
    <xf numFmtId="0" fontId="2" fillId="12" borderId="17" xfId="0" quotePrefix="1" applyFont="1" applyFill="1" applyBorder="1" applyAlignment="1">
      <alignment horizontal="left" vertical="center" wrapText="1"/>
    </xf>
    <xf numFmtId="0" fontId="26" fillId="6" borderId="15" xfId="0" applyFont="1" applyFill="1" applyBorder="1" applyAlignment="1">
      <alignment horizontal="left" vertical="center" wrapText="1" indent="1"/>
    </xf>
    <xf numFmtId="0" fontId="2" fillId="4" borderId="17" xfId="0" applyFont="1" applyFill="1" applyBorder="1" applyAlignment="1">
      <alignment horizontal="left" vertical="center" wrapText="1"/>
    </xf>
    <xf numFmtId="0" fontId="2" fillId="14" borderId="17" xfId="0" quotePrefix="1" applyFont="1" applyFill="1" applyBorder="1" applyAlignment="1">
      <alignment horizontal="left" vertical="center" wrapText="1"/>
    </xf>
    <xf numFmtId="166" fontId="4" fillId="2" borderId="0" xfId="0" applyNumberFormat="1" applyFont="1" applyFill="1" applyAlignment="1">
      <alignment horizontal="left" vertical="center"/>
    </xf>
    <xf numFmtId="9" fontId="2" fillId="4" borderId="15" xfId="2" applyFont="1" applyFill="1" applyBorder="1" applyAlignment="1">
      <alignment horizontal="center" vertical="center" wrapText="1"/>
    </xf>
    <xf numFmtId="0" fontId="2" fillId="12" borderId="15" xfId="0" applyFont="1" applyFill="1" applyBorder="1" applyAlignment="1">
      <alignment horizontal="left" vertical="center" wrapText="1" indent="3"/>
    </xf>
    <xf numFmtId="0" fontId="2" fillId="12" borderId="5" xfId="0" applyFont="1" applyFill="1" applyBorder="1" applyAlignment="1">
      <alignment horizontal="left" vertical="center" wrapText="1" indent="1"/>
    </xf>
    <xf numFmtId="0" fontId="2" fillId="12" borderId="0" xfId="0" applyFont="1" applyFill="1" applyAlignment="1">
      <alignment horizontal="left" vertical="center" wrapText="1" indent="1"/>
    </xf>
    <xf numFmtId="0" fontId="13" fillId="2" borderId="15" xfId="0" applyFont="1" applyFill="1" applyBorder="1" applyAlignment="1">
      <alignment horizontal="left" vertical="center" wrapText="1"/>
    </xf>
    <xf numFmtId="0" fontId="13" fillId="2" borderId="21" xfId="0" applyFont="1" applyFill="1" applyBorder="1" applyAlignment="1">
      <alignment horizontal="left" vertical="center" wrapText="1"/>
    </xf>
    <xf numFmtId="0" fontId="2" fillId="11" borderId="17" xfId="0" applyFont="1" applyFill="1" applyBorder="1" applyAlignment="1">
      <alignment horizontal="left" vertical="center" wrapText="1"/>
    </xf>
    <xf numFmtId="0" fontId="2" fillId="12" borderId="17" xfId="0" applyFont="1" applyFill="1" applyBorder="1" applyAlignment="1">
      <alignment horizontal="left" vertical="center" wrapText="1"/>
    </xf>
    <xf numFmtId="0" fontId="2" fillId="0" borderId="21" xfId="0" applyFont="1" applyBorder="1" applyAlignment="1">
      <alignment horizontal="left" vertical="center" wrapText="1"/>
    </xf>
    <xf numFmtId="0" fontId="2" fillId="14" borderId="15" xfId="0" applyFont="1" applyFill="1" applyBorder="1" applyAlignment="1">
      <alignment horizontal="left" vertical="center" wrapText="1"/>
    </xf>
    <xf numFmtId="0" fontId="2" fillId="19" borderId="22" xfId="0" applyFont="1" applyFill="1" applyBorder="1" applyAlignment="1">
      <alignment horizontal="left" vertical="center" wrapText="1"/>
    </xf>
    <xf numFmtId="0" fontId="2" fillId="0" borderId="16" xfId="0" applyFont="1" applyBorder="1" applyAlignment="1">
      <alignment horizontal="left" vertical="center" wrapText="1" indent="1"/>
    </xf>
    <xf numFmtId="0" fontId="2" fillId="12" borderId="16" xfId="0" quotePrefix="1" applyFont="1" applyFill="1" applyBorder="1" applyAlignment="1">
      <alignment horizontal="left" vertical="center" wrapText="1"/>
    </xf>
    <xf numFmtId="0" fontId="2" fillId="19" borderId="22" xfId="0" quotePrefix="1" applyFont="1" applyFill="1" applyBorder="1" applyAlignment="1">
      <alignment horizontal="left" vertical="center" wrapText="1"/>
    </xf>
    <xf numFmtId="0" fontId="2" fillId="14" borderId="16" xfId="0" quotePrefix="1" applyFont="1" applyFill="1" applyBorder="1" applyAlignment="1">
      <alignment horizontal="left" vertical="center" wrapText="1"/>
    </xf>
    <xf numFmtId="0" fontId="2" fillId="12" borderId="16" xfId="0" applyFont="1" applyFill="1" applyBorder="1" applyAlignment="1">
      <alignment horizontal="left" vertical="center" wrapText="1"/>
    </xf>
    <xf numFmtId="0" fontId="37" fillId="0" borderId="0" xfId="0" applyFont="1" applyAlignment="1">
      <alignment horizontal="center" wrapText="1"/>
    </xf>
    <xf numFmtId="0" fontId="19" fillId="0" borderId="0" xfId="0" applyFont="1" applyAlignment="1">
      <alignment wrapText="1"/>
    </xf>
    <xf numFmtId="0" fontId="38" fillId="2" borderId="24" xfId="0" applyFont="1" applyFill="1" applyBorder="1" applyAlignment="1">
      <alignment vertical="center" wrapText="1"/>
    </xf>
    <xf numFmtId="0" fontId="19" fillId="2" borderId="25" xfId="0" applyFont="1" applyFill="1" applyBorder="1" applyAlignment="1">
      <alignment vertical="center" wrapText="1"/>
    </xf>
    <xf numFmtId="0" fontId="19" fillId="0" borderId="24" xfId="0" applyFont="1" applyBorder="1" applyAlignment="1">
      <alignment vertical="center" wrapText="1"/>
    </xf>
    <xf numFmtId="0" fontId="39" fillId="0" borderId="0" xfId="0" applyFont="1"/>
    <xf numFmtId="0" fontId="19" fillId="0" borderId="25" xfId="0" applyFont="1" applyBorder="1" applyAlignment="1">
      <alignment vertical="center" wrapText="1"/>
    </xf>
    <xf numFmtId="0" fontId="38" fillId="0" borderId="24" xfId="0" applyFont="1" applyBorder="1" applyAlignment="1">
      <alignment vertical="center" wrapText="1"/>
    </xf>
    <xf numFmtId="0" fontId="19" fillId="2" borderId="24" xfId="0" applyFont="1" applyFill="1" applyBorder="1" applyAlignment="1">
      <alignment vertical="center" wrapText="1"/>
    </xf>
    <xf numFmtId="0" fontId="19" fillId="0" borderId="0" xfId="0" applyFont="1"/>
    <xf numFmtId="0" fontId="19" fillId="2" borderId="0" xfId="0" applyFont="1" applyFill="1" applyAlignment="1">
      <alignment vertical="center" wrapText="1"/>
    </xf>
    <xf numFmtId="0" fontId="39" fillId="0" borderId="27" xfId="0" applyFont="1" applyBorder="1" applyAlignment="1">
      <alignment wrapText="1"/>
    </xf>
    <xf numFmtId="0" fontId="39" fillId="0" borderId="0" xfId="0" applyFont="1" applyAlignment="1">
      <alignment wrapText="1"/>
    </xf>
    <xf numFmtId="5" fontId="38" fillId="0" borderId="25" xfId="0" applyNumberFormat="1" applyFont="1" applyBorder="1" applyAlignment="1">
      <alignment vertical="center" wrapText="1"/>
    </xf>
    <xf numFmtId="0" fontId="19" fillId="2" borderId="0" xfId="0" applyFont="1" applyFill="1" applyAlignment="1">
      <alignment horizontal="center" vertical="center" wrapText="1"/>
    </xf>
    <xf numFmtId="5" fontId="38" fillId="0" borderId="0" xfId="0" applyNumberFormat="1" applyFont="1" applyAlignment="1">
      <alignment vertical="center" wrapText="1"/>
    </xf>
    <xf numFmtId="0" fontId="19" fillId="0" borderId="0" xfId="0" applyFont="1" applyAlignment="1">
      <alignment vertical="center" wrapText="1"/>
    </xf>
    <xf numFmtId="0" fontId="38" fillId="0" borderId="0" xfId="0" applyFont="1" applyAlignment="1">
      <alignment vertical="center" wrapText="1"/>
    </xf>
    <xf numFmtId="0" fontId="32" fillId="0" borderId="0" xfId="0" applyFont="1" applyAlignment="1">
      <alignment horizontal="left" vertical="center" wrapText="1"/>
    </xf>
    <xf numFmtId="0" fontId="30" fillId="0" borderId="0" xfId="0" applyFont="1" applyAlignment="1">
      <alignment horizontal="left" vertical="center" wrapText="1"/>
    </xf>
    <xf numFmtId="0" fontId="28" fillId="2" borderId="5" xfId="0" applyFont="1" applyFill="1" applyBorder="1" applyAlignment="1">
      <alignment horizontal="left"/>
    </xf>
    <xf numFmtId="0" fontId="28" fillId="2" borderId="0" xfId="0" applyFont="1" applyFill="1" applyAlignment="1">
      <alignment horizontal="left"/>
    </xf>
    <xf numFmtId="0" fontId="28" fillId="2" borderId="6" xfId="0" applyFont="1" applyFill="1" applyBorder="1" applyAlignment="1">
      <alignment horizontal="left"/>
    </xf>
    <xf numFmtId="0" fontId="2" fillId="2" borderId="5" xfId="0" applyFont="1" applyFill="1" applyBorder="1" applyAlignment="1">
      <alignment horizontal="left"/>
    </xf>
    <xf numFmtId="0" fontId="2" fillId="2" borderId="0" xfId="0" applyFont="1" applyFill="1" applyAlignment="1">
      <alignment horizontal="left"/>
    </xf>
    <xf numFmtId="0" fontId="2" fillId="2" borderId="6" xfId="0" applyFont="1" applyFill="1" applyBorder="1" applyAlignment="1">
      <alignment horizontal="left"/>
    </xf>
    <xf numFmtId="0" fontId="2" fillId="2" borderId="7" xfId="0" applyFont="1" applyFill="1" applyBorder="1" applyAlignment="1">
      <alignment horizontal="left"/>
    </xf>
    <xf numFmtId="0" fontId="2" fillId="2" borderId="1" xfId="0" applyFont="1" applyFill="1" applyBorder="1" applyAlignment="1">
      <alignment horizontal="left"/>
    </xf>
    <xf numFmtId="0" fontId="2" fillId="2" borderId="8" xfId="0" applyFont="1" applyFill="1" applyBorder="1" applyAlignment="1">
      <alignment horizontal="left"/>
    </xf>
    <xf numFmtId="0" fontId="2" fillId="2" borderId="0" xfId="0" applyFont="1" applyFill="1" applyAlignment="1">
      <alignment horizontal="left" wrapText="1"/>
    </xf>
    <xf numFmtId="0" fontId="2" fillId="2" borderId="0" xfId="0" applyFont="1" applyFill="1" applyAlignment="1">
      <alignment horizontal="left" vertical="center" wrapText="1"/>
    </xf>
    <xf numFmtId="0" fontId="27" fillId="2" borderId="2" xfId="0" applyFont="1" applyFill="1" applyBorder="1" applyAlignment="1">
      <alignment horizontal="left"/>
    </xf>
    <xf numFmtId="0" fontId="27" fillId="2" borderId="4" xfId="0" applyFont="1" applyFill="1" applyBorder="1" applyAlignment="1">
      <alignment horizontal="left"/>
    </xf>
    <xf numFmtId="0" fontId="27" fillId="2" borderId="3" xfId="0" applyFont="1" applyFill="1" applyBorder="1" applyAlignment="1">
      <alignment horizontal="left"/>
    </xf>
    <xf numFmtId="0" fontId="26" fillId="7" borderId="5" xfId="0" applyFont="1" applyFill="1" applyBorder="1" applyAlignment="1">
      <alignment horizontal="left" vertical="center" wrapText="1" indent="1"/>
    </xf>
    <xf numFmtId="0" fontId="26" fillId="7" borderId="0" xfId="0" applyFont="1" applyFill="1" applyAlignment="1">
      <alignment horizontal="left" vertical="center" wrapText="1" indent="1"/>
    </xf>
    <xf numFmtId="0" fontId="26" fillId="7" borderId="6" xfId="0" applyFont="1" applyFill="1" applyBorder="1" applyAlignment="1">
      <alignment horizontal="left" vertical="center" wrapText="1" indent="1"/>
    </xf>
    <xf numFmtId="0" fontId="2" fillId="10" borderId="5" xfId="0" applyFont="1" applyFill="1" applyBorder="1" applyAlignment="1">
      <alignment horizontal="left" vertical="center" wrapText="1" indent="1"/>
    </xf>
    <xf numFmtId="0" fontId="2" fillId="10" borderId="0" xfId="0" applyFont="1" applyFill="1" applyAlignment="1">
      <alignment horizontal="left" vertical="center" wrapText="1" indent="1"/>
    </xf>
    <xf numFmtId="0" fontId="2" fillId="10" borderId="6" xfId="0" applyFont="1" applyFill="1" applyBorder="1" applyAlignment="1">
      <alignment horizontal="left" vertical="center" wrapText="1" indent="1"/>
    </xf>
    <xf numFmtId="0" fontId="2" fillId="10" borderId="5" xfId="0" applyFont="1" applyFill="1" applyBorder="1" applyAlignment="1">
      <alignment horizontal="left" vertical="center" wrapText="1"/>
    </xf>
    <xf numFmtId="0" fontId="2" fillId="10" borderId="0" xfId="0" applyFont="1" applyFill="1" applyAlignment="1">
      <alignment horizontal="left" vertical="center" wrapText="1"/>
    </xf>
    <xf numFmtId="0" fontId="2" fillId="10" borderId="6" xfId="0" applyFont="1" applyFill="1" applyBorder="1" applyAlignment="1">
      <alignment horizontal="left" vertical="center" wrapText="1"/>
    </xf>
    <xf numFmtId="0" fontId="2" fillId="10" borderId="7"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0" borderId="8" xfId="0" applyFont="1" applyFill="1" applyBorder="1" applyAlignment="1">
      <alignment horizontal="left" vertical="center" wrapText="1"/>
    </xf>
    <xf numFmtId="0" fontId="14" fillId="2" borderId="9"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2" fillId="7" borderId="5" xfId="0" applyFont="1" applyFill="1" applyBorder="1" applyAlignment="1">
      <alignment horizontal="left" vertical="center" wrapText="1" indent="1"/>
    </xf>
    <xf numFmtId="0" fontId="2" fillId="7" borderId="0" xfId="0" applyFont="1" applyFill="1" applyAlignment="1">
      <alignment horizontal="left" vertical="center" wrapText="1" indent="1"/>
    </xf>
    <xf numFmtId="0" fontId="2" fillId="7" borderId="6" xfId="0" applyFont="1" applyFill="1" applyBorder="1" applyAlignment="1">
      <alignment horizontal="left" vertical="center" wrapText="1" indent="1"/>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5" fontId="11" fillId="2" borderId="10" xfId="0" applyNumberFormat="1" applyFont="1" applyFill="1" applyBorder="1" applyAlignment="1">
      <alignment horizontal="center" vertical="center" wrapText="1"/>
    </xf>
    <xf numFmtId="5" fontId="11" fillId="2" borderId="11" xfId="0" applyNumberFormat="1" applyFont="1" applyFill="1" applyBorder="1" applyAlignment="1">
      <alignment horizontal="center" vertical="center" wrapText="1"/>
    </xf>
    <xf numFmtId="5" fontId="11" fillId="0" borderId="9" xfId="0" applyNumberFormat="1" applyFont="1" applyBorder="1" applyAlignment="1">
      <alignment horizontal="center" vertical="center" wrapText="1"/>
    </xf>
    <xf numFmtId="5" fontId="11" fillId="0" borderId="10" xfId="0" applyNumberFormat="1" applyFont="1" applyBorder="1" applyAlignment="1">
      <alignment horizontal="center" vertical="center" wrapText="1"/>
    </xf>
    <xf numFmtId="5" fontId="11" fillId="0" borderId="11" xfId="0" applyNumberFormat="1" applyFont="1" applyBorder="1" applyAlignment="1">
      <alignment horizontal="center" vertical="center" wrapText="1"/>
    </xf>
    <xf numFmtId="0" fontId="2" fillId="7" borderId="2" xfId="0" applyFont="1" applyFill="1" applyBorder="1" applyAlignment="1">
      <alignment horizontal="left" vertical="center" wrapText="1" indent="1"/>
    </xf>
    <xf numFmtId="0" fontId="2" fillId="7" borderId="4" xfId="0" applyFont="1" applyFill="1" applyBorder="1" applyAlignment="1">
      <alignment horizontal="left" vertical="center" wrapText="1" indent="1"/>
    </xf>
    <xf numFmtId="0" fontId="2" fillId="7" borderId="3" xfId="0" applyFont="1" applyFill="1" applyBorder="1" applyAlignment="1">
      <alignment horizontal="left" vertical="center" wrapText="1" indent="1"/>
    </xf>
    <xf numFmtId="0" fontId="2" fillId="2" borderId="5" xfId="0" applyFont="1" applyFill="1" applyBorder="1" applyAlignment="1">
      <alignment horizontal="left" vertical="center" wrapText="1" indent="2"/>
    </xf>
    <xf numFmtId="0" fontId="2" fillId="2" borderId="0" xfId="0" applyFont="1" applyFill="1" applyAlignment="1">
      <alignment horizontal="left" vertical="center" wrapText="1" indent="2"/>
    </xf>
    <xf numFmtId="0" fontId="14" fillId="2" borderId="7" xfId="0" applyFont="1" applyFill="1" applyBorder="1" applyAlignment="1">
      <alignment horizontal="left" vertical="center" wrapText="1"/>
    </xf>
    <xf numFmtId="0" fontId="14" fillId="2" borderId="1" xfId="0" applyFont="1" applyFill="1" applyBorder="1" applyAlignment="1">
      <alignment horizontal="left" vertical="center" wrapText="1"/>
    </xf>
    <xf numFmtId="37" fontId="6" fillId="2" borderId="0" xfId="0" applyNumberFormat="1" applyFont="1" applyFill="1" applyAlignment="1">
      <alignment horizontal="center" vertical="center" wrapText="1"/>
    </xf>
    <xf numFmtId="0" fontId="4" fillId="2" borderId="0" xfId="0" applyFont="1" applyFill="1" applyAlignment="1">
      <alignment horizontal="left" vertical="center"/>
    </xf>
    <xf numFmtId="0" fontId="10" fillId="2" borderId="1" xfId="0" applyFont="1" applyFill="1" applyBorder="1" applyAlignment="1">
      <alignment horizontal="left"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4" fillId="2" borderId="2"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2" borderId="0" xfId="0" applyFont="1" applyFill="1" applyAlignment="1">
      <alignment horizontal="left" vertical="center" wrapText="1"/>
    </xf>
    <xf numFmtId="0" fontId="2" fillId="2" borderId="5" xfId="0" applyFont="1" applyFill="1" applyBorder="1" applyAlignment="1">
      <alignment horizontal="left" vertical="center" wrapText="1" indent="1"/>
    </xf>
    <xf numFmtId="0" fontId="2" fillId="2" borderId="0" xfId="0" applyFont="1" applyFill="1" applyAlignment="1">
      <alignment horizontal="left" vertical="center" wrapText="1" indent="1"/>
    </xf>
    <xf numFmtId="0" fontId="2" fillId="2" borderId="7"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2" fillId="2" borderId="9"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12" fillId="2" borderId="7"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3" fillId="2" borderId="16"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7"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indent="4"/>
    </xf>
    <xf numFmtId="0" fontId="2" fillId="2" borderId="0" xfId="0" applyFont="1" applyFill="1" applyAlignment="1">
      <alignment horizontal="left" vertical="center" wrapText="1" indent="4"/>
    </xf>
    <xf numFmtId="37" fontId="7" fillId="8" borderId="10" xfId="0" applyNumberFormat="1" applyFont="1" applyFill="1" applyBorder="1" applyAlignment="1">
      <alignment horizontal="center" vertical="center" wrapText="1"/>
    </xf>
    <xf numFmtId="37" fontId="7" fillId="8" borderId="11" xfId="0" applyNumberFormat="1" applyFont="1" applyFill="1" applyBorder="1" applyAlignment="1">
      <alignment horizontal="center" vertical="center" wrapText="1"/>
    </xf>
    <xf numFmtId="0" fontId="2" fillId="2" borderId="5" xfId="0" applyFont="1" applyFill="1" applyBorder="1" applyAlignment="1">
      <alignment horizontal="left" vertical="center" wrapText="1" indent="3"/>
    </xf>
    <xf numFmtId="0" fontId="2" fillId="2" borderId="0" xfId="0" applyFont="1" applyFill="1" applyAlignment="1">
      <alignment horizontal="left" vertical="center" wrapText="1" indent="3"/>
    </xf>
    <xf numFmtId="0" fontId="2" fillId="2" borderId="7"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2" fillId="2" borderId="5" xfId="0" applyFont="1" applyFill="1" applyBorder="1" applyAlignment="1">
      <alignment horizontal="left" vertical="center" indent="2"/>
    </xf>
    <xf numFmtId="0" fontId="2" fillId="2" borderId="0" xfId="0" applyFont="1" applyFill="1" applyAlignment="1">
      <alignment horizontal="left" vertical="center" indent="2"/>
    </xf>
    <xf numFmtId="0" fontId="13" fillId="2" borderId="9" xfId="0" applyFont="1" applyFill="1" applyBorder="1" applyAlignment="1">
      <alignment horizontal="left" vertical="center" wrapText="1" indent="1"/>
    </xf>
    <xf numFmtId="0" fontId="13" fillId="2" borderId="10" xfId="0" applyFont="1" applyFill="1" applyBorder="1" applyAlignment="1">
      <alignment horizontal="left" vertical="center" wrapText="1" indent="1"/>
    </xf>
    <xf numFmtId="37" fontId="7" fillId="8" borderId="9" xfId="0" applyNumberFormat="1" applyFont="1" applyFill="1" applyBorder="1" applyAlignment="1">
      <alignment horizontal="center" vertical="center" wrapText="1"/>
    </xf>
    <xf numFmtId="0" fontId="13" fillId="7" borderId="18"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13" fillId="7" borderId="20" xfId="0" applyFont="1" applyFill="1" applyBorder="1" applyAlignment="1">
      <alignment horizontal="center" vertical="center" wrapText="1"/>
    </xf>
    <xf numFmtId="0" fontId="2" fillId="7" borderId="4" xfId="0" applyFont="1" applyFill="1" applyBorder="1" applyAlignment="1">
      <alignment horizontal="left" vertical="center" wrapText="1"/>
    </xf>
    <xf numFmtId="0" fontId="2" fillId="7" borderId="0" xfId="0" applyFont="1" applyFill="1" applyAlignment="1">
      <alignment horizontal="left" vertical="center" wrapText="1" indent="2"/>
    </xf>
    <xf numFmtId="0" fontId="2" fillId="7" borderId="1" xfId="0" applyFont="1" applyFill="1" applyBorder="1" applyAlignment="1">
      <alignment horizontal="left" vertical="center" wrapText="1"/>
    </xf>
    <xf numFmtId="0" fontId="2" fillId="7" borderId="5" xfId="0" applyFont="1" applyFill="1" applyBorder="1" applyAlignment="1">
      <alignment horizontal="left" vertical="center" wrapText="1" indent="3"/>
    </xf>
    <xf numFmtId="0" fontId="2" fillId="7" borderId="0" xfId="0" applyFont="1" applyFill="1" applyAlignment="1">
      <alignment horizontal="left" vertical="center" wrapText="1" indent="3"/>
    </xf>
    <xf numFmtId="0" fontId="2" fillId="10" borderId="5" xfId="0" applyFont="1" applyFill="1" applyBorder="1" applyAlignment="1">
      <alignment horizontal="left" vertical="center" wrapText="1" indent="3"/>
    </xf>
    <xf numFmtId="0" fontId="2" fillId="10" borderId="0" xfId="0" applyFont="1" applyFill="1" applyAlignment="1">
      <alignment horizontal="left" vertical="center" wrapText="1" indent="3"/>
    </xf>
    <xf numFmtId="0" fontId="2" fillId="7" borderId="7" xfId="0" applyFont="1" applyFill="1" applyBorder="1" applyAlignment="1">
      <alignment horizontal="left" vertical="center" wrapText="1" indent="1"/>
    </xf>
    <xf numFmtId="0" fontId="2" fillId="7" borderId="1" xfId="0" applyFont="1" applyFill="1" applyBorder="1" applyAlignment="1">
      <alignment horizontal="left" vertical="center" wrapText="1" indent="1"/>
    </xf>
    <xf numFmtId="0" fontId="13" fillId="7" borderId="7" xfId="0" applyFont="1" applyFill="1" applyBorder="1" applyAlignment="1">
      <alignment horizontal="left" vertical="center" wrapText="1" indent="1"/>
    </xf>
    <xf numFmtId="0" fontId="13" fillId="7" borderId="1" xfId="0" applyFont="1" applyFill="1" applyBorder="1" applyAlignment="1">
      <alignment horizontal="left" vertical="center" wrapText="1" indent="1"/>
    </xf>
    <xf numFmtId="0" fontId="2" fillId="4" borderId="5" xfId="0" applyFont="1" applyFill="1" applyBorder="1" applyAlignment="1">
      <alignment horizontal="left" vertical="center" wrapText="1" indent="3"/>
    </xf>
    <xf numFmtId="0" fontId="2" fillId="4" borderId="0" xfId="0" applyFont="1" applyFill="1" applyAlignment="1">
      <alignment horizontal="left" vertical="center" wrapText="1" indent="3"/>
    </xf>
    <xf numFmtId="0" fontId="2" fillId="5" borderId="5" xfId="0" applyFont="1" applyFill="1" applyBorder="1" applyAlignment="1">
      <alignment horizontal="left" vertical="center" wrapText="1" indent="1"/>
    </xf>
    <xf numFmtId="0" fontId="2" fillId="5" borderId="0" xfId="0" applyFont="1" applyFill="1" applyAlignment="1">
      <alignment horizontal="left" vertical="center" wrapText="1" indent="1"/>
    </xf>
    <xf numFmtId="0" fontId="2" fillId="6" borderId="5" xfId="0" applyFont="1" applyFill="1" applyBorder="1" applyAlignment="1">
      <alignment horizontal="left" vertical="center" wrapText="1" indent="3"/>
    </xf>
    <xf numFmtId="0" fontId="2" fillId="6" borderId="0" xfId="0" applyFont="1" applyFill="1" applyAlignment="1">
      <alignment horizontal="left" vertical="center" wrapText="1" indent="3"/>
    </xf>
    <xf numFmtId="0" fontId="2" fillId="6" borderId="7" xfId="0" applyFont="1" applyFill="1" applyBorder="1" applyAlignment="1">
      <alignment horizontal="left" vertical="center" wrapText="1" indent="1"/>
    </xf>
    <xf numFmtId="0" fontId="2" fillId="6" borderId="1" xfId="0" applyFont="1" applyFill="1" applyBorder="1" applyAlignment="1">
      <alignment horizontal="left" vertical="center" wrapText="1" indent="1"/>
    </xf>
    <xf numFmtId="0" fontId="13" fillId="0" borderId="9" xfId="0" applyFont="1" applyBorder="1" applyAlignment="1">
      <alignment horizontal="left" vertical="center" wrapText="1" indent="1"/>
    </xf>
    <xf numFmtId="0" fontId="13" fillId="0" borderId="10" xfId="0" applyFont="1" applyBorder="1" applyAlignment="1">
      <alignment horizontal="left" vertical="center" wrapText="1" indent="1"/>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1" xfId="0" applyFont="1" applyFill="1" applyBorder="1" applyAlignment="1">
      <alignment horizontal="center" vertical="center" wrapText="1"/>
    </xf>
    <xf numFmtId="37" fontId="2" fillId="3" borderId="10" xfId="0" applyNumberFormat="1" applyFont="1" applyFill="1" applyBorder="1" applyAlignment="1">
      <alignment horizontal="center" vertical="center" wrapText="1"/>
    </xf>
    <xf numFmtId="37" fontId="2" fillId="3" borderId="11" xfId="0" applyNumberFormat="1" applyFont="1" applyFill="1" applyBorder="1" applyAlignment="1">
      <alignment horizontal="center" vertical="center" wrapText="1"/>
    </xf>
    <xf numFmtId="0" fontId="2" fillId="2" borderId="7" xfId="0" applyFont="1" applyFill="1" applyBorder="1" applyAlignment="1">
      <alignment horizontal="left" vertical="center" wrapText="1" indent="2"/>
    </xf>
    <xf numFmtId="0" fontId="2" fillId="2" borderId="1" xfId="0" applyFont="1" applyFill="1" applyBorder="1" applyAlignment="1">
      <alignment horizontal="left" vertical="center" wrapText="1" indent="2"/>
    </xf>
    <xf numFmtId="37" fontId="2" fillId="3" borderId="9" xfId="0" applyNumberFormat="1" applyFont="1" applyFill="1" applyBorder="1" applyAlignment="1">
      <alignment horizontal="center" vertical="center" wrapText="1"/>
    </xf>
    <xf numFmtId="37" fontId="2" fillId="3" borderId="4" xfId="0" applyNumberFormat="1" applyFont="1" applyFill="1" applyBorder="1" applyAlignment="1">
      <alignment horizontal="center" vertical="center" wrapText="1"/>
    </xf>
    <xf numFmtId="37" fontId="2" fillId="3" borderId="3" xfId="0" applyNumberFormat="1" applyFont="1" applyFill="1" applyBorder="1" applyAlignment="1">
      <alignment horizontal="center" vertical="center" wrapText="1"/>
    </xf>
    <xf numFmtId="0" fontId="2" fillId="0" borderId="5" xfId="0" applyFont="1" applyBorder="1" applyAlignment="1">
      <alignment horizontal="left" vertical="center" wrapText="1" indent="4"/>
    </xf>
    <xf numFmtId="0" fontId="2" fillId="0" borderId="0" xfId="0" applyFont="1" applyAlignment="1">
      <alignment horizontal="left" vertical="center" wrapText="1" indent="4"/>
    </xf>
    <xf numFmtId="37" fontId="2" fillId="3" borderId="2" xfId="0" applyNumberFormat="1" applyFont="1" applyFill="1" applyBorder="1" applyAlignment="1">
      <alignment horizontal="center" vertical="center" wrapText="1"/>
    </xf>
    <xf numFmtId="37" fontId="2" fillId="3" borderId="7" xfId="0" applyNumberFormat="1" applyFont="1" applyFill="1" applyBorder="1" applyAlignment="1">
      <alignment horizontal="center" vertical="center" wrapText="1"/>
    </xf>
    <xf numFmtId="37" fontId="2" fillId="3" borderId="1" xfId="0" applyNumberFormat="1" applyFont="1" applyFill="1" applyBorder="1" applyAlignment="1">
      <alignment horizontal="center" vertical="center" wrapText="1"/>
    </xf>
    <xf numFmtId="37" fontId="2" fillId="3" borderId="8" xfId="0" applyNumberFormat="1"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11" fillId="2" borderId="9" xfId="0" applyFont="1" applyFill="1" applyBorder="1" applyAlignment="1">
      <alignment horizontal="left" vertical="center" wrapText="1"/>
    </xf>
    <xf numFmtId="0" fontId="11" fillId="2" borderId="10" xfId="0" applyFont="1" applyFill="1" applyBorder="1" applyAlignment="1">
      <alignment horizontal="left" vertical="center" wrapText="1"/>
    </xf>
    <xf numFmtId="0" fontId="11" fillId="2" borderId="10"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2" fillId="0" borderId="12" xfId="0" applyFont="1" applyBorder="1" applyAlignment="1">
      <alignment horizontal="left" vertical="center" wrapText="1"/>
    </xf>
    <xf numFmtId="0" fontId="12" fillId="0" borderId="13" xfId="0" applyFont="1" applyBorder="1" applyAlignment="1">
      <alignment horizontal="left" vertical="center" wrapText="1"/>
    </xf>
    <xf numFmtId="0" fontId="2" fillId="15" borderId="7" xfId="0" applyFont="1" applyFill="1" applyBorder="1" applyAlignment="1">
      <alignment horizontal="left" vertical="center"/>
    </xf>
    <xf numFmtId="0" fontId="2" fillId="15" borderId="1" xfId="0" applyFont="1" applyFill="1" applyBorder="1" applyAlignment="1">
      <alignment horizontal="left" vertical="center"/>
    </xf>
    <xf numFmtId="37" fontId="6" fillId="2" borderId="1" xfId="0" applyNumberFormat="1"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0" borderId="1" xfId="0" applyFont="1" applyBorder="1" applyAlignment="1">
      <alignment horizontal="left" vertical="center" wrapText="1"/>
    </xf>
    <xf numFmtId="0" fontId="10" fillId="2" borderId="1" xfId="0" applyFont="1" applyFill="1" applyBorder="1" applyAlignment="1">
      <alignment horizontal="left" vertical="center" wrapText="1"/>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7" xfId="0" applyFont="1" applyFill="1" applyBorder="1" applyAlignment="1">
      <alignment horizontal="center" vertical="center"/>
    </xf>
    <xf numFmtId="0" fontId="14" fillId="11" borderId="16" xfId="0" applyFont="1" applyFill="1" applyBorder="1" applyAlignment="1">
      <alignment horizontal="center" vertical="center"/>
    </xf>
    <xf numFmtId="0" fontId="14" fillId="11" borderId="15" xfId="0" applyFont="1" applyFill="1" applyBorder="1" applyAlignment="1">
      <alignment horizontal="center" vertical="center"/>
    </xf>
    <xf numFmtId="0" fontId="14" fillId="11" borderId="17" xfId="0" applyFont="1" applyFill="1" applyBorder="1" applyAlignment="1">
      <alignment horizontal="center" vertical="center"/>
    </xf>
    <xf numFmtId="0" fontId="2" fillId="18" borderId="2" xfId="0" applyFont="1" applyFill="1" applyBorder="1" applyAlignment="1">
      <alignment horizontal="left" vertical="center"/>
    </xf>
    <xf numFmtId="0" fontId="2" fillId="18" borderId="4" xfId="0" applyFont="1" applyFill="1" applyBorder="1" applyAlignment="1">
      <alignment horizontal="left" vertical="center"/>
    </xf>
    <xf numFmtId="0" fontId="2"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17" borderId="2" xfId="0" applyFont="1" applyFill="1" applyBorder="1" applyAlignment="1">
      <alignment horizontal="left" vertical="center"/>
    </xf>
    <xf numFmtId="0" fontId="2" fillId="17"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0" xfId="0" applyFont="1" applyFill="1" applyAlignment="1">
      <alignment horizontal="left" vertical="center"/>
    </xf>
    <xf numFmtId="0" fontId="2" fillId="16" borderId="5" xfId="0" applyFont="1" applyFill="1" applyBorder="1" applyAlignment="1">
      <alignment horizontal="left" vertical="center"/>
    </xf>
    <xf numFmtId="0" fontId="2" fillId="16" borderId="0" xfId="0" applyFont="1" applyFill="1" applyAlignment="1">
      <alignment horizontal="left" vertical="center"/>
    </xf>
    <xf numFmtId="0" fontId="2" fillId="2" borderId="7" xfId="0" applyFont="1" applyFill="1" applyBorder="1" applyAlignment="1">
      <alignment horizontal="left" vertical="center"/>
    </xf>
    <xf numFmtId="0" fontId="2" fillId="2" borderId="1" xfId="0" applyFont="1" applyFill="1" applyBorder="1" applyAlignment="1">
      <alignment horizontal="left" vertical="center"/>
    </xf>
    <xf numFmtId="0" fontId="2" fillId="21" borderId="5" xfId="0" applyFont="1" applyFill="1" applyBorder="1" applyAlignment="1">
      <alignment horizontal="left" vertical="center" wrapText="1"/>
    </xf>
    <xf numFmtId="0" fontId="2" fillId="21" borderId="0" xfId="0" applyFont="1" applyFill="1" applyAlignment="1">
      <alignment horizontal="left" vertical="center" wrapText="1"/>
    </xf>
    <xf numFmtId="0" fontId="2" fillId="21" borderId="6" xfId="0" applyFont="1" applyFill="1" applyBorder="1" applyAlignment="1">
      <alignment horizontal="left" vertical="center" wrapText="1"/>
    </xf>
    <xf numFmtId="0" fontId="14" fillId="11" borderId="9" xfId="0" applyFont="1" applyFill="1" applyBorder="1" applyAlignment="1">
      <alignment horizontal="left" vertical="center" wrapText="1"/>
    </xf>
    <xf numFmtId="0" fontId="14" fillId="11" borderId="10" xfId="0" applyFont="1" applyFill="1" applyBorder="1" applyAlignment="1">
      <alignment horizontal="left" vertical="center" wrapText="1"/>
    </xf>
    <xf numFmtId="0" fontId="14" fillId="11" borderId="11" xfId="0" applyFont="1" applyFill="1" applyBorder="1" applyAlignment="1">
      <alignment horizontal="left" vertical="center" wrapText="1"/>
    </xf>
    <xf numFmtId="0" fontId="14" fillId="11" borderId="7" xfId="0" applyFont="1" applyFill="1" applyBorder="1" applyAlignment="1">
      <alignment horizontal="left" vertical="center" wrapText="1"/>
    </xf>
    <xf numFmtId="0" fontId="14" fillId="11" borderId="1" xfId="0" applyFont="1" applyFill="1" applyBorder="1" applyAlignment="1">
      <alignment horizontal="left" vertical="center" wrapText="1"/>
    </xf>
    <xf numFmtId="0" fontId="2" fillId="11" borderId="7"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12" fillId="12" borderId="9" xfId="0" applyFont="1" applyFill="1" applyBorder="1" applyAlignment="1">
      <alignment horizontal="left" vertical="center" wrapText="1"/>
    </xf>
    <xf numFmtId="0" fontId="12" fillId="12" borderId="10" xfId="0" applyFont="1" applyFill="1" applyBorder="1" applyAlignment="1">
      <alignment horizontal="left" vertical="center" wrapText="1"/>
    </xf>
    <xf numFmtId="0" fontId="14" fillId="12" borderId="9" xfId="0" applyFont="1" applyFill="1" applyBorder="1" applyAlignment="1">
      <alignment horizontal="left" vertical="center" wrapText="1"/>
    </xf>
    <xf numFmtId="0" fontId="14" fillId="12" borderId="10" xfId="0" applyFont="1" applyFill="1" applyBorder="1" applyAlignment="1">
      <alignment horizontal="left" vertical="center" wrapText="1"/>
    </xf>
    <xf numFmtId="0" fontId="12" fillId="11" borderId="7" xfId="0" applyFont="1" applyFill="1" applyBorder="1" applyAlignment="1">
      <alignment horizontal="left" vertical="center" wrapText="1"/>
    </xf>
    <xf numFmtId="0" fontId="12" fillId="11" borderId="1" xfId="0" applyFont="1" applyFill="1" applyBorder="1" applyAlignment="1">
      <alignment horizontal="left" vertical="center" wrapText="1"/>
    </xf>
    <xf numFmtId="0" fontId="2" fillId="12" borderId="7" xfId="0" applyFont="1" applyFill="1" applyBorder="1" applyAlignment="1">
      <alignment horizontal="left" vertical="center" wrapText="1" indent="1"/>
    </xf>
    <xf numFmtId="0" fontId="2" fillId="12" borderId="1" xfId="0" applyFont="1" applyFill="1" applyBorder="1" applyAlignment="1">
      <alignment horizontal="left" vertical="center" wrapText="1" indent="1"/>
    </xf>
    <xf numFmtId="0" fontId="2" fillId="11" borderId="5" xfId="0" applyFont="1" applyFill="1" applyBorder="1" applyAlignment="1">
      <alignment horizontal="left" vertical="center" indent="2"/>
    </xf>
    <xf numFmtId="0" fontId="2" fillId="11" borderId="0" xfId="0" applyFont="1" applyFill="1" applyAlignment="1">
      <alignment horizontal="left" vertical="center" indent="2"/>
    </xf>
    <xf numFmtId="0" fontId="2" fillId="12" borderId="5" xfId="0" applyFont="1" applyFill="1" applyBorder="1" applyAlignment="1">
      <alignment horizontal="left" vertical="center" wrapText="1" indent="2"/>
    </xf>
    <xf numFmtId="0" fontId="2" fillId="12" borderId="0" xfId="0" applyFont="1" applyFill="1" applyAlignment="1">
      <alignment horizontal="left" vertical="center" wrapText="1" indent="2"/>
    </xf>
    <xf numFmtId="0" fontId="2" fillId="20" borderId="0" xfId="0" applyFont="1" applyFill="1" applyAlignment="1">
      <alignment horizontal="left" vertical="center" wrapText="1" indent="2"/>
    </xf>
    <xf numFmtId="0" fontId="2" fillId="21" borderId="0" xfId="0" applyFont="1" applyFill="1" applyAlignment="1">
      <alignment horizontal="left" vertical="center" wrapText="1" indent="2"/>
    </xf>
    <xf numFmtId="0" fontId="2" fillId="20" borderId="1" xfId="0" applyFont="1" applyFill="1" applyBorder="1" applyAlignment="1">
      <alignment horizontal="left" vertical="center" wrapText="1"/>
    </xf>
    <xf numFmtId="0" fontId="13" fillId="12" borderId="9" xfId="0" applyFont="1" applyFill="1" applyBorder="1" applyAlignment="1">
      <alignment horizontal="left" vertical="center" wrapText="1" indent="1"/>
    </xf>
    <xf numFmtId="0" fontId="13" fillId="12" borderId="10" xfId="0" applyFont="1" applyFill="1" applyBorder="1" applyAlignment="1">
      <alignment horizontal="left" vertical="center" wrapText="1" indent="1"/>
    </xf>
    <xf numFmtId="0" fontId="2" fillId="20" borderId="5" xfId="0" applyFont="1" applyFill="1" applyBorder="1" applyAlignment="1">
      <alignment horizontal="left" vertical="center" wrapText="1" indent="1"/>
    </xf>
    <xf numFmtId="0" fontId="2" fillId="20" borderId="0" xfId="0" applyFont="1" applyFill="1" applyAlignment="1">
      <alignment horizontal="left" vertical="center" wrapText="1" indent="1"/>
    </xf>
    <xf numFmtId="0" fontId="2" fillId="21" borderId="7" xfId="0" applyFont="1" applyFill="1" applyBorder="1" applyAlignment="1">
      <alignment horizontal="left" vertical="center" wrapText="1" indent="1"/>
    </xf>
    <xf numFmtId="0" fontId="2" fillId="21" borderId="1" xfId="0" applyFont="1" applyFill="1" applyBorder="1" applyAlignment="1">
      <alignment horizontal="left" vertical="center" wrapText="1" indent="1"/>
    </xf>
    <xf numFmtId="0" fontId="2" fillId="12" borderId="5" xfId="0" applyFont="1" applyFill="1" applyBorder="1" applyAlignment="1">
      <alignment horizontal="left" vertical="center" wrapText="1" indent="1"/>
    </xf>
    <xf numFmtId="0" fontId="2" fillId="12" borderId="0" xfId="0" applyFont="1" applyFill="1" applyAlignment="1">
      <alignment horizontal="left" vertical="center" wrapText="1" indent="1"/>
    </xf>
    <xf numFmtId="0" fontId="2" fillId="13" borderId="7" xfId="0" applyFont="1" applyFill="1" applyBorder="1" applyAlignment="1">
      <alignment horizontal="left" vertical="center" wrapText="1" indent="1"/>
    </xf>
    <xf numFmtId="0" fontId="2" fillId="13" borderId="1" xfId="0" applyFont="1" applyFill="1" applyBorder="1" applyAlignment="1">
      <alignment horizontal="left" vertical="center" wrapText="1" indent="1"/>
    </xf>
    <xf numFmtId="0" fontId="2" fillId="12" borderId="5" xfId="0" applyFont="1" applyFill="1" applyBorder="1" applyAlignment="1">
      <alignment horizontal="left" vertical="center" wrapText="1" indent="3"/>
    </xf>
    <xf numFmtId="0" fontId="2" fillId="12" borderId="0" xfId="0" applyFont="1" applyFill="1" applyAlignment="1">
      <alignment horizontal="left" vertical="center" wrapText="1" indent="3"/>
    </xf>
    <xf numFmtId="0" fontId="2" fillId="11" borderId="7" xfId="0" applyFont="1" applyFill="1" applyBorder="1" applyAlignment="1">
      <alignment horizontal="left" vertical="center" wrapText="1" indent="2"/>
    </xf>
    <xf numFmtId="0" fontId="2" fillId="11" borderId="1" xfId="0" applyFont="1" applyFill="1" applyBorder="1" applyAlignment="1">
      <alignment horizontal="left" vertical="center" wrapText="1" indent="2"/>
    </xf>
    <xf numFmtId="0" fontId="2" fillId="11" borderId="5" xfId="0" applyFont="1" applyFill="1" applyBorder="1" applyAlignment="1">
      <alignment horizontal="left" vertical="center" wrapText="1" indent="2"/>
    </xf>
    <xf numFmtId="0" fontId="2" fillId="11" borderId="0" xfId="0" applyFont="1" applyFill="1" applyAlignment="1">
      <alignment horizontal="left" vertical="center" wrapText="1" indent="2"/>
    </xf>
    <xf numFmtId="0" fontId="14" fillId="12" borderId="5" xfId="0" applyFont="1" applyFill="1" applyBorder="1" applyAlignment="1">
      <alignment horizontal="left" vertical="center" wrapText="1"/>
    </xf>
    <xf numFmtId="0" fontId="14" fillId="12" borderId="0" xfId="0" applyFont="1" applyFill="1" applyAlignment="1">
      <alignment horizontal="left" vertical="center" wrapText="1"/>
    </xf>
    <xf numFmtId="5" fontId="11" fillId="2" borderId="9" xfId="0" applyNumberFormat="1" applyFont="1" applyFill="1" applyBorder="1" applyAlignment="1">
      <alignment horizontal="center" vertical="center" wrapText="1"/>
    </xf>
    <xf numFmtId="0" fontId="12" fillId="2" borderId="11"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6" xfId="0" applyFont="1" applyFill="1" applyBorder="1" applyAlignment="1">
      <alignment horizontal="left" vertical="center" wrapText="1" indent="2"/>
    </xf>
    <xf numFmtId="0" fontId="2" fillId="2" borderId="6" xfId="0" applyFont="1" applyFill="1" applyBorder="1" applyAlignment="1">
      <alignment horizontal="left" vertical="center" wrapText="1" indent="4"/>
    </xf>
    <xf numFmtId="0" fontId="2" fillId="2" borderId="6" xfId="0" applyFont="1" applyFill="1" applyBorder="1" applyAlignment="1">
      <alignment horizontal="left" vertical="center" wrapText="1" indent="1"/>
    </xf>
    <xf numFmtId="0" fontId="2" fillId="2" borderId="8" xfId="0" applyFont="1" applyFill="1" applyBorder="1" applyAlignment="1">
      <alignment horizontal="left" vertical="center" wrapText="1"/>
    </xf>
    <xf numFmtId="0" fontId="2" fillId="2" borderId="6" xfId="0" applyFont="1" applyFill="1" applyBorder="1" applyAlignment="1">
      <alignment horizontal="left" vertical="center" wrapText="1" indent="3"/>
    </xf>
    <xf numFmtId="0" fontId="2" fillId="2" borderId="8" xfId="0" applyFont="1" applyFill="1" applyBorder="1" applyAlignment="1">
      <alignment horizontal="left" vertical="center" wrapText="1" indent="1"/>
    </xf>
    <xf numFmtId="0" fontId="14" fillId="2" borderId="3" xfId="0" applyFont="1" applyFill="1" applyBorder="1" applyAlignment="1">
      <alignment horizontal="left" vertical="center" wrapText="1"/>
    </xf>
    <xf numFmtId="0" fontId="13" fillId="2" borderId="11" xfId="0" applyFont="1" applyFill="1" applyBorder="1" applyAlignment="1">
      <alignment horizontal="left" vertical="center" wrapText="1" indent="1"/>
    </xf>
    <xf numFmtId="0" fontId="2" fillId="2" borderId="6" xfId="0" applyFont="1" applyFill="1" applyBorder="1" applyAlignment="1">
      <alignment horizontal="left" vertical="center" indent="2"/>
    </xf>
    <xf numFmtId="0" fontId="2" fillId="7" borderId="8" xfId="0" applyFont="1" applyFill="1" applyBorder="1" applyAlignment="1">
      <alignment horizontal="left" vertical="center" wrapText="1" indent="1"/>
    </xf>
    <xf numFmtId="0" fontId="2" fillId="7" borderId="3" xfId="0" applyFont="1" applyFill="1" applyBorder="1" applyAlignment="1">
      <alignment horizontal="left" vertical="center" wrapText="1"/>
    </xf>
    <xf numFmtId="0" fontId="2" fillId="7" borderId="6" xfId="0" applyFont="1" applyFill="1" applyBorder="1" applyAlignment="1">
      <alignment horizontal="left" vertical="center" wrapText="1" indent="2"/>
    </xf>
    <xf numFmtId="0" fontId="2" fillId="7" borderId="8" xfId="0" applyFont="1" applyFill="1" applyBorder="1" applyAlignment="1">
      <alignment horizontal="left" vertical="center" wrapText="1"/>
    </xf>
    <xf numFmtId="0" fontId="2" fillId="5" borderId="6" xfId="0" applyFont="1" applyFill="1" applyBorder="1" applyAlignment="1">
      <alignment horizontal="left" vertical="center" wrapText="1" indent="1"/>
    </xf>
    <xf numFmtId="0" fontId="2" fillId="6" borderId="6" xfId="0" applyFont="1" applyFill="1" applyBorder="1" applyAlignment="1">
      <alignment horizontal="left" vertical="center" wrapText="1" indent="3"/>
    </xf>
    <xf numFmtId="0" fontId="2" fillId="6" borderId="8" xfId="0" applyFont="1" applyFill="1" applyBorder="1" applyAlignment="1">
      <alignment horizontal="left" vertical="center" wrapText="1" indent="1"/>
    </xf>
    <xf numFmtId="0" fontId="13" fillId="0" borderId="11" xfId="0" applyFont="1" applyBorder="1" applyAlignment="1">
      <alignment horizontal="left" vertical="center" wrapText="1" indent="1"/>
    </xf>
    <xf numFmtId="0" fontId="2" fillId="4" borderId="6" xfId="0" applyFont="1" applyFill="1" applyBorder="1" applyAlignment="1">
      <alignment horizontal="left" vertical="center" wrapText="1" indent="3"/>
    </xf>
    <xf numFmtId="0" fontId="12" fillId="0" borderId="14" xfId="0" applyFont="1" applyBorder="1" applyAlignment="1">
      <alignment horizontal="left" vertical="center" wrapText="1"/>
    </xf>
    <xf numFmtId="0" fontId="2" fillId="2" borderId="6" xfId="0" applyFont="1" applyFill="1" applyBorder="1" applyAlignment="1">
      <alignment horizontal="left" vertical="center" wrapText="1"/>
    </xf>
    <xf numFmtId="0" fontId="2" fillId="0" borderId="6" xfId="0" applyFont="1" applyBorder="1" applyAlignment="1">
      <alignment horizontal="left" vertical="center" wrapText="1"/>
    </xf>
    <xf numFmtId="0" fontId="14" fillId="2" borderId="6" xfId="0" applyFont="1" applyFill="1" applyBorder="1" applyAlignment="1">
      <alignment horizontal="left" vertical="center" wrapText="1"/>
    </xf>
    <xf numFmtId="0" fontId="8" fillId="0" borderId="3" xfId="0" applyFont="1" applyBorder="1" applyAlignment="1">
      <alignment horizontal="left" vertical="center" wrapText="1"/>
    </xf>
    <xf numFmtId="0" fontId="8" fillId="0" borderId="6" xfId="0" applyFont="1" applyBorder="1" applyAlignment="1">
      <alignment horizontal="left" vertical="center" wrapText="1"/>
    </xf>
    <xf numFmtId="0" fontId="8" fillId="0" borderId="8" xfId="0" applyFont="1" applyBorder="1" applyAlignment="1">
      <alignment horizontal="left" vertical="center" wrapText="1"/>
    </xf>
    <xf numFmtId="0" fontId="11" fillId="2" borderId="11" xfId="0" applyFont="1" applyFill="1" applyBorder="1" applyAlignment="1">
      <alignment horizontal="left" vertical="center" wrapText="1"/>
    </xf>
    <xf numFmtId="0" fontId="11" fillId="2" borderId="9" xfId="0" applyFont="1" applyFill="1" applyBorder="1" applyAlignment="1">
      <alignment horizontal="center" vertical="center" wrapText="1"/>
    </xf>
    <xf numFmtId="0" fontId="2" fillId="0" borderId="6" xfId="0" applyFont="1" applyBorder="1" applyAlignment="1">
      <alignment horizontal="left" vertical="center" wrapText="1" indent="4"/>
    </xf>
    <xf numFmtId="0" fontId="2" fillId="2" borderId="8" xfId="0" applyFont="1" applyFill="1" applyBorder="1" applyAlignment="1">
      <alignment horizontal="left" vertical="center" wrapText="1" indent="2"/>
    </xf>
    <xf numFmtId="0" fontId="19" fillId="0" borderId="23" xfId="0" applyFont="1" applyBorder="1" applyAlignment="1">
      <alignment horizontal="center" vertical="center" wrapText="1"/>
    </xf>
    <xf numFmtId="0" fontId="19" fillId="0" borderId="26" xfId="0" applyFont="1" applyBorder="1" applyAlignment="1">
      <alignment horizontal="center" vertical="center" wrapText="1"/>
    </xf>
    <xf numFmtId="0" fontId="19" fillId="2" borderId="23" xfId="0" applyFont="1" applyFill="1" applyBorder="1" applyAlignment="1">
      <alignment horizontal="center" vertical="center" wrapText="1"/>
    </xf>
    <xf numFmtId="0" fontId="19" fillId="2" borderId="26" xfId="0" applyFont="1" applyFill="1" applyBorder="1" applyAlignment="1">
      <alignment horizontal="center" vertical="center" wrapText="1"/>
    </xf>
    <xf numFmtId="0" fontId="19" fillId="2" borderId="28" xfId="0" applyFont="1" applyFill="1" applyBorder="1" applyAlignment="1">
      <alignment horizontal="center" vertical="center" wrapText="1"/>
    </xf>
  </cellXfs>
  <cellStyles count="5">
    <cellStyle name="Comma 3" xfId="1" xr:uid="{00000000-0005-0000-0000-000000000000}"/>
    <cellStyle name="Normal" xfId="0" builtinId="0"/>
    <cellStyle name="Normal 3" xfId="3" xr:uid="{69F4196D-FF2A-41D1-9374-C7B1F10BD2D7}"/>
    <cellStyle name="Normal 3 2" xfId="4" xr:uid="{131451A5-6168-463D-BF16-B28F63D7C31D}"/>
    <cellStyle name="Percent 3" xfId="2" xr:uid="{00000000-0005-0000-0000-000002000000}"/>
  </cellStyles>
  <dxfs count="0"/>
  <tableStyles count="0" defaultTableStyle="TableStyleMedium2" defaultPivotStyle="PivotStyleLight16"/>
  <colors>
    <mruColors>
      <color rgb="FFFFC9C9"/>
      <color rgb="FFFE6A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rfs01\data\Corporate%20Trust\13117\Starvest%20Multi-Strategy\2000\NAVMARCH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
      <sheetName val="index"/>
      <sheetName val="Cash"/>
      <sheetName val="Cash Rec"/>
      <sheetName val="Holdings"/>
      <sheetName val="Securities"/>
      <sheetName val="Accruals"/>
      <sheetName val="AC Recvble"/>
      <sheetName val="Share Movement"/>
      <sheetName val="Equalization"/>
      <sheetName val="Management and Admin Fees"/>
      <sheetName val="Custody Fee"/>
      <sheetName val="NAVREC"/>
      <sheetName val="performance"/>
      <sheetName val="ACM CREDIT"/>
      <sheetName val="report"/>
      <sheetName val="Lookup"/>
      <sheetName val="1601 Detail information"/>
      <sheetName val="NAVMARCH00"/>
      <sheetName val="DUE FROM &amp; TO"/>
      <sheetName val="Summary"/>
      <sheetName val="REINVESTMENT INCOME (PBC)"/>
      <sheetName val="Drop Down - DON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AEF1D-7B80-4318-9CAF-620F9F51C592}">
  <dimension ref="A1:S170"/>
  <sheetViews>
    <sheetView showGridLines="0" tabSelected="1" zoomScale="80" zoomScaleNormal="80" workbookViewId="0">
      <pane xSplit="5" ySplit="8" topLeftCell="F9" activePane="bottomRight" state="frozen"/>
      <selection pane="topRight" activeCell="F1" sqref="F1"/>
      <selection pane="bottomLeft" activeCell="A9" sqref="A9"/>
      <selection pane="bottomRight" activeCell="A2" sqref="A2"/>
    </sheetView>
  </sheetViews>
  <sheetFormatPr defaultColWidth="9.28515625" defaultRowHeight="12" x14ac:dyDescent="0.2"/>
  <cols>
    <col min="1" max="1" width="2.140625" style="102" customWidth="1"/>
    <col min="2" max="2" width="37.5703125" style="1" customWidth="1"/>
    <col min="3" max="3" width="51.5703125" style="1" customWidth="1"/>
    <col min="4" max="4" width="24.5703125" style="1" customWidth="1"/>
    <col min="5" max="5" width="27.28515625" style="1" customWidth="1"/>
    <col min="6" max="7" width="14.5703125" style="1" customWidth="1"/>
    <col min="8" max="8" width="16.7109375" style="1" customWidth="1"/>
    <col min="9" max="11" width="17.7109375" style="1" customWidth="1"/>
    <col min="12" max="13" width="15.42578125" style="1" customWidth="1"/>
    <col min="14" max="14" width="16.7109375" style="1" customWidth="1"/>
    <col min="15" max="15" width="5.140625" style="14" bestFit="1" customWidth="1"/>
    <col min="16" max="16" width="7.7109375" style="2" customWidth="1"/>
    <col min="17" max="19" width="12.28515625" style="1" customWidth="1"/>
    <col min="20" max="16384" width="9.28515625" style="1"/>
  </cols>
  <sheetData>
    <row r="1" spans="1:19" ht="1.5" customHeight="1" thickBot="1" x14ac:dyDescent="0.25">
      <c r="B1" s="102"/>
      <c r="C1" s="102"/>
      <c r="D1" s="102"/>
      <c r="E1" s="102"/>
      <c r="F1" s="102"/>
      <c r="G1" s="102"/>
      <c r="H1" s="102"/>
      <c r="I1" s="102"/>
      <c r="J1" s="102"/>
      <c r="K1" s="102"/>
      <c r="L1" s="102"/>
      <c r="M1" s="102"/>
      <c r="N1" s="102"/>
    </row>
    <row r="2" spans="1:19" ht="15" customHeight="1" x14ac:dyDescent="0.2">
      <c r="B2" s="102"/>
      <c r="C2" s="102"/>
      <c r="D2" s="408" t="s">
        <v>0</v>
      </c>
      <c r="E2" s="411" t="s">
        <v>255</v>
      </c>
      <c r="F2" s="414" t="s">
        <v>96</v>
      </c>
      <c r="G2" s="415"/>
      <c r="H2" s="218">
        <v>44615</v>
      </c>
      <c r="I2" s="416" t="s">
        <v>97</v>
      </c>
      <c r="J2" s="417"/>
      <c r="K2" s="122">
        <v>44696</v>
      </c>
      <c r="L2" s="418" t="s">
        <v>12</v>
      </c>
      <c r="M2" s="419"/>
      <c r="N2" s="216">
        <v>46023</v>
      </c>
      <c r="O2" s="130"/>
    </row>
    <row r="3" spans="1:19" ht="15" customHeight="1" x14ac:dyDescent="0.2">
      <c r="B3" s="102"/>
      <c r="C3" s="102"/>
      <c r="D3" s="409"/>
      <c r="E3" s="412"/>
      <c r="F3" s="420" t="s">
        <v>4</v>
      </c>
      <c r="G3" s="421"/>
      <c r="H3" s="123">
        <v>44696</v>
      </c>
      <c r="I3" s="420" t="s">
        <v>6</v>
      </c>
      <c r="J3" s="421"/>
      <c r="K3" s="123">
        <v>46660</v>
      </c>
      <c r="L3" s="422" t="s">
        <v>13</v>
      </c>
      <c r="M3" s="423"/>
      <c r="N3" s="214">
        <v>46113</v>
      </c>
      <c r="O3" s="130"/>
    </row>
    <row r="4" spans="1:19" ht="15.75" customHeight="1" thickBot="1" x14ac:dyDescent="0.25">
      <c r="A4" s="103"/>
      <c r="B4" s="102"/>
      <c r="C4" s="102"/>
      <c r="D4" s="410"/>
      <c r="E4" s="413"/>
      <c r="F4" s="424" t="s">
        <v>5</v>
      </c>
      <c r="G4" s="425"/>
      <c r="H4" s="124">
        <v>44834</v>
      </c>
      <c r="I4" s="424" t="s">
        <v>8</v>
      </c>
      <c r="J4" s="425"/>
      <c r="K4" s="124">
        <v>48487</v>
      </c>
      <c r="L4" s="398" t="s">
        <v>14</v>
      </c>
      <c r="M4" s="399"/>
      <c r="N4" s="210">
        <v>46203</v>
      </c>
      <c r="O4" s="130"/>
    </row>
    <row r="5" spans="1:19" ht="6.75" customHeight="1" thickBot="1" x14ac:dyDescent="0.25">
      <c r="B5" s="118"/>
      <c r="C5" s="118"/>
      <c r="D5" s="118"/>
      <c r="E5" s="118"/>
      <c r="F5" s="400"/>
      <c r="G5" s="400"/>
      <c r="H5" s="400"/>
      <c r="I5" s="400"/>
      <c r="J5" s="400"/>
      <c r="K5" s="400"/>
      <c r="L5" s="400"/>
      <c r="M5" s="400"/>
      <c r="N5" s="400"/>
      <c r="O5" s="130"/>
    </row>
    <row r="6" spans="1:19" ht="15" x14ac:dyDescent="0.2">
      <c r="B6" s="401" t="s">
        <v>1</v>
      </c>
      <c r="C6" s="402"/>
      <c r="D6" s="402"/>
      <c r="E6" s="175"/>
      <c r="F6" s="4" t="s">
        <v>2</v>
      </c>
      <c r="G6" s="5" t="s">
        <v>3</v>
      </c>
      <c r="H6" s="6" t="s">
        <v>98</v>
      </c>
      <c r="I6" s="4" t="s">
        <v>2</v>
      </c>
      <c r="J6" s="5" t="s">
        <v>3</v>
      </c>
      <c r="K6" s="6" t="s">
        <v>98</v>
      </c>
      <c r="L6" s="4" t="s">
        <v>2</v>
      </c>
      <c r="M6" s="5" t="s">
        <v>3</v>
      </c>
      <c r="N6" s="6" t="s">
        <v>98</v>
      </c>
      <c r="O6" s="130"/>
      <c r="Q6" s="3"/>
    </row>
    <row r="7" spans="1:19" ht="15" x14ac:dyDescent="0.2">
      <c r="B7" s="403"/>
      <c r="C7" s="404"/>
      <c r="D7" s="404"/>
      <c r="E7" s="176"/>
      <c r="F7" s="213">
        <f>N3</f>
        <v>46113</v>
      </c>
      <c r="G7" s="215">
        <f>N2</f>
        <v>46023</v>
      </c>
      <c r="H7" s="217">
        <f>H2</f>
        <v>44615</v>
      </c>
      <c r="I7" s="213">
        <f>N3</f>
        <v>46113</v>
      </c>
      <c r="J7" s="215">
        <f>N2</f>
        <v>46023</v>
      </c>
      <c r="K7" s="217">
        <f>H2</f>
        <v>44615</v>
      </c>
      <c r="L7" s="213">
        <f>N3</f>
        <v>46113</v>
      </c>
      <c r="M7" s="215">
        <f>N2</f>
        <v>46023</v>
      </c>
      <c r="N7" s="217">
        <f>H2</f>
        <v>44615</v>
      </c>
      <c r="O7" s="219" t="s">
        <v>99</v>
      </c>
      <c r="P7" s="10"/>
      <c r="Q7" s="3"/>
    </row>
    <row r="8" spans="1:19" ht="15.75" thickBot="1" x14ac:dyDescent="0.25">
      <c r="B8" s="405"/>
      <c r="C8" s="406"/>
      <c r="D8" s="406"/>
      <c r="E8" s="177"/>
      <c r="F8" s="209">
        <f t="shared" ref="F8:N8" si="0">$N$4</f>
        <v>46203</v>
      </c>
      <c r="G8" s="211">
        <f t="shared" si="0"/>
        <v>46203</v>
      </c>
      <c r="H8" s="212">
        <f t="shared" si="0"/>
        <v>46203</v>
      </c>
      <c r="I8" s="209">
        <f t="shared" si="0"/>
        <v>46203</v>
      </c>
      <c r="J8" s="211">
        <f t="shared" si="0"/>
        <v>46203</v>
      </c>
      <c r="K8" s="212">
        <f t="shared" si="0"/>
        <v>46203</v>
      </c>
      <c r="L8" s="209">
        <f t="shared" si="0"/>
        <v>46203</v>
      </c>
      <c r="M8" s="211">
        <f t="shared" si="0"/>
        <v>46203</v>
      </c>
      <c r="N8" s="212">
        <f t="shared" si="0"/>
        <v>46203</v>
      </c>
      <c r="O8" s="219" t="s">
        <v>99</v>
      </c>
      <c r="P8" s="10"/>
      <c r="Q8" s="3"/>
    </row>
    <row r="9" spans="1:19" ht="7.5" customHeight="1" x14ac:dyDescent="0.2">
      <c r="B9" s="119"/>
      <c r="C9" s="119"/>
      <c r="D9" s="119"/>
      <c r="E9" s="190"/>
      <c r="F9" s="133"/>
      <c r="G9" s="120"/>
      <c r="H9" s="120"/>
      <c r="I9" s="120"/>
      <c r="J9" s="120"/>
      <c r="K9" s="120"/>
      <c r="L9" s="120"/>
      <c r="M9" s="120"/>
      <c r="N9" s="135"/>
      <c r="O9" s="130"/>
      <c r="Q9" s="3"/>
    </row>
    <row r="10" spans="1:19" ht="15" thickBot="1" x14ac:dyDescent="0.25">
      <c r="B10" s="407" t="s">
        <v>7</v>
      </c>
      <c r="C10" s="407"/>
      <c r="D10" s="407"/>
      <c r="E10" s="191"/>
      <c r="F10" s="134"/>
      <c r="G10" s="121"/>
      <c r="H10" s="121"/>
      <c r="I10" s="121"/>
      <c r="J10" s="121"/>
      <c r="K10" s="121"/>
      <c r="L10" s="121"/>
      <c r="M10" s="121"/>
      <c r="N10" s="136"/>
      <c r="O10" s="130"/>
      <c r="Q10" s="3"/>
    </row>
    <row r="11" spans="1:19" s="15" customFormat="1" ht="39.950000000000003" customHeight="1" thickBot="1" x14ac:dyDescent="0.3">
      <c r="A11" s="104"/>
      <c r="B11" s="392" t="s">
        <v>100</v>
      </c>
      <c r="C11" s="393"/>
      <c r="D11" s="393"/>
      <c r="E11" s="178"/>
      <c r="F11" s="316" t="s">
        <v>9</v>
      </c>
      <c r="G11" s="317"/>
      <c r="H11" s="318"/>
      <c r="I11" s="394" t="s">
        <v>10</v>
      </c>
      <c r="J11" s="394"/>
      <c r="K11" s="395"/>
      <c r="L11" s="317" t="s">
        <v>11</v>
      </c>
      <c r="M11" s="317"/>
      <c r="N11" s="318"/>
      <c r="O11" s="130"/>
      <c r="P11" s="14"/>
    </row>
    <row r="12" spans="1:19" ht="15.75" x14ac:dyDescent="0.2">
      <c r="B12" s="396" t="s">
        <v>101</v>
      </c>
      <c r="C12" s="397"/>
      <c r="D12" s="397"/>
      <c r="E12" s="240" t="s">
        <v>148</v>
      </c>
      <c r="F12" s="147">
        <v>45067000</v>
      </c>
      <c r="G12" s="146">
        <v>38196000</v>
      </c>
      <c r="H12" s="148">
        <v>0</v>
      </c>
      <c r="I12" s="146">
        <v>2495281787</v>
      </c>
      <c r="J12" s="146">
        <v>2163081300</v>
      </c>
      <c r="K12" s="148">
        <v>0</v>
      </c>
      <c r="L12" s="146">
        <v>338710198</v>
      </c>
      <c r="M12" s="146">
        <v>275725401</v>
      </c>
      <c r="N12" s="148">
        <v>0</v>
      </c>
      <c r="O12" s="229"/>
      <c r="P12" s="16"/>
      <c r="Q12" s="17"/>
      <c r="R12" s="17"/>
      <c r="S12" s="18"/>
    </row>
    <row r="13" spans="1:19" x14ac:dyDescent="0.2">
      <c r="B13" s="389" t="s">
        <v>102</v>
      </c>
      <c r="C13" s="276"/>
      <c r="D13" s="276"/>
      <c r="E13" s="195" t="s">
        <v>279</v>
      </c>
      <c r="F13" s="19">
        <v>0</v>
      </c>
      <c r="G13" s="20">
        <v>5000000</v>
      </c>
      <c r="H13" s="21">
        <v>35000000</v>
      </c>
      <c r="I13" s="20">
        <v>0</v>
      </c>
      <c r="J13" s="20">
        <v>250375000</v>
      </c>
      <c r="K13" s="21">
        <v>1752625000</v>
      </c>
      <c r="L13" s="20">
        <v>0</v>
      </c>
      <c r="M13" s="20">
        <v>375000</v>
      </c>
      <c r="N13" s="21">
        <v>2625000</v>
      </c>
      <c r="O13" s="130"/>
      <c r="Q13" s="17"/>
      <c r="R13" s="17"/>
      <c r="S13" s="18"/>
    </row>
    <row r="14" spans="1:19" x14ac:dyDescent="0.2">
      <c r="B14" s="389" t="s">
        <v>103</v>
      </c>
      <c r="C14" s="276"/>
      <c r="D14" s="276"/>
      <c r="E14" s="195" t="s">
        <v>149</v>
      </c>
      <c r="F14" s="169">
        <v>-1250000</v>
      </c>
      <c r="G14" s="22">
        <v>-5000000</v>
      </c>
      <c r="H14" s="23">
        <v>-19000000</v>
      </c>
      <c r="I14" s="20">
        <v>-62593750</v>
      </c>
      <c r="J14" s="20">
        <v>-250375000</v>
      </c>
      <c r="K14" s="21">
        <v>-1452175000</v>
      </c>
      <c r="L14" s="22">
        <v>-2593750</v>
      </c>
      <c r="M14" s="22">
        <v>-12875000</v>
      </c>
      <c r="N14" s="23">
        <v>-77175000</v>
      </c>
      <c r="O14" s="130"/>
      <c r="Q14" s="17"/>
      <c r="R14" s="17"/>
      <c r="S14" s="18"/>
    </row>
    <row r="15" spans="1:19" x14ac:dyDescent="0.2">
      <c r="B15" s="389" t="s">
        <v>15</v>
      </c>
      <c r="C15" s="276"/>
      <c r="D15" s="276"/>
      <c r="E15" s="195" t="s">
        <v>150</v>
      </c>
      <c r="F15" s="169">
        <v>0</v>
      </c>
      <c r="G15" s="22">
        <v>0</v>
      </c>
      <c r="H15" s="23">
        <v>0</v>
      </c>
      <c r="I15" s="20">
        <v>0</v>
      </c>
      <c r="J15" s="20">
        <v>0</v>
      </c>
      <c r="K15" s="21">
        <v>0</v>
      </c>
      <c r="L15" s="22">
        <v>0</v>
      </c>
      <c r="M15" s="22">
        <v>0</v>
      </c>
      <c r="N15" s="23">
        <v>0</v>
      </c>
      <c r="O15" s="130"/>
      <c r="Q15" s="17"/>
      <c r="R15" s="17"/>
      <c r="S15" s="18"/>
    </row>
    <row r="16" spans="1:19" x14ac:dyDescent="0.2">
      <c r="B16" s="389" t="s">
        <v>16</v>
      </c>
      <c r="C16" s="276"/>
      <c r="D16" s="276"/>
      <c r="E16" s="195" t="s">
        <v>151</v>
      </c>
      <c r="F16" s="169">
        <v>0</v>
      </c>
      <c r="G16" s="22">
        <v>0</v>
      </c>
      <c r="H16" s="23">
        <v>-40000</v>
      </c>
      <c r="I16" s="20">
        <v>0</v>
      </c>
      <c r="J16" s="20">
        <v>0</v>
      </c>
      <c r="K16" s="21">
        <v>-2000000</v>
      </c>
      <c r="L16" s="22">
        <v>0</v>
      </c>
      <c r="M16" s="22">
        <v>0</v>
      </c>
      <c r="N16" s="23">
        <v>0</v>
      </c>
      <c r="O16" s="130"/>
      <c r="Q16" s="17"/>
      <c r="R16" s="17"/>
      <c r="S16" s="18"/>
    </row>
    <row r="17" spans="1:19" x14ac:dyDescent="0.2">
      <c r="A17" s="103"/>
      <c r="B17" s="390" t="s">
        <v>17</v>
      </c>
      <c r="C17" s="391"/>
      <c r="D17" s="391"/>
      <c r="E17" s="195" t="s">
        <v>152</v>
      </c>
      <c r="F17" s="169">
        <v>0</v>
      </c>
      <c r="G17" s="22">
        <v>0</v>
      </c>
      <c r="H17" s="23">
        <v>0</v>
      </c>
      <c r="I17" s="20">
        <v>0</v>
      </c>
      <c r="J17" s="20">
        <v>0</v>
      </c>
      <c r="K17" s="21">
        <v>0</v>
      </c>
      <c r="L17" s="22">
        <v>0</v>
      </c>
      <c r="M17" s="22">
        <v>0</v>
      </c>
      <c r="N17" s="23">
        <v>0</v>
      </c>
      <c r="O17" s="130"/>
      <c r="Q17" s="17"/>
      <c r="R17" s="17"/>
      <c r="S17" s="18"/>
    </row>
    <row r="18" spans="1:19" ht="15" customHeight="1" thickBot="1" x14ac:dyDescent="0.25">
      <c r="B18" s="321" t="s">
        <v>18</v>
      </c>
      <c r="C18" s="322"/>
      <c r="D18" s="322"/>
      <c r="E18" s="196" t="s">
        <v>187</v>
      </c>
      <c r="F18" s="24">
        <f>SUM(F13:F17)</f>
        <v>-1250000</v>
      </c>
      <c r="G18" s="25">
        <f t="shared" ref="G18:N18" si="1">SUM(G13:G17)</f>
        <v>0</v>
      </c>
      <c r="H18" s="26">
        <f t="shared" si="1"/>
        <v>15960000</v>
      </c>
      <c r="I18" s="25">
        <f t="shared" si="1"/>
        <v>-62593750</v>
      </c>
      <c r="J18" s="25">
        <f t="shared" si="1"/>
        <v>0</v>
      </c>
      <c r="K18" s="26">
        <f t="shared" si="1"/>
        <v>298450000</v>
      </c>
      <c r="L18" s="25">
        <f t="shared" si="1"/>
        <v>-2593750</v>
      </c>
      <c r="M18" s="25">
        <f t="shared" si="1"/>
        <v>-12500000</v>
      </c>
      <c r="N18" s="26">
        <f t="shared" si="1"/>
        <v>-74550000</v>
      </c>
      <c r="O18" s="219" t="s">
        <v>99</v>
      </c>
      <c r="Q18" s="17"/>
      <c r="R18" s="17"/>
      <c r="S18" s="18"/>
    </row>
    <row r="19" spans="1:19" ht="15" customHeight="1" thickBot="1" x14ac:dyDescent="0.25">
      <c r="B19" s="292" t="s">
        <v>19</v>
      </c>
      <c r="C19" s="293"/>
      <c r="D19" s="293"/>
      <c r="E19" s="222"/>
      <c r="F19" s="385"/>
      <c r="G19" s="381"/>
      <c r="H19" s="382"/>
      <c r="I19" s="381"/>
      <c r="J19" s="381"/>
      <c r="K19" s="381"/>
      <c r="L19" s="381"/>
      <c r="M19" s="381"/>
      <c r="N19" s="382"/>
      <c r="O19" s="130"/>
      <c r="Q19" s="17"/>
      <c r="R19" s="17"/>
      <c r="S19" s="18"/>
    </row>
    <row r="20" spans="1:19" ht="15" customHeight="1" thickBot="1" x14ac:dyDescent="0.25">
      <c r="A20" s="105"/>
      <c r="B20" s="346" t="s">
        <v>20</v>
      </c>
      <c r="C20" s="347"/>
      <c r="D20" s="347"/>
      <c r="E20" s="192"/>
      <c r="F20" s="386"/>
      <c r="G20" s="387"/>
      <c r="H20" s="388"/>
      <c r="I20" s="387"/>
      <c r="J20" s="387"/>
      <c r="K20" s="387"/>
      <c r="L20" s="387"/>
      <c r="M20" s="387"/>
      <c r="N20" s="388"/>
      <c r="O20" s="130"/>
      <c r="Q20" s="17"/>
      <c r="R20" s="17"/>
      <c r="S20" s="18"/>
    </row>
    <row r="21" spans="1:19" x14ac:dyDescent="0.2">
      <c r="A21" s="106"/>
      <c r="B21" s="309" t="s">
        <v>21</v>
      </c>
      <c r="C21" s="310"/>
      <c r="D21" s="310"/>
      <c r="E21" s="195" t="s">
        <v>280</v>
      </c>
      <c r="F21" s="19">
        <v>-187500</v>
      </c>
      <c r="G21" s="20">
        <v>-750000</v>
      </c>
      <c r="H21" s="21">
        <v>-6625000</v>
      </c>
      <c r="I21" s="20">
        <v>-9375000</v>
      </c>
      <c r="J21" s="20">
        <v>-37500000</v>
      </c>
      <c r="K21" s="21">
        <v>-331250000</v>
      </c>
      <c r="L21" s="19">
        <v>0</v>
      </c>
      <c r="M21" s="20">
        <v>0</v>
      </c>
      <c r="N21" s="21">
        <v>0</v>
      </c>
      <c r="O21" s="130"/>
      <c r="Q21" s="17"/>
      <c r="R21" s="17"/>
      <c r="S21" s="18"/>
    </row>
    <row r="22" spans="1:19" x14ac:dyDescent="0.2">
      <c r="A22" s="105"/>
      <c r="B22" s="336" t="s">
        <v>22</v>
      </c>
      <c r="C22" s="337"/>
      <c r="D22" s="337"/>
      <c r="E22" s="195" t="s">
        <v>157</v>
      </c>
      <c r="F22" s="19">
        <v>0</v>
      </c>
      <c r="G22" s="20">
        <v>0</v>
      </c>
      <c r="H22" s="21">
        <v>0</v>
      </c>
      <c r="I22" s="20">
        <v>0</v>
      </c>
      <c r="J22" s="20">
        <v>0</v>
      </c>
      <c r="K22" s="21">
        <v>0</v>
      </c>
      <c r="L22" s="19">
        <v>0</v>
      </c>
      <c r="M22" s="20">
        <v>0</v>
      </c>
      <c r="N22" s="21">
        <v>0</v>
      </c>
      <c r="O22" s="130"/>
      <c r="Q22" s="17"/>
      <c r="R22" s="17"/>
      <c r="S22" s="18"/>
    </row>
    <row r="23" spans="1:19" x14ac:dyDescent="0.2">
      <c r="A23" s="105"/>
      <c r="B23" s="336" t="s">
        <v>23</v>
      </c>
      <c r="C23" s="337"/>
      <c r="D23" s="337"/>
      <c r="E23" s="195" t="s">
        <v>158</v>
      </c>
      <c r="F23" s="19">
        <v>0</v>
      </c>
      <c r="G23" s="20">
        <v>7500</v>
      </c>
      <c r="H23" s="21">
        <v>25000</v>
      </c>
      <c r="I23" s="20">
        <v>0</v>
      </c>
      <c r="J23" s="20">
        <v>375000</v>
      </c>
      <c r="K23" s="21">
        <v>1250000</v>
      </c>
      <c r="L23" s="19">
        <v>0</v>
      </c>
      <c r="M23" s="20">
        <v>0</v>
      </c>
      <c r="N23" s="21">
        <v>0</v>
      </c>
      <c r="O23" s="130"/>
      <c r="Q23" s="17"/>
      <c r="R23" s="17"/>
      <c r="S23" s="18"/>
    </row>
    <row r="24" spans="1:19" x14ac:dyDescent="0.2">
      <c r="A24" s="105"/>
      <c r="B24" s="383" t="s">
        <v>24</v>
      </c>
      <c r="C24" s="384"/>
      <c r="D24" s="384"/>
      <c r="E24" s="195" t="s">
        <v>153</v>
      </c>
      <c r="F24" s="19">
        <v>82600</v>
      </c>
      <c r="G24" s="20">
        <v>346500</v>
      </c>
      <c r="H24" s="21">
        <v>1538521</v>
      </c>
      <c r="I24" s="20">
        <v>4140600</v>
      </c>
      <c r="J24" s="20">
        <v>19227400</v>
      </c>
      <c r="K24" s="21">
        <v>82424249</v>
      </c>
      <c r="L24" s="19">
        <v>0</v>
      </c>
      <c r="M24" s="20">
        <v>0</v>
      </c>
      <c r="N24" s="21">
        <v>0</v>
      </c>
      <c r="O24" s="130"/>
      <c r="Q24" s="17"/>
      <c r="R24" s="17"/>
      <c r="S24" s="18"/>
    </row>
    <row r="25" spans="1:19" ht="12.75" thickBot="1" x14ac:dyDescent="0.25">
      <c r="A25" s="105"/>
      <c r="B25" s="309" t="s">
        <v>104</v>
      </c>
      <c r="C25" s="310"/>
      <c r="D25" s="310"/>
      <c r="E25" s="196" t="s">
        <v>154</v>
      </c>
      <c r="F25" s="29">
        <f t="shared" ref="F25:N25" si="2">SUM(F21:F24)</f>
        <v>-104900</v>
      </c>
      <c r="G25" s="28">
        <f t="shared" si="2"/>
        <v>-396000</v>
      </c>
      <c r="H25" s="30">
        <f t="shared" si="2"/>
        <v>-5061479</v>
      </c>
      <c r="I25" s="28">
        <f t="shared" si="2"/>
        <v>-5234400</v>
      </c>
      <c r="J25" s="28">
        <f t="shared" si="2"/>
        <v>-17897600</v>
      </c>
      <c r="K25" s="30">
        <f t="shared" si="2"/>
        <v>-247575751</v>
      </c>
      <c r="L25" s="29">
        <f t="shared" si="2"/>
        <v>0</v>
      </c>
      <c r="M25" s="28">
        <f t="shared" si="2"/>
        <v>0</v>
      </c>
      <c r="N25" s="30">
        <f t="shared" si="2"/>
        <v>0</v>
      </c>
      <c r="O25" s="219" t="s">
        <v>99</v>
      </c>
      <c r="Q25" s="17"/>
      <c r="R25" s="17"/>
      <c r="S25" s="18"/>
    </row>
    <row r="26" spans="1:19" ht="15" customHeight="1" thickBot="1" x14ac:dyDescent="0.25">
      <c r="A26" s="103"/>
      <c r="B26" s="346" t="s">
        <v>25</v>
      </c>
      <c r="C26" s="347"/>
      <c r="D26" s="347"/>
      <c r="E26" s="193"/>
      <c r="F26" s="380"/>
      <c r="G26" s="376"/>
      <c r="H26" s="377"/>
      <c r="I26" s="381"/>
      <c r="J26" s="381"/>
      <c r="K26" s="381"/>
      <c r="L26" s="381"/>
      <c r="M26" s="381"/>
      <c r="N26" s="382"/>
      <c r="O26" s="130"/>
      <c r="Q26" s="17"/>
      <c r="R26" s="17"/>
      <c r="S26" s="18"/>
    </row>
    <row r="27" spans="1:19" x14ac:dyDescent="0.2">
      <c r="A27" s="107"/>
      <c r="B27" s="363" t="s">
        <v>105</v>
      </c>
      <c r="C27" s="364"/>
      <c r="D27" s="364"/>
      <c r="E27" s="199" t="s">
        <v>281</v>
      </c>
      <c r="F27" s="19">
        <v>-500</v>
      </c>
      <c r="G27" s="20">
        <v>-1000</v>
      </c>
      <c r="H27" s="21">
        <v>-7000</v>
      </c>
      <c r="I27" s="32">
        <v>-25000</v>
      </c>
      <c r="J27" s="32">
        <v>-50000</v>
      </c>
      <c r="K27" s="33">
        <v>-350000</v>
      </c>
      <c r="L27" s="32">
        <v>0</v>
      </c>
      <c r="M27" s="32">
        <v>0</v>
      </c>
      <c r="N27" s="33">
        <v>0</v>
      </c>
      <c r="O27" s="130"/>
      <c r="Q27" s="17"/>
      <c r="R27" s="17"/>
      <c r="S27" s="18"/>
    </row>
    <row r="28" spans="1:19" x14ac:dyDescent="0.2">
      <c r="A28" s="107"/>
      <c r="B28" s="363" t="s">
        <v>106</v>
      </c>
      <c r="C28" s="364"/>
      <c r="D28" s="364"/>
      <c r="E28" s="199" t="s">
        <v>155</v>
      </c>
      <c r="F28" s="19">
        <v>-250</v>
      </c>
      <c r="G28" s="20">
        <v>-500</v>
      </c>
      <c r="H28" s="21">
        <v>-3500</v>
      </c>
      <c r="I28" s="20">
        <v>-12500</v>
      </c>
      <c r="J28" s="20">
        <v>-25000</v>
      </c>
      <c r="K28" s="21">
        <v>-175000</v>
      </c>
      <c r="L28" s="20">
        <v>0</v>
      </c>
      <c r="M28" s="20">
        <v>0</v>
      </c>
      <c r="N28" s="21">
        <v>0</v>
      </c>
      <c r="O28" s="130"/>
      <c r="Q28" s="17"/>
      <c r="R28" s="17"/>
      <c r="S28" s="18"/>
    </row>
    <row r="29" spans="1:19" ht="12" customHeight="1" x14ac:dyDescent="0.2">
      <c r="A29" s="107"/>
      <c r="B29" s="363" t="s">
        <v>107</v>
      </c>
      <c r="C29" s="364"/>
      <c r="D29" s="364"/>
      <c r="E29" s="199" t="s">
        <v>156</v>
      </c>
      <c r="F29" s="19">
        <v>-250</v>
      </c>
      <c r="G29" s="20">
        <v>-500</v>
      </c>
      <c r="H29" s="21">
        <v>-3500</v>
      </c>
      <c r="I29" s="20">
        <v>-12500</v>
      </c>
      <c r="J29" s="20">
        <v>-25000</v>
      </c>
      <c r="K29" s="21">
        <v>-175000</v>
      </c>
      <c r="L29" s="20">
        <v>0</v>
      </c>
      <c r="M29" s="20">
        <v>0</v>
      </c>
      <c r="N29" s="21">
        <v>0</v>
      </c>
      <c r="O29" s="130"/>
      <c r="Q29" s="17"/>
      <c r="R29" s="17"/>
      <c r="S29" s="18"/>
    </row>
    <row r="30" spans="1:19" x14ac:dyDescent="0.2">
      <c r="A30" s="107"/>
      <c r="B30" s="363" t="s">
        <v>108</v>
      </c>
      <c r="C30" s="364"/>
      <c r="D30" s="364"/>
      <c r="E30" s="199" t="s">
        <v>159</v>
      </c>
      <c r="F30" s="19">
        <v>-250</v>
      </c>
      <c r="G30" s="20">
        <v>-500</v>
      </c>
      <c r="H30" s="21">
        <v>-3500</v>
      </c>
      <c r="I30" s="20">
        <v>-12500</v>
      </c>
      <c r="J30" s="20">
        <v>-25000</v>
      </c>
      <c r="K30" s="21">
        <v>-175000</v>
      </c>
      <c r="L30" s="20">
        <v>0</v>
      </c>
      <c r="M30" s="20">
        <v>0</v>
      </c>
      <c r="N30" s="21">
        <v>0</v>
      </c>
      <c r="O30" s="130"/>
      <c r="Q30" s="17"/>
      <c r="R30" s="17"/>
      <c r="S30" s="18"/>
    </row>
    <row r="31" spans="1:19" x14ac:dyDescent="0.2">
      <c r="A31" s="107"/>
      <c r="B31" s="340" t="s">
        <v>109</v>
      </c>
      <c r="C31" s="341"/>
      <c r="D31" s="341"/>
      <c r="E31" s="195" t="s">
        <v>160</v>
      </c>
      <c r="F31" s="19">
        <v>0</v>
      </c>
      <c r="G31" s="20">
        <v>0</v>
      </c>
      <c r="H31" s="21">
        <v>0</v>
      </c>
      <c r="I31" s="20">
        <v>0</v>
      </c>
      <c r="J31" s="20">
        <v>0</v>
      </c>
      <c r="K31" s="21">
        <v>0</v>
      </c>
      <c r="L31" s="20">
        <v>0</v>
      </c>
      <c r="M31" s="20">
        <v>0</v>
      </c>
      <c r="N31" s="21">
        <v>0</v>
      </c>
      <c r="O31" s="130"/>
      <c r="Q31" s="17"/>
      <c r="R31" s="17"/>
      <c r="S31" s="18"/>
    </row>
    <row r="32" spans="1:19" x14ac:dyDescent="0.2">
      <c r="A32" s="107"/>
      <c r="B32" s="309" t="s">
        <v>26</v>
      </c>
      <c r="C32" s="310"/>
      <c r="D32" s="310"/>
      <c r="E32" s="196" t="s">
        <v>161</v>
      </c>
      <c r="F32" s="36">
        <f t="shared" ref="F32:N32" si="3">SUM(F27:F31)</f>
        <v>-1250</v>
      </c>
      <c r="G32" s="37">
        <f t="shared" si="3"/>
        <v>-2500</v>
      </c>
      <c r="H32" s="38">
        <f t="shared" si="3"/>
        <v>-17500</v>
      </c>
      <c r="I32" s="37">
        <f t="shared" si="3"/>
        <v>-62500</v>
      </c>
      <c r="J32" s="37">
        <f t="shared" si="3"/>
        <v>-125000</v>
      </c>
      <c r="K32" s="38">
        <f t="shared" si="3"/>
        <v>-875000</v>
      </c>
      <c r="L32" s="37">
        <f t="shared" si="3"/>
        <v>0</v>
      </c>
      <c r="M32" s="37">
        <f t="shared" si="3"/>
        <v>0</v>
      </c>
      <c r="N32" s="38">
        <f t="shared" si="3"/>
        <v>0</v>
      </c>
      <c r="O32" s="219" t="s">
        <v>99</v>
      </c>
      <c r="Q32" s="17"/>
      <c r="R32" s="17"/>
      <c r="S32" s="18"/>
    </row>
    <row r="33" spans="1:19" x14ac:dyDescent="0.2">
      <c r="A33" s="107"/>
      <c r="B33" s="340" t="s">
        <v>27</v>
      </c>
      <c r="C33" s="341"/>
      <c r="D33" s="341"/>
      <c r="E33" s="195" t="s">
        <v>162</v>
      </c>
      <c r="F33" s="19">
        <v>0</v>
      </c>
      <c r="G33" s="20">
        <v>0</v>
      </c>
      <c r="H33" s="21">
        <v>0</v>
      </c>
      <c r="I33" s="20">
        <v>0</v>
      </c>
      <c r="J33" s="20">
        <v>0</v>
      </c>
      <c r="K33" s="21">
        <v>0</v>
      </c>
      <c r="L33" s="20">
        <v>0</v>
      </c>
      <c r="M33" s="20">
        <v>0</v>
      </c>
      <c r="N33" s="21">
        <v>0</v>
      </c>
      <c r="O33" s="130"/>
      <c r="Q33" s="17"/>
      <c r="R33" s="17"/>
      <c r="S33" s="18"/>
    </row>
    <row r="34" spans="1:19" ht="12.75" thickBot="1" x14ac:dyDescent="0.25">
      <c r="A34" s="107"/>
      <c r="B34" s="378" t="s">
        <v>110</v>
      </c>
      <c r="C34" s="379"/>
      <c r="D34" s="379"/>
      <c r="E34" s="200" t="s">
        <v>242</v>
      </c>
      <c r="F34" s="29">
        <f t="shared" ref="F34:N34" si="4">SUM(F32:F33)</f>
        <v>-1250</v>
      </c>
      <c r="G34" s="28">
        <f t="shared" si="4"/>
        <v>-2500</v>
      </c>
      <c r="H34" s="30">
        <f t="shared" si="4"/>
        <v>-17500</v>
      </c>
      <c r="I34" s="28">
        <f t="shared" si="4"/>
        <v>-62500</v>
      </c>
      <c r="J34" s="28">
        <f t="shared" si="4"/>
        <v>-125000</v>
      </c>
      <c r="K34" s="30">
        <f t="shared" si="4"/>
        <v>-875000</v>
      </c>
      <c r="L34" s="28">
        <f t="shared" si="4"/>
        <v>0</v>
      </c>
      <c r="M34" s="28">
        <f t="shared" si="4"/>
        <v>0</v>
      </c>
      <c r="N34" s="30">
        <f t="shared" si="4"/>
        <v>0</v>
      </c>
      <c r="O34" s="219" t="s">
        <v>99</v>
      </c>
      <c r="Q34" s="17"/>
      <c r="R34" s="17"/>
      <c r="S34" s="18"/>
    </row>
    <row r="35" spans="1:19" s="27" customFormat="1" ht="15" customHeight="1" thickBot="1" x14ac:dyDescent="0.25">
      <c r="A35" s="103"/>
      <c r="B35" s="346" t="s">
        <v>111</v>
      </c>
      <c r="C35" s="347"/>
      <c r="D35" s="347"/>
      <c r="E35" s="193"/>
      <c r="F35" s="373"/>
      <c r="G35" s="374"/>
      <c r="H35" s="375"/>
      <c r="I35" s="376"/>
      <c r="J35" s="376"/>
      <c r="K35" s="376"/>
      <c r="L35" s="376"/>
      <c r="M35" s="376"/>
      <c r="N35" s="377"/>
      <c r="O35" s="130"/>
      <c r="P35" s="2"/>
      <c r="Q35" s="39"/>
      <c r="R35" s="39"/>
      <c r="S35" s="40"/>
    </row>
    <row r="36" spans="1:19" s="27" customFormat="1" x14ac:dyDescent="0.2">
      <c r="A36" s="107"/>
      <c r="B36" s="363" t="s">
        <v>112</v>
      </c>
      <c r="C36" s="364"/>
      <c r="D36" s="364"/>
      <c r="E36" s="199" t="s">
        <v>282</v>
      </c>
      <c r="F36" s="41">
        <v>-1000</v>
      </c>
      <c r="G36" s="34">
        <v>-2500</v>
      </c>
      <c r="H36" s="35">
        <v>-27000</v>
      </c>
      <c r="I36" s="34">
        <v>-50000</v>
      </c>
      <c r="J36" s="34">
        <v>-125000</v>
      </c>
      <c r="K36" s="34">
        <v>-1350000</v>
      </c>
      <c r="L36" s="97">
        <v>-1000</v>
      </c>
      <c r="M36" s="98">
        <v>-2500</v>
      </c>
      <c r="N36" s="99">
        <v>-27000</v>
      </c>
      <c r="O36" s="130"/>
      <c r="P36" s="2"/>
      <c r="Q36" s="39"/>
      <c r="R36" s="39"/>
      <c r="S36" s="40"/>
    </row>
    <row r="37" spans="1:19" s="27" customFormat="1" x14ac:dyDescent="0.2">
      <c r="A37" s="107"/>
      <c r="B37" s="363" t="s">
        <v>28</v>
      </c>
      <c r="C37" s="364"/>
      <c r="D37" s="364"/>
      <c r="E37" s="199" t="s">
        <v>163</v>
      </c>
      <c r="F37" s="41">
        <v>-2000</v>
      </c>
      <c r="G37" s="34">
        <v>-5000</v>
      </c>
      <c r="H37" s="35">
        <v>-58000</v>
      </c>
      <c r="I37" s="34">
        <v>-100000</v>
      </c>
      <c r="J37" s="34">
        <v>-200000</v>
      </c>
      <c r="K37" s="34">
        <v>-2600000</v>
      </c>
      <c r="L37" s="41">
        <v>-2000</v>
      </c>
      <c r="M37" s="34">
        <v>-5000</v>
      </c>
      <c r="N37" s="35">
        <v>-58000</v>
      </c>
      <c r="O37" s="130"/>
      <c r="P37" s="2"/>
      <c r="Q37" s="39"/>
      <c r="R37" s="39"/>
      <c r="S37" s="40"/>
    </row>
    <row r="38" spans="1:19" s="27" customFormat="1" x14ac:dyDescent="0.2">
      <c r="A38" s="107"/>
      <c r="B38" s="363" t="s">
        <v>29</v>
      </c>
      <c r="C38" s="364"/>
      <c r="D38" s="364"/>
      <c r="E38" s="199" t="s">
        <v>164</v>
      </c>
      <c r="F38" s="41">
        <v>0</v>
      </c>
      <c r="G38" s="34">
        <v>0</v>
      </c>
      <c r="H38" s="35">
        <v>0</v>
      </c>
      <c r="I38" s="34">
        <v>0</v>
      </c>
      <c r="J38" s="34">
        <v>0</v>
      </c>
      <c r="K38" s="34">
        <v>0</v>
      </c>
      <c r="L38" s="41">
        <v>0</v>
      </c>
      <c r="M38" s="34">
        <v>0</v>
      </c>
      <c r="N38" s="35">
        <v>0</v>
      </c>
      <c r="O38" s="130"/>
      <c r="P38" s="2"/>
      <c r="Q38" s="39"/>
      <c r="R38" s="39"/>
      <c r="S38" s="40"/>
    </row>
    <row r="39" spans="1:19" s="27" customFormat="1" x14ac:dyDescent="0.2">
      <c r="A39" s="107"/>
      <c r="B39" s="363" t="s">
        <v>113</v>
      </c>
      <c r="C39" s="364"/>
      <c r="D39" s="364"/>
      <c r="E39" s="199" t="s">
        <v>165</v>
      </c>
      <c r="F39" s="41">
        <v>-12500</v>
      </c>
      <c r="G39" s="34">
        <v>-37500</v>
      </c>
      <c r="H39" s="35">
        <v>-55000</v>
      </c>
      <c r="I39" s="34">
        <v>-625000</v>
      </c>
      <c r="J39" s="34">
        <v>-1000000</v>
      </c>
      <c r="K39" s="34">
        <v>-2750000</v>
      </c>
      <c r="L39" s="41">
        <v>-12500</v>
      </c>
      <c r="M39" s="34">
        <v>-37500</v>
      </c>
      <c r="N39" s="35">
        <v>-55000</v>
      </c>
      <c r="O39" s="130"/>
      <c r="P39" s="2"/>
      <c r="Q39" s="39"/>
      <c r="R39" s="39"/>
      <c r="S39" s="40"/>
    </row>
    <row r="40" spans="1:19" s="27" customFormat="1" ht="12" customHeight="1" x14ac:dyDescent="0.2">
      <c r="A40" s="107"/>
      <c r="B40" s="363" t="s">
        <v>114</v>
      </c>
      <c r="C40" s="364"/>
      <c r="D40" s="364"/>
      <c r="E40" s="199" t="s">
        <v>166</v>
      </c>
      <c r="F40" s="41">
        <v>-11750</v>
      </c>
      <c r="G40" s="34">
        <v>-50000</v>
      </c>
      <c r="H40" s="35">
        <v>-95000</v>
      </c>
      <c r="I40" s="34">
        <v>-516250</v>
      </c>
      <c r="J40" s="34">
        <v>-1250000</v>
      </c>
      <c r="K40" s="34">
        <v>-2750000</v>
      </c>
      <c r="L40" s="41">
        <v>-11750</v>
      </c>
      <c r="M40" s="34">
        <v>-50000</v>
      </c>
      <c r="N40" s="35">
        <v>-95000</v>
      </c>
      <c r="O40" s="130"/>
      <c r="P40" s="2"/>
      <c r="Q40" s="39"/>
      <c r="R40" s="39"/>
      <c r="S40" s="40"/>
    </row>
    <row r="41" spans="1:19" s="27" customFormat="1" x14ac:dyDescent="0.2">
      <c r="A41" s="107"/>
      <c r="B41" s="363" t="s">
        <v>30</v>
      </c>
      <c r="C41" s="364"/>
      <c r="D41" s="364"/>
      <c r="E41" s="199" t="s">
        <v>167</v>
      </c>
      <c r="F41" s="41">
        <v>0</v>
      </c>
      <c r="G41" s="34">
        <v>-5000</v>
      </c>
      <c r="H41" s="35">
        <v>-42500</v>
      </c>
      <c r="I41" s="34">
        <v>0</v>
      </c>
      <c r="J41" s="34">
        <v>-221000</v>
      </c>
      <c r="K41" s="34">
        <v>-2125000</v>
      </c>
      <c r="L41" s="41">
        <v>0</v>
      </c>
      <c r="M41" s="34">
        <v>-5000</v>
      </c>
      <c r="N41" s="35">
        <v>-42500</v>
      </c>
      <c r="O41" s="130"/>
      <c r="P41" s="2"/>
      <c r="Q41" s="39"/>
      <c r="R41" s="39"/>
      <c r="S41" s="40"/>
    </row>
    <row r="42" spans="1:19" s="27" customFormat="1" ht="12" customHeight="1" x14ac:dyDescent="0.2">
      <c r="A42" s="107"/>
      <c r="B42" s="363" t="s">
        <v>115</v>
      </c>
      <c r="C42" s="364"/>
      <c r="D42" s="364"/>
      <c r="E42" s="199" t="s">
        <v>168</v>
      </c>
      <c r="F42" s="41">
        <v>-10000</v>
      </c>
      <c r="G42" s="34">
        <v>-25000</v>
      </c>
      <c r="H42" s="35">
        <v>-50000</v>
      </c>
      <c r="I42" s="34">
        <v>-500000</v>
      </c>
      <c r="J42" s="34">
        <v>-1250000</v>
      </c>
      <c r="K42" s="34">
        <v>-2600000</v>
      </c>
      <c r="L42" s="41">
        <v>-10000</v>
      </c>
      <c r="M42" s="34">
        <v>-25000</v>
      </c>
      <c r="N42" s="35">
        <v>-50000</v>
      </c>
      <c r="O42" s="130"/>
      <c r="P42" s="2"/>
      <c r="Q42" s="39"/>
      <c r="R42" s="39"/>
      <c r="S42" s="40"/>
    </row>
    <row r="43" spans="1:19" s="27" customFormat="1" ht="12" customHeight="1" x14ac:dyDescent="0.2">
      <c r="A43" s="107"/>
      <c r="B43" s="363" t="s">
        <v>31</v>
      </c>
      <c r="C43" s="364"/>
      <c r="D43" s="364"/>
      <c r="E43" s="199" t="s">
        <v>169</v>
      </c>
      <c r="F43" s="41">
        <v>0</v>
      </c>
      <c r="G43" s="34">
        <v>0</v>
      </c>
      <c r="H43" s="35">
        <v>-7500</v>
      </c>
      <c r="I43" s="34">
        <v>0</v>
      </c>
      <c r="J43" s="34">
        <v>0</v>
      </c>
      <c r="K43" s="34">
        <v>-375000</v>
      </c>
      <c r="L43" s="41">
        <v>0</v>
      </c>
      <c r="M43" s="34">
        <v>0</v>
      </c>
      <c r="N43" s="35">
        <v>-7500</v>
      </c>
      <c r="O43" s="130"/>
      <c r="P43" s="203"/>
      <c r="Q43" s="39"/>
      <c r="R43" s="39"/>
      <c r="S43" s="40"/>
    </row>
    <row r="44" spans="1:19" s="27" customFormat="1" x14ac:dyDescent="0.2">
      <c r="A44" s="107"/>
      <c r="B44" s="363" t="s">
        <v>32</v>
      </c>
      <c r="C44" s="364"/>
      <c r="D44" s="364"/>
      <c r="E44" s="199" t="s">
        <v>170</v>
      </c>
      <c r="F44" s="41">
        <v>0</v>
      </c>
      <c r="G44" s="34">
        <v>0</v>
      </c>
      <c r="H44" s="35">
        <v>0</v>
      </c>
      <c r="I44" s="34">
        <v>0</v>
      </c>
      <c r="J44" s="34">
        <v>0</v>
      </c>
      <c r="K44" s="34">
        <v>0</v>
      </c>
      <c r="L44" s="41">
        <v>0</v>
      </c>
      <c r="M44" s="34">
        <v>0</v>
      </c>
      <c r="N44" s="35">
        <v>0</v>
      </c>
      <c r="O44" s="130"/>
      <c r="P44" s="2"/>
      <c r="Q44" s="39"/>
      <c r="R44" s="39"/>
      <c r="S44" s="40"/>
    </row>
    <row r="45" spans="1:19" s="27" customFormat="1" x14ac:dyDescent="0.2">
      <c r="A45" s="107"/>
      <c r="B45" s="363" t="s">
        <v>33</v>
      </c>
      <c r="C45" s="364"/>
      <c r="D45" s="364"/>
      <c r="E45" s="199" t="s">
        <v>171</v>
      </c>
      <c r="F45" s="41">
        <v>-5000</v>
      </c>
      <c r="G45" s="34">
        <v>-5000</v>
      </c>
      <c r="H45" s="35">
        <v>-40000</v>
      </c>
      <c r="I45" s="34">
        <v>-250000</v>
      </c>
      <c r="J45" s="34">
        <v>-250000</v>
      </c>
      <c r="K45" s="34">
        <v>-2000000</v>
      </c>
      <c r="L45" s="41">
        <v>-5000</v>
      </c>
      <c r="M45" s="34">
        <v>-5000</v>
      </c>
      <c r="N45" s="35">
        <v>-40000</v>
      </c>
      <c r="O45" s="130"/>
      <c r="P45" s="2"/>
      <c r="Q45" s="39"/>
      <c r="R45" s="39"/>
      <c r="S45" s="40"/>
    </row>
    <row r="46" spans="1:19" s="27" customFormat="1" x14ac:dyDescent="0.2">
      <c r="A46" s="107"/>
      <c r="B46" s="363" t="s">
        <v>116</v>
      </c>
      <c r="C46" s="364"/>
      <c r="D46" s="364"/>
      <c r="E46" s="199" t="s">
        <v>172</v>
      </c>
      <c r="F46" s="41">
        <v>-2500</v>
      </c>
      <c r="G46" s="34">
        <v>-10005</v>
      </c>
      <c r="H46" s="35">
        <v>-12444</v>
      </c>
      <c r="I46" s="34">
        <v>-125000</v>
      </c>
      <c r="J46" s="34">
        <v>-350303</v>
      </c>
      <c r="K46" s="34">
        <v>-622805</v>
      </c>
      <c r="L46" s="41">
        <v>-2500</v>
      </c>
      <c r="M46" s="34">
        <v>-10005</v>
      </c>
      <c r="N46" s="35">
        <v>-12444</v>
      </c>
      <c r="O46" s="130"/>
      <c r="P46" s="2"/>
      <c r="Q46" s="39"/>
      <c r="R46" s="39"/>
      <c r="S46" s="40"/>
    </row>
    <row r="47" spans="1:19" s="27" customFormat="1" x14ac:dyDescent="0.2">
      <c r="A47" s="107"/>
      <c r="B47" s="363" t="s">
        <v>117</v>
      </c>
      <c r="C47" s="364"/>
      <c r="D47" s="364"/>
      <c r="E47" s="199" t="s">
        <v>173</v>
      </c>
      <c r="F47" s="41">
        <v>0</v>
      </c>
      <c r="G47" s="34">
        <v>-1275</v>
      </c>
      <c r="H47" s="35">
        <v>-3985</v>
      </c>
      <c r="I47" s="34">
        <v>0</v>
      </c>
      <c r="J47" s="34">
        <v>-13750</v>
      </c>
      <c r="K47" s="34">
        <v>-49250</v>
      </c>
      <c r="L47" s="41">
        <v>0</v>
      </c>
      <c r="M47" s="34">
        <v>-1275</v>
      </c>
      <c r="N47" s="35">
        <v>-3985</v>
      </c>
      <c r="O47" s="130"/>
      <c r="P47" s="2"/>
      <c r="Q47" s="39"/>
      <c r="R47" s="39"/>
      <c r="S47" s="40"/>
    </row>
    <row r="48" spans="1:19" s="27" customFormat="1" ht="14.45" customHeight="1" x14ac:dyDescent="0.2">
      <c r="A48" s="107"/>
      <c r="B48" s="363" t="s">
        <v>118</v>
      </c>
      <c r="C48" s="364"/>
      <c r="D48" s="364"/>
      <c r="E48" s="199" t="s">
        <v>174</v>
      </c>
      <c r="F48" s="41">
        <v>0</v>
      </c>
      <c r="G48" s="34">
        <v>0</v>
      </c>
      <c r="H48" s="35">
        <v>-50000</v>
      </c>
      <c r="I48" s="34">
        <v>0</v>
      </c>
      <c r="J48" s="34">
        <v>0</v>
      </c>
      <c r="K48" s="34">
        <v>-2500000</v>
      </c>
      <c r="L48" s="41">
        <v>0</v>
      </c>
      <c r="M48" s="34">
        <v>0</v>
      </c>
      <c r="N48" s="35">
        <v>-50000</v>
      </c>
      <c r="O48" s="130"/>
      <c r="P48" s="2"/>
      <c r="Q48" s="39"/>
      <c r="R48" s="39"/>
      <c r="S48" s="40"/>
    </row>
    <row r="49" spans="1:19" s="27" customFormat="1" ht="12" customHeight="1" x14ac:dyDescent="0.2">
      <c r="A49" s="107"/>
      <c r="B49" s="363" t="s">
        <v>119</v>
      </c>
      <c r="C49" s="364"/>
      <c r="D49" s="364"/>
      <c r="E49" s="199" t="s">
        <v>175</v>
      </c>
      <c r="F49" s="41">
        <v>0</v>
      </c>
      <c r="G49" s="34">
        <v>0</v>
      </c>
      <c r="H49" s="35">
        <v>-6000</v>
      </c>
      <c r="I49" s="34">
        <v>0</v>
      </c>
      <c r="J49" s="34">
        <v>0</v>
      </c>
      <c r="K49" s="34">
        <v>-300000</v>
      </c>
      <c r="L49" s="41">
        <v>0</v>
      </c>
      <c r="M49" s="34">
        <v>0</v>
      </c>
      <c r="N49" s="35">
        <v>-6000</v>
      </c>
      <c r="O49" s="130"/>
      <c r="P49" s="2"/>
      <c r="Q49" s="39"/>
      <c r="R49" s="39"/>
      <c r="S49" s="40"/>
    </row>
    <row r="50" spans="1:19" s="27" customFormat="1" ht="12" customHeight="1" x14ac:dyDescent="0.2">
      <c r="A50" s="107"/>
      <c r="B50" s="363" t="s">
        <v>120</v>
      </c>
      <c r="C50" s="364"/>
      <c r="D50" s="364"/>
      <c r="E50" s="199" t="s">
        <v>176</v>
      </c>
      <c r="F50" s="41">
        <v>0</v>
      </c>
      <c r="G50" s="34">
        <v>0</v>
      </c>
      <c r="H50" s="35">
        <v>0</v>
      </c>
      <c r="I50" s="34">
        <v>0</v>
      </c>
      <c r="J50" s="34">
        <v>0</v>
      </c>
      <c r="K50" s="34">
        <v>0</v>
      </c>
      <c r="L50" s="41">
        <v>0</v>
      </c>
      <c r="M50" s="34">
        <v>0</v>
      </c>
      <c r="N50" s="35">
        <v>0</v>
      </c>
      <c r="O50" s="130"/>
      <c r="P50" s="2"/>
      <c r="Q50" s="39"/>
      <c r="R50" s="39"/>
      <c r="S50" s="40"/>
    </row>
    <row r="51" spans="1:19" s="27" customFormat="1" x14ac:dyDescent="0.2">
      <c r="A51" s="107"/>
      <c r="B51" s="340" t="s">
        <v>34</v>
      </c>
      <c r="C51" s="341"/>
      <c r="D51" s="341"/>
      <c r="E51" s="195" t="s">
        <v>177</v>
      </c>
      <c r="F51" s="41">
        <v>0</v>
      </c>
      <c r="G51" s="34">
        <v>0</v>
      </c>
      <c r="H51" s="35">
        <v>0</v>
      </c>
      <c r="I51" s="34">
        <v>0</v>
      </c>
      <c r="J51" s="34">
        <v>0</v>
      </c>
      <c r="K51" s="34">
        <v>0</v>
      </c>
      <c r="L51" s="41">
        <v>0</v>
      </c>
      <c r="M51" s="34">
        <v>0</v>
      </c>
      <c r="N51" s="35">
        <v>0</v>
      </c>
      <c r="O51" s="130"/>
      <c r="P51" s="2"/>
      <c r="Q51" s="39"/>
      <c r="R51" s="39"/>
      <c r="S51" s="40"/>
    </row>
    <row r="52" spans="1:19" s="27" customFormat="1" x14ac:dyDescent="0.2">
      <c r="A52" s="107"/>
      <c r="B52" s="340" t="s">
        <v>35</v>
      </c>
      <c r="C52" s="341"/>
      <c r="D52" s="341"/>
      <c r="E52" s="195" t="s">
        <v>178</v>
      </c>
      <c r="F52" s="100">
        <v>-2000</v>
      </c>
      <c r="G52" s="20">
        <v>-10000</v>
      </c>
      <c r="H52" s="21">
        <v>-40000</v>
      </c>
      <c r="I52" s="34">
        <v>-100000</v>
      </c>
      <c r="J52" s="34">
        <v>-150000</v>
      </c>
      <c r="K52" s="34">
        <v>-2000000</v>
      </c>
      <c r="L52" s="100">
        <v>-2000</v>
      </c>
      <c r="M52" s="20">
        <v>-10000</v>
      </c>
      <c r="N52" s="21">
        <v>-40000</v>
      </c>
      <c r="O52" s="130"/>
      <c r="P52" s="2"/>
      <c r="Q52" s="39"/>
      <c r="R52" s="39"/>
      <c r="S52" s="40"/>
    </row>
    <row r="53" spans="1:19" s="27" customFormat="1" x14ac:dyDescent="0.2">
      <c r="A53" s="107"/>
      <c r="B53" s="340" t="s">
        <v>36</v>
      </c>
      <c r="C53" s="341"/>
      <c r="D53" s="341"/>
      <c r="E53" s="195" t="s">
        <v>179</v>
      </c>
      <c r="F53" s="41">
        <v>0</v>
      </c>
      <c r="G53" s="34">
        <v>-1000</v>
      </c>
      <c r="H53" s="35">
        <v>-8000</v>
      </c>
      <c r="I53" s="34">
        <v>0</v>
      </c>
      <c r="J53" s="34">
        <v>-50000</v>
      </c>
      <c r="K53" s="34">
        <v>-400000</v>
      </c>
      <c r="L53" s="41">
        <v>0</v>
      </c>
      <c r="M53" s="34">
        <v>-1000</v>
      </c>
      <c r="N53" s="35">
        <v>-8000</v>
      </c>
      <c r="O53" s="130"/>
      <c r="P53" s="2"/>
      <c r="Q53" s="39"/>
      <c r="R53" s="39"/>
      <c r="S53" s="40"/>
    </row>
    <row r="54" spans="1:19" s="27" customFormat="1" x14ac:dyDescent="0.2">
      <c r="A54" s="107"/>
      <c r="B54" s="363" t="s">
        <v>37</v>
      </c>
      <c r="C54" s="364"/>
      <c r="D54" s="364"/>
      <c r="E54" s="199" t="s">
        <v>180</v>
      </c>
      <c r="F54" s="41">
        <v>0</v>
      </c>
      <c r="G54" s="34">
        <v>0</v>
      </c>
      <c r="H54" s="35">
        <v>0</v>
      </c>
      <c r="I54" s="34">
        <v>0</v>
      </c>
      <c r="J54" s="34">
        <v>0</v>
      </c>
      <c r="K54" s="34">
        <v>0</v>
      </c>
      <c r="L54" s="41">
        <v>0</v>
      </c>
      <c r="M54" s="34">
        <v>0</v>
      </c>
      <c r="N54" s="35">
        <v>0</v>
      </c>
      <c r="O54" s="130"/>
      <c r="P54" s="2"/>
      <c r="Q54" s="39"/>
      <c r="R54" s="39"/>
      <c r="S54" s="40"/>
    </row>
    <row r="55" spans="1:19" s="27" customFormat="1" ht="12" customHeight="1" x14ac:dyDescent="0.2">
      <c r="A55" s="107"/>
      <c r="B55" s="363" t="s">
        <v>38</v>
      </c>
      <c r="C55" s="364"/>
      <c r="D55" s="364"/>
      <c r="E55" s="199" t="s">
        <v>181</v>
      </c>
      <c r="F55" s="41">
        <v>0</v>
      </c>
      <c r="G55" s="34">
        <v>0</v>
      </c>
      <c r="H55" s="35">
        <v>-35500</v>
      </c>
      <c r="I55" s="34">
        <v>0</v>
      </c>
      <c r="J55" s="34">
        <v>0</v>
      </c>
      <c r="K55" s="34">
        <v>-1775000</v>
      </c>
      <c r="L55" s="41">
        <v>0</v>
      </c>
      <c r="M55" s="34">
        <v>0</v>
      </c>
      <c r="N55" s="35">
        <v>-35500</v>
      </c>
      <c r="O55" s="130"/>
      <c r="P55" s="2"/>
      <c r="Q55" s="39"/>
      <c r="R55" s="39"/>
      <c r="S55" s="40"/>
    </row>
    <row r="56" spans="1:19" s="27" customFormat="1" x14ac:dyDescent="0.2">
      <c r="A56" s="107"/>
      <c r="B56" s="363" t="s">
        <v>121</v>
      </c>
      <c r="C56" s="364"/>
      <c r="D56" s="364"/>
      <c r="E56" s="199" t="s">
        <v>182</v>
      </c>
      <c r="F56" s="41">
        <v>0</v>
      </c>
      <c r="G56" s="34">
        <v>0</v>
      </c>
      <c r="H56" s="35">
        <v>0</v>
      </c>
      <c r="I56" s="34">
        <v>0</v>
      </c>
      <c r="J56" s="34">
        <v>0</v>
      </c>
      <c r="K56" s="34">
        <v>0</v>
      </c>
      <c r="L56" s="41">
        <v>0</v>
      </c>
      <c r="M56" s="34">
        <v>0</v>
      </c>
      <c r="N56" s="35">
        <v>0</v>
      </c>
      <c r="O56" s="130"/>
      <c r="P56" s="2"/>
      <c r="Q56" s="39"/>
      <c r="R56" s="39"/>
      <c r="S56" s="40"/>
    </row>
    <row r="57" spans="1:19" s="27" customFormat="1" ht="12" customHeight="1" x14ac:dyDescent="0.2">
      <c r="A57" s="107"/>
      <c r="B57" s="363" t="s">
        <v>39</v>
      </c>
      <c r="C57" s="364"/>
      <c r="D57" s="364"/>
      <c r="E57" s="199" t="s">
        <v>183</v>
      </c>
      <c r="F57" s="41">
        <v>0</v>
      </c>
      <c r="G57" s="34">
        <v>0</v>
      </c>
      <c r="H57" s="35">
        <v>0</v>
      </c>
      <c r="I57" s="34">
        <v>0</v>
      </c>
      <c r="J57" s="34">
        <v>0</v>
      </c>
      <c r="K57" s="34">
        <v>0</v>
      </c>
      <c r="L57" s="41">
        <v>0</v>
      </c>
      <c r="M57" s="34">
        <v>0</v>
      </c>
      <c r="N57" s="35">
        <v>0</v>
      </c>
      <c r="O57" s="130"/>
      <c r="P57" s="2"/>
      <c r="Q57" s="39"/>
      <c r="R57" s="39"/>
      <c r="S57" s="40"/>
    </row>
    <row r="58" spans="1:19" s="27" customFormat="1" x14ac:dyDescent="0.2">
      <c r="A58" s="103"/>
      <c r="B58" s="340" t="s">
        <v>122</v>
      </c>
      <c r="C58" s="341"/>
      <c r="D58" s="341"/>
      <c r="E58" s="195" t="s">
        <v>184</v>
      </c>
      <c r="F58" s="41">
        <v>0</v>
      </c>
      <c r="G58" s="34">
        <v>0</v>
      </c>
      <c r="H58" s="35">
        <v>0</v>
      </c>
      <c r="I58" s="34">
        <v>0</v>
      </c>
      <c r="J58" s="34">
        <v>0</v>
      </c>
      <c r="K58" s="34">
        <v>0</v>
      </c>
      <c r="L58" s="41">
        <v>0</v>
      </c>
      <c r="M58" s="34">
        <v>0</v>
      </c>
      <c r="N58" s="35">
        <v>0</v>
      </c>
      <c r="O58" s="130"/>
      <c r="P58" s="2"/>
      <c r="Q58" s="39"/>
      <c r="R58" s="39"/>
      <c r="S58" s="40"/>
    </row>
    <row r="59" spans="1:19" s="27" customFormat="1" x14ac:dyDescent="0.2">
      <c r="A59" s="105"/>
      <c r="B59" s="365" t="s">
        <v>40</v>
      </c>
      <c r="C59" s="366"/>
      <c r="D59" s="366"/>
      <c r="E59" s="196" t="s">
        <v>185</v>
      </c>
      <c r="F59" s="43">
        <f t="shared" ref="F59:N59" si="5">SUM(F36:F58)</f>
        <v>-46750</v>
      </c>
      <c r="G59" s="42">
        <f t="shared" si="5"/>
        <v>-152280</v>
      </c>
      <c r="H59" s="44">
        <f t="shared" si="5"/>
        <v>-530929</v>
      </c>
      <c r="I59" s="42">
        <f t="shared" si="5"/>
        <v>-2266250</v>
      </c>
      <c r="J59" s="42">
        <f t="shared" si="5"/>
        <v>-4860053</v>
      </c>
      <c r="K59" s="42">
        <f t="shared" si="5"/>
        <v>-24197055</v>
      </c>
      <c r="L59" s="43">
        <f t="shared" si="5"/>
        <v>-46750</v>
      </c>
      <c r="M59" s="42">
        <f t="shared" si="5"/>
        <v>-152280</v>
      </c>
      <c r="N59" s="44">
        <f t="shared" si="5"/>
        <v>-530929</v>
      </c>
      <c r="O59" s="219" t="s">
        <v>99</v>
      </c>
      <c r="P59" s="2"/>
      <c r="Q59" s="39"/>
      <c r="R59" s="39"/>
      <c r="S59" s="40"/>
    </row>
    <row r="60" spans="1:19" s="27" customFormat="1" x14ac:dyDescent="0.2">
      <c r="A60" s="105"/>
      <c r="B60" s="367" t="s">
        <v>41</v>
      </c>
      <c r="C60" s="368"/>
      <c r="D60" s="368"/>
      <c r="E60" s="199" t="s">
        <v>186</v>
      </c>
      <c r="F60" s="41">
        <v>0</v>
      </c>
      <c r="G60" s="34">
        <v>0</v>
      </c>
      <c r="H60" s="35">
        <v>0</v>
      </c>
      <c r="I60" s="34">
        <v>0</v>
      </c>
      <c r="J60" s="34">
        <v>0</v>
      </c>
      <c r="K60" s="34">
        <v>0</v>
      </c>
      <c r="L60" s="41">
        <v>0</v>
      </c>
      <c r="M60" s="34">
        <v>0</v>
      </c>
      <c r="N60" s="35">
        <v>0</v>
      </c>
      <c r="O60" s="130"/>
      <c r="P60" s="2"/>
      <c r="Q60" s="39"/>
      <c r="R60" s="39"/>
      <c r="S60" s="40"/>
    </row>
    <row r="61" spans="1:19" s="27" customFormat="1" ht="12.75" thickBot="1" x14ac:dyDescent="0.25">
      <c r="A61" s="105"/>
      <c r="B61" s="369" t="s">
        <v>42</v>
      </c>
      <c r="C61" s="370"/>
      <c r="D61" s="370"/>
      <c r="E61" s="201" t="s">
        <v>243</v>
      </c>
      <c r="F61" s="45">
        <f t="shared" ref="F61:N61" si="6">SUM(F59:F60)</f>
        <v>-46750</v>
      </c>
      <c r="G61" s="46">
        <f t="shared" si="6"/>
        <v>-152280</v>
      </c>
      <c r="H61" s="47">
        <f t="shared" si="6"/>
        <v>-530929</v>
      </c>
      <c r="I61" s="46">
        <f t="shared" si="6"/>
        <v>-2266250</v>
      </c>
      <c r="J61" s="46">
        <f t="shared" si="6"/>
        <v>-4860053</v>
      </c>
      <c r="K61" s="46">
        <f t="shared" si="6"/>
        <v>-24197055</v>
      </c>
      <c r="L61" s="45">
        <f t="shared" si="6"/>
        <v>-46750</v>
      </c>
      <c r="M61" s="46">
        <f t="shared" si="6"/>
        <v>-152280</v>
      </c>
      <c r="N61" s="47">
        <f t="shared" si="6"/>
        <v>-530929</v>
      </c>
      <c r="O61" s="219" t="s">
        <v>99</v>
      </c>
      <c r="P61" s="2"/>
      <c r="Q61" s="39"/>
      <c r="R61" s="39"/>
      <c r="S61" s="40"/>
    </row>
    <row r="62" spans="1:19" s="27" customFormat="1" ht="12.75" thickBot="1" x14ac:dyDescent="0.25">
      <c r="A62" s="108"/>
      <c r="B62" s="371" t="s">
        <v>123</v>
      </c>
      <c r="C62" s="372"/>
      <c r="D62" s="372"/>
      <c r="E62" s="202" t="s">
        <v>188</v>
      </c>
      <c r="F62" s="91">
        <f t="shared" ref="F62:N62" si="7">SUM(F34,F61)</f>
        <v>-48000</v>
      </c>
      <c r="G62" s="92">
        <f t="shared" si="7"/>
        <v>-154780</v>
      </c>
      <c r="H62" s="93">
        <f t="shared" si="7"/>
        <v>-548429</v>
      </c>
      <c r="I62" s="92">
        <f t="shared" si="7"/>
        <v>-2328750</v>
      </c>
      <c r="J62" s="92">
        <f t="shared" si="7"/>
        <v>-4985053</v>
      </c>
      <c r="K62" s="92">
        <f t="shared" si="7"/>
        <v>-25072055</v>
      </c>
      <c r="L62" s="91">
        <f t="shared" si="7"/>
        <v>-46750</v>
      </c>
      <c r="M62" s="92">
        <f t="shared" si="7"/>
        <v>-152280</v>
      </c>
      <c r="N62" s="93">
        <f t="shared" si="7"/>
        <v>-530929</v>
      </c>
      <c r="O62" s="219" t="s">
        <v>99</v>
      </c>
      <c r="P62" s="2"/>
      <c r="Q62" s="39"/>
      <c r="R62" s="39"/>
      <c r="S62" s="40"/>
    </row>
    <row r="63" spans="1:19" ht="15" customHeight="1" thickBot="1" x14ac:dyDescent="0.25">
      <c r="A63" s="103"/>
      <c r="B63" s="361" t="s">
        <v>43</v>
      </c>
      <c r="C63" s="362"/>
      <c r="D63" s="166" t="s">
        <v>44</v>
      </c>
      <c r="E63" s="194"/>
      <c r="F63" s="348"/>
      <c r="G63" s="338"/>
      <c r="H63" s="339"/>
      <c r="I63" s="338"/>
      <c r="J63" s="338"/>
      <c r="K63" s="338"/>
      <c r="L63" s="338"/>
      <c r="M63" s="338"/>
      <c r="N63" s="339"/>
      <c r="O63" s="130"/>
      <c r="Q63" s="17"/>
      <c r="R63" s="17"/>
      <c r="S63" s="18"/>
    </row>
    <row r="64" spans="1:19" x14ac:dyDescent="0.2">
      <c r="B64" s="355" t="s">
        <v>124</v>
      </c>
      <c r="C64" s="356"/>
      <c r="D64" s="167">
        <v>0.8</v>
      </c>
      <c r="E64" s="206" t="s">
        <v>283</v>
      </c>
      <c r="F64" s="48">
        <v>16000</v>
      </c>
      <c r="G64" s="49">
        <v>72000</v>
      </c>
      <c r="H64" s="50">
        <v>185007</v>
      </c>
      <c r="I64" s="49">
        <v>500000</v>
      </c>
      <c r="J64" s="49">
        <v>2000000</v>
      </c>
      <c r="K64" s="50">
        <v>9062500</v>
      </c>
      <c r="L64" s="51">
        <v>0</v>
      </c>
      <c r="M64" s="51">
        <v>0</v>
      </c>
      <c r="N64" s="52">
        <v>0</v>
      </c>
      <c r="O64" s="130"/>
      <c r="Q64" s="17"/>
      <c r="R64" s="17"/>
      <c r="S64" s="18"/>
    </row>
    <row r="65" spans="1:19" x14ac:dyDescent="0.2">
      <c r="B65" s="355" t="s">
        <v>45</v>
      </c>
      <c r="C65" s="356"/>
      <c r="D65" s="167">
        <v>0.8</v>
      </c>
      <c r="E65" s="206" t="s">
        <v>189</v>
      </c>
      <c r="F65" s="53">
        <v>8000</v>
      </c>
      <c r="G65" s="54">
        <v>32000</v>
      </c>
      <c r="H65" s="55">
        <v>137007</v>
      </c>
      <c r="I65" s="54">
        <v>320000</v>
      </c>
      <c r="J65" s="54">
        <v>1600000</v>
      </c>
      <c r="K65" s="55">
        <v>8000000</v>
      </c>
      <c r="L65" s="56">
        <v>0</v>
      </c>
      <c r="M65" s="56">
        <v>0</v>
      </c>
      <c r="N65" s="57">
        <v>0</v>
      </c>
      <c r="O65" s="130"/>
      <c r="Q65" s="17"/>
      <c r="R65" s="17"/>
      <c r="S65" s="18"/>
    </row>
    <row r="66" spans="1:19" x14ac:dyDescent="0.2">
      <c r="B66" s="355" t="s">
        <v>46</v>
      </c>
      <c r="C66" s="356"/>
      <c r="D66" s="167">
        <v>0.8</v>
      </c>
      <c r="E66" s="206" t="s">
        <v>190</v>
      </c>
      <c r="F66" s="53">
        <v>4000</v>
      </c>
      <c r="G66" s="54">
        <v>12000</v>
      </c>
      <c r="H66" s="55">
        <v>129007</v>
      </c>
      <c r="I66" s="54">
        <v>390000</v>
      </c>
      <c r="J66" s="54">
        <v>1400000</v>
      </c>
      <c r="K66" s="55">
        <v>5968749</v>
      </c>
      <c r="L66" s="56">
        <v>0</v>
      </c>
      <c r="M66" s="56">
        <v>0</v>
      </c>
      <c r="N66" s="57">
        <v>0</v>
      </c>
      <c r="O66" s="130"/>
      <c r="Q66" s="17"/>
      <c r="R66" s="17"/>
      <c r="S66" s="18"/>
    </row>
    <row r="67" spans="1:19" x14ac:dyDescent="0.2">
      <c r="B67" s="355" t="s">
        <v>47</v>
      </c>
      <c r="C67" s="356"/>
      <c r="D67" s="167">
        <v>1</v>
      </c>
      <c r="E67" s="206" t="s">
        <v>191</v>
      </c>
      <c r="F67" s="53">
        <v>600</v>
      </c>
      <c r="G67" s="54">
        <v>2500</v>
      </c>
      <c r="H67" s="55">
        <v>37500</v>
      </c>
      <c r="I67" s="54">
        <v>30000</v>
      </c>
      <c r="J67" s="54">
        <v>875000</v>
      </c>
      <c r="K67" s="55">
        <v>6875000</v>
      </c>
      <c r="L67" s="56">
        <v>0</v>
      </c>
      <c r="M67" s="56">
        <v>0</v>
      </c>
      <c r="N67" s="57">
        <v>0</v>
      </c>
      <c r="O67" s="220"/>
      <c r="P67" s="58"/>
      <c r="Q67" s="17"/>
      <c r="R67" s="17"/>
      <c r="S67" s="18"/>
    </row>
    <row r="68" spans="1:19" x14ac:dyDescent="0.2">
      <c r="B68" s="355" t="s">
        <v>48</v>
      </c>
      <c r="C68" s="356"/>
      <c r="D68" s="167">
        <v>1</v>
      </c>
      <c r="E68" s="206" t="s">
        <v>192</v>
      </c>
      <c r="F68" s="53">
        <v>30000</v>
      </c>
      <c r="G68" s="54">
        <v>135000</v>
      </c>
      <c r="H68" s="55">
        <v>675000</v>
      </c>
      <c r="I68" s="54">
        <v>1500000</v>
      </c>
      <c r="J68" s="54">
        <v>6900000</v>
      </c>
      <c r="K68" s="55">
        <v>34000000</v>
      </c>
      <c r="L68" s="56">
        <v>0</v>
      </c>
      <c r="M68" s="56">
        <v>0</v>
      </c>
      <c r="N68" s="57">
        <v>0</v>
      </c>
      <c r="O68" s="130"/>
      <c r="Q68" s="17"/>
      <c r="R68" s="17"/>
      <c r="S68" s="18"/>
    </row>
    <row r="69" spans="1:19" x14ac:dyDescent="0.2">
      <c r="B69" s="355" t="s">
        <v>49</v>
      </c>
      <c r="C69" s="356"/>
      <c r="D69" s="167">
        <v>1</v>
      </c>
      <c r="E69" s="206" t="s">
        <v>193</v>
      </c>
      <c r="F69" s="53">
        <v>15000</v>
      </c>
      <c r="G69" s="54">
        <v>68000</v>
      </c>
      <c r="H69" s="55">
        <v>335000</v>
      </c>
      <c r="I69" s="54">
        <v>750000</v>
      </c>
      <c r="J69" s="54">
        <v>3450000</v>
      </c>
      <c r="K69" s="55">
        <v>16500000</v>
      </c>
      <c r="L69" s="56">
        <v>0</v>
      </c>
      <c r="M69" s="56">
        <v>0</v>
      </c>
      <c r="N69" s="57">
        <v>0</v>
      </c>
      <c r="O69" s="130"/>
      <c r="Q69" s="17"/>
      <c r="R69" s="17"/>
      <c r="S69" s="18"/>
    </row>
    <row r="70" spans="1:19" x14ac:dyDescent="0.2">
      <c r="A70" s="107"/>
      <c r="B70" s="355" t="s">
        <v>50</v>
      </c>
      <c r="C70" s="356"/>
      <c r="D70" s="167">
        <v>1</v>
      </c>
      <c r="E70" s="206" t="s">
        <v>194</v>
      </c>
      <c r="F70" s="53">
        <v>0</v>
      </c>
      <c r="G70" s="54">
        <v>0</v>
      </c>
      <c r="H70" s="55">
        <v>0</v>
      </c>
      <c r="I70" s="54">
        <v>0</v>
      </c>
      <c r="J70" s="54">
        <v>0</v>
      </c>
      <c r="K70" s="55">
        <v>0</v>
      </c>
      <c r="L70" s="56">
        <v>0</v>
      </c>
      <c r="M70" s="56">
        <v>0</v>
      </c>
      <c r="N70" s="57">
        <v>0</v>
      </c>
      <c r="O70" s="130"/>
      <c r="Q70" s="17"/>
      <c r="R70" s="17"/>
      <c r="S70" s="18"/>
    </row>
    <row r="71" spans="1:19" x14ac:dyDescent="0.2">
      <c r="A71" s="107"/>
      <c r="B71" s="355" t="s">
        <v>51</v>
      </c>
      <c r="C71" s="356"/>
      <c r="D71" s="167">
        <v>0.8</v>
      </c>
      <c r="E71" s="206" t="s">
        <v>195</v>
      </c>
      <c r="F71" s="53">
        <v>8000</v>
      </c>
      <c r="G71" s="54">
        <v>20000</v>
      </c>
      <c r="H71" s="55">
        <v>40000</v>
      </c>
      <c r="I71" s="54">
        <v>400600</v>
      </c>
      <c r="J71" s="54">
        <v>502400</v>
      </c>
      <c r="K71" s="55">
        <v>2018000</v>
      </c>
      <c r="L71" s="56">
        <v>0</v>
      </c>
      <c r="M71" s="56">
        <v>0</v>
      </c>
      <c r="N71" s="57">
        <v>0</v>
      </c>
      <c r="O71" s="130"/>
      <c r="Q71" s="17"/>
      <c r="R71" s="17"/>
      <c r="S71" s="18"/>
    </row>
    <row r="72" spans="1:19" x14ac:dyDescent="0.2">
      <c r="B72" s="355" t="s">
        <v>52</v>
      </c>
      <c r="C72" s="356"/>
      <c r="D72" s="167">
        <v>1</v>
      </c>
      <c r="E72" s="206" t="s">
        <v>196</v>
      </c>
      <c r="F72" s="53">
        <v>0</v>
      </c>
      <c r="G72" s="54">
        <v>0</v>
      </c>
      <c r="H72" s="55">
        <v>0</v>
      </c>
      <c r="I72" s="54">
        <v>0</v>
      </c>
      <c r="J72" s="54">
        <v>0</v>
      </c>
      <c r="K72" s="55">
        <v>0</v>
      </c>
      <c r="L72" s="56">
        <v>0</v>
      </c>
      <c r="M72" s="56">
        <v>0</v>
      </c>
      <c r="N72" s="57">
        <v>0</v>
      </c>
      <c r="O72" s="130"/>
      <c r="Q72" s="17"/>
      <c r="R72" s="17"/>
      <c r="S72" s="18"/>
    </row>
    <row r="73" spans="1:19" x14ac:dyDescent="0.2">
      <c r="B73" s="355" t="s">
        <v>53</v>
      </c>
      <c r="C73" s="356"/>
      <c r="D73" s="167">
        <v>1</v>
      </c>
      <c r="E73" s="206" t="s">
        <v>197</v>
      </c>
      <c r="F73" s="53">
        <v>0</v>
      </c>
      <c r="G73" s="54">
        <v>0</v>
      </c>
      <c r="H73" s="55">
        <v>0</v>
      </c>
      <c r="I73" s="54">
        <v>0</v>
      </c>
      <c r="J73" s="54">
        <v>0</v>
      </c>
      <c r="K73" s="55">
        <v>0</v>
      </c>
      <c r="L73" s="56">
        <v>0</v>
      </c>
      <c r="M73" s="56">
        <v>0</v>
      </c>
      <c r="N73" s="57">
        <v>0</v>
      </c>
      <c r="O73" s="130"/>
      <c r="Q73" s="17"/>
      <c r="R73" s="17"/>
      <c r="S73" s="18"/>
    </row>
    <row r="74" spans="1:19" x14ac:dyDescent="0.2">
      <c r="B74" s="355" t="s">
        <v>54</v>
      </c>
      <c r="C74" s="356"/>
      <c r="D74" s="167">
        <v>1</v>
      </c>
      <c r="E74" s="206" t="s">
        <v>198</v>
      </c>
      <c r="F74" s="53">
        <v>0</v>
      </c>
      <c r="G74" s="54">
        <v>0</v>
      </c>
      <c r="H74" s="55">
        <v>0</v>
      </c>
      <c r="I74" s="54">
        <v>0</v>
      </c>
      <c r="J74" s="54">
        <v>0</v>
      </c>
      <c r="K74" s="55">
        <v>0</v>
      </c>
      <c r="L74" s="56">
        <v>0</v>
      </c>
      <c r="M74" s="56">
        <v>0</v>
      </c>
      <c r="N74" s="57">
        <v>0</v>
      </c>
      <c r="O74" s="130"/>
      <c r="Q74" s="17"/>
      <c r="R74" s="17"/>
      <c r="S74" s="18"/>
    </row>
    <row r="75" spans="1:19" x14ac:dyDescent="0.2">
      <c r="A75" s="107"/>
      <c r="B75" s="357" t="s">
        <v>125</v>
      </c>
      <c r="C75" s="358"/>
      <c r="D75" s="167">
        <v>1</v>
      </c>
      <c r="E75" s="206" t="s">
        <v>199</v>
      </c>
      <c r="F75" s="53">
        <v>0</v>
      </c>
      <c r="G75" s="54">
        <v>0</v>
      </c>
      <c r="H75" s="55">
        <v>0</v>
      </c>
      <c r="I75" s="54">
        <v>0</v>
      </c>
      <c r="J75" s="54">
        <v>0</v>
      </c>
      <c r="K75" s="55">
        <v>0</v>
      </c>
      <c r="L75" s="54">
        <v>0</v>
      </c>
      <c r="M75" s="54">
        <v>0</v>
      </c>
      <c r="N75" s="57">
        <v>0</v>
      </c>
      <c r="O75" s="130"/>
      <c r="Q75" s="17"/>
      <c r="R75" s="17"/>
      <c r="S75" s="18"/>
    </row>
    <row r="76" spans="1:19" x14ac:dyDescent="0.2">
      <c r="B76" s="295" t="s">
        <v>55</v>
      </c>
      <c r="C76" s="296"/>
      <c r="D76" s="296"/>
      <c r="E76" s="207" t="s">
        <v>200</v>
      </c>
      <c r="F76" s="59">
        <f t="shared" ref="F76:N76" si="8">SUM(F64:F75)</f>
        <v>81600</v>
      </c>
      <c r="G76" s="60">
        <f t="shared" si="8"/>
        <v>341500</v>
      </c>
      <c r="H76" s="61">
        <f t="shared" si="8"/>
        <v>1538521</v>
      </c>
      <c r="I76" s="60">
        <f t="shared" si="8"/>
        <v>3890600</v>
      </c>
      <c r="J76" s="60">
        <f t="shared" si="8"/>
        <v>16727400</v>
      </c>
      <c r="K76" s="61">
        <f t="shared" si="8"/>
        <v>82424249</v>
      </c>
      <c r="L76" s="60">
        <f t="shared" si="8"/>
        <v>0</v>
      </c>
      <c r="M76" s="60">
        <f t="shared" si="8"/>
        <v>0</v>
      </c>
      <c r="N76" s="61">
        <f t="shared" si="8"/>
        <v>0</v>
      </c>
      <c r="O76" s="219" t="s">
        <v>99</v>
      </c>
      <c r="Q76" s="17"/>
      <c r="R76" s="17"/>
      <c r="S76" s="18"/>
    </row>
    <row r="77" spans="1:19" ht="12.75" thickBot="1" x14ac:dyDescent="0.25">
      <c r="B77" s="359" t="s">
        <v>56</v>
      </c>
      <c r="C77" s="360"/>
      <c r="D77" s="360"/>
      <c r="E77" s="207" t="s">
        <v>201</v>
      </c>
      <c r="F77" s="170">
        <f t="shared" ref="F77:N77" si="9">SUM(F24,F33,F60)</f>
        <v>82600</v>
      </c>
      <c r="G77" s="60">
        <f t="shared" si="9"/>
        <v>346500</v>
      </c>
      <c r="H77" s="61">
        <f t="shared" si="9"/>
        <v>1538521</v>
      </c>
      <c r="I77" s="139">
        <f t="shared" si="9"/>
        <v>4140600</v>
      </c>
      <c r="J77" s="139">
        <f t="shared" si="9"/>
        <v>19227400</v>
      </c>
      <c r="K77" s="140">
        <f t="shared" si="9"/>
        <v>82424249</v>
      </c>
      <c r="L77" s="60">
        <f t="shared" si="9"/>
        <v>0</v>
      </c>
      <c r="M77" s="60">
        <f t="shared" si="9"/>
        <v>0</v>
      </c>
      <c r="N77" s="60">
        <f t="shared" si="9"/>
        <v>0</v>
      </c>
      <c r="O77" s="221" t="s">
        <v>99</v>
      </c>
      <c r="Q77" s="17"/>
      <c r="R77" s="17"/>
      <c r="S77" s="18"/>
    </row>
    <row r="78" spans="1:19" x14ac:dyDescent="0.2">
      <c r="B78" s="349" t="s">
        <v>57</v>
      </c>
      <c r="C78" s="352" t="s">
        <v>126</v>
      </c>
      <c r="D78" s="352"/>
      <c r="E78" s="244" t="s">
        <v>284</v>
      </c>
      <c r="F78" s="48">
        <v>1000</v>
      </c>
      <c r="G78" s="49">
        <v>5000</v>
      </c>
      <c r="H78" s="50">
        <v>0</v>
      </c>
      <c r="I78" s="49">
        <v>250000</v>
      </c>
      <c r="J78" s="49">
        <v>2500000</v>
      </c>
      <c r="K78" s="50">
        <v>0</v>
      </c>
      <c r="L78" s="48">
        <v>0</v>
      </c>
      <c r="M78" s="49">
        <v>0</v>
      </c>
      <c r="N78" s="50">
        <v>0</v>
      </c>
      <c r="O78" s="130"/>
      <c r="Q78" s="17"/>
      <c r="R78" s="17"/>
      <c r="S78" s="18"/>
    </row>
    <row r="79" spans="1:19" x14ac:dyDescent="0.2">
      <c r="B79" s="350"/>
      <c r="C79" s="353" t="s">
        <v>58</v>
      </c>
      <c r="D79" s="353"/>
      <c r="E79" s="208" t="s">
        <v>202</v>
      </c>
      <c r="F79" s="59">
        <f t="shared" ref="F79:N80" si="10">F76</f>
        <v>81600</v>
      </c>
      <c r="G79" s="60">
        <f t="shared" si="10"/>
        <v>341500</v>
      </c>
      <c r="H79" s="61">
        <f t="shared" si="10"/>
        <v>1538521</v>
      </c>
      <c r="I79" s="60">
        <f t="shared" si="10"/>
        <v>3890600</v>
      </c>
      <c r="J79" s="60">
        <f t="shared" si="10"/>
        <v>16727400</v>
      </c>
      <c r="K79" s="61">
        <f t="shared" si="10"/>
        <v>82424249</v>
      </c>
      <c r="L79" s="59">
        <f t="shared" si="10"/>
        <v>0</v>
      </c>
      <c r="M79" s="60">
        <f t="shared" si="10"/>
        <v>0</v>
      </c>
      <c r="N79" s="61">
        <f t="shared" si="10"/>
        <v>0</v>
      </c>
      <c r="O79" s="219" t="s">
        <v>99</v>
      </c>
      <c r="Q79" s="17"/>
      <c r="R79" s="17"/>
      <c r="S79" s="18"/>
    </row>
    <row r="80" spans="1:19" x14ac:dyDescent="0.2">
      <c r="B80" s="350"/>
      <c r="C80" s="353" t="s">
        <v>59</v>
      </c>
      <c r="D80" s="353"/>
      <c r="E80" s="208" t="s">
        <v>203</v>
      </c>
      <c r="F80" s="59">
        <f>F77</f>
        <v>82600</v>
      </c>
      <c r="G80" s="60">
        <f t="shared" si="10"/>
        <v>346500</v>
      </c>
      <c r="H80" s="61">
        <f t="shared" si="10"/>
        <v>1538521</v>
      </c>
      <c r="I80" s="60">
        <f t="shared" si="10"/>
        <v>4140600</v>
      </c>
      <c r="J80" s="60">
        <f t="shared" si="10"/>
        <v>19227400</v>
      </c>
      <c r="K80" s="61">
        <f t="shared" si="10"/>
        <v>82424249</v>
      </c>
      <c r="L80" s="59">
        <f t="shared" si="10"/>
        <v>0</v>
      </c>
      <c r="M80" s="60">
        <f t="shared" si="10"/>
        <v>0</v>
      </c>
      <c r="N80" s="61">
        <f t="shared" si="10"/>
        <v>0</v>
      </c>
      <c r="O80" s="219" t="s">
        <v>99</v>
      </c>
      <c r="Q80" s="17"/>
      <c r="R80" s="17"/>
      <c r="S80" s="18"/>
    </row>
    <row r="81" spans="1:19" ht="12.75" thickBot="1" x14ac:dyDescent="0.25">
      <c r="B81" s="351"/>
      <c r="C81" s="354" t="s">
        <v>127</v>
      </c>
      <c r="D81" s="354"/>
      <c r="E81" s="201" t="s">
        <v>290</v>
      </c>
      <c r="F81" s="138">
        <f t="shared" ref="F81:N81" si="11">SUM(F78:F79)-F80</f>
        <v>0</v>
      </c>
      <c r="G81" s="139">
        <f t="shared" si="11"/>
        <v>0</v>
      </c>
      <c r="H81" s="140">
        <f t="shared" si="11"/>
        <v>0</v>
      </c>
      <c r="I81" s="139">
        <f t="shared" si="11"/>
        <v>0</v>
      </c>
      <c r="J81" s="139">
        <f t="shared" si="11"/>
        <v>0</v>
      </c>
      <c r="K81" s="140">
        <f t="shared" si="11"/>
        <v>0</v>
      </c>
      <c r="L81" s="138">
        <f t="shared" si="11"/>
        <v>0</v>
      </c>
      <c r="M81" s="139">
        <f t="shared" si="11"/>
        <v>0</v>
      </c>
      <c r="N81" s="140">
        <f t="shared" si="11"/>
        <v>0</v>
      </c>
      <c r="O81" s="219" t="s">
        <v>99</v>
      </c>
      <c r="Q81" s="17"/>
      <c r="R81" s="17"/>
      <c r="S81" s="18"/>
    </row>
    <row r="82" spans="1:19" ht="12.75" thickBot="1" x14ac:dyDescent="0.25">
      <c r="A82" s="105"/>
      <c r="B82" s="346" t="s">
        <v>128</v>
      </c>
      <c r="C82" s="347"/>
      <c r="D82" s="347"/>
      <c r="E82" s="202" t="s">
        <v>204</v>
      </c>
      <c r="F82" s="64">
        <f t="shared" ref="F82:N82" si="12">SUM(F25,F34,F61)</f>
        <v>-152900</v>
      </c>
      <c r="G82" s="62">
        <f t="shared" si="12"/>
        <v>-550780</v>
      </c>
      <c r="H82" s="63">
        <f t="shared" si="12"/>
        <v>-5609908</v>
      </c>
      <c r="I82" s="62">
        <f t="shared" si="12"/>
        <v>-7563150</v>
      </c>
      <c r="J82" s="62">
        <f t="shared" si="12"/>
        <v>-22882653</v>
      </c>
      <c r="K82" s="63">
        <f t="shared" si="12"/>
        <v>-272647806</v>
      </c>
      <c r="L82" s="64">
        <f t="shared" si="12"/>
        <v>-46750</v>
      </c>
      <c r="M82" s="62">
        <f t="shared" si="12"/>
        <v>-152280</v>
      </c>
      <c r="N82" s="63">
        <f t="shared" si="12"/>
        <v>-530929</v>
      </c>
      <c r="O82" s="219" t="s">
        <v>99</v>
      </c>
      <c r="Q82" s="17"/>
      <c r="R82" s="17"/>
      <c r="S82" s="18"/>
    </row>
    <row r="83" spans="1:19" x14ac:dyDescent="0.2">
      <c r="A83" s="105"/>
      <c r="B83" s="344" t="s">
        <v>60</v>
      </c>
      <c r="C83" s="345"/>
      <c r="D83" s="345"/>
      <c r="E83" s="196" t="s">
        <v>205</v>
      </c>
      <c r="F83" s="36">
        <f t="shared" ref="F83:N83" si="13">SUM(F21,F32,F59)</f>
        <v>-235500</v>
      </c>
      <c r="G83" s="37">
        <f t="shared" si="13"/>
        <v>-904780</v>
      </c>
      <c r="H83" s="38">
        <f t="shared" si="13"/>
        <v>-7173429</v>
      </c>
      <c r="I83" s="37">
        <f t="shared" si="13"/>
        <v>-11703750</v>
      </c>
      <c r="J83" s="37">
        <f t="shared" si="13"/>
        <v>-42485053</v>
      </c>
      <c r="K83" s="38">
        <f t="shared" si="13"/>
        <v>-356322055</v>
      </c>
      <c r="L83" s="36">
        <f t="shared" si="13"/>
        <v>-46750</v>
      </c>
      <c r="M83" s="37">
        <f t="shared" si="13"/>
        <v>-152280</v>
      </c>
      <c r="N83" s="38">
        <f t="shared" si="13"/>
        <v>-530929</v>
      </c>
      <c r="O83" s="219" t="s">
        <v>99</v>
      </c>
      <c r="Q83" s="17"/>
      <c r="R83" s="17"/>
      <c r="S83" s="18"/>
    </row>
    <row r="84" spans="1:19" x14ac:dyDescent="0.2">
      <c r="A84" s="105"/>
      <c r="B84" s="309" t="s">
        <v>61</v>
      </c>
      <c r="C84" s="310"/>
      <c r="D84" s="310"/>
      <c r="E84" s="196" t="s">
        <v>206</v>
      </c>
      <c r="F84" s="36">
        <f t="shared" ref="F84:N84" si="14">SUM(F77,F22,F23)</f>
        <v>82600</v>
      </c>
      <c r="G84" s="37">
        <f t="shared" si="14"/>
        <v>354000</v>
      </c>
      <c r="H84" s="38">
        <f t="shared" si="14"/>
        <v>1563521</v>
      </c>
      <c r="I84" s="37">
        <f t="shared" si="14"/>
        <v>4140600</v>
      </c>
      <c r="J84" s="37">
        <f t="shared" si="14"/>
        <v>19602400</v>
      </c>
      <c r="K84" s="38">
        <f t="shared" si="14"/>
        <v>83674249</v>
      </c>
      <c r="L84" s="36">
        <f t="shared" si="14"/>
        <v>0</v>
      </c>
      <c r="M84" s="37">
        <f t="shared" si="14"/>
        <v>0</v>
      </c>
      <c r="N84" s="38">
        <f t="shared" si="14"/>
        <v>0</v>
      </c>
      <c r="O84" s="219" t="s">
        <v>99</v>
      </c>
      <c r="Q84" s="17"/>
      <c r="R84" s="17"/>
      <c r="S84" s="18"/>
    </row>
    <row r="85" spans="1:19" ht="12.75" thickBot="1" x14ac:dyDescent="0.25">
      <c r="A85" s="105"/>
      <c r="B85" s="344" t="s">
        <v>62</v>
      </c>
      <c r="C85" s="345"/>
      <c r="D85" s="345"/>
      <c r="E85" s="196" t="s">
        <v>276</v>
      </c>
      <c r="F85" s="29">
        <f t="shared" ref="F85:N85" si="15">SUM(F83:F84)</f>
        <v>-152900</v>
      </c>
      <c r="G85" s="28">
        <f t="shared" si="15"/>
        <v>-550780</v>
      </c>
      <c r="H85" s="30">
        <f t="shared" si="15"/>
        <v>-5609908</v>
      </c>
      <c r="I85" s="28">
        <f t="shared" si="15"/>
        <v>-7563150</v>
      </c>
      <c r="J85" s="28">
        <f t="shared" si="15"/>
        <v>-22882653</v>
      </c>
      <c r="K85" s="30">
        <f t="shared" si="15"/>
        <v>-272647806</v>
      </c>
      <c r="L85" s="29">
        <f t="shared" si="15"/>
        <v>-46750</v>
      </c>
      <c r="M85" s="28">
        <f t="shared" si="15"/>
        <v>-152280</v>
      </c>
      <c r="N85" s="30">
        <f t="shared" si="15"/>
        <v>-530929</v>
      </c>
      <c r="O85" s="219" t="s">
        <v>99</v>
      </c>
      <c r="Q85" s="17"/>
      <c r="R85" s="17"/>
      <c r="S85" s="18"/>
    </row>
    <row r="86" spans="1:19" ht="15" customHeight="1" thickBot="1" x14ac:dyDescent="0.25">
      <c r="A86" s="109"/>
      <c r="B86" s="346" t="s">
        <v>63</v>
      </c>
      <c r="C86" s="347"/>
      <c r="D86" s="347"/>
      <c r="E86" s="193"/>
      <c r="F86" s="348"/>
      <c r="G86" s="338"/>
      <c r="H86" s="339"/>
      <c r="I86" s="338"/>
      <c r="J86" s="338"/>
      <c r="K86" s="338"/>
      <c r="L86" s="338"/>
      <c r="M86" s="338"/>
      <c r="N86" s="339"/>
      <c r="O86" s="130"/>
      <c r="Q86" s="17"/>
      <c r="R86" s="17"/>
      <c r="S86" s="18"/>
    </row>
    <row r="87" spans="1:19" x14ac:dyDescent="0.2">
      <c r="A87" s="109"/>
      <c r="B87" s="340" t="s">
        <v>64</v>
      </c>
      <c r="C87" s="341"/>
      <c r="D87" s="341"/>
      <c r="E87" s="195" t="s">
        <v>285</v>
      </c>
      <c r="F87" s="31">
        <v>500</v>
      </c>
      <c r="G87" s="32">
        <v>1000</v>
      </c>
      <c r="H87" s="33">
        <v>10000</v>
      </c>
      <c r="I87" s="20">
        <v>25037.5</v>
      </c>
      <c r="J87" s="20">
        <v>50075</v>
      </c>
      <c r="K87" s="21">
        <v>500750</v>
      </c>
      <c r="L87" s="19">
        <v>37.5</v>
      </c>
      <c r="M87" s="20">
        <v>75</v>
      </c>
      <c r="N87" s="21">
        <v>750</v>
      </c>
      <c r="O87" s="130"/>
      <c r="Q87" s="17"/>
      <c r="R87" s="17"/>
      <c r="S87" s="18"/>
    </row>
    <row r="88" spans="1:19" x14ac:dyDescent="0.2">
      <c r="A88" s="109"/>
      <c r="B88" s="340" t="s">
        <v>65</v>
      </c>
      <c r="C88" s="341"/>
      <c r="D88" s="341"/>
      <c r="E88" s="195" t="s">
        <v>207</v>
      </c>
      <c r="F88" s="19">
        <v>8000</v>
      </c>
      <c r="G88" s="20">
        <v>24380</v>
      </c>
      <c r="H88" s="21">
        <v>193508</v>
      </c>
      <c r="I88" s="20">
        <v>400600</v>
      </c>
      <c r="J88" s="20">
        <v>2103150</v>
      </c>
      <c r="K88" s="21">
        <v>15027000</v>
      </c>
      <c r="L88" s="19">
        <v>600</v>
      </c>
      <c r="M88" s="20">
        <v>3150</v>
      </c>
      <c r="N88" s="21">
        <v>27000</v>
      </c>
      <c r="O88" s="130"/>
      <c r="Q88" s="17"/>
      <c r="R88" s="17"/>
      <c r="S88" s="18"/>
    </row>
    <row r="89" spans="1:19" x14ac:dyDescent="0.2">
      <c r="A89" s="109"/>
      <c r="B89" s="340" t="s">
        <v>66</v>
      </c>
      <c r="C89" s="341"/>
      <c r="D89" s="341"/>
      <c r="E89" s="195" t="s">
        <v>208</v>
      </c>
      <c r="F89" s="19">
        <v>1000</v>
      </c>
      <c r="G89" s="20">
        <v>3000</v>
      </c>
      <c r="H89" s="21">
        <v>20000</v>
      </c>
      <c r="I89" s="20">
        <v>50075</v>
      </c>
      <c r="J89" s="20">
        <v>150225</v>
      </c>
      <c r="K89" s="21">
        <v>1001500</v>
      </c>
      <c r="L89" s="19">
        <v>75</v>
      </c>
      <c r="M89" s="20">
        <v>224.99999999999997</v>
      </c>
      <c r="N89" s="21">
        <v>1500</v>
      </c>
      <c r="O89" s="130"/>
      <c r="Q89" s="17"/>
      <c r="R89" s="17"/>
      <c r="S89" s="18"/>
    </row>
    <row r="90" spans="1:19" ht="12.75" thickBot="1" x14ac:dyDescent="0.25">
      <c r="A90" s="109"/>
      <c r="B90" s="342" t="s">
        <v>67</v>
      </c>
      <c r="C90" s="343"/>
      <c r="D90" s="343"/>
      <c r="E90" s="200" t="s">
        <v>209</v>
      </c>
      <c r="F90" s="29">
        <f t="shared" ref="F90:N90" si="16">SUM(F87:F89)</f>
        <v>9500</v>
      </c>
      <c r="G90" s="28">
        <f t="shared" si="16"/>
        <v>28380</v>
      </c>
      <c r="H90" s="30">
        <f t="shared" si="16"/>
        <v>223508</v>
      </c>
      <c r="I90" s="28">
        <f t="shared" si="16"/>
        <v>475712.5</v>
      </c>
      <c r="J90" s="28">
        <f t="shared" si="16"/>
        <v>2303450</v>
      </c>
      <c r="K90" s="30">
        <f t="shared" si="16"/>
        <v>16529250</v>
      </c>
      <c r="L90" s="29">
        <f t="shared" si="16"/>
        <v>712.5</v>
      </c>
      <c r="M90" s="28">
        <f t="shared" si="16"/>
        <v>3450</v>
      </c>
      <c r="N90" s="30">
        <f t="shared" si="16"/>
        <v>29250</v>
      </c>
      <c r="O90" s="219" t="s">
        <v>99</v>
      </c>
      <c r="Q90" s="17"/>
      <c r="R90" s="17"/>
      <c r="S90" s="18"/>
    </row>
    <row r="91" spans="1:19" ht="13.5" thickBot="1" x14ac:dyDescent="0.25">
      <c r="A91" s="110"/>
      <c r="B91" s="292" t="s">
        <v>68</v>
      </c>
      <c r="C91" s="293"/>
      <c r="D91" s="293"/>
      <c r="E91" s="202" t="s">
        <v>210</v>
      </c>
      <c r="F91" s="64">
        <f t="shared" ref="F91:N91" si="17">SUM(F82,F90)</f>
        <v>-143400</v>
      </c>
      <c r="G91" s="62">
        <f t="shared" si="17"/>
        <v>-522400</v>
      </c>
      <c r="H91" s="63">
        <f t="shared" si="17"/>
        <v>-5386400</v>
      </c>
      <c r="I91" s="62">
        <f t="shared" si="17"/>
        <v>-7087437.5</v>
      </c>
      <c r="J91" s="62">
        <f t="shared" si="17"/>
        <v>-20579203</v>
      </c>
      <c r="K91" s="63">
        <f t="shared" si="17"/>
        <v>-256118556</v>
      </c>
      <c r="L91" s="64">
        <f t="shared" si="17"/>
        <v>-46037.5</v>
      </c>
      <c r="M91" s="62">
        <f t="shared" si="17"/>
        <v>-148830</v>
      </c>
      <c r="N91" s="63">
        <f t="shared" si="17"/>
        <v>-501679</v>
      </c>
      <c r="O91" s="219" t="s">
        <v>99</v>
      </c>
      <c r="Q91" s="17"/>
      <c r="R91" s="17"/>
      <c r="S91" s="18"/>
    </row>
    <row r="92" spans="1:19" ht="15" customHeight="1" thickBot="1" x14ac:dyDescent="0.25">
      <c r="A92" s="111"/>
      <c r="B92" s="319" t="s">
        <v>69</v>
      </c>
      <c r="C92" s="320"/>
      <c r="D92" s="320"/>
      <c r="E92" s="195" t="s">
        <v>286</v>
      </c>
      <c r="F92" s="90">
        <v>1000000</v>
      </c>
      <c r="G92" s="88">
        <v>3000000</v>
      </c>
      <c r="H92" s="89">
        <v>15100000</v>
      </c>
      <c r="I92" s="88">
        <v>50075000</v>
      </c>
      <c r="J92" s="88">
        <v>145392253</v>
      </c>
      <c r="K92" s="89">
        <v>887937906</v>
      </c>
      <c r="L92" s="88">
        <v>2575000</v>
      </c>
      <c r="M92" s="88">
        <v>12725000</v>
      </c>
      <c r="N92" s="89">
        <v>175728250</v>
      </c>
      <c r="O92" s="130"/>
      <c r="Q92" s="17"/>
      <c r="R92" s="17"/>
      <c r="S92" s="18"/>
    </row>
    <row r="93" spans="1:19" ht="15" customHeight="1" thickBot="1" x14ac:dyDescent="0.25">
      <c r="A93" s="112"/>
      <c r="B93" s="292" t="s">
        <v>70</v>
      </c>
      <c r="C93" s="293"/>
      <c r="D93" s="293"/>
      <c r="E93" s="223" t="s">
        <v>212</v>
      </c>
      <c r="F93" s="94">
        <v>1000000</v>
      </c>
      <c r="G93" s="95">
        <v>5000000</v>
      </c>
      <c r="H93" s="96">
        <v>20000000</v>
      </c>
      <c r="I93" s="95">
        <v>62593750</v>
      </c>
      <c r="J93" s="95">
        <v>250375000</v>
      </c>
      <c r="K93" s="96">
        <v>1608000000</v>
      </c>
      <c r="L93" s="95">
        <v>12531160</v>
      </c>
      <c r="M93" s="95">
        <v>75375000</v>
      </c>
      <c r="N93" s="96">
        <v>250500000</v>
      </c>
      <c r="O93" s="130"/>
      <c r="Q93" s="17"/>
      <c r="R93" s="17"/>
      <c r="S93" s="18"/>
    </row>
    <row r="94" spans="1:19" ht="15" customHeight="1" thickBot="1" x14ac:dyDescent="0.25">
      <c r="B94" s="292" t="s">
        <v>71</v>
      </c>
      <c r="C94" s="293"/>
      <c r="D94" s="293"/>
      <c r="E94" s="202" t="s">
        <v>211</v>
      </c>
      <c r="F94" s="64">
        <f t="shared" ref="F94:N94" si="18">SUM(F92:F93)</f>
        <v>2000000</v>
      </c>
      <c r="G94" s="62">
        <f t="shared" si="18"/>
        <v>8000000</v>
      </c>
      <c r="H94" s="63">
        <f t="shared" si="18"/>
        <v>35100000</v>
      </c>
      <c r="I94" s="62">
        <f t="shared" si="18"/>
        <v>112668750</v>
      </c>
      <c r="J94" s="62">
        <f t="shared" si="18"/>
        <v>395767253</v>
      </c>
      <c r="K94" s="63">
        <f t="shared" si="18"/>
        <v>2495937906</v>
      </c>
      <c r="L94" s="64">
        <f t="shared" si="18"/>
        <v>15106160</v>
      </c>
      <c r="M94" s="62">
        <f t="shared" si="18"/>
        <v>88100000</v>
      </c>
      <c r="N94" s="63">
        <f t="shared" si="18"/>
        <v>426228250</v>
      </c>
      <c r="O94" s="219" t="s">
        <v>99</v>
      </c>
      <c r="Q94" s="17"/>
      <c r="R94" s="17"/>
      <c r="S94" s="18"/>
    </row>
    <row r="95" spans="1:19" ht="16.5" thickBot="1" x14ac:dyDescent="0.25">
      <c r="B95" s="329" t="s">
        <v>129</v>
      </c>
      <c r="C95" s="330"/>
      <c r="D95" s="330"/>
      <c r="E95" s="224" t="s">
        <v>213</v>
      </c>
      <c r="F95" s="150">
        <f>SUM(F12,F18,F91,F94)</f>
        <v>45673600</v>
      </c>
      <c r="G95" s="151">
        <f t="shared" ref="G95:N95" si="19">SUM(G12,G18,G91,G94)</f>
        <v>45673600</v>
      </c>
      <c r="H95" s="152">
        <f t="shared" si="19"/>
        <v>45673600</v>
      </c>
      <c r="I95" s="151">
        <f t="shared" si="19"/>
        <v>2538269349.5</v>
      </c>
      <c r="J95" s="151">
        <f t="shared" si="19"/>
        <v>2538269350</v>
      </c>
      <c r="K95" s="152">
        <f t="shared" si="19"/>
        <v>2538269350</v>
      </c>
      <c r="L95" s="150">
        <f t="shared" si="19"/>
        <v>351176570.5</v>
      </c>
      <c r="M95" s="151">
        <f t="shared" si="19"/>
        <v>351176571</v>
      </c>
      <c r="N95" s="152">
        <f t="shared" si="19"/>
        <v>351176571</v>
      </c>
      <c r="O95" s="219" t="s">
        <v>99</v>
      </c>
      <c r="Q95" s="17"/>
      <c r="R95" s="17"/>
      <c r="S95" s="18"/>
    </row>
    <row r="96" spans="1:19" ht="12" customHeight="1" x14ac:dyDescent="0.2">
      <c r="A96" s="103"/>
      <c r="B96" s="331" t="s">
        <v>130</v>
      </c>
      <c r="C96" s="334" t="s">
        <v>131</v>
      </c>
      <c r="D96" s="335"/>
      <c r="E96" s="245" t="s">
        <v>221</v>
      </c>
      <c r="F96" s="32">
        <v>-4750000</v>
      </c>
      <c r="G96" s="32">
        <v>-3750000</v>
      </c>
      <c r="H96" s="32">
        <v>0</v>
      </c>
      <c r="I96" s="31">
        <v>0</v>
      </c>
      <c r="J96" s="32">
        <v>0</v>
      </c>
      <c r="K96" s="33">
        <v>0</v>
      </c>
      <c r="L96" s="31">
        <v>-33750000</v>
      </c>
      <c r="M96" s="32">
        <v>-27500000</v>
      </c>
      <c r="N96" s="33">
        <v>0</v>
      </c>
      <c r="O96" s="130"/>
      <c r="Q96" s="17"/>
      <c r="R96" s="17"/>
      <c r="S96" s="18"/>
    </row>
    <row r="97" spans="1:19" ht="12" customHeight="1" x14ac:dyDescent="0.2">
      <c r="A97" s="113"/>
      <c r="B97" s="332"/>
      <c r="C97" s="309" t="s">
        <v>72</v>
      </c>
      <c r="D97" s="310"/>
      <c r="E97" s="195" t="s">
        <v>287</v>
      </c>
      <c r="F97" s="20">
        <v>-250000</v>
      </c>
      <c r="G97" s="20">
        <v>-1250000</v>
      </c>
      <c r="H97" s="20">
        <v>-5000000</v>
      </c>
      <c r="I97" s="19">
        <v>0</v>
      </c>
      <c r="J97" s="20">
        <v>0</v>
      </c>
      <c r="K97" s="21">
        <v>0</v>
      </c>
      <c r="L97" s="19">
        <v>-1250000</v>
      </c>
      <c r="M97" s="20">
        <v>-7500000</v>
      </c>
      <c r="N97" s="21">
        <v>-35000000</v>
      </c>
      <c r="O97" s="130"/>
      <c r="Q97" s="17"/>
      <c r="R97" s="17"/>
      <c r="S97" s="18"/>
    </row>
    <row r="98" spans="1:19" ht="12" customHeight="1" x14ac:dyDescent="0.2">
      <c r="A98" s="113"/>
      <c r="B98" s="332"/>
      <c r="C98" s="309" t="s">
        <v>73</v>
      </c>
      <c r="D98" s="310"/>
      <c r="E98" s="195" t="s">
        <v>222</v>
      </c>
      <c r="F98" s="20">
        <v>-50000</v>
      </c>
      <c r="G98" s="20">
        <v>-250000</v>
      </c>
      <c r="H98" s="20">
        <v>-1250000</v>
      </c>
      <c r="I98" s="19">
        <v>0</v>
      </c>
      <c r="J98" s="20">
        <v>0</v>
      </c>
      <c r="K98" s="21">
        <v>0</v>
      </c>
      <c r="L98" s="19">
        <v>-250000</v>
      </c>
      <c r="M98" s="20">
        <v>-1250000</v>
      </c>
      <c r="N98" s="21">
        <v>-7500000</v>
      </c>
      <c r="O98" s="130"/>
      <c r="Q98" s="17"/>
      <c r="R98" s="17"/>
      <c r="S98" s="18"/>
    </row>
    <row r="99" spans="1:19" ht="12" customHeight="1" x14ac:dyDescent="0.2">
      <c r="A99" s="113"/>
      <c r="B99" s="332"/>
      <c r="C99" s="336" t="s">
        <v>132</v>
      </c>
      <c r="D99" s="337"/>
      <c r="E99" s="180"/>
      <c r="F99" s="20">
        <v>0</v>
      </c>
      <c r="G99" s="20">
        <v>0</v>
      </c>
      <c r="H99" s="20">
        <v>0</v>
      </c>
      <c r="I99" s="19">
        <v>0</v>
      </c>
      <c r="J99" s="20">
        <v>0</v>
      </c>
      <c r="K99" s="21">
        <v>0</v>
      </c>
      <c r="L99" s="19">
        <v>0</v>
      </c>
      <c r="M99" s="20">
        <v>0</v>
      </c>
      <c r="N99" s="21">
        <v>0</v>
      </c>
      <c r="O99" s="130"/>
      <c r="Q99" s="17"/>
      <c r="R99" s="17"/>
      <c r="S99" s="18"/>
    </row>
    <row r="100" spans="1:19" ht="48" x14ac:dyDescent="0.2">
      <c r="A100" s="113"/>
      <c r="B100" s="332"/>
      <c r="C100" s="158" t="s">
        <v>133</v>
      </c>
      <c r="D100" s="168"/>
      <c r="E100" s="196" t="s">
        <v>455</v>
      </c>
      <c r="F100" s="37">
        <f>SUM(F97:F98)</f>
        <v>-300000</v>
      </c>
      <c r="G100" s="37">
        <f t="shared" ref="G100:H100" si="20">SUM(G97:G98)</f>
        <v>-1500000</v>
      </c>
      <c r="H100" s="37">
        <f t="shared" si="20"/>
        <v>-6250000</v>
      </c>
      <c r="I100" s="36">
        <f>SUM(I97:I98)</f>
        <v>0</v>
      </c>
      <c r="J100" s="37">
        <f t="shared" ref="J100:K100" si="21">SUM(J97:J98)</f>
        <v>0</v>
      </c>
      <c r="K100" s="38">
        <f t="shared" si="21"/>
        <v>0</v>
      </c>
      <c r="L100" s="36">
        <f>SUM(L97:L98)</f>
        <v>-1500000</v>
      </c>
      <c r="M100" s="37">
        <f t="shared" ref="M100:N100" si="22">SUM(M97:M98)</f>
        <v>-8750000</v>
      </c>
      <c r="N100" s="38">
        <f t="shared" si="22"/>
        <v>-42500000</v>
      </c>
      <c r="O100" s="219" t="s">
        <v>99</v>
      </c>
      <c r="Q100" s="17"/>
      <c r="R100" s="17"/>
      <c r="S100" s="18"/>
    </row>
    <row r="101" spans="1:19" ht="12" customHeight="1" x14ac:dyDescent="0.2">
      <c r="A101" s="113"/>
      <c r="B101" s="332"/>
      <c r="C101" s="323" t="s">
        <v>134</v>
      </c>
      <c r="D101" s="324"/>
      <c r="E101" s="195" t="s">
        <v>225</v>
      </c>
      <c r="F101" s="20">
        <v>50000</v>
      </c>
      <c r="G101" s="20">
        <v>250000</v>
      </c>
      <c r="H101" s="20">
        <v>1250000</v>
      </c>
      <c r="I101" s="19">
        <v>0</v>
      </c>
      <c r="J101" s="20">
        <v>0</v>
      </c>
      <c r="K101" s="21">
        <v>0</v>
      </c>
      <c r="L101" s="19">
        <v>250000</v>
      </c>
      <c r="M101" s="20">
        <v>1250000</v>
      </c>
      <c r="N101" s="21">
        <v>7500000</v>
      </c>
      <c r="O101" s="130"/>
      <c r="Q101" s="17"/>
      <c r="R101" s="17"/>
      <c r="S101" s="18"/>
    </row>
    <row r="102" spans="1:19" ht="12" customHeight="1" x14ac:dyDescent="0.2">
      <c r="A102" s="113"/>
      <c r="B102" s="332"/>
      <c r="C102" s="323" t="s">
        <v>74</v>
      </c>
      <c r="D102" s="324"/>
      <c r="E102" s="195" t="s">
        <v>226</v>
      </c>
      <c r="F102" s="20">
        <v>0</v>
      </c>
      <c r="G102" s="20">
        <v>0</v>
      </c>
      <c r="H102" s="20">
        <v>0</v>
      </c>
      <c r="I102" s="19">
        <v>0</v>
      </c>
      <c r="J102" s="20">
        <v>0</v>
      </c>
      <c r="K102" s="21">
        <v>0</v>
      </c>
      <c r="L102" s="19">
        <v>0</v>
      </c>
      <c r="M102" s="20">
        <v>0</v>
      </c>
      <c r="N102" s="21">
        <v>0</v>
      </c>
      <c r="O102" s="130"/>
      <c r="Q102" s="17"/>
      <c r="R102" s="17"/>
      <c r="S102" s="18"/>
    </row>
    <row r="103" spans="1:19" ht="22.5" customHeight="1" thickBot="1" x14ac:dyDescent="0.25">
      <c r="A103" s="113"/>
      <c r="B103" s="333"/>
      <c r="C103" s="325" t="s">
        <v>135</v>
      </c>
      <c r="D103" s="326"/>
      <c r="E103" s="200" t="s">
        <v>223</v>
      </c>
      <c r="F103" s="28">
        <f t="shared" ref="F103:N103" si="23">SUM(F96,F100,F101,F102)</f>
        <v>-5000000</v>
      </c>
      <c r="G103" s="28">
        <f t="shared" si="23"/>
        <v>-5000000</v>
      </c>
      <c r="H103" s="28">
        <f t="shared" si="23"/>
        <v>-5000000</v>
      </c>
      <c r="I103" s="29">
        <f t="shared" si="23"/>
        <v>0</v>
      </c>
      <c r="J103" s="28">
        <f t="shared" si="23"/>
        <v>0</v>
      </c>
      <c r="K103" s="30">
        <f t="shared" si="23"/>
        <v>0</v>
      </c>
      <c r="L103" s="29">
        <f t="shared" si="23"/>
        <v>-35000000</v>
      </c>
      <c r="M103" s="28">
        <f t="shared" si="23"/>
        <v>-35000000</v>
      </c>
      <c r="N103" s="30">
        <f t="shared" si="23"/>
        <v>-35000000</v>
      </c>
      <c r="O103" s="219" t="s">
        <v>99</v>
      </c>
      <c r="Q103" s="17"/>
      <c r="R103" s="17"/>
      <c r="S103" s="18"/>
    </row>
    <row r="104" spans="1:19" ht="16.5" thickBot="1" x14ac:dyDescent="0.25">
      <c r="B104" s="327" t="s">
        <v>136</v>
      </c>
      <c r="C104" s="328"/>
      <c r="D104" s="328"/>
      <c r="E104" s="200" t="s">
        <v>244</v>
      </c>
      <c r="F104" s="149">
        <f>F95-F103</f>
        <v>50673600</v>
      </c>
      <c r="G104" s="149">
        <f t="shared" ref="G104:N104" si="24">G95-G103</f>
        <v>50673600</v>
      </c>
      <c r="H104" s="149">
        <f t="shared" si="24"/>
        <v>50673600</v>
      </c>
      <c r="I104" s="150">
        <f t="shared" si="24"/>
        <v>2538269349.5</v>
      </c>
      <c r="J104" s="151">
        <f t="shared" si="24"/>
        <v>2538269350</v>
      </c>
      <c r="K104" s="152">
        <f t="shared" si="24"/>
        <v>2538269350</v>
      </c>
      <c r="L104" s="153">
        <f t="shared" si="24"/>
        <v>386176570.5</v>
      </c>
      <c r="M104" s="149">
        <f t="shared" si="24"/>
        <v>386176571</v>
      </c>
      <c r="N104" s="154">
        <f t="shared" si="24"/>
        <v>386176571</v>
      </c>
      <c r="O104" s="219" t="s">
        <v>99</v>
      </c>
      <c r="Q104" s="17"/>
      <c r="R104" s="17"/>
      <c r="S104" s="18"/>
    </row>
    <row r="105" spans="1:19" ht="12.75" x14ac:dyDescent="0.2">
      <c r="B105" s="157"/>
      <c r="C105" s="157"/>
      <c r="D105" s="157"/>
      <c r="E105" s="165"/>
      <c r="F105" s="70"/>
      <c r="G105" s="70"/>
      <c r="H105" s="70"/>
      <c r="I105" s="70"/>
      <c r="J105" s="70"/>
      <c r="K105" s="70"/>
      <c r="L105" s="70"/>
      <c r="M105" s="70"/>
      <c r="N105" s="70"/>
      <c r="O105" s="130"/>
      <c r="Q105" s="65"/>
      <c r="R105" s="65"/>
      <c r="S105" s="65"/>
    </row>
    <row r="106" spans="1:19" ht="13.5" thickBot="1" x14ac:dyDescent="0.25">
      <c r="B106" s="157"/>
      <c r="C106" s="157"/>
      <c r="D106" s="157"/>
      <c r="E106" s="164"/>
      <c r="F106" s="70"/>
      <c r="G106" s="70"/>
      <c r="H106" s="70"/>
      <c r="I106" s="70"/>
      <c r="J106" s="70"/>
      <c r="K106" s="70"/>
      <c r="L106" s="70"/>
      <c r="M106" s="70"/>
      <c r="N106" s="70"/>
      <c r="O106" s="130"/>
      <c r="Q106" s="65"/>
      <c r="R106" s="65"/>
      <c r="S106" s="65"/>
    </row>
    <row r="107" spans="1:19" s="15" customFormat="1" ht="13.5" thickBot="1" x14ac:dyDescent="0.3">
      <c r="A107" s="114"/>
      <c r="B107" s="298" t="s">
        <v>75</v>
      </c>
      <c r="C107" s="299"/>
      <c r="D107" s="299"/>
      <c r="E107" s="189"/>
      <c r="F107" s="317" t="str">
        <f>F11</f>
        <v>LP #5's Allocation of Total Fund</v>
      </c>
      <c r="G107" s="317"/>
      <c r="H107" s="318"/>
      <c r="I107" s="316" t="str">
        <f>I11</f>
        <v>Total Fund (incl. GP Allocation)</v>
      </c>
      <c r="J107" s="317"/>
      <c r="K107" s="318"/>
      <c r="L107" s="316" t="str">
        <f>L11</f>
        <v>GP's Allocation of Total Fund</v>
      </c>
      <c r="M107" s="317"/>
      <c r="N107" s="318"/>
      <c r="O107" s="130"/>
      <c r="P107" s="14"/>
      <c r="Q107" s="66"/>
      <c r="R107" s="66"/>
      <c r="S107" s="67"/>
    </row>
    <row r="108" spans="1:19" ht="12.75" x14ac:dyDescent="0.2">
      <c r="A108" s="114"/>
      <c r="B108" s="319" t="s">
        <v>76</v>
      </c>
      <c r="C108" s="320"/>
      <c r="D108" s="320"/>
      <c r="E108" s="241"/>
      <c r="F108" s="188">
        <v>50000000</v>
      </c>
      <c r="G108" s="68">
        <f>F108</f>
        <v>50000000</v>
      </c>
      <c r="H108" s="69">
        <f>F108</f>
        <v>50000000</v>
      </c>
      <c r="I108" s="145">
        <v>2503750000</v>
      </c>
      <c r="J108" s="68">
        <f>I108</f>
        <v>2503750000</v>
      </c>
      <c r="K108" s="69">
        <f>I108</f>
        <v>2503750000</v>
      </c>
      <c r="L108" s="145">
        <v>3750000</v>
      </c>
      <c r="M108" s="68">
        <f>L108</f>
        <v>3750000</v>
      </c>
      <c r="N108" s="69">
        <f>L108</f>
        <v>3750000</v>
      </c>
      <c r="O108" s="219" t="s">
        <v>99</v>
      </c>
    </row>
    <row r="109" spans="1:19" ht="12.75" x14ac:dyDescent="0.2">
      <c r="A109" s="114"/>
      <c r="B109" s="321" t="s">
        <v>77</v>
      </c>
      <c r="C109" s="322"/>
      <c r="D109" s="322"/>
      <c r="E109" s="195" t="s">
        <v>288</v>
      </c>
      <c r="F109" s="162">
        <v>18500000</v>
      </c>
      <c r="G109" s="162">
        <v>23500000</v>
      </c>
      <c r="H109" s="163">
        <f>F108</f>
        <v>50000000</v>
      </c>
      <c r="I109" s="161">
        <v>926387500</v>
      </c>
      <c r="J109" s="162">
        <v>1176762500</v>
      </c>
      <c r="K109" s="163">
        <f>I108</f>
        <v>2503750000</v>
      </c>
      <c r="L109" s="161">
        <v>1387500</v>
      </c>
      <c r="M109" s="162">
        <v>1762499.9999999998</v>
      </c>
      <c r="N109" s="163">
        <f>L108</f>
        <v>3750000</v>
      </c>
      <c r="O109" s="219" t="s">
        <v>99</v>
      </c>
    </row>
    <row r="110" spans="1:19" x14ac:dyDescent="0.2">
      <c r="A110" s="114"/>
      <c r="B110" s="309" t="s">
        <v>78</v>
      </c>
      <c r="C110" s="310"/>
      <c r="D110" s="310"/>
      <c r="E110" s="195" t="s">
        <v>227</v>
      </c>
      <c r="F110" s="20">
        <v>0</v>
      </c>
      <c r="G110" s="20">
        <v>-5000000</v>
      </c>
      <c r="H110" s="21">
        <v>-35000000</v>
      </c>
      <c r="I110" s="19">
        <v>0</v>
      </c>
      <c r="J110" s="20">
        <v>-250375000</v>
      </c>
      <c r="K110" s="21">
        <v>-1752625000</v>
      </c>
      <c r="L110" s="19">
        <v>0</v>
      </c>
      <c r="M110" s="20">
        <v>-375000</v>
      </c>
      <c r="N110" s="21">
        <v>-2625000</v>
      </c>
      <c r="O110" s="130"/>
    </row>
    <row r="111" spans="1:19" x14ac:dyDescent="0.2">
      <c r="A111" s="114"/>
      <c r="B111" s="309" t="s">
        <v>79</v>
      </c>
      <c r="C111" s="310"/>
      <c r="D111" s="310"/>
      <c r="E111" s="195" t="s">
        <v>228</v>
      </c>
      <c r="F111" s="20">
        <v>0</v>
      </c>
      <c r="G111" s="20">
        <v>0</v>
      </c>
      <c r="H111" s="21">
        <v>4000000</v>
      </c>
      <c r="I111" s="19">
        <v>0</v>
      </c>
      <c r="J111" s="20">
        <v>0</v>
      </c>
      <c r="K111" s="21">
        <v>200300000</v>
      </c>
      <c r="L111" s="19">
        <v>0</v>
      </c>
      <c r="M111" s="20">
        <v>0</v>
      </c>
      <c r="N111" s="21">
        <v>300000</v>
      </c>
      <c r="O111" s="130"/>
    </row>
    <row r="112" spans="1:19" x14ac:dyDescent="0.2">
      <c r="A112" s="114"/>
      <c r="B112" s="309" t="s">
        <v>80</v>
      </c>
      <c r="C112" s="310"/>
      <c r="D112" s="310"/>
      <c r="E112" s="195" t="s">
        <v>229</v>
      </c>
      <c r="F112" s="20">
        <v>0</v>
      </c>
      <c r="G112" s="20">
        <v>0</v>
      </c>
      <c r="H112" s="21">
        <v>0</v>
      </c>
      <c r="I112" s="19">
        <v>0</v>
      </c>
      <c r="J112" s="20">
        <v>0</v>
      </c>
      <c r="K112" s="21">
        <v>0</v>
      </c>
      <c r="L112" s="19">
        <v>0</v>
      </c>
      <c r="M112" s="20">
        <v>0</v>
      </c>
      <c r="N112" s="21">
        <v>0</v>
      </c>
      <c r="O112" s="130"/>
    </row>
    <row r="113" spans="1:16" x14ac:dyDescent="0.2">
      <c r="A113" s="114"/>
      <c r="B113" s="309" t="s">
        <v>81</v>
      </c>
      <c r="C113" s="310"/>
      <c r="D113" s="310"/>
      <c r="E113" s="195" t="s">
        <v>278</v>
      </c>
      <c r="F113" s="20">
        <v>0</v>
      </c>
      <c r="G113" s="20">
        <v>0</v>
      </c>
      <c r="H113" s="21">
        <v>-500000</v>
      </c>
      <c r="I113" s="19">
        <v>0</v>
      </c>
      <c r="J113" s="20">
        <v>0</v>
      </c>
      <c r="K113" s="21">
        <v>-25037500</v>
      </c>
      <c r="L113" s="19">
        <v>0</v>
      </c>
      <c r="M113" s="20">
        <v>0</v>
      </c>
      <c r="N113" s="21">
        <v>-37500</v>
      </c>
      <c r="O113" s="130"/>
    </row>
    <row r="114" spans="1:16" ht="13.5" thickBot="1" x14ac:dyDescent="0.25">
      <c r="A114" s="114"/>
      <c r="B114" s="311" t="s">
        <v>82</v>
      </c>
      <c r="C114" s="312"/>
      <c r="D114" s="312"/>
      <c r="E114" s="200" t="s">
        <v>277</v>
      </c>
      <c r="F114" s="71">
        <f>SUM(F109:F113)</f>
        <v>18500000</v>
      </c>
      <c r="G114" s="71">
        <f t="shared" ref="G114:N114" si="25">SUM(G109:G113)</f>
        <v>18500000</v>
      </c>
      <c r="H114" s="72">
        <f t="shared" si="25"/>
        <v>18500000</v>
      </c>
      <c r="I114" s="73">
        <f t="shared" si="25"/>
        <v>926387500</v>
      </c>
      <c r="J114" s="71">
        <f t="shared" si="25"/>
        <v>926387500</v>
      </c>
      <c r="K114" s="72">
        <f t="shared" si="25"/>
        <v>926387500</v>
      </c>
      <c r="L114" s="73">
        <f t="shared" si="25"/>
        <v>1387500</v>
      </c>
      <c r="M114" s="71">
        <f t="shared" si="25"/>
        <v>1387499.9999999998</v>
      </c>
      <c r="N114" s="72">
        <f t="shared" si="25"/>
        <v>1387500</v>
      </c>
      <c r="O114" s="219" t="s">
        <v>99</v>
      </c>
    </row>
    <row r="115" spans="1:16" s="75" customFormat="1" ht="12.75" x14ac:dyDescent="0.25">
      <c r="A115" s="115"/>
      <c r="B115" s="125"/>
      <c r="C115" s="125"/>
      <c r="D115" s="125"/>
      <c r="E115" s="125"/>
      <c r="F115" s="126"/>
      <c r="G115" s="126"/>
      <c r="H115" s="126"/>
      <c r="I115" s="127"/>
      <c r="J115" s="127"/>
      <c r="K115" s="127"/>
      <c r="L115" s="128"/>
      <c r="M115" s="128"/>
      <c r="N115" s="128"/>
      <c r="O115" s="131"/>
      <c r="P115" s="74"/>
    </row>
    <row r="116" spans="1:16" ht="14.1" customHeight="1" x14ac:dyDescent="0.2">
      <c r="B116" s="129"/>
      <c r="C116" s="129"/>
      <c r="D116" s="129"/>
      <c r="E116" s="129"/>
      <c r="F116" s="313"/>
      <c r="G116" s="313"/>
      <c r="H116" s="313"/>
      <c r="I116" s="313"/>
      <c r="J116" s="313"/>
      <c r="K116" s="313"/>
      <c r="L116" s="313"/>
      <c r="M116" s="313"/>
      <c r="N116" s="313"/>
      <c r="O116" s="314"/>
    </row>
    <row r="117" spans="1:16" ht="15" thickBot="1" x14ac:dyDescent="0.25">
      <c r="B117" s="315" t="s">
        <v>137</v>
      </c>
      <c r="C117" s="315"/>
      <c r="D117" s="315"/>
      <c r="E117" s="315"/>
      <c r="F117" s="315"/>
      <c r="G117" s="315"/>
      <c r="H117" s="315"/>
      <c r="I117" s="315"/>
      <c r="J117" s="315"/>
      <c r="K117" s="315"/>
      <c r="L117" s="315"/>
      <c r="M117" s="315"/>
      <c r="N117" s="315"/>
      <c r="O117" s="314"/>
    </row>
    <row r="118" spans="1:16" s="77" customFormat="1" ht="39.950000000000003" customHeight="1" thickBot="1" x14ac:dyDescent="0.25">
      <c r="A118" s="103"/>
      <c r="B118" s="298" t="s">
        <v>83</v>
      </c>
      <c r="C118" s="299"/>
      <c r="D118" s="300"/>
      <c r="E118" s="189"/>
      <c r="F118" s="301" t="s">
        <v>9</v>
      </c>
      <c r="G118" s="301"/>
      <c r="H118" s="302"/>
      <c r="I118" s="303" t="s">
        <v>84</v>
      </c>
      <c r="J118" s="304"/>
      <c r="K118" s="305"/>
      <c r="L118" s="303" t="s">
        <v>85</v>
      </c>
      <c r="M118" s="304"/>
      <c r="N118" s="305"/>
      <c r="O118" s="131"/>
      <c r="P118" s="76"/>
    </row>
    <row r="119" spans="1:16" x14ac:dyDescent="0.2">
      <c r="A119" s="116"/>
      <c r="B119" s="306" t="s">
        <v>138</v>
      </c>
      <c r="C119" s="307"/>
      <c r="D119" s="308"/>
      <c r="E119" s="199" t="s">
        <v>289</v>
      </c>
      <c r="F119" s="56">
        <v>20000</v>
      </c>
      <c r="G119" s="56">
        <v>90000</v>
      </c>
      <c r="H119" s="57">
        <v>231260</v>
      </c>
      <c r="I119" s="78">
        <v>625000</v>
      </c>
      <c r="J119" s="56">
        <v>2500000</v>
      </c>
      <c r="K119" s="57">
        <v>11328125</v>
      </c>
      <c r="L119" s="78">
        <v>156250</v>
      </c>
      <c r="M119" s="56">
        <v>625000</v>
      </c>
      <c r="N119" s="57">
        <v>2832031</v>
      </c>
      <c r="O119" s="130"/>
    </row>
    <row r="120" spans="1:16" x14ac:dyDescent="0.2">
      <c r="A120" s="116"/>
      <c r="B120" s="295" t="s">
        <v>86</v>
      </c>
      <c r="C120" s="296"/>
      <c r="D120" s="297"/>
      <c r="E120" s="199" t="s">
        <v>230</v>
      </c>
      <c r="F120" s="56">
        <v>10000</v>
      </c>
      <c r="G120" s="56">
        <v>40000</v>
      </c>
      <c r="H120" s="57">
        <v>171260</v>
      </c>
      <c r="I120" s="78">
        <v>400000</v>
      </c>
      <c r="J120" s="56">
        <v>2000000</v>
      </c>
      <c r="K120" s="57">
        <v>10000000</v>
      </c>
      <c r="L120" s="78">
        <v>100000</v>
      </c>
      <c r="M120" s="56">
        <v>500000</v>
      </c>
      <c r="N120" s="57">
        <v>2500000</v>
      </c>
      <c r="O120" s="130"/>
    </row>
    <row r="121" spans="1:16" x14ac:dyDescent="0.2">
      <c r="A121" s="116"/>
      <c r="B121" s="295" t="s">
        <v>87</v>
      </c>
      <c r="C121" s="296"/>
      <c r="D121" s="297"/>
      <c r="E121" s="199" t="s">
        <v>231</v>
      </c>
      <c r="F121" s="56">
        <v>5000</v>
      </c>
      <c r="G121" s="56">
        <v>5000</v>
      </c>
      <c r="H121" s="57">
        <v>332520</v>
      </c>
      <c r="I121" s="78">
        <v>487500</v>
      </c>
      <c r="J121" s="56">
        <v>1750000</v>
      </c>
      <c r="K121" s="57">
        <v>7570806</v>
      </c>
      <c r="L121" s="78">
        <v>121875</v>
      </c>
      <c r="M121" s="56">
        <v>437500</v>
      </c>
      <c r="N121" s="57">
        <v>1865234</v>
      </c>
      <c r="O121" s="130"/>
    </row>
    <row r="122" spans="1:16" x14ac:dyDescent="0.2">
      <c r="A122" s="116"/>
      <c r="B122" s="295" t="s">
        <v>88</v>
      </c>
      <c r="C122" s="296"/>
      <c r="D122" s="297"/>
      <c r="E122" s="199" t="s">
        <v>232</v>
      </c>
      <c r="F122" s="56">
        <v>600</v>
      </c>
      <c r="G122" s="56">
        <v>2500</v>
      </c>
      <c r="H122" s="57">
        <v>37500</v>
      </c>
      <c r="I122" s="78">
        <v>30000</v>
      </c>
      <c r="J122" s="56">
        <v>875000</v>
      </c>
      <c r="K122" s="57">
        <v>6875000</v>
      </c>
      <c r="L122" s="78">
        <v>6600</v>
      </c>
      <c r="M122" s="56">
        <v>192500</v>
      </c>
      <c r="N122" s="57">
        <v>1512500</v>
      </c>
      <c r="O122" s="130"/>
    </row>
    <row r="123" spans="1:16" x14ac:dyDescent="0.2">
      <c r="A123" s="116"/>
      <c r="B123" s="295" t="s">
        <v>89</v>
      </c>
      <c r="C123" s="296"/>
      <c r="D123" s="297"/>
      <c r="E123" s="199" t="s">
        <v>233</v>
      </c>
      <c r="F123" s="56">
        <v>30000</v>
      </c>
      <c r="G123" s="56">
        <v>135000</v>
      </c>
      <c r="H123" s="57">
        <v>675000</v>
      </c>
      <c r="I123" s="78">
        <v>1500000</v>
      </c>
      <c r="J123" s="56">
        <v>6900000</v>
      </c>
      <c r="K123" s="57">
        <v>34000000</v>
      </c>
      <c r="L123" s="78">
        <v>375000</v>
      </c>
      <c r="M123" s="56">
        <v>1725000</v>
      </c>
      <c r="N123" s="57">
        <v>8500000</v>
      </c>
      <c r="O123" s="130"/>
    </row>
    <row r="124" spans="1:16" x14ac:dyDescent="0.2">
      <c r="A124" s="116"/>
      <c r="B124" s="295" t="s">
        <v>90</v>
      </c>
      <c r="C124" s="296"/>
      <c r="D124" s="297"/>
      <c r="E124" s="199" t="s">
        <v>234</v>
      </c>
      <c r="F124" s="56">
        <v>15000</v>
      </c>
      <c r="G124" s="56">
        <v>68000</v>
      </c>
      <c r="H124" s="57">
        <v>335000</v>
      </c>
      <c r="I124" s="78">
        <v>750000</v>
      </c>
      <c r="J124" s="56">
        <v>3450000</v>
      </c>
      <c r="K124" s="57">
        <v>16500000</v>
      </c>
      <c r="L124" s="78">
        <v>187500</v>
      </c>
      <c r="M124" s="56">
        <v>862500</v>
      </c>
      <c r="N124" s="57">
        <v>4125000</v>
      </c>
      <c r="O124" s="130"/>
    </row>
    <row r="125" spans="1:16" x14ac:dyDescent="0.2">
      <c r="A125" s="116"/>
      <c r="B125" s="295" t="s">
        <v>91</v>
      </c>
      <c r="C125" s="296"/>
      <c r="D125" s="297"/>
      <c r="E125" s="199" t="s">
        <v>235</v>
      </c>
      <c r="F125" s="56">
        <v>0</v>
      </c>
      <c r="G125" s="56">
        <v>0</v>
      </c>
      <c r="H125" s="57">
        <v>0</v>
      </c>
      <c r="I125" s="78">
        <v>0</v>
      </c>
      <c r="J125" s="56">
        <v>0</v>
      </c>
      <c r="K125" s="57">
        <v>0</v>
      </c>
      <c r="L125" s="78">
        <v>0</v>
      </c>
      <c r="M125" s="56">
        <v>0</v>
      </c>
      <c r="N125" s="57">
        <v>0</v>
      </c>
      <c r="O125" s="130"/>
    </row>
    <row r="126" spans="1:16" x14ac:dyDescent="0.2">
      <c r="A126" s="116"/>
      <c r="B126" s="295" t="s">
        <v>92</v>
      </c>
      <c r="C126" s="296"/>
      <c r="D126" s="297"/>
      <c r="E126" s="199" t="s">
        <v>236</v>
      </c>
      <c r="F126" s="56">
        <v>10000</v>
      </c>
      <c r="G126" s="56">
        <v>25000</v>
      </c>
      <c r="H126" s="57">
        <v>50000</v>
      </c>
      <c r="I126" s="78">
        <v>500000</v>
      </c>
      <c r="J126" s="56">
        <v>1250000</v>
      </c>
      <c r="K126" s="57">
        <v>2500000</v>
      </c>
      <c r="L126" s="78">
        <v>0</v>
      </c>
      <c r="M126" s="56">
        <v>0</v>
      </c>
      <c r="N126" s="57">
        <v>0</v>
      </c>
      <c r="O126" s="130"/>
    </row>
    <row r="127" spans="1:16" ht="13.5" x14ac:dyDescent="0.2">
      <c r="A127" s="116"/>
      <c r="B127" s="280" t="s">
        <v>93</v>
      </c>
      <c r="C127" s="281"/>
      <c r="D127" s="282"/>
      <c r="E127" s="199" t="s">
        <v>237</v>
      </c>
      <c r="F127" s="56">
        <v>0</v>
      </c>
      <c r="G127" s="56">
        <v>0</v>
      </c>
      <c r="H127" s="57">
        <v>0</v>
      </c>
      <c r="I127" s="78">
        <v>0</v>
      </c>
      <c r="J127" s="56">
        <v>0</v>
      </c>
      <c r="K127" s="57">
        <v>0</v>
      </c>
      <c r="L127" s="78">
        <v>0</v>
      </c>
      <c r="M127" s="56">
        <v>0</v>
      </c>
      <c r="N127" s="57">
        <v>0</v>
      </c>
      <c r="O127" s="130"/>
    </row>
    <row r="128" spans="1:16" ht="12" customHeight="1" x14ac:dyDescent="0.2">
      <c r="A128" s="103"/>
      <c r="B128" s="283" t="s">
        <v>139</v>
      </c>
      <c r="C128" s="284"/>
      <c r="D128" s="285"/>
      <c r="E128" s="199" t="s">
        <v>238</v>
      </c>
      <c r="F128" s="54">
        <v>0</v>
      </c>
      <c r="G128" s="56">
        <v>0</v>
      </c>
      <c r="H128" s="57">
        <v>0</v>
      </c>
      <c r="I128" s="54">
        <v>0</v>
      </c>
      <c r="J128" s="56">
        <v>0</v>
      </c>
      <c r="K128" s="57">
        <v>0</v>
      </c>
      <c r="L128" s="54">
        <v>0</v>
      </c>
      <c r="M128" s="56">
        <v>0</v>
      </c>
      <c r="N128" s="57">
        <v>0</v>
      </c>
      <c r="O128" s="130"/>
    </row>
    <row r="129" spans="1:19" ht="12" customHeight="1" x14ac:dyDescent="0.2">
      <c r="A129" s="103"/>
      <c r="B129" s="286" t="s">
        <v>95</v>
      </c>
      <c r="C129" s="287"/>
      <c r="D129" s="288"/>
      <c r="E129" s="198" t="s">
        <v>239</v>
      </c>
      <c r="F129" s="60">
        <f>SUM(F119:F128)</f>
        <v>90600</v>
      </c>
      <c r="G129" s="60">
        <f t="shared" ref="G129:N129" si="26">SUM(G119:G128)</f>
        <v>365500</v>
      </c>
      <c r="H129" s="60">
        <f t="shared" si="26"/>
        <v>1832540</v>
      </c>
      <c r="I129" s="59">
        <f t="shared" si="26"/>
        <v>4292500</v>
      </c>
      <c r="J129" s="60">
        <f t="shared" si="26"/>
        <v>18725000</v>
      </c>
      <c r="K129" s="60">
        <f t="shared" si="26"/>
        <v>88773931</v>
      </c>
      <c r="L129" s="59">
        <f t="shared" si="26"/>
        <v>947225</v>
      </c>
      <c r="M129" s="60">
        <f t="shared" si="26"/>
        <v>4342500</v>
      </c>
      <c r="N129" s="61">
        <f t="shared" si="26"/>
        <v>21334765</v>
      </c>
      <c r="O129" s="219" t="s">
        <v>99</v>
      </c>
    </row>
    <row r="130" spans="1:19" ht="12.6" customHeight="1" thickBot="1" x14ac:dyDescent="0.25">
      <c r="A130" s="116"/>
      <c r="B130" s="289" t="s">
        <v>94</v>
      </c>
      <c r="C130" s="290"/>
      <c r="D130" s="291"/>
      <c r="E130" s="228" t="s">
        <v>240</v>
      </c>
      <c r="F130" s="86">
        <v>5000</v>
      </c>
      <c r="G130" s="86">
        <v>15000</v>
      </c>
      <c r="H130" s="87">
        <v>62200</v>
      </c>
      <c r="I130" s="85">
        <v>200000</v>
      </c>
      <c r="J130" s="86">
        <v>600000</v>
      </c>
      <c r="K130" s="87">
        <v>248800</v>
      </c>
      <c r="L130" s="85">
        <v>8000</v>
      </c>
      <c r="M130" s="86">
        <v>19500</v>
      </c>
      <c r="N130" s="87">
        <v>88500</v>
      </c>
      <c r="O130" s="219"/>
    </row>
    <row r="131" spans="1:19" s="15" customFormat="1" ht="13.5" thickBot="1" x14ac:dyDescent="0.3">
      <c r="A131" s="117"/>
      <c r="B131" s="292" t="s">
        <v>140</v>
      </c>
      <c r="C131" s="293"/>
      <c r="D131" s="294"/>
      <c r="E131" s="202" t="s">
        <v>245</v>
      </c>
      <c r="F131" s="142">
        <f>SUM(F129:F130)</f>
        <v>95600</v>
      </c>
      <c r="G131" s="142">
        <f t="shared" ref="G131:N131" si="27">SUM(G129:G130)</f>
        <v>380500</v>
      </c>
      <c r="H131" s="142">
        <f t="shared" si="27"/>
        <v>1894740</v>
      </c>
      <c r="I131" s="141">
        <f t="shared" si="27"/>
        <v>4492500</v>
      </c>
      <c r="J131" s="142">
        <f t="shared" si="27"/>
        <v>19325000</v>
      </c>
      <c r="K131" s="142">
        <f t="shared" si="27"/>
        <v>89022731</v>
      </c>
      <c r="L131" s="141">
        <f t="shared" si="27"/>
        <v>955225</v>
      </c>
      <c r="M131" s="142">
        <f t="shared" si="27"/>
        <v>4362000</v>
      </c>
      <c r="N131" s="143">
        <f t="shared" si="27"/>
        <v>21423265</v>
      </c>
      <c r="O131" s="219" t="s">
        <v>99</v>
      </c>
      <c r="P131" s="14"/>
    </row>
    <row r="132" spans="1:19" s="15" customFormat="1" ht="12.75" x14ac:dyDescent="0.25">
      <c r="A132" s="104"/>
      <c r="B132" s="157"/>
      <c r="C132" s="157"/>
      <c r="D132" s="157"/>
      <c r="E132" s="157"/>
      <c r="F132" s="70"/>
      <c r="G132" s="70"/>
      <c r="H132" s="70"/>
      <c r="I132" s="70"/>
      <c r="J132" s="70"/>
      <c r="K132" s="104"/>
      <c r="L132" s="70"/>
      <c r="M132" s="70"/>
      <c r="N132" s="70"/>
      <c r="O132" s="130"/>
      <c r="P132" s="14"/>
    </row>
    <row r="133" spans="1:19" s="15" customFormat="1" x14ac:dyDescent="0.2">
      <c r="A133" s="104"/>
      <c r="B133" s="275" t="s">
        <v>141</v>
      </c>
      <c r="C133" s="275"/>
      <c r="D133" s="275"/>
      <c r="E133" s="275"/>
      <c r="F133" s="275"/>
      <c r="G133" s="275"/>
      <c r="H133" s="275"/>
      <c r="I133" s="275"/>
      <c r="J133" s="275"/>
      <c r="K133" s="275"/>
      <c r="L133" s="275"/>
      <c r="M133" s="275"/>
      <c r="N133" s="275"/>
      <c r="O133" s="130"/>
      <c r="P133" s="14"/>
    </row>
    <row r="134" spans="1:19" x14ac:dyDescent="0.2">
      <c r="A134" s="115"/>
      <c r="B134" s="275" t="s">
        <v>142</v>
      </c>
      <c r="C134" s="275"/>
      <c r="D134" s="275"/>
      <c r="E134" s="275"/>
      <c r="F134" s="275"/>
      <c r="G134" s="275"/>
      <c r="H134" s="275"/>
      <c r="I134" s="275"/>
      <c r="J134" s="275"/>
      <c r="K134" s="275"/>
      <c r="L134" s="275"/>
      <c r="M134" s="275"/>
      <c r="N134" s="275"/>
      <c r="O134" s="130"/>
      <c r="P134" s="14"/>
    </row>
    <row r="135" spans="1:19" s="81" customFormat="1" x14ac:dyDescent="0.2">
      <c r="A135" s="104"/>
      <c r="B135" s="275" t="s">
        <v>143</v>
      </c>
      <c r="C135" s="275"/>
      <c r="D135" s="275"/>
      <c r="E135" s="275"/>
      <c r="F135" s="275"/>
      <c r="G135" s="275"/>
      <c r="H135" s="275"/>
      <c r="I135" s="275"/>
      <c r="J135" s="275"/>
      <c r="K135" s="275"/>
      <c r="L135" s="275"/>
      <c r="M135" s="275"/>
      <c r="N135" s="275"/>
      <c r="O135" s="132"/>
      <c r="P135" s="79"/>
    </row>
    <row r="136" spans="1:19" s="80" customFormat="1" ht="41.25" customHeight="1" x14ac:dyDescent="0.2">
      <c r="A136" s="102"/>
      <c r="B136" s="276" t="s">
        <v>144</v>
      </c>
      <c r="C136" s="276"/>
      <c r="D136" s="276"/>
      <c r="E136" s="276"/>
      <c r="F136" s="276"/>
      <c r="G136" s="276"/>
      <c r="H136" s="276"/>
      <c r="I136" s="276"/>
      <c r="J136" s="276"/>
      <c r="K136" s="276"/>
      <c r="L136" s="276"/>
      <c r="M136" s="276"/>
      <c r="N136" s="276"/>
      <c r="O136" s="132"/>
      <c r="P136" s="82"/>
    </row>
    <row r="137" spans="1:19" s="80" customFormat="1" x14ac:dyDescent="0.2">
      <c r="A137" s="102"/>
      <c r="B137" s="275" t="s">
        <v>145</v>
      </c>
      <c r="C137" s="275"/>
      <c r="D137" s="275"/>
      <c r="E137" s="275"/>
      <c r="F137" s="275"/>
      <c r="G137" s="275"/>
      <c r="H137" s="275"/>
      <c r="I137" s="275"/>
      <c r="J137" s="275"/>
      <c r="K137" s="275"/>
      <c r="L137" s="275"/>
      <c r="M137" s="275"/>
      <c r="N137" s="275"/>
      <c r="O137" s="132"/>
      <c r="P137" s="82"/>
    </row>
    <row r="138" spans="1:19" x14ac:dyDescent="0.2">
      <c r="B138" s="102"/>
      <c r="C138" s="102"/>
      <c r="D138" s="102"/>
      <c r="E138" s="102"/>
      <c r="F138" s="102"/>
      <c r="G138" s="102"/>
      <c r="H138" s="102"/>
      <c r="I138" s="102"/>
      <c r="J138" s="102"/>
      <c r="K138" s="102"/>
      <c r="L138" s="102"/>
      <c r="M138" s="102"/>
      <c r="N138" s="102"/>
      <c r="O138" s="130"/>
    </row>
    <row r="139" spans="1:19" x14ac:dyDescent="0.2">
      <c r="B139" s="102"/>
      <c r="C139" s="102"/>
      <c r="D139" s="102"/>
      <c r="E139" s="102"/>
      <c r="F139" s="102"/>
      <c r="G139" s="102"/>
      <c r="H139" s="102"/>
      <c r="I139" s="102"/>
      <c r="J139" s="102"/>
      <c r="K139" s="102"/>
      <c r="L139" s="102"/>
      <c r="M139" s="102"/>
      <c r="N139" s="102"/>
      <c r="O139" s="130"/>
    </row>
    <row r="140" spans="1:19" s="2" customFormat="1" ht="12.75" thickBot="1" x14ac:dyDescent="0.25">
      <c r="A140" s="102"/>
      <c r="B140" s="102"/>
      <c r="C140" s="102"/>
      <c r="D140" s="102"/>
      <c r="E140" s="102"/>
      <c r="F140" s="102"/>
      <c r="G140" s="102"/>
      <c r="H140" s="102"/>
      <c r="I140" s="102"/>
      <c r="J140" s="102"/>
      <c r="K140" s="102"/>
      <c r="L140" s="102"/>
      <c r="M140" s="102"/>
      <c r="N140" s="102"/>
      <c r="O140" s="130"/>
      <c r="Q140" s="1"/>
      <c r="R140" s="1"/>
      <c r="S140" s="1"/>
    </row>
    <row r="141" spans="1:19" s="2" customFormat="1" x14ac:dyDescent="0.2">
      <c r="A141" s="102"/>
      <c r="B141" s="277" t="s">
        <v>146</v>
      </c>
      <c r="C141" s="278"/>
      <c r="D141" s="278"/>
      <c r="E141" s="278"/>
      <c r="F141" s="278"/>
      <c r="G141" s="278"/>
      <c r="H141" s="278"/>
      <c r="I141" s="278"/>
      <c r="J141" s="278"/>
      <c r="K141" s="278"/>
      <c r="L141" s="278"/>
      <c r="M141" s="278"/>
      <c r="N141" s="279"/>
      <c r="O141" s="130"/>
      <c r="Q141" s="1"/>
      <c r="R141" s="1"/>
      <c r="S141" s="1"/>
    </row>
    <row r="142" spans="1:19" s="2" customFormat="1" x14ac:dyDescent="0.2">
      <c r="A142" s="102"/>
      <c r="B142" s="269"/>
      <c r="C142" s="270"/>
      <c r="D142" s="270"/>
      <c r="E142" s="270"/>
      <c r="F142" s="270"/>
      <c r="G142" s="270"/>
      <c r="H142" s="270"/>
      <c r="I142" s="270"/>
      <c r="J142" s="270"/>
      <c r="K142" s="270"/>
      <c r="L142" s="270"/>
      <c r="M142" s="270"/>
      <c r="N142" s="271"/>
      <c r="O142" s="130"/>
      <c r="Q142" s="1"/>
      <c r="R142" s="1"/>
      <c r="S142" s="1"/>
    </row>
    <row r="143" spans="1:19" s="2" customFormat="1" x14ac:dyDescent="0.2">
      <c r="A143" s="102"/>
      <c r="B143" s="266"/>
      <c r="C143" s="267"/>
      <c r="D143" s="267"/>
      <c r="E143" s="267"/>
      <c r="F143" s="267"/>
      <c r="G143" s="267"/>
      <c r="H143" s="267"/>
      <c r="I143" s="267"/>
      <c r="J143" s="267"/>
      <c r="K143" s="267"/>
      <c r="L143" s="267"/>
      <c r="M143" s="267"/>
      <c r="N143" s="268"/>
      <c r="O143" s="130"/>
      <c r="Q143" s="1"/>
      <c r="R143" s="1"/>
      <c r="S143" s="1"/>
    </row>
    <row r="144" spans="1:19" s="2" customFormat="1" x14ac:dyDescent="0.2">
      <c r="A144" s="102"/>
      <c r="B144" s="266"/>
      <c r="C144" s="267"/>
      <c r="D144" s="267"/>
      <c r="E144" s="267"/>
      <c r="F144" s="267"/>
      <c r="G144" s="267"/>
      <c r="H144" s="267"/>
      <c r="I144" s="267"/>
      <c r="J144" s="267"/>
      <c r="K144" s="267"/>
      <c r="L144" s="267"/>
      <c r="M144" s="267"/>
      <c r="N144" s="268"/>
      <c r="O144" s="130"/>
      <c r="Q144" s="1"/>
      <c r="R144" s="1"/>
      <c r="S144" s="1"/>
    </row>
    <row r="145" spans="1:19" s="2" customFormat="1" x14ac:dyDescent="0.2">
      <c r="A145" s="102"/>
      <c r="B145" s="269"/>
      <c r="C145" s="270"/>
      <c r="D145" s="270"/>
      <c r="E145" s="270"/>
      <c r="F145" s="270"/>
      <c r="G145" s="270"/>
      <c r="H145" s="270"/>
      <c r="I145" s="270"/>
      <c r="J145" s="270"/>
      <c r="K145" s="270"/>
      <c r="L145" s="270"/>
      <c r="M145" s="270"/>
      <c r="N145" s="271"/>
      <c r="O145" s="130"/>
      <c r="Q145" s="1"/>
      <c r="R145" s="1"/>
      <c r="S145" s="1"/>
    </row>
    <row r="146" spans="1:19" s="2" customFormat="1" ht="12.75" thickBot="1" x14ac:dyDescent="0.25">
      <c r="A146" s="102"/>
      <c r="B146" s="272"/>
      <c r="C146" s="273"/>
      <c r="D146" s="273"/>
      <c r="E146" s="273"/>
      <c r="F146" s="273"/>
      <c r="G146" s="273"/>
      <c r="H146" s="273"/>
      <c r="I146" s="273"/>
      <c r="J146" s="273"/>
      <c r="K146" s="273"/>
      <c r="L146" s="273"/>
      <c r="M146" s="273"/>
      <c r="N146" s="274"/>
      <c r="O146" s="130"/>
      <c r="Q146" s="1"/>
      <c r="R146" s="1"/>
      <c r="S146" s="1"/>
    </row>
    <row r="147" spans="1:19" x14ac:dyDescent="0.2">
      <c r="B147" s="102"/>
      <c r="C147" s="102"/>
      <c r="D147" s="102"/>
      <c r="E147" s="102"/>
      <c r="F147" s="102"/>
      <c r="G147" s="102"/>
      <c r="H147" s="102"/>
      <c r="I147" s="102"/>
      <c r="J147" s="102"/>
      <c r="K147" s="102"/>
      <c r="L147" s="102"/>
      <c r="M147" s="102"/>
      <c r="N147" s="102"/>
      <c r="O147" s="130"/>
    </row>
    <row r="148" spans="1:19" x14ac:dyDescent="0.2">
      <c r="B148" s="101" t="s">
        <v>147</v>
      </c>
      <c r="C148" s="102"/>
      <c r="D148" s="102"/>
      <c r="E148" s="102"/>
      <c r="F148" s="102"/>
      <c r="G148" s="102"/>
      <c r="H148" s="102"/>
      <c r="I148" s="102"/>
      <c r="J148" s="102"/>
      <c r="K148" s="102"/>
      <c r="L148" s="102"/>
      <c r="M148" s="102"/>
      <c r="N148" s="102"/>
      <c r="O148" s="130"/>
    </row>
    <row r="153" spans="1:19" s="2" customFormat="1" x14ac:dyDescent="0.2">
      <c r="A153" s="102"/>
      <c r="B153" s="1"/>
      <c r="C153" s="1"/>
      <c r="D153" s="1"/>
      <c r="E153" s="1"/>
      <c r="F153" s="1"/>
      <c r="G153" s="1"/>
      <c r="H153" s="1"/>
      <c r="I153" s="1"/>
      <c r="J153" s="1"/>
      <c r="K153" s="1"/>
      <c r="L153" s="1"/>
      <c r="M153" s="1"/>
      <c r="N153" s="1"/>
      <c r="O153" s="14"/>
      <c r="Q153" s="1"/>
      <c r="R153" s="1"/>
      <c r="S153" s="1"/>
    </row>
    <row r="159" spans="1:19" x14ac:dyDescent="0.2">
      <c r="A159" s="103"/>
    </row>
    <row r="166" spans="2:3" ht="14.25" x14ac:dyDescent="0.2">
      <c r="B166" s="265"/>
      <c r="C166" s="265"/>
    </row>
    <row r="167" spans="2:3" ht="14.25" x14ac:dyDescent="0.2">
      <c r="B167" s="265"/>
      <c r="C167" s="265"/>
    </row>
    <row r="168" spans="2:3" ht="14.25" x14ac:dyDescent="0.2">
      <c r="B168" s="264"/>
      <c r="C168" s="264"/>
    </row>
    <row r="169" spans="2:3" ht="14.25" x14ac:dyDescent="0.2">
      <c r="B169" s="264"/>
      <c r="C169" s="264"/>
    </row>
    <row r="170" spans="2:3" ht="14.25" x14ac:dyDescent="0.2">
      <c r="B170" s="265"/>
      <c r="C170" s="265"/>
    </row>
  </sheetData>
  <mergeCells count="181">
    <mergeCell ref="L11:N11"/>
    <mergeCell ref="B12:D12"/>
    <mergeCell ref="B13:D13"/>
    <mergeCell ref="L4:M4"/>
    <mergeCell ref="F5:H5"/>
    <mergeCell ref="I5:K5"/>
    <mergeCell ref="L5:N5"/>
    <mergeCell ref="B6:D8"/>
    <mergeCell ref="B10:D10"/>
    <mergeCell ref="D2:D4"/>
    <mergeCell ref="E2:E4"/>
    <mergeCell ref="F2:G2"/>
    <mergeCell ref="I2:J2"/>
    <mergeCell ref="L2:M2"/>
    <mergeCell ref="F3:G3"/>
    <mergeCell ref="I3:J3"/>
    <mergeCell ref="L3:M3"/>
    <mergeCell ref="F4:G4"/>
    <mergeCell ref="I4:J4"/>
    <mergeCell ref="B14:D14"/>
    <mergeCell ref="B15:D15"/>
    <mergeCell ref="B16:D16"/>
    <mergeCell ref="B17:D17"/>
    <mergeCell ref="B18:D18"/>
    <mergeCell ref="B19:D19"/>
    <mergeCell ref="B11:D11"/>
    <mergeCell ref="F11:H11"/>
    <mergeCell ref="I11:K11"/>
    <mergeCell ref="B21:D21"/>
    <mergeCell ref="B22:D22"/>
    <mergeCell ref="B23:D23"/>
    <mergeCell ref="B24:D24"/>
    <mergeCell ref="B25:D25"/>
    <mergeCell ref="B26:D26"/>
    <mergeCell ref="F19:H19"/>
    <mergeCell ref="I19:K19"/>
    <mergeCell ref="L19:N19"/>
    <mergeCell ref="B20:D20"/>
    <mergeCell ref="F20:H20"/>
    <mergeCell ref="I20:K20"/>
    <mergeCell ref="L20:N20"/>
    <mergeCell ref="B30:D30"/>
    <mergeCell ref="B31:D31"/>
    <mergeCell ref="B32:D32"/>
    <mergeCell ref="B33:D33"/>
    <mergeCell ref="B34:D34"/>
    <mergeCell ref="B35:D35"/>
    <mergeCell ref="F26:H26"/>
    <mergeCell ref="I26:K26"/>
    <mergeCell ref="L26:N26"/>
    <mergeCell ref="B27:D27"/>
    <mergeCell ref="B28:D28"/>
    <mergeCell ref="B29:D29"/>
    <mergeCell ref="B39:D39"/>
    <mergeCell ref="B40:D40"/>
    <mergeCell ref="B41:D41"/>
    <mergeCell ref="B42:D42"/>
    <mergeCell ref="B43:D43"/>
    <mergeCell ref="B44:D44"/>
    <mergeCell ref="F35:H35"/>
    <mergeCell ref="I35:K35"/>
    <mergeCell ref="L35:N35"/>
    <mergeCell ref="B36:D36"/>
    <mergeCell ref="B37:D37"/>
    <mergeCell ref="B38:D38"/>
    <mergeCell ref="B51:D51"/>
    <mergeCell ref="B52:D52"/>
    <mergeCell ref="B53:D53"/>
    <mergeCell ref="B54:D54"/>
    <mergeCell ref="B55:D55"/>
    <mergeCell ref="B56:D56"/>
    <mergeCell ref="B45:D45"/>
    <mergeCell ref="B46:D46"/>
    <mergeCell ref="B47:D47"/>
    <mergeCell ref="B48:D48"/>
    <mergeCell ref="B49:D49"/>
    <mergeCell ref="B50:D50"/>
    <mergeCell ref="L63:N63"/>
    <mergeCell ref="B64:C64"/>
    <mergeCell ref="B65:C65"/>
    <mergeCell ref="B57:D57"/>
    <mergeCell ref="B58:D58"/>
    <mergeCell ref="B59:D59"/>
    <mergeCell ref="B60:D60"/>
    <mergeCell ref="B61:D61"/>
    <mergeCell ref="B62:D62"/>
    <mergeCell ref="B66:C66"/>
    <mergeCell ref="B67:C67"/>
    <mergeCell ref="B68:C68"/>
    <mergeCell ref="B69:C69"/>
    <mergeCell ref="B70:C70"/>
    <mergeCell ref="B71:C71"/>
    <mergeCell ref="B63:C63"/>
    <mergeCell ref="F63:H63"/>
    <mergeCell ref="I63:K63"/>
    <mergeCell ref="B78:B81"/>
    <mergeCell ref="C78:D78"/>
    <mergeCell ref="C79:D79"/>
    <mergeCell ref="C80:D80"/>
    <mergeCell ref="C81:D81"/>
    <mergeCell ref="B82:D82"/>
    <mergeCell ref="B72:C72"/>
    <mergeCell ref="B73:C73"/>
    <mergeCell ref="B74:C74"/>
    <mergeCell ref="B75:C75"/>
    <mergeCell ref="B76:D76"/>
    <mergeCell ref="B77:D77"/>
    <mergeCell ref="L86:N86"/>
    <mergeCell ref="B87:D87"/>
    <mergeCell ref="B88:D88"/>
    <mergeCell ref="B89:D89"/>
    <mergeCell ref="B90:D90"/>
    <mergeCell ref="B91:D91"/>
    <mergeCell ref="B83:D83"/>
    <mergeCell ref="B84:D84"/>
    <mergeCell ref="B85:D85"/>
    <mergeCell ref="B86:D86"/>
    <mergeCell ref="F86:H86"/>
    <mergeCell ref="I86:K86"/>
    <mergeCell ref="B92:D92"/>
    <mergeCell ref="B93:D93"/>
    <mergeCell ref="B94:D94"/>
    <mergeCell ref="B95:D95"/>
    <mergeCell ref="B96:B103"/>
    <mergeCell ref="C96:D96"/>
    <mergeCell ref="C97:D97"/>
    <mergeCell ref="C98:D98"/>
    <mergeCell ref="C99:D99"/>
    <mergeCell ref="C101:D101"/>
    <mergeCell ref="L107:N107"/>
    <mergeCell ref="B108:D108"/>
    <mergeCell ref="B109:D109"/>
    <mergeCell ref="B110:D110"/>
    <mergeCell ref="B111:D111"/>
    <mergeCell ref="B112:D112"/>
    <mergeCell ref="C102:D102"/>
    <mergeCell ref="C103:D103"/>
    <mergeCell ref="B104:D104"/>
    <mergeCell ref="B107:D107"/>
    <mergeCell ref="F107:H107"/>
    <mergeCell ref="I107:K107"/>
    <mergeCell ref="L118:N118"/>
    <mergeCell ref="B119:D119"/>
    <mergeCell ref="B120:D120"/>
    <mergeCell ref="B113:D113"/>
    <mergeCell ref="B114:D114"/>
    <mergeCell ref="F116:H116"/>
    <mergeCell ref="I116:K116"/>
    <mergeCell ref="L116:N116"/>
    <mergeCell ref="O116:O117"/>
    <mergeCell ref="B117:N117"/>
    <mergeCell ref="B121:D121"/>
    <mergeCell ref="B122:D122"/>
    <mergeCell ref="B123:D123"/>
    <mergeCell ref="B124:D124"/>
    <mergeCell ref="B125:D125"/>
    <mergeCell ref="B126:D126"/>
    <mergeCell ref="B118:D118"/>
    <mergeCell ref="F118:H118"/>
    <mergeCell ref="I118:K118"/>
    <mergeCell ref="B134:N134"/>
    <mergeCell ref="B135:N135"/>
    <mergeCell ref="B136:N136"/>
    <mergeCell ref="B137:N137"/>
    <mergeCell ref="B141:N141"/>
    <mergeCell ref="B142:N142"/>
    <mergeCell ref="B127:D127"/>
    <mergeCell ref="B128:D128"/>
    <mergeCell ref="B129:D129"/>
    <mergeCell ref="B130:D130"/>
    <mergeCell ref="B131:D131"/>
    <mergeCell ref="B133:N133"/>
    <mergeCell ref="B168:C168"/>
    <mergeCell ref="B169:C169"/>
    <mergeCell ref="B170:C170"/>
    <mergeCell ref="B143:N143"/>
    <mergeCell ref="B144:N144"/>
    <mergeCell ref="B145:N145"/>
    <mergeCell ref="B146:N146"/>
    <mergeCell ref="B166:C166"/>
    <mergeCell ref="B167:C167"/>
  </mergeCells>
  <pageMargins left="0.2" right="0.2" top="0.5" bottom="0.3" header="0.15" footer="0.3"/>
  <pageSetup scale="40" fitToHeight="0" orientation="landscape" r:id="rId1"/>
  <headerFooter>
    <oddHeader>&amp;L&amp;G&amp;CFormulas Overview - ILPA Reporting Template (v. 2.0) - Cells View (Simple)</oddHeader>
  </headerFooter>
  <rowBreaks count="1" manualBreakCount="1">
    <brk id="104" min="1" max="19"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09401-C32D-4BBF-8DAC-8F0CFBF08AC0}">
  <sheetPr>
    <pageSetUpPr fitToPage="1"/>
  </sheetPr>
  <dimension ref="A1:S170"/>
  <sheetViews>
    <sheetView showGridLines="0" zoomScale="80" zoomScaleNormal="80" workbookViewId="0">
      <pane xSplit="5" ySplit="8" topLeftCell="F9" activePane="bottomRight" state="frozen"/>
      <selection pane="topRight" activeCell="F1" sqref="F1"/>
      <selection pane="bottomLeft" activeCell="A9" sqref="A9"/>
      <selection pane="bottomRight" activeCell="F9" sqref="F9"/>
    </sheetView>
  </sheetViews>
  <sheetFormatPr defaultColWidth="9.28515625" defaultRowHeight="12" x14ac:dyDescent="0.2"/>
  <cols>
    <col min="1" max="1" width="2.140625" style="102" customWidth="1"/>
    <col min="2" max="2" width="37.5703125" style="1" customWidth="1"/>
    <col min="3" max="3" width="51.5703125" style="1" customWidth="1"/>
    <col min="4" max="4" width="24.5703125" style="1" customWidth="1"/>
    <col min="5" max="5" width="112.7109375" style="1" customWidth="1"/>
    <col min="6" max="6" width="17.140625" style="1" bestFit="1" customWidth="1"/>
    <col min="7" max="7" width="16.7109375" style="1" bestFit="1" customWidth="1"/>
    <col min="8" max="8" width="16.42578125" style="1" bestFit="1" customWidth="1"/>
    <col min="9" max="9" width="20.28515625" style="1" bestFit="1" customWidth="1"/>
    <col min="10" max="11" width="20.140625" style="1" bestFit="1" customWidth="1"/>
    <col min="12" max="12" width="17.7109375" style="1" bestFit="1" customWidth="1"/>
    <col min="13" max="13" width="18.140625" style="1" bestFit="1" customWidth="1"/>
    <col min="14" max="14" width="16.7109375" style="1" customWidth="1"/>
    <col min="15" max="15" width="5.140625" style="14" bestFit="1" customWidth="1"/>
    <col min="16" max="16" width="7.7109375" style="2" customWidth="1"/>
    <col min="17" max="19" width="12.28515625" style="1" customWidth="1"/>
    <col min="20" max="16384" width="9.28515625" style="1"/>
  </cols>
  <sheetData>
    <row r="1" spans="1:19" ht="1.5" customHeight="1" thickBot="1" x14ac:dyDescent="0.25">
      <c r="B1" s="102"/>
      <c r="C1" s="102"/>
      <c r="D1" s="102"/>
      <c r="E1" s="102"/>
      <c r="F1" s="102"/>
      <c r="G1" s="102"/>
      <c r="H1" s="102"/>
      <c r="I1" s="102"/>
      <c r="J1" s="102"/>
      <c r="K1" s="102"/>
      <c r="L1" s="102"/>
      <c r="M1" s="102"/>
      <c r="N1" s="102"/>
    </row>
    <row r="2" spans="1:19" ht="15" customHeight="1" x14ac:dyDescent="0.2">
      <c r="B2" s="102"/>
      <c r="C2" s="102"/>
      <c r="D2" s="408" t="s">
        <v>0</v>
      </c>
      <c r="E2" s="411" t="s">
        <v>254</v>
      </c>
      <c r="F2" s="414" t="s">
        <v>96</v>
      </c>
      <c r="G2" s="415"/>
      <c r="H2" s="218">
        <v>44615</v>
      </c>
      <c r="I2" s="416" t="s">
        <v>97</v>
      </c>
      <c r="J2" s="417"/>
      <c r="K2" s="122">
        <v>44696</v>
      </c>
      <c r="L2" s="418" t="s">
        <v>12</v>
      </c>
      <c r="M2" s="419"/>
      <c r="N2" s="216">
        <v>46023</v>
      </c>
      <c r="O2" s="130"/>
    </row>
    <row r="3" spans="1:19" ht="15" customHeight="1" x14ac:dyDescent="0.2">
      <c r="B3" s="102"/>
      <c r="C3" s="102"/>
      <c r="D3" s="409"/>
      <c r="E3" s="412"/>
      <c r="F3" s="420" t="s">
        <v>4</v>
      </c>
      <c r="G3" s="421"/>
      <c r="H3" s="123">
        <v>44696</v>
      </c>
      <c r="I3" s="420" t="s">
        <v>6</v>
      </c>
      <c r="J3" s="421"/>
      <c r="K3" s="123">
        <v>46660</v>
      </c>
      <c r="L3" s="422" t="s">
        <v>13</v>
      </c>
      <c r="M3" s="423"/>
      <c r="N3" s="214">
        <v>46113</v>
      </c>
      <c r="O3" s="130"/>
    </row>
    <row r="4" spans="1:19" ht="15.75" customHeight="1" thickBot="1" x14ac:dyDescent="0.25">
      <c r="A4" s="103"/>
      <c r="B4" s="102"/>
      <c r="C4" s="102"/>
      <c r="D4" s="410"/>
      <c r="E4" s="413"/>
      <c r="F4" s="424" t="s">
        <v>5</v>
      </c>
      <c r="G4" s="425"/>
      <c r="H4" s="124">
        <v>44834</v>
      </c>
      <c r="I4" s="424" t="s">
        <v>8</v>
      </c>
      <c r="J4" s="425"/>
      <c r="K4" s="124">
        <v>48487</v>
      </c>
      <c r="L4" s="398" t="s">
        <v>14</v>
      </c>
      <c r="M4" s="399"/>
      <c r="N4" s="210">
        <v>46203</v>
      </c>
      <c r="O4" s="130"/>
    </row>
    <row r="5" spans="1:19" ht="6.75" customHeight="1" thickBot="1" x14ac:dyDescent="0.25">
      <c r="B5" s="118"/>
      <c r="C5" s="118"/>
      <c r="D5" s="118"/>
      <c r="E5" s="118"/>
      <c r="F5" s="400"/>
      <c r="G5" s="400"/>
      <c r="H5" s="400"/>
      <c r="I5" s="400"/>
      <c r="J5" s="400"/>
      <c r="K5" s="400"/>
      <c r="L5" s="400"/>
      <c r="M5" s="400"/>
      <c r="N5" s="400"/>
      <c r="O5" s="130"/>
    </row>
    <row r="6" spans="1:19" ht="15" x14ac:dyDescent="0.2">
      <c r="B6" s="401" t="s">
        <v>1</v>
      </c>
      <c r="C6" s="402"/>
      <c r="D6" s="402"/>
      <c r="E6" s="175"/>
      <c r="F6" s="4" t="s">
        <v>2</v>
      </c>
      <c r="G6" s="5" t="s">
        <v>3</v>
      </c>
      <c r="H6" s="6" t="s">
        <v>98</v>
      </c>
      <c r="I6" s="4" t="s">
        <v>2</v>
      </c>
      <c r="J6" s="5" t="s">
        <v>3</v>
      </c>
      <c r="K6" s="6" t="s">
        <v>98</v>
      </c>
      <c r="L6" s="4" t="s">
        <v>2</v>
      </c>
      <c r="M6" s="5" t="s">
        <v>3</v>
      </c>
      <c r="N6" s="6" t="s">
        <v>98</v>
      </c>
      <c r="O6" s="130"/>
      <c r="Q6" s="3"/>
    </row>
    <row r="7" spans="1:19" ht="15" x14ac:dyDescent="0.2">
      <c r="B7" s="403"/>
      <c r="C7" s="404"/>
      <c r="D7" s="404"/>
      <c r="E7" s="176"/>
      <c r="F7" s="213">
        <f>N3</f>
        <v>46113</v>
      </c>
      <c r="G7" s="215">
        <f>N2</f>
        <v>46023</v>
      </c>
      <c r="H7" s="217">
        <f>H2</f>
        <v>44615</v>
      </c>
      <c r="I7" s="213">
        <f>N3</f>
        <v>46113</v>
      </c>
      <c r="J7" s="215">
        <f>N2</f>
        <v>46023</v>
      </c>
      <c r="K7" s="217">
        <f>H2</f>
        <v>44615</v>
      </c>
      <c r="L7" s="213">
        <f>N3</f>
        <v>46113</v>
      </c>
      <c r="M7" s="215">
        <f>N2</f>
        <v>46023</v>
      </c>
      <c r="N7" s="217">
        <f>H2</f>
        <v>44615</v>
      </c>
      <c r="O7" s="219" t="s">
        <v>99</v>
      </c>
      <c r="P7" s="10"/>
      <c r="Q7" s="3"/>
    </row>
    <row r="8" spans="1:19" ht="15.75" thickBot="1" x14ac:dyDescent="0.25">
      <c r="B8" s="405"/>
      <c r="C8" s="406"/>
      <c r="D8" s="406"/>
      <c r="E8" s="177"/>
      <c r="F8" s="209">
        <f t="shared" ref="F8:N8" si="0">$N$4</f>
        <v>46203</v>
      </c>
      <c r="G8" s="211">
        <f t="shared" si="0"/>
        <v>46203</v>
      </c>
      <c r="H8" s="212">
        <f t="shared" si="0"/>
        <v>46203</v>
      </c>
      <c r="I8" s="209">
        <f t="shared" si="0"/>
        <v>46203</v>
      </c>
      <c r="J8" s="211">
        <f t="shared" si="0"/>
        <v>46203</v>
      </c>
      <c r="K8" s="212">
        <f t="shared" si="0"/>
        <v>46203</v>
      </c>
      <c r="L8" s="209">
        <f t="shared" si="0"/>
        <v>46203</v>
      </c>
      <c r="M8" s="211">
        <f t="shared" si="0"/>
        <v>46203</v>
      </c>
      <c r="N8" s="212">
        <f t="shared" si="0"/>
        <v>46203</v>
      </c>
      <c r="O8" s="219" t="s">
        <v>99</v>
      </c>
      <c r="P8" s="10"/>
      <c r="Q8" s="3"/>
    </row>
    <row r="9" spans="1:19" ht="7.5" customHeight="1" x14ac:dyDescent="0.2">
      <c r="B9" s="119"/>
      <c r="C9" s="119"/>
      <c r="D9" s="119"/>
      <c r="E9" s="190"/>
      <c r="F9" s="133"/>
      <c r="G9" s="120"/>
      <c r="H9" s="120"/>
      <c r="I9" s="120"/>
      <c r="J9" s="120"/>
      <c r="K9" s="120"/>
      <c r="L9" s="120"/>
      <c r="M9" s="120"/>
      <c r="N9" s="135"/>
      <c r="O9" s="130"/>
      <c r="Q9" s="3"/>
    </row>
    <row r="10" spans="1:19" ht="15" thickBot="1" x14ac:dyDescent="0.25">
      <c r="B10" s="407" t="s">
        <v>7</v>
      </c>
      <c r="C10" s="407"/>
      <c r="D10" s="407"/>
      <c r="E10" s="191"/>
      <c r="F10" s="134"/>
      <c r="G10" s="121"/>
      <c r="H10" s="121"/>
      <c r="I10" s="121"/>
      <c r="J10" s="121"/>
      <c r="K10" s="121"/>
      <c r="L10" s="121"/>
      <c r="M10" s="121"/>
      <c r="N10" s="136"/>
      <c r="O10" s="130"/>
      <c r="Q10" s="3"/>
    </row>
    <row r="11" spans="1:19" s="15" customFormat="1" ht="39.950000000000003" customHeight="1" thickBot="1" x14ac:dyDescent="0.3">
      <c r="A11" s="104"/>
      <c r="B11" s="392" t="s">
        <v>100</v>
      </c>
      <c r="C11" s="393"/>
      <c r="D11" s="393"/>
      <c r="E11" s="178"/>
      <c r="F11" s="316" t="s">
        <v>9</v>
      </c>
      <c r="G11" s="317"/>
      <c r="H11" s="318"/>
      <c r="I11" s="394" t="s">
        <v>10</v>
      </c>
      <c r="J11" s="394"/>
      <c r="K11" s="395"/>
      <c r="L11" s="317" t="s">
        <v>11</v>
      </c>
      <c r="M11" s="317"/>
      <c r="N11" s="318"/>
      <c r="O11" s="130"/>
      <c r="P11" s="14"/>
    </row>
    <row r="12" spans="1:19" ht="15.75" x14ac:dyDescent="0.2">
      <c r="B12" s="396" t="s">
        <v>101</v>
      </c>
      <c r="C12" s="397"/>
      <c r="D12" s="397"/>
      <c r="E12" s="243" t="s">
        <v>148</v>
      </c>
      <c r="F12" s="147">
        <v>45067000</v>
      </c>
      <c r="G12" s="146">
        <v>38196000</v>
      </c>
      <c r="H12" s="148">
        <v>0</v>
      </c>
      <c r="I12" s="146">
        <v>2495281787</v>
      </c>
      <c r="J12" s="146">
        <v>2163081300</v>
      </c>
      <c r="K12" s="148">
        <v>0</v>
      </c>
      <c r="L12" s="146">
        <v>338710198</v>
      </c>
      <c r="M12" s="146">
        <v>275725401</v>
      </c>
      <c r="N12" s="148">
        <v>0</v>
      </c>
      <c r="O12" s="229"/>
      <c r="P12" s="16"/>
      <c r="Q12" s="17"/>
      <c r="R12" s="17"/>
      <c r="S12" s="18"/>
    </row>
    <row r="13" spans="1:19" x14ac:dyDescent="0.2">
      <c r="B13" s="389" t="s">
        <v>102</v>
      </c>
      <c r="C13" s="276"/>
      <c r="D13" s="276"/>
      <c r="E13" s="195" t="s">
        <v>279</v>
      </c>
      <c r="F13" s="19">
        <v>0</v>
      </c>
      <c r="G13" s="20">
        <v>5000000</v>
      </c>
      <c r="H13" s="21">
        <v>35000000</v>
      </c>
      <c r="I13" s="20">
        <v>0</v>
      </c>
      <c r="J13" s="20">
        <v>250375000</v>
      </c>
      <c r="K13" s="21">
        <v>1752625000</v>
      </c>
      <c r="L13" s="20">
        <v>0</v>
      </c>
      <c r="M13" s="20">
        <v>375000</v>
      </c>
      <c r="N13" s="21">
        <v>2625000</v>
      </c>
      <c r="O13" s="130"/>
      <c r="Q13" s="17"/>
      <c r="R13" s="17"/>
      <c r="S13" s="18"/>
    </row>
    <row r="14" spans="1:19" x14ac:dyDescent="0.2">
      <c r="B14" s="389" t="s">
        <v>103</v>
      </c>
      <c r="C14" s="276"/>
      <c r="D14" s="276"/>
      <c r="E14" s="195" t="s">
        <v>149</v>
      </c>
      <c r="F14" s="169">
        <v>-1250000</v>
      </c>
      <c r="G14" s="22">
        <v>-5000000</v>
      </c>
      <c r="H14" s="23">
        <v>-19000000</v>
      </c>
      <c r="I14" s="20">
        <v>-62593750</v>
      </c>
      <c r="J14" s="20">
        <v>-250375000</v>
      </c>
      <c r="K14" s="21">
        <v>-1452175000</v>
      </c>
      <c r="L14" s="22">
        <v>-2593750</v>
      </c>
      <c r="M14" s="22">
        <v>-12875000</v>
      </c>
      <c r="N14" s="23">
        <v>-77175000</v>
      </c>
      <c r="O14" s="130"/>
      <c r="Q14" s="17"/>
      <c r="R14" s="17"/>
      <c r="S14" s="18"/>
    </row>
    <row r="15" spans="1:19" x14ac:dyDescent="0.2">
      <c r="B15" s="389" t="s">
        <v>15</v>
      </c>
      <c r="C15" s="276"/>
      <c r="D15" s="276"/>
      <c r="E15" s="195" t="s">
        <v>150</v>
      </c>
      <c r="F15" s="169">
        <v>0</v>
      </c>
      <c r="G15" s="22">
        <v>0</v>
      </c>
      <c r="H15" s="23">
        <v>0</v>
      </c>
      <c r="I15" s="20">
        <v>0</v>
      </c>
      <c r="J15" s="20">
        <v>0</v>
      </c>
      <c r="K15" s="21">
        <v>0</v>
      </c>
      <c r="L15" s="22">
        <v>0</v>
      </c>
      <c r="M15" s="22">
        <v>0</v>
      </c>
      <c r="N15" s="23">
        <v>0</v>
      </c>
      <c r="O15" s="130"/>
      <c r="Q15" s="17"/>
      <c r="R15" s="17"/>
      <c r="S15" s="18"/>
    </row>
    <row r="16" spans="1:19" x14ac:dyDescent="0.2">
      <c r="B16" s="389" t="s">
        <v>16</v>
      </c>
      <c r="C16" s="276"/>
      <c r="D16" s="276"/>
      <c r="E16" s="195" t="s">
        <v>151</v>
      </c>
      <c r="F16" s="169">
        <v>0</v>
      </c>
      <c r="G16" s="22">
        <v>0</v>
      </c>
      <c r="H16" s="23">
        <v>-40000</v>
      </c>
      <c r="I16" s="20">
        <v>0</v>
      </c>
      <c r="J16" s="20">
        <v>0</v>
      </c>
      <c r="K16" s="21">
        <v>-2000000</v>
      </c>
      <c r="L16" s="22">
        <v>0</v>
      </c>
      <c r="M16" s="22">
        <v>0</v>
      </c>
      <c r="N16" s="23">
        <v>0</v>
      </c>
      <c r="O16" s="130"/>
      <c r="Q16" s="17"/>
      <c r="R16" s="17"/>
      <c r="S16" s="18"/>
    </row>
    <row r="17" spans="1:19" x14ac:dyDescent="0.2">
      <c r="A17" s="103"/>
      <c r="B17" s="390" t="s">
        <v>17</v>
      </c>
      <c r="C17" s="391"/>
      <c r="D17" s="391"/>
      <c r="E17" s="195" t="s">
        <v>152</v>
      </c>
      <c r="F17" s="169">
        <v>0</v>
      </c>
      <c r="G17" s="22">
        <v>0</v>
      </c>
      <c r="H17" s="23">
        <v>0</v>
      </c>
      <c r="I17" s="20">
        <v>0</v>
      </c>
      <c r="J17" s="20">
        <v>0</v>
      </c>
      <c r="K17" s="21">
        <v>0</v>
      </c>
      <c r="L17" s="22">
        <v>0</v>
      </c>
      <c r="M17" s="22">
        <v>0</v>
      </c>
      <c r="N17" s="23">
        <v>0</v>
      </c>
      <c r="O17" s="130"/>
      <c r="Q17" s="17"/>
      <c r="R17" s="17"/>
      <c r="S17" s="18"/>
    </row>
    <row r="18" spans="1:19" ht="15" customHeight="1" thickBot="1" x14ac:dyDescent="0.25">
      <c r="B18" s="321" t="s">
        <v>18</v>
      </c>
      <c r="C18" s="322"/>
      <c r="D18" s="322"/>
      <c r="E18" s="196" t="s">
        <v>187</v>
      </c>
      <c r="F18" s="24">
        <f>SUM(F13:F17)</f>
        <v>-1250000</v>
      </c>
      <c r="G18" s="25">
        <f t="shared" ref="G18:N18" si="1">SUM(G13:G17)</f>
        <v>0</v>
      </c>
      <c r="H18" s="26">
        <f t="shared" si="1"/>
        <v>15960000</v>
      </c>
      <c r="I18" s="25">
        <f t="shared" si="1"/>
        <v>-62593750</v>
      </c>
      <c r="J18" s="25">
        <f t="shared" si="1"/>
        <v>0</v>
      </c>
      <c r="K18" s="26">
        <f t="shared" si="1"/>
        <v>298450000</v>
      </c>
      <c r="L18" s="25">
        <f t="shared" si="1"/>
        <v>-2593750</v>
      </c>
      <c r="M18" s="25">
        <f t="shared" si="1"/>
        <v>-12500000</v>
      </c>
      <c r="N18" s="26">
        <f t="shared" si="1"/>
        <v>-74550000</v>
      </c>
      <c r="O18" s="219" t="s">
        <v>99</v>
      </c>
      <c r="Q18" s="17"/>
      <c r="R18" s="17"/>
      <c r="S18" s="18"/>
    </row>
    <row r="19" spans="1:19" ht="15" customHeight="1" thickBot="1" x14ac:dyDescent="0.25">
      <c r="B19" s="292" t="s">
        <v>19</v>
      </c>
      <c r="C19" s="293"/>
      <c r="D19" s="293"/>
      <c r="E19" s="222"/>
      <c r="F19" s="385"/>
      <c r="G19" s="381"/>
      <c r="H19" s="382"/>
      <c r="I19" s="381"/>
      <c r="J19" s="381"/>
      <c r="K19" s="381"/>
      <c r="L19" s="381"/>
      <c r="M19" s="381"/>
      <c r="N19" s="382"/>
      <c r="O19" s="130"/>
      <c r="Q19" s="17"/>
      <c r="R19" s="17"/>
      <c r="S19" s="18"/>
    </row>
    <row r="20" spans="1:19" ht="15" customHeight="1" thickBot="1" x14ac:dyDescent="0.25">
      <c r="A20" s="105"/>
      <c r="B20" s="346" t="s">
        <v>20</v>
      </c>
      <c r="C20" s="347"/>
      <c r="D20" s="347"/>
      <c r="E20" s="192"/>
      <c r="F20" s="386"/>
      <c r="G20" s="387"/>
      <c r="H20" s="388"/>
      <c r="I20" s="387"/>
      <c r="J20" s="387"/>
      <c r="K20" s="387"/>
      <c r="L20" s="387"/>
      <c r="M20" s="387"/>
      <c r="N20" s="388"/>
      <c r="O20" s="130"/>
      <c r="Q20" s="17"/>
      <c r="R20" s="17"/>
      <c r="S20" s="18"/>
    </row>
    <row r="21" spans="1:19" x14ac:dyDescent="0.2">
      <c r="A21" s="106"/>
      <c r="B21" s="309" t="s">
        <v>21</v>
      </c>
      <c r="C21" s="310"/>
      <c r="D21" s="310"/>
      <c r="E21" s="195" t="s">
        <v>280</v>
      </c>
      <c r="F21" s="19">
        <v>-187500</v>
      </c>
      <c r="G21" s="20">
        <v>-750000</v>
      </c>
      <c r="H21" s="21">
        <v>-6625000</v>
      </c>
      <c r="I21" s="20">
        <v>-9375000</v>
      </c>
      <c r="J21" s="20">
        <v>-37500000</v>
      </c>
      <c r="K21" s="21">
        <v>-331250000</v>
      </c>
      <c r="L21" s="19">
        <v>0</v>
      </c>
      <c r="M21" s="20">
        <v>0</v>
      </c>
      <c r="N21" s="21">
        <v>0</v>
      </c>
      <c r="O21" s="130"/>
      <c r="Q21" s="17"/>
      <c r="R21" s="17"/>
      <c r="S21" s="18"/>
    </row>
    <row r="22" spans="1:19" x14ac:dyDescent="0.2">
      <c r="A22" s="105"/>
      <c r="B22" s="336" t="s">
        <v>22</v>
      </c>
      <c r="C22" s="337"/>
      <c r="D22" s="337"/>
      <c r="E22" s="195" t="s">
        <v>157</v>
      </c>
      <c r="F22" s="19">
        <v>0</v>
      </c>
      <c r="G22" s="20">
        <v>0</v>
      </c>
      <c r="H22" s="21">
        <v>0</v>
      </c>
      <c r="I22" s="20">
        <v>0</v>
      </c>
      <c r="J22" s="20">
        <v>0</v>
      </c>
      <c r="K22" s="21">
        <v>0</v>
      </c>
      <c r="L22" s="19">
        <v>0</v>
      </c>
      <c r="M22" s="20">
        <v>0</v>
      </c>
      <c r="N22" s="21">
        <v>0</v>
      </c>
      <c r="O22" s="130"/>
      <c r="Q22" s="17"/>
      <c r="R22" s="17"/>
      <c r="S22" s="18"/>
    </row>
    <row r="23" spans="1:19" x14ac:dyDescent="0.2">
      <c r="A23" s="105"/>
      <c r="B23" s="336" t="s">
        <v>23</v>
      </c>
      <c r="C23" s="337"/>
      <c r="D23" s="337"/>
      <c r="E23" s="195" t="s">
        <v>158</v>
      </c>
      <c r="F23" s="19">
        <v>0</v>
      </c>
      <c r="G23" s="20">
        <v>7500</v>
      </c>
      <c r="H23" s="21">
        <v>25000</v>
      </c>
      <c r="I23" s="20">
        <v>0</v>
      </c>
      <c r="J23" s="20">
        <v>375000</v>
      </c>
      <c r="K23" s="21">
        <v>1250000</v>
      </c>
      <c r="L23" s="19">
        <v>0</v>
      </c>
      <c r="M23" s="20">
        <v>0</v>
      </c>
      <c r="N23" s="21">
        <v>0</v>
      </c>
      <c r="O23" s="130"/>
      <c r="Q23" s="17"/>
      <c r="R23" s="17"/>
      <c r="S23" s="18"/>
    </row>
    <row r="24" spans="1:19" x14ac:dyDescent="0.2">
      <c r="A24" s="105"/>
      <c r="B24" s="383" t="s">
        <v>24</v>
      </c>
      <c r="C24" s="384"/>
      <c r="D24" s="384"/>
      <c r="E24" s="195" t="s">
        <v>153</v>
      </c>
      <c r="F24" s="19">
        <v>82600</v>
      </c>
      <c r="G24" s="20">
        <v>346500</v>
      </c>
      <c r="H24" s="21">
        <v>1538521</v>
      </c>
      <c r="I24" s="20">
        <v>4140600</v>
      </c>
      <c r="J24" s="20">
        <v>19227400</v>
      </c>
      <c r="K24" s="21">
        <v>82424249</v>
      </c>
      <c r="L24" s="19">
        <v>0</v>
      </c>
      <c r="M24" s="20">
        <v>0</v>
      </c>
      <c r="N24" s="21">
        <v>0</v>
      </c>
      <c r="O24" s="130"/>
      <c r="Q24" s="17"/>
      <c r="R24" s="17"/>
      <c r="S24" s="18"/>
    </row>
    <row r="25" spans="1:19" ht="12.75" thickBot="1" x14ac:dyDescent="0.25">
      <c r="A25" s="105"/>
      <c r="B25" s="309" t="s">
        <v>104</v>
      </c>
      <c r="C25" s="310"/>
      <c r="D25" s="310"/>
      <c r="E25" s="196" t="s">
        <v>154</v>
      </c>
      <c r="F25" s="29">
        <f>SUM(F21:F24)</f>
        <v>-104900</v>
      </c>
      <c r="G25" s="28">
        <f t="shared" ref="G25:N25" si="2">SUM(G21:G24)</f>
        <v>-396000</v>
      </c>
      <c r="H25" s="30">
        <f t="shared" si="2"/>
        <v>-5061479</v>
      </c>
      <c r="I25" s="28">
        <f t="shared" si="2"/>
        <v>-5234400</v>
      </c>
      <c r="J25" s="28">
        <f t="shared" si="2"/>
        <v>-17897600</v>
      </c>
      <c r="K25" s="30">
        <f t="shared" si="2"/>
        <v>-247575751</v>
      </c>
      <c r="L25" s="29">
        <f t="shared" si="2"/>
        <v>0</v>
      </c>
      <c r="M25" s="28">
        <f t="shared" si="2"/>
        <v>0</v>
      </c>
      <c r="N25" s="30">
        <f t="shared" si="2"/>
        <v>0</v>
      </c>
      <c r="O25" s="219" t="s">
        <v>99</v>
      </c>
      <c r="Q25" s="17"/>
      <c r="R25" s="17"/>
      <c r="S25" s="18"/>
    </row>
    <row r="26" spans="1:19" ht="15" customHeight="1" thickBot="1" x14ac:dyDescent="0.25">
      <c r="A26" s="103"/>
      <c r="B26" s="346" t="s">
        <v>25</v>
      </c>
      <c r="C26" s="347"/>
      <c r="D26" s="347"/>
      <c r="E26" s="193"/>
      <c r="F26" s="380"/>
      <c r="G26" s="376"/>
      <c r="H26" s="377"/>
      <c r="I26" s="381"/>
      <c r="J26" s="381"/>
      <c r="K26" s="381"/>
      <c r="L26" s="381"/>
      <c r="M26" s="381"/>
      <c r="N26" s="382"/>
      <c r="O26" s="130"/>
      <c r="Q26" s="17"/>
      <c r="R26" s="17"/>
      <c r="S26" s="18"/>
    </row>
    <row r="27" spans="1:19" x14ac:dyDescent="0.2">
      <c r="A27" s="107"/>
      <c r="B27" s="363" t="s">
        <v>105</v>
      </c>
      <c r="C27" s="364"/>
      <c r="D27" s="364"/>
      <c r="E27" s="199" t="s">
        <v>281</v>
      </c>
      <c r="F27" s="19">
        <v>-500</v>
      </c>
      <c r="G27" s="20">
        <v>-1000</v>
      </c>
      <c r="H27" s="21">
        <v>-7000</v>
      </c>
      <c r="I27" s="32">
        <v>-25000</v>
      </c>
      <c r="J27" s="32">
        <v>-50000</v>
      </c>
      <c r="K27" s="33">
        <v>-350000</v>
      </c>
      <c r="L27" s="32">
        <v>0</v>
      </c>
      <c r="M27" s="32">
        <v>0</v>
      </c>
      <c r="N27" s="33">
        <v>0</v>
      </c>
      <c r="O27" s="130"/>
      <c r="Q27" s="17"/>
      <c r="R27" s="17"/>
      <c r="S27" s="18"/>
    </row>
    <row r="28" spans="1:19" x14ac:dyDescent="0.2">
      <c r="A28" s="107"/>
      <c r="B28" s="363" t="s">
        <v>106</v>
      </c>
      <c r="C28" s="364"/>
      <c r="D28" s="364"/>
      <c r="E28" s="199" t="s">
        <v>155</v>
      </c>
      <c r="F28" s="19">
        <v>-250</v>
      </c>
      <c r="G28" s="20">
        <v>-500</v>
      </c>
      <c r="H28" s="21">
        <v>-3500</v>
      </c>
      <c r="I28" s="20">
        <v>-12500</v>
      </c>
      <c r="J28" s="20">
        <v>-25000</v>
      </c>
      <c r="K28" s="21">
        <v>-175000</v>
      </c>
      <c r="L28" s="20">
        <v>0</v>
      </c>
      <c r="M28" s="20">
        <v>0</v>
      </c>
      <c r="N28" s="21">
        <v>0</v>
      </c>
      <c r="O28" s="130"/>
      <c r="Q28" s="17"/>
      <c r="R28" s="17"/>
      <c r="S28" s="18"/>
    </row>
    <row r="29" spans="1:19" ht="12" customHeight="1" x14ac:dyDescent="0.2">
      <c r="A29" s="107"/>
      <c r="B29" s="363" t="s">
        <v>107</v>
      </c>
      <c r="C29" s="364"/>
      <c r="D29" s="364"/>
      <c r="E29" s="199" t="s">
        <v>156</v>
      </c>
      <c r="F29" s="19">
        <v>-250</v>
      </c>
      <c r="G29" s="20">
        <v>-500</v>
      </c>
      <c r="H29" s="21">
        <v>-3500</v>
      </c>
      <c r="I29" s="20">
        <v>-12500</v>
      </c>
      <c r="J29" s="20">
        <v>-25000</v>
      </c>
      <c r="K29" s="21">
        <v>-175000</v>
      </c>
      <c r="L29" s="20">
        <v>0</v>
      </c>
      <c r="M29" s="20">
        <v>0</v>
      </c>
      <c r="N29" s="21">
        <v>0</v>
      </c>
      <c r="O29" s="130"/>
      <c r="Q29" s="17"/>
      <c r="R29" s="17"/>
      <c r="S29" s="18"/>
    </row>
    <row r="30" spans="1:19" x14ac:dyDescent="0.2">
      <c r="A30" s="107"/>
      <c r="B30" s="363" t="s">
        <v>108</v>
      </c>
      <c r="C30" s="364"/>
      <c r="D30" s="364"/>
      <c r="E30" s="199" t="s">
        <v>159</v>
      </c>
      <c r="F30" s="19">
        <v>-250</v>
      </c>
      <c r="G30" s="20">
        <v>-500</v>
      </c>
      <c r="H30" s="21">
        <v>-3500</v>
      </c>
      <c r="I30" s="20">
        <v>-12500</v>
      </c>
      <c r="J30" s="20">
        <v>-25000</v>
      </c>
      <c r="K30" s="21">
        <v>-175000</v>
      </c>
      <c r="L30" s="20">
        <v>0</v>
      </c>
      <c r="M30" s="20">
        <v>0</v>
      </c>
      <c r="N30" s="21">
        <v>0</v>
      </c>
      <c r="O30" s="130"/>
      <c r="Q30" s="17"/>
      <c r="R30" s="17"/>
      <c r="S30" s="18"/>
    </row>
    <row r="31" spans="1:19" x14ac:dyDescent="0.2">
      <c r="A31" s="107"/>
      <c r="B31" s="340" t="s">
        <v>109</v>
      </c>
      <c r="C31" s="341"/>
      <c r="D31" s="341"/>
      <c r="E31" s="195" t="s">
        <v>160</v>
      </c>
      <c r="F31" s="19">
        <v>0</v>
      </c>
      <c r="G31" s="20">
        <v>0</v>
      </c>
      <c r="H31" s="21">
        <v>0</v>
      </c>
      <c r="I31" s="20">
        <v>0</v>
      </c>
      <c r="J31" s="20">
        <v>0</v>
      </c>
      <c r="K31" s="21">
        <v>0</v>
      </c>
      <c r="L31" s="20">
        <v>0</v>
      </c>
      <c r="M31" s="20">
        <v>0</v>
      </c>
      <c r="N31" s="21">
        <v>0</v>
      </c>
      <c r="O31" s="130"/>
      <c r="Q31" s="17"/>
      <c r="R31" s="17"/>
      <c r="S31" s="18"/>
    </row>
    <row r="32" spans="1:19" x14ac:dyDescent="0.2">
      <c r="A32" s="107"/>
      <c r="B32" s="309" t="s">
        <v>26</v>
      </c>
      <c r="C32" s="310"/>
      <c r="D32" s="310"/>
      <c r="E32" s="196" t="s">
        <v>161</v>
      </c>
      <c r="F32" s="36">
        <f>SUM(F27:F31)</f>
        <v>-1250</v>
      </c>
      <c r="G32" s="37">
        <f t="shared" ref="G32:N32" si="3">SUM(G27:G31)</f>
        <v>-2500</v>
      </c>
      <c r="H32" s="38">
        <f t="shared" si="3"/>
        <v>-17500</v>
      </c>
      <c r="I32" s="37">
        <f t="shared" si="3"/>
        <v>-62500</v>
      </c>
      <c r="J32" s="37">
        <f t="shared" si="3"/>
        <v>-125000</v>
      </c>
      <c r="K32" s="38">
        <f t="shared" si="3"/>
        <v>-875000</v>
      </c>
      <c r="L32" s="37">
        <f t="shared" si="3"/>
        <v>0</v>
      </c>
      <c r="M32" s="37">
        <f t="shared" si="3"/>
        <v>0</v>
      </c>
      <c r="N32" s="38">
        <f t="shared" si="3"/>
        <v>0</v>
      </c>
      <c r="O32" s="219" t="s">
        <v>99</v>
      </c>
      <c r="Q32" s="17"/>
      <c r="R32" s="17"/>
      <c r="S32" s="18"/>
    </row>
    <row r="33" spans="1:19" x14ac:dyDescent="0.2">
      <c r="A33" s="107"/>
      <c r="B33" s="340" t="s">
        <v>27</v>
      </c>
      <c r="C33" s="341"/>
      <c r="D33" s="341"/>
      <c r="E33" s="195" t="s">
        <v>162</v>
      </c>
      <c r="F33" s="19">
        <v>0</v>
      </c>
      <c r="G33" s="20">
        <v>0</v>
      </c>
      <c r="H33" s="21">
        <v>0</v>
      </c>
      <c r="I33" s="20">
        <v>0</v>
      </c>
      <c r="J33" s="20">
        <v>0</v>
      </c>
      <c r="K33" s="21">
        <v>0</v>
      </c>
      <c r="L33" s="20">
        <v>0</v>
      </c>
      <c r="M33" s="20">
        <v>0</v>
      </c>
      <c r="N33" s="21">
        <v>0</v>
      </c>
      <c r="O33" s="130"/>
      <c r="Q33" s="17"/>
      <c r="R33" s="17"/>
      <c r="S33" s="18"/>
    </row>
    <row r="34" spans="1:19" ht="24.75" thickBot="1" x14ac:dyDescent="0.25">
      <c r="A34" s="107"/>
      <c r="B34" s="378" t="s">
        <v>110</v>
      </c>
      <c r="C34" s="379"/>
      <c r="D34" s="379"/>
      <c r="E34" s="200" t="s">
        <v>214</v>
      </c>
      <c r="F34" s="29">
        <f>SUM(F32:F33)</f>
        <v>-1250</v>
      </c>
      <c r="G34" s="28">
        <f t="shared" ref="G34:N34" si="4">SUM(G32:G33)</f>
        <v>-2500</v>
      </c>
      <c r="H34" s="30">
        <f t="shared" si="4"/>
        <v>-17500</v>
      </c>
      <c r="I34" s="28">
        <f t="shared" si="4"/>
        <v>-62500</v>
      </c>
      <c r="J34" s="28">
        <f t="shared" si="4"/>
        <v>-125000</v>
      </c>
      <c r="K34" s="30">
        <f t="shared" si="4"/>
        <v>-875000</v>
      </c>
      <c r="L34" s="28">
        <f t="shared" si="4"/>
        <v>0</v>
      </c>
      <c r="M34" s="28">
        <f t="shared" si="4"/>
        <v>0</v>
      </c>
      <c r="N34" s="30">
        <f t="shared" si="4"/>
        <v>0</v>
      </c>
      <c r="O34" s="219" t="s">
        <v>99</v>
      </c>
      <c r="Q34" s="17"/>
      <c r="R34" s="17"/>
      <c r="S34" s="18"/>
    </row>
    <row r="35" spans="1:19" s="27" customFormat="1" ht="15" customHeight="1" thickBot="1" x14ac:dyDescent="0.25">
      <c r="A35" s="103"/>
      <c r="B35" s="346" t="s">
        <v>111</v>
      </c>
      <c r="C35" s="347"/>
      <c r="D35" s="347"/>
      <c r="E35" s="193"/>
      <c r="F35" s="373"/>
      <c r="G35" s="374"/>
      <c r="H35" s="375"/>
      <c r="I35" s="376"/>
      <c r="J35" s="376"/>
      <c r="K35" s="376"/>
      <c r="L35" s="376"/>
      <c r="M35" s="376"/>
      <c r="N35" s="377"/>
      <c r="O35" s="130"/>
      <c r="P35" s="2"/>
      <c r="Q35" s="39"/>
      <c r="R35" s="39"/>
      <c r="S35" s="40"/>
    </row>
    <row r="36" spans="1:19" s="27" customFormat="1" x14ac:dyDescent="0.2">
      <c r="A36" s="107"/>
      <c r="B36" s="363" t="s">
        <v>112</v>
      </c>
      <c r="C36" s="364"/>
      <c r="D36" s="364"/>
      <c r="E36" s="199" t="s">
        <v>282</v>
      </c>
      <c r="F36" s="41">
        <v>-1000</v>
      </c>
      <c r="G36" s="34">
        <v>-2500</v>
      </c>
      <c r="H36" s="35">
        <v>-27000</v>
      </c>
      <c r="I36" s="34">
        <v>-50000</v>
      </c>
      <c r="J36" s="34">
        <v>-125000</v>
      </c>
      <c r="K36" s="34">
        <v>-1350000</v>
      </c>
      <c r="L36" s="97">
        <v>-1000</v>
      </c>
      <c r="M36" s="98">
        <v>-2500</v>
      </c>
      <c r="N36" s="99">
        <v>-27000</v>
      </c>
      <c r="O36" s="130"/>
      <c r="P36" s="2"/>
      <c r="Q36" s="39"/>
      <c r="R36" s="39"/>
      <c r="S36" s="40"/>
    </row>
    <row r="37" spans="1:19" s="27" customFormat="1" x14ac:dyDescent="0.2">
      <c r="A37" s="107"/>
      <c r="B37" s="363" t="s">
        <v>28</v>
      </c>
      <c r="C37" s="364"/>
      <c r="D37" s="364"/>
      <c r="E37" s="199" t="s">
        <v>163</v>
      </c>
      <c r="F37" s="41">
        <v>-2000</v>
      </c>
      <c r="G37" s="34">
        <v>-5000</v>
      </c>
      <c r="H37" s="35">
        <v>-58000</v>
      </c>
      <c r="I37" s="34">
        <v>-100000</v>
      </c>
      <c r="J37" s="34">
        <v>-200000</v>
      </c>
      <c r="K37" s="34">
        <v>-2600000</v>
      </c>
      <c r="L37" s="41">
        <v>-2000</v>
      </c>
      <c r="M37" s="34">
        <v>-5000</v>
      </c>
      <c r="N37" s="35">
        <v>-58000</v>
      </c>
      <c r="O37" s="130"/>
      <c r="P37" s="2"/>
      <c r="Q37" s="39"/>
      <c r="R37" s="39"/>
      <c r="S37" s="40"/>
    </row>
    <row r="38" spans="1:19" s="27" customFormat="1" x14ac:dyDescent="0.2">
      <c r="A38" s="107"/>
      <c r="B38" s="363" t="s">
        <v>29</v>
      </c>
      <c r="C38" s="364"/>
      <c r="D38" s="364"/>
      <c r="E38" s="199" t="s">
        <v>164</v>
      </c>
      <c r="F38" s="41">
        <v>0</v>
      </c>
      <c r="G38" s="34">
        <v>0</v>
      </c>
      <c r="H38" s="35">
        <v>0</v>
      </c>
      <c r="I38" s="34">
        <v>0</v>
      </c>
      <c r="J38" s="34">
        <v>0</v>
      </c>
      <c r="K38" s="34">
        <v>0</v>
      </c>
      <c r="L38" s="41">
        <v>0</v>
      </c>
      <c r="M38" s="34">
        <v>0</v>
      </c>
      <c r="N38" s="35">
        <v>0</v>
      </c>
      <c r="O38" s="130"/>
      <c r="P38" s="2"/>
      <c r="Q38" s="39"/>
      <c r="R38" s="39"/>
      <c r="S38" s="40"/>
    </row>
    <row r="39" spans="1:19" s="27" customFormat="1" x14ac:dyDescent="0.2">
      <c r="A39" s="107"/>
      <c r="B39" s="363" t="s">
        <v>113</v>
      </c>
      <c r="C39" s="364"/>
      <c r="D39" s="364"/>
      <c r="E39" s="199" t="s">
        <v>165</v>
      </c>
      <c r="F39" s="41">
        <v>-12500</v>
      </c>
      <c r="G39" s="34">
        <v>-37500</v>
      </c>
      <c r="H39" s="35">
        <v>-55000</v>
      </c>
      <c r="I39" s="34">
        <v>-625000</v>
      </c>
      <c r="J39" s="34">
        <v>-1000000</v>
      </c>
      <c r="K39" s="34">
        <v>-2750000</v>
      </c>
      <c r="L39" s="41">
        <v>-12500</v>
      </c>
      <c r="M39" s="34">
        <v>-37500</v>
      </c>
      <c r="N39" s="35">
        <v>-55000</v>
      </c>
      <c r="O39" s="130"/>
      <c r="P39" s="2"/>
      <c r="Q39" s="39"/>
      <c r="R39" s="39"/>
      <c r="S39" s="40"/>
    </row>
    <row r="40" spans="1:19" s="27" customFormat="1" ht="12" customHeight="1" x14ac:dyDescent="0.2">
      <c r="A40" s="107"/>
      <c r="B40" s="363" t="s">
        <v>114</v>
      </c>
      <c r="C40" s="364"/>
      <c r="D40" s="364"/>
      <c r="E40" s="199" t="s">
        <v>166</v>
      </c>
      <c r="F40" s="41">
        <v>-11750</v>
      </c>
      <c r="G40" s="34">
        <v>-50000</v>
      </c>
      <c r="H40" s="35">
        <v>-95000</v>
      </c>
      <c r="I40" s="34">
        <v>-516250</v>
      </c>
      <c r="J40" s="34">
        <v>-1250000</v>
      </c>
      <c r="K40" s="34">
        <v>-2750000</v>
      </c>
      <c r="L40" s="41">
        <v>-11750</v>
      </c>
      <c r="M40" s="34">
        <v>-50000</v>
      </c>
      <c r="N40" s="35">
        <v>-95000</v>
      </c>
      <c r="O40" s="130"/>
      <c r="P40" s="2"/>
      <c r="Q40" s="39"/>
      <c r="R40" s="39"/>
      <c r="S40" s="40"/>
    </row>
    <row r="41" spans="1:19" s="27" customFormat="1" x14ac:dyDescent="0.2">
      <c r="A41" s="107"/>
      <c r="B41" s="363" t="s">
        <v>30</v>
      </c>
      <c r="C41" s="364"/>
      <c r="D41" s="364"/>
      <c r="E41" s="199" t="s">
        <v>167</v>
      </c>
      <c r="F41" s="41">
        <v>0</v>
      </c>
      <c r="G41" s="34">
        <v>-5000</v>
      </c>
      <c r="H41" s="35">
        <v>-42500</v>
      </c>
      <c r="I41" s="34">
        <v>0</v>
      </c>
      <c r="J41" s="34">
        <v>-221000</v>
      </c>
      <c r="K41" s="34">
        <v>-2125000</v>
      </c>
      <c r="L41" s="41">
        <v>0</v>
      </c>
      <c r="M41" s="34">
        <v>-5000</v>
      </c>
      <c r="N41" s="35">
        <v>-42500</v>
      </c>
      <c r="O41" s="130"/>
      <c r="P41" s="2"/>
      <c r="Q41" s="39"/>
      <c r="R41" s="39"/>
      <c r="S41" s="40"/>
    </row>
    <row r="42" spans="1:19" s="27" customFormat="1" ht="12" customHeight="1" x14ac:dyDescent="0.2">
      <c r="A42" s="107"/>
      <c r="B42" s="363" t="s">
        <v>115</v>
      </c>
      <c r="C42" s="364"/>
      <c r="D42" s="364"/>
      <c r="E42" s="199" t="s">
        <v>168</v>
      </c>
      <c r="F42" s="41">
        <v>-10000</v>
      </c>
      <c r="G42" s="34">
        <v>-25000</v>
      </c>
      <c r="H42" s="35">
        <v>-50000</v>
      </c>
      <c r="I42" s="34">
        <v>-500000</v>
      </c>
      <c r="J42" s="34">
        <v>-1250000</v>
      </c>
      <c r="K42" s="34">
        <v>-2600000</v>
      </c>
      <c r="L42" s="41">
        <v>-10000</v>
      </c>
      <c r="M42" s="34">
        <v>-25000</v>
      </c>
      <c r="N42" s="35">
        <v>-50000</v>
      </c>
      <c r="O42" s="130"/>
      <c r="P42" s="2"/>
      <c r="Q42" s="39"/>
      <c r="R42" s="39"/>
      <c r="S42" s="40"/>
    </row>
    <row r="43" spans="1:19" s="27" customFormat="1" ht="12" customHeight="1" x14ac:dyDescent="0.2">
      <c r="A43" s="107"/>
      <c r="B43" s="363" t="s">
        <v>31</v>
      </c>
      <c r="C43" s="364"/>
      <c r="D43" s="364"/>
      <c r="E43" s="199" t="s">
        <v>169</v>
      </c>
      <c r="F43" s="41">
        <v>0</v>
      </c>
      <c r="G43" s="34">
        <v>0</v>
      </c>
      <c r="H43" s="35">
        <v>-7500</v>
      </c>
      <c r="I43" s="34">
        <v>0</v>
      </c>
      <c r="J43" s="34">
        <v>0</v>
      </c>
      <c r="K43" s="34">
        <v>-375000</v>
      </c>
      <c r="L43" s="41">
        <v>0</v>
      </c>
      <c r="M43" s="34">
        <v>0</v>
      </c>
      <c r="N43" s="35">
        <v>-7500</v>
      </c>
      <c r="O43" s="130"/>
      <c r="P43" s="203"/>
      <c r="Q43" s="39"/>
      <c r="R43" s="39"/>
      <c r="S43" s="40"/>
    </row>
    <row r="44" spans="1:19" s="27" customFormat="1" x14ac:dyDescent="0.2">
      <c r="A44" s="107"/>
      <c r="B44" s="363" t="s">
        <v>32</v>
      </c>
      <c r="C44" s="364"/>
      <c r="D44" s="364"/>
      <c r="E44" s="199" t="s">
        <v>170</v>
      </c>
      <c r="F44" s="41">
        <v>0</v>
      </c>
      <c r="G44" s="34">
        <v>0</v>
      </c>
      <c r="H44" s="35">
        <v>0</v>
      </c>
      <c r="I44" s="34">
        <v>0</v>
      </c>
      <c r="J44" s="34">
        <v>0</v>
      </c>
      <c r="K44" s="34">
        <v>0</v>
      </c>
      <c r="L44" s="41">
        <v>0</v>
      </c>
      <c r="M44" s="34">
        <v>0</v>
      </c>
      <c r="N44" s="35">
        <v>0</v>
      </c>
      <c r="O44" s="130"/>
      <c r="P44" s="2"/>
      <c r="Q44" s="39"/>
      <c r="R44" s="39"/>
      <c r="S44" s="40"/>
    </row>
    <row r="45" spans="1:19" s="27" customFormat="1" x14ac:dyDescent="0.2">
      <c r="A45" s="107"/>
      <c r="B45" s="363" t="s">
        <v>33</v>
      </c>
      <c r="C45" s="364"/>
      <c r="D45" s="364"/>
      <c r="E45" s="199" t="s">
        <v>171</v>
      </c>
      <c r="F45" s="41">
        <v>-5000</v>
      </c>
      <c r="G45" s="34">
        <v>-5000</v>
      </c>
      <c r="H45" s="35">
        <v>-40000</v>
      </c>
      <c r="I45" s="34">
        <v>-250000</v>
      </c>
      <c r="J45" s="34">
        <v>-250000</v>
      </c>
      <c r="K45" s="34">
        <v>-2000000</v>
      </c>
      <c r="L45" s="41">
        <v>-5000</v>
      </c>
      <c r="M45" s="34">
        <v>-5000</v>
      </c>
      <c r="N45" s="35">
        <v>-40000</v>
      </c>
      <c r="O45" s="130"/>
      <c r="P45" s="2"/>
      <c r="Q45" s="39"/>
      <c r="R45" s="39"/>
      <c r="S45" s="40"/>
    </row>
    <row r="46" spans="1:19" s="27" customFormat="1" x14ac:dyDescent="0.2">
      <c r="A46" s="107"/>
      <c r="B46" s="363" t="s">
        <v>116</v>
      </c>
      <c r="C46" s="364"/>
      <c r="D46" s="364"/>
      <c r="E46" s="199" t="s">
        <v>172</v>
      </c>
      <c r="F46" s="41">
        <v>-2500</v>
      </c>
      <c r="G46" s="34">
        <v>-10005</v>
      </c>
      <c r="H46" s="35">
        <v>-12444</v>
      </c>
      <c r="I46" s="34">
        <v>-125000</v>
      </c>
      <c r="J46" s="34">
        <v>-350303</v>
      </c>
      <c r="K46" s="34">
        <v>-622805</v>
      </c>
      <c r="L46" s="41">
        <v>-2500</v>
      </c>
      <c r="M46" s="34">
        <v>-10005</v>
      </c>
      <c r="N46" s="35">
        <v>-12444</v>
      </c>
      <c r="O46" s="130"/>
      <c r="P46" s="2"/>
      <c r="Q46" s="39"/>
      <c r="R46" s="39"/>
      <c r="S46" s="40"/>
    </row>
    <row r="47" spans="1:19" s="27" customFormat="1" x14ac:dyDescent="0.2">
      <c r="A47" s="107"/>
      <c r="B47" s="363" t="s">
        <v>117</v>
      </c>
      <c r="C47" s="364"/>
      <c r="D47" s="364"/>
      <c r="E47" s="199" t="s">
        <v>173</v>
      </c>
      <c r="F47" s="41">
        <v>0</v>
      </c>
      <c r="G47" s="34">
        <v>-1275</v>
      </c>
      <c r="H47" s="35">
        <v>-3985</v>
      </c>
      <c r="I47" s="34">
        <v>0</v>
      </c>
      <c r="J47" s="34">
        <v>-13750</v>
      </c>
      <c r="K47" s="34">
        <v>-49250</v>
      </c>
      <c r="L47" s="41">
        <v>0</v>
      </c>
      <c r="M47" s="34">
        <v>-1275</v>
      </c>
      <c r="N47" s="35">
        <v>-3985</v>
      </c>
      <c r="O47" s="130"/>
      <c r="P47" s="2"/>
      <c r="Q47" s="39"/>
      <c r="R47" s="39"/>
      <c r="S47" s="40"/>
    </row>
    <row r="48" spans="1:19" s="27" customFormat="1" ht="14.45" customHeight="1" x14ac:dyDescent="0.2">
      <c r="A48" s="107"/>
      <c r="B48" s="363" t="s">
        <v>118</v>
      </c>
      <c r="C48" s="364"/>
      <c r="D48" s="364"/>
      <c r="E48" s="199" t="s">
        <v>174</v>
      </c>
      <c r="F48" s="41">
        <v>0</v>
      </c>
      <c r="G48" s="34">
        <v>0</v>
      </c>
      <c r="H48" s="35">
        <v>-50000</v>
      </c>
      <c r="I48" s="34">
        <v>0</v>
      </c>
      <c r="J48" s="34">
        <v>0</v>
      </c>
      <c r="K48" s="34">
        <v>-2500000</v>
      </c>
      <c r="L48" s="41">
        <v>0</v>
      </c>
      <c r="M48" s="34">
        <v>0</v>
      </c>
      <c r="N48" s="35">
        <v>-50000</v>
      </c>
      <c r="O48" s="130"/>
      <c r="P48" s="2"/>
      <c r="Q48" s="39"/>
      <c r="R48" s="39"/>
      <c r="S48" s="40"/>
    </row>
    <row r="49" spans="1:19" s="27" customFormat="1" ht="12" customHeight="1" x14ac:dyDescent="0.2">
      <c r="A49" s="107"/>
      <c r="B49" s="363" t="s">
        <v>119</v>
      </c>
      <c r="C49" s="364"/>
      <c r="D49" s="364"/>
      <c r="E49" s="199" t="s">
        <v>175</v>
      </c>
      <c r="F49" s="41">
        <v>0</v>
      </c>
      <c r="G49" s="34">
        <v>0</v>
      </c>
      <c r="H49" s="35">
        <v>-6000</v>
      </c>
      <c r="I49" s="34">
        <v>0</v>
      </c>
      <c r="J49" s="34">
        <v>0</v>
      </c>
      <c r="K49" s="34">
        <v>-300000</v>
      </c>
      <c r="L49" s="41">
        <v>0</v>
      </c>
      <c r="M49" s="34">
        <v>0</v>
      </c>
      <c r="N49" s="35">
        <v>-6000</v>
      </c>
      <c r="O49" s="130"/>
      <c r="P49" s="2"/>
      <c r="Q49" s="39"/>
      <c r="R49" s="39"/>
      <c r="S49" s="40"/>
    </row>
    <row r="50" spans="1:19" s="27" customFormat="1" ht="12" customHeight="1" x14ac:dyDescent="0.2">
      <c r="A50" s="107"/>
      <c r="B50" s="363" t="s">
        <v>120</v>
      </c>
      <c r="C50" s="364"/>
      <c r="D50" s="364"/>
      <c r="E50" s="199" t="s">
        <v>176</v>
      </c>
      <c r="F50" s="41">
        <v>0</v>
      </c>
      <c r="G50" s="34">
        <v>0</v>
      </c>
      <c r="H50" s="35">
        <v>0</v>
      </c>
      <c r="I50" s="34">
        <v>0</v>
      </c>
      <c r="J50" s="34">
        <v>0</v>
      </c>
      <c r="K50" s="34">
        <v>0</v>
      </c>
      <c r="L50" s="41">
        <v>0</v>
      </c>
      <c r="M50" s="34">
        <v>0</v>
      </c>
      <c r="N50" s="35">
        <v>0</v>
      </c>
      <c r="O50" s="130"/>
      <c r="P50" s="2"/>
      <c r="Q50" s="39"/>
      <c r="R50" s="39"/>
      <c r="S50" s="40"/>
    </row>
    <row r="51" spans="1:19" s="27" customFormat="1" x14ac:dyDescent="0.2">
      <c r="A51" s="107"/>
      <c r="B51" s="340" t="s">
        <v>34</v>
      </c>
      <c r="C51" s="341"/>
      <c r="D51" s="341"/>
      <c r="E51" s="195" t="s">
        <v>177</v>
      </c>
      <c r="F51" s="41">
        <v>0</v>
      </c>
      <c r="G51" s="34">
        <v>0</v>
      </c>
      <c r="H51" s="35">
        <v>0</v>
      </c>
      <c r="I51" s="34">
        <v>0</v>
      </c>
      <c r="J51" s="34">
        <v>0</v>
      </c>
      <c r="K51" s="34">
        <v>0</v>
      </c>
      <c r="L51" s="41">
        <v>0</v>
      </c>
      <c r="M51" s="34">
        <v>0</v>
      </c>
      <c r="N51" s="35">
        <v>0</v>
      </c>
      <c r="O51" s="130"/>
      <c r="P51" s="2"/>
      <c r="Q51" s="39"/>
      <c r="R51" s="39"/>
      <c r="S51" s="40"/>
    </row>
    <row r="52" spans="1:19" s="27" customFormat="1" x14ac:dyDescent="0.2">
      <c r="A52" s="107"/>
      <c r="B52" s="340" t="s">
        <v>35</v>
      </c>
      <c r="C52" s="341"/>
      <c r="D52" s="341"/>
      <c r="E52" s="195" t="s">
        <v>178</v>
      </c>
      <c r="F52" s="100">
        <v>-2000</v>
      </c>
      <c r="G52" s="20">
        <v>-10000</v>
      </c>
      <c r="H52" s="21">
        <v>-40000</v>
      </c>
      <c r="I52" s="34">
        <v>-100000</v>
      </c>
      <c r="J52" s="34">
        <v>-150000</v>
      </c>
      <c r="K52" s="34">
        <v>-2000000</v>
      </c>
      <c r="L52" s="100">
        <v>-2000</v>
      </c>
      <c r="M52" s="20">
        <v>-10000</v>
      </c>
      <c r="N52" s="21">
        <v>-40000</v>
      </c>
      <c r="O52" s="130"/>
      <c r="P52" s="2"/>
      <c r="Q52" s="39"/>
      <c r="R52" s="39"/>
      <c r="S52" s="40"/>
    </row>
    <row r="53" spans="1:19" s="27" customFormat="1" x14ac:dyDescent="0.2">
      <c r="A53" s="107"/>
      <c r="B53" s="340" t="s">
        <v>36</v>
      </c>
      <c r="C53" s="341"/>
      <c r="D53" s="341"/>
      <c r="E53" s="195" t="s">
        <v>179</v>
      </c>
      <c r="F53" s="41">
        <v>0</v>
      </c>
      <c r="G53" s="34">
        <v>-1000</v>
      </c>
      <c r="H53" s="35">
        <v>-8000</v>
      </c>
      <c r="I53" s="34">
        <v>0</v>
      </c>
      <c r="J53" s="34">
        <v>-50000</v>
      </c>
      <c r="K53" s="34">
        <v>-400000</v>
      </c>
      <c r="L53" s="41">
        <v>0</v>
      </c>
      <c r="M53" s="34">
        <v>-1000</v>
      </c>
      <c r="N53" s="35">
        <v>-8000</v>
      </c>
      <c r="O53" s="130"/>
      <c r="P53" s="2"/>
      <c r="Q53" s="39"/>
      <c r="R53" s="39"/>
      <c r="S53" s="40"/>
    </row>
    <row r="54" spans="1:19" s="27" customFormat="1" x14ac:dyDescent="0.2">
      <c r="A54" s="107"/>
      <c r="B54" s="363" t="s">
        <v>37</v>
      </c>
      <c r="C54" s="364"/>
      <c r="D54" s="364"/>
      <c r="E54" s="199" t="s">
        <v>180</v>
      </c>
      <c r="F54" s="41">
        <v>0</v>
      </c>
      <c r="G54" s="34">
        <v>0</v>
      </c>
      <c r="H54" s="35">
        <v>0</v>
      </c>
      <c r="I54" s="34">
        <v>0</v>
      </c>
      <c r="J54" s="34">
        <v>0</v>
      </c>
      <c r="K54" s="34">
        <v>0</v>
      </c>
      <c r="L54" s="41">
        <v>0</v>
      </c>
      <c r="M54" s="34">
        <v>0</v>
      </c>
      <c r="N54" s="35">
        <v>0</v>
      </c>
      <c r="O54" s="130"/>
      <c r="P54" s="2"/>
      <c r="Q54" s="39"/>
      <c r="R54" s="39"/>
      <c r="S54" s="40"/>
    </row>
    <row r="55" spans="1:19" s="27" customFormat="1" ht="12" customHeight="1" x14ac:dyDescent="0.2">
      <c r="A55" s="107"/>
      <c r="B55" s="363" t="s">
        <v>38</v>
      </c>
      <c r="C55" s="364"/>
      <c r="D55" s="364"/>
      <c r="E55" s="199" t="s">
        <v>181</v>
      </c>
      <c r="F55" s="41">
        <v>0</v>
      </c>
      <c r="G55" s="34">
        <v>0</v>
      </c>
      <c r="H55" s="35">
        <v>-35500</v>
      </c>
      <c r="I55" s="34">
        <v>0</v>
      </c>
      <c r="J55" s="34">
        <v>0</v>
      </c>
      <c r="K55" s="34">
        <v>-1775000</v>
      </c>
      <c r="L55" s="41">
        <v>0</v>
      </c>
      <c r="M55" s="34">
        <v>0</v>
      </c>
      <c r="N55" s="35">
        <v>-35500</v>
      </c>
      <c r="O55" s="130"/>
      <c r="P55" s="2"/>
      <c r="Q55" s="39"/>
      <c r="R55" s="39"/>
      <c r="S55" s="40"/>
    </row>
    <row r="56" spans="1:19" s="27" customFormat="1" x14ac:dyDescent="0.2">
      <c r="A56" s="107"/>
      <c r="B56" s="363" t="s">
        <v>121</v>
      </c>
      <c r="C56" s="364"/>
      <c r="D56" s="364"/>
      <c r="E56" s="199" t="s">
        <v>182</v>
      </c>
      <c r="F56" s="41">
        <v>0</v>
      </c>
      <c r="G56" s="34">
        <v>0</v>
      </c>
      <c r="H56" s="35">
        <v>0</v>
      </c>
      <c r="I56" s="34">
        <v>0</v>
      </c>
      <c r="J56" s="34">
        <v>0</v>
      </c>
      <c r="K56" s="34">
        <v>0</v>
      </c>
      <c r="L56" s="41">
        <v>0</v>
      </c>
      <c r="M56" s="34">
        <v>0</v>
      </c>
      <c r="N56" s="35">
        <v>0</v>
      </c>
      <c r="O56" s="130"/>
      <c r="P56" s="2"/>
      <c r="Q56" s="39"/>
      <c r="R56" s="39"/>
      <c r="S56" s="40"/>
    </row>
    <row r="57" spans="1:19" s="27" customFormat="1" ht="12" customHeight="1" x14ac:dyDescent="0.2">
      <c r="A57" s="107"/>
      <c r="B57" s="363" t="s">
        <v>39</v>
      </c>
      <c r="C57" s="364"/>
      <c r="D57" s="364"/>
      <c r="E57" s="199" t="s">
        <v>183</v>
      </c>
      <c r="F57" s="41">
        <v>0</v>
      </c>
      <c r="G57" s="34">
        <v>0</v>
      </c>
      <c r="H57" s="35">
        <v>0</v>
      </c>
      <c r="I57" s="34">
        <v>0</v>
      </c>
      <c r="J57" s="34">
        <v>0</v>
      </c>
      <c r="K57" s="34">
        <v>0</v>
      </c>
      <c r="L57" s="41">
        <v>0</v>
      </c>
      <c r="M57" s="34">
        <v>0</v>
      </c>
      <c r="N57" s="35">
        <v>0</v>
      </c>
      <c r="O57" s="130"/>
      <c r="P57" s="2"/>
      <c r="Q57" s="39"/>
      <c r="R57" s="39"/>
      <c r="S57" s="40"/>
    </row>
    <row r="58" spans="1:19" s="27" customFormat="1" x14ac:dyDescent="0.2">
      <c r="A58" s="103"/>
      <c r="B58" s="340" t="s">
        <v>122</v>
      </c>
      <c r="C58" s="341"/>
      <c r="D58" s="341"/>
      <c r="E58" s="195" t="s">
        <v>184</v>
      </c>
      <c r="F58" s="41">
        <v>0</v>
      </c>
      <c r="G58" s="34">
        <v>0</v>
      </c>
      <c r="H58" s="35">
        <v>0</v>
      </c>
      <c r="I58" s="34">
        <v>0</v>
      </c>
      <c r="J58" s="34">
        <v>0</v>
      </c>
      <c r="K58" s="34">
        <v>0</v>
      </c>
      <c r="L58" s="41">
        <v>0</v>
      </c>
      <c r="M58" s="34">
        <v>0</v>
      </c>
      <c r="N58" s="35">
        <v>0</v>
      </c>
      <c r="O58" s="130"/>
      <c r="P58" s="2"/>
      <c r="Q58" s="39"/>
      <c r="R58" s="39"/>
      <c r="S58" s="40"/>
    </row>
    <row r="59" spans="1:19" s="27" customFormat="1" x14ac:dyDescent="0.2">
      <c r="A59" s="105"/>
      <c r="B59" s="365" t="s">
        <v>40</v>
      </c>
      <c r="C59" s="366"/>
      <c r="D59" s="366"/>
      <c r="E59" s="196" t="s">
        <v>185</v>
      </c>
      <c r="F59" s="43">
        <f t="shared" ref="F59:N59" si="5">SUM(F36:F58)</f>
        <v>-46750</v>
      </c>
      <c r="G59" s="42">
        <f t="shared" si="5"/>
        <v>-152280</v>
      </c>
      <c r="H59" s="44">
        <f t="shared" si="5"/>
        <v>-530929</v>
      </c>
      <c r="I59" s="42">
        <f t="shared" si="5"/>
        <v>-2266250</v>
      </c>
      <c r="J59" s="42">
        <f t="shared" si="5"/>
        <v>-4860053</v>
      </c>
      <c r="K59" s="42">
        <f t="shared" si="5"/>
        <v>-24197055</v>
      </c>
      <c r="L59" s="43">
        <f t="shared" si="5"/>
        <v>-46750</v>
      </c>
      <c r="M59" s="42">
        <f t="shared" si="5"/>
        <v>-152280</v>
      </c>
      <c r="N59" s="44">
        <f t="shared" si="5"/>
        <v>-530929</v>
      </c>
      <c r="O59" s="219" t="s">
        <v>99</v>
      </c>
      <c r="P59" s="2"/>
      <c r="Q59" s="39"/>
      <c r="R59" s="39"/>
      <c r="S59" s="40"/>
    </row>
    <row r="60" spans="1:19" s="27" customFormat="1" x14ac:dyDescent="0.2">
      <c r="A60" s="105"/>
      <c r="B60" s="367" t="s">
        <v>41</v>
      </c>
      <c r="C60" s="368"/>
      <c r="D60" s="368"/>
      <c r="E60" s="199" t="s">
        <v>186</v>
      </c>
      <c r="F60" s="41">
        <v>0</v>
      </c>
      <c r="G60" s="34">
        <v>0</v>
      </c>
      <c r="H60" s="35">
        <v>0</v>
      </c>
      <c r="I60" s="34">
        <v>0</v>
      </c>
      <c r="J60" s="34">
        <v>0</v>
      </c>
      <c r="K60" s="34">
        <v>0</v>
      </c>
      <c r="L60" s="41">
        <v>0</v>
      </c>
      <c r="M60" s="34">
        <v>0</v>
      </c>
      <c r="N60" s="35">
        <v>0</v>
      </c>
      <c r="O60" s="130"/>
      <c r="P60" s="2"/>
      <c r="Q60" s="39"/>
      <c r="R60" s="39"/>
      <c r="S60" s="40"/>
    </row>
    <row r="61" spans="1:19" s="27" customFormat="1" ht="24.75" thickBot="1" x14ac:dyDescent="0.25">
      <c r="A61" s="105"/>
      <c r="B61" s="369" t="s">
        <v>42</v>
      </c>
      <c r="C61" s="370"/>
      <c r="D61" s="370"/>
      <c r="E61" s="201" t="s">
        <v>215</v>
      </c>
      <c r="F61" s="45">
        <f t="shared" ref="F61:N61" si="6">SUM(F59:F60)</f>
        <v>-46750</v>
      </c>
      <c r="G61" s="46">
        <f t="shared" si="6"/>
        <v>-152280</v>
      </c>
      <c r="H61" s="47">
        <f t="shared" si="6"/>
        <v>-530929</v>
      </c>
      <c r="I61" s="46">
        <f t="shared" si="6"/>
        <v>-2266250</v>
      </c>
      <c r="J61" s="46">
        <f t="shared" si="6"/>
        <v>-4860053</v>
      </c>
      <c r="K61" s="46">
        <f t="shared" si="6"/>
        <v>-24197055</v>
      </c>
      <c r="L61" s="45">
        <f t="shared" si="6"/>
        <v>-46750</v>
      </c>
      <c r="M61" s="46">
        <f t="shared" si="6"/>
        <v>-152280</v>
      </c>
      <c r="N61" s="47">
        <f t="shared" si="6"/>
        <v>-530929</v>
      </c>
      <c r="O61" s="219" t="s">
        <v>99</v>
      </c>
      <c r="P61" s="2"/>
      <c r="Q61" s="39"/>
      <c r="R61" s="39"/>
      <c r="S61" s="40"/>
    </row>
    <row r="62" spans="1:19" s="27" customFormat="1" ht="36.75" thickBot="1" x14ac:dyDescent="0.25">
      <c r="A62" s="108"/>
      <c r="B62" s="371" t="s">
        <v>123</v>
      </c>
      <c r="C62" s="372"/>
      <c r="D62" s="372"/>
      <c r="E62" s="202" t="s">
        <v>216</v>
      </c>
      <c r="F62" s="91">
        <f>SUM(F34,F61)</f>
        <v>-48000</v>
      </c>
      <c r="G62" s="92">
        <f t="shared" ref="G62:N62" si="7">SUM(G34,G61)</f>
        <v>-154780</v>
      </c>
      <c r="H62" s="93">
        <f t="shared" si="7"/>
        <v>-548429</v>
      </c>
      <c r="I62" s="92">
        <f t="shared" si="7"/>
        <v>-2328750</v>
      </c>
      <c r="J62" s="92">
        <f t="shared" si="7"/>
        <v>-4985053</v>
      </c>
      <c r="K62" s="92">
        <f t="shared" si="7"/>
        <v>-25072055</v>
      </c>
      <c r="L62" s="91">
        <f t="shared" si="7"/>
        <v>-46750</v>
      </c>
      <c r="M62" s="92">
        <f t="shared" si="7"/>
        <v>-152280</v>
      </c>
      <c r="N62" s="93">
        <f t="shared" si="7"/>
        <v>-530929</v>
      </c>
      <c r="O62" s="219" t="s">
        <v>99</v>
      </c>
      <c r="P62" s="2"/>
      <c r="Q62" s="39"/>
      <c r="R62" s="39"/>
      <c r="S62" s="40"/>
    </row>
    <row r="63" spans="1:19" ht="15" customHeight="1" thickBot="1" x14ac:dyDescent="0.25">
      <c r="A63" s="103"/>
      <c r="B63" s="361" t="s">
        <v>43</v>
      </c>
      <c r="C63" s="362"/>
      <c r="D63" s="166" t="s">
        <v>44</v>
      </c>
      <c r="E63" s="194"/>
      <c r="F63" s="348"/>
      <c r="G63" s="338"/>
      <c r="H63" s="339"/>
      <c r="I63" s="338"/>
      <c r="J63" s="338"/>
      <c r="K63" s="338"/>
      <c r="L63" s="338"/>
      <c r="M63" s="338"/>
      <c r="N63" s="339"/>
      <c r="O63" s="130"/>
      <c r="Q63" s="17"/>
      <c r="R63" s="17"/>
      <c r="S63" s="18"/>
    </row>
    <row r="64" spans="1:19" x14ac:dyDescent="0.2">
      <c r="B64" s="355" t="s">
        <v>124</v>
      </c>
      <c r="C64" s="356"/>
      <c r="D64" s="167">
        <v>0.8</v>
      </c>
      <c r="E64" s="206" t="s">
        <v>283</v>
      </c>
      <c r="F64" s="48">
        <v>16000</v>
      </c>
      <c r="G64" s="49">
        <v>72000</v>
      </c>
      <c r="H64" s="50">
        <v>185007</v>
      </c>
      <c r="I64" s="49">
        <v>500000</v>
      </c>
      <c r="J64" s="49">
        <v>2000000</v>
      </c>
      <c r="K64" s="50">
        <v>9062500</v>
      </c>
      <c r="L64" s="51">
        <v>0</v>
      </c>
      <c r="M64" s="51">
        <v>0</v>
      </c>
      <c r="N64" s="52">
        <v>0</v>
      </c>
      <c r="O64" s="130"/>
      <c r="Q64" s="17"/>
      <c r="R64" s="17"/>
      <c r="S64" s="18"/>
    </row>
    <row r="65" spans="1:19" x14ac:dyDescent="0.2">
      <c r="B65" s="355" t="s">
        <v>45</v>
      </c>
      <c r="C65" s="356"/>
      <c r="D65" s="167">
        <v>0.8</v>
      </c>
      <c r="E65" s="206" t="s">
        <v>189</v>
      </c>
      <c r="F65" s="53">
        <v>8000</v>
      </c>
      <c r="G65" s="54">
        <v>32000</v>
      </c>
      <c r="H65" s="55">
        <v>137007</v>
      </c>
      <c r="I65" s="54">
        <v>320000</v>
      </c>
      <c r="J65" s="54">
        <v>1600000</v>
      </c>
      <c r="K65" s="55">
        <v>8000000</v>
      </c>
      <c r="L65" s="56">
        <v>0</v>
      </c>
      <c r="M65" s="56">
        <v>0</v>
      </c>
      <c r="N65" s="57">
        <v>0</v>
      </c>
      <c r="O65" s="130"/>
      <c r="Q65" s="17"/>
      <c r="R65" s="17"/>
      <c r="S65" s="18"/>
    </row>
    <row r="66" spans="1:19" x14ac:dyDescent="0.2">
      <c r="B66" s="355" t="s">
        <v>46</v>
      </c>
      <c r="C66" s="356"/>
      <c r="D66" s="167">
        <v>0.8</v>
      </c>
      <c r="E66" s="206" t="s">
        <v>190</v>
      </c>
      <c r="F66" s="53">
        <v>4000</v>
      </c>
      <c r="G66" s="54">
        <v>12000</v>
      </c>
      <c r="H66" s="55">
        <v>129007</v>
      </c>
      <c r="I66" s="54">
        <v>390000</v>
      </c>
      <c r="J66" s="54">
        <v>1400000</v>
      </c>
      <c r="K66" s="55">
        <v>5968749</v>
      </c>
      <c r="L66" s="56">
        <v>0</v>
      </c>
      <c r="M66" s="56">
        <v>0</v>
      </c>
      <c r="N66" s="57">
        <v>0</v>
      </c>
      <c r="O66" s="130"/>
      <c r="Q66" s="17"/>
      <c r="R66" s="17"/>
      <c r="S66" s="18"/>
    </row>
    <row r="67" spans="1:19" x14ac:dyDescent="0.2">
      <c r="B67" s="355" t="s">
        <v>47</v>
      </c>
      <c r="C67" s="356"/>
      <c r="D67" s="167">
        <v>1</v>
      </c>
      <c r="E67" s="206" t="s">
        <v>191</v>
      </c>
      <c r="F67" s="53">
        <v>600</v>
      </c>
      <c r="G67" s="54">
        <v>2500</v>
      </c>
      <c r="H67" s="55">
        <v>37500</v>
      </c>
      <c r="I67" s="54">
        <v>30000</v>
      </c>
      <c r="J67" s="54">
        <v>875000</v>
      </c>
      <c r="K67" s="55">
        <v>6875000</v>
      </c>
      <c r="L67" s="56">
        <v>0</v>
      </c>
      <c r="M67" s="56">
        <v>0</v>
      </c>
      <c r="N67" s="57">
        <v>0</v>
      </c>
      <c r="O67" s="220"/>
      <c r="P67" s="58"/>
      <c r="Q67" s="17"/>
      <c r="R67" s="17"/>
      <c r="S67" s="18"/>
    </row>
    <row r="68" spans="1:19" x14ac:dyDescent="0.2">
      <c r="B68" s="355" t="s">
        <v>48</v>
      </c>
      <c r="C68" s="356"/>
      <c r="D68" s="167">
        <v>1</v>
      </c>
      <c r="E68" s="206" t="s">
        <v>192</v>
      </c>
      <c r="F68" s="53">
        <v>30000</v>
      </c>
      <c r="G68" s="54">
        <v>135000</v>
      </c>
      <c r="H68" s="55">
        <v>675000</v>
      </c>
      <c r="I68" s="54">
        <v>1500000</v>
      </c>
      <c r="J68" s="54">
        <v>6900000</v>
      </c>
      <c r="K68" s="55">
        <v>34000000</v>
      </c>
      <c r="L68" s="56">
        <v>0</v>
      </c>
      <c r="M68" s="56">
        <v>0</v>
      </c>
      <c r="N68" s="57">
        <v>0</v>
      </c>
      <c r="O68" s="130"/>
      <c r="Q68" s="17"/>
      <c r="R68" s="17"/>
      <c r="S68" s="18"/>
    </row>
    <row r="69" spans="1:19" x14ac:dyDescent="0.2">
      <c r="B69" s="355" t="s">
        <v>49</v>
      </c>
      <c r="C69" s="356"/>
      <c r="D69" s="167">
        <v>1</v>
      </c>
      <c r="E69" s="206" t="s">
        <v>193</v>
      </c>
      <c r="F69" s="53">
        <v>15000</v>
      </c>
      <c r="G69" s="54">
        <v>68000</v>
      </c>
      <c r="H69" s="55">
        <v>335000</v>
      </c>
      <c r="I69" s="54">
        <v>750000</v>
      </c>
      <c r="J69" s="54">
        <v>3450000</v>
      </c>
      <c r="K69" s="55">
        <v>16500000</v>
      </c>
      <c r="L69" s="56">
        <v>0</v>
      </c>
      <c r="M69" s="56">
        <v>0</v>
      </c>
      <c r="N69" s="57">
        <v>0</v>
      </c>
      <c r="O69" s="130"/>
      <c r="Q69" s="17"/>
      <c r="R69" s="17"/>
      <c r="S69" s="18"/>
    </row>
    <row r="70" spans="1:19" x14ac:dyDescent="0.2">
      <c r="A70" s="107"/>
      <c r="B70" s="355" t="s">
        <v>50</v>
      </c>
      <c r="C70" s="356"/>
      <c r="D70" s="167">
        <v>1</v>
      </c>
      <c r="E70" s="206" t="s">
        <v>194</v>
      </c>
      <c r="F70" s="53">
        <v>0</v>
      </c>
      <c r="G70" s="54">
        <v>0</v>
      </c>
      <c r="H70" s="55">
        <v>0</v>
      </c>
      <c r="I70" s="54">
        <v>0</v>
      </c>
      <c r="J70" s="54">
        <v>0</v>
      </c>
      <c r="K70" s="55">
        <v>0</v>
      </c>
      <c r="L70" s="56">
        <v>0</v>
      </c>
      <c r="M70" s="56">
        <v>0</v>
      </c>
      <c r="N70" s="57">
        <v>0</v>
      </c>
      <c r="O70" s="130"/>
      <c r="Q70" s="17"/>
      <c r="R70" s="17"/>
      <c r="S70" s="18"/>
    </row>
    <row r="71" spans="1:19" x14ac:dyDescent="0.2">
      <c r="A71" s="107"/>
      <c r="B71" s="355" t="s">
        <v>51</v>
      </c>
      <c r="C71" s="356"/>
      <c r="D71" s="167">
        <v>0.8</v>
      </c>
      <c r="E71" s="206" t="s">
        <v>195</v>
      </c>
      <c r="F71" s="53">
        <v>8000</v>
      </c>
      <c r="G71" s="54">
        <v>20000</v>
      </c>
      <c r="H71" s="55">
        <v>40000</v>
      </c>
      <c r="I71" s="54">
        <v>400600</v>
      </c>
      <c r="J71" s="54">
        <v>502400</v>
      </c>
      <c r="K71" s="55">
        <v>2018000</v>
      </c>
      <c r="L71" s="56">
        <v>0</v>
      </c>
      <c r="M71" s="56">
        <v>0</v>
      </c>
      <c r="N71" s="57">
        <v>0</v>
      </c>
      <c r="O71" s="130"/>
      <c r="Q71" s="17"/>
      <c r="R71" s="17"/>
      <c r="S71" s="18"/>
    </row>
    <row r="72" spans="1:19" x14ac:dyDescent="0.2">
      <c r="B72" s="355" t="s">
        <v>52</v>
      </c>
      <c r="C72" s="356"/>
      <c r="D72" s="167">
        <v>1</v>
      </c>
      <c r="E72" s="206" t="s">
        <v>196</v>
      </c>
      <c r="F72" s="53">
        <v>0</v>
      </c>
      <c r="G72" s="54">
        <v>0</v>
      </c>
      <c r="H72" s="55">
        <v>0</v>
      </c>
      <c r="I72" s="54">
        <v>0</v>
      </c>
      <c r="J72" s="54">
        <v>0</v>
      </c>
      <c r="K72" s="55">
        <v>0</v>
      </c>
      <c r="L72" s="56">
        <v>0</v>
      </c>
      <c r="M72" s="56">
        <v>0</v>
      </c>
      <c r="N72" s="57">
        <v>0</v>
      </c>
      <c r="O72" s="130"/>
      <c r="Q72" s="17"/>
      <c r="R72" s="17"/>
      <c r="S72" s="18"/>
    </row>
    <row r="73" spans="1:19" x14ac:dyDescent="0.2">
      <c r="B73" s="355" t="s">
        <v>53</v>
      </c>
      <c r="C73" s="356"/>
      <c r="D73" s="167">
        <v>1</v>
      </c>
      <c r="E73" s="206" t="s">
        <v>197</v>
      </c>
      <c r="F73" s="53">
        <v>0</v>
      </c>
      <c r="G73" s="54">
        <v>0</v>
      </c>
      <c r="H73" s="55">
        <v>0</v>
      </c>
      <c r="I73" s="54">
        <v>0</v>
      </c>
      <c r="J73" s="54">
        <v>0</v>
      </c>
      <c r="K73" s="55">
        <v>0</v>
      </c>
      <c r="L73" s="56">
        <v>0</v>
      </c>
      <c r="M73" s="56">
        <v>0</v>
      </c>
      <c r="N73" s="57">
        <v>0</v>
      </c>
      <c r="O73" s="130"/>
      <c r="Q73" s="17"/>
      <c r="R73" s="17"/>
      <c r="S73" s="18"/>
    </row>
    <row r="74" spans="1:19" x14ac:dyDescent="0.2">
      <c r="B74" s="355" t="s">
        <v>54</v>
      </c>
      <c r="C74" s="356"/>
      <c r="D74" s="167">
        <v>1</v>
      </c>
      <c r="E74" s="206" t="s">
        <v>198</v>
      </c>
      <c r="F74" s="53">
        <v>0</v>
      </c>
      <c r="G74" s="54">
        <v>0</v>
      </c>
      <c r="H74" s="55">
        <v>0</v>
      </c>
      <c r="I74" s="54">
        <v>0</v>
      </c>
      <c r="J74" s="54">
        <v>0</v>
      </c>
      <c r="K74" s="55">
        <v>0</v>
      </c>
      <c r="L74" s="56">
        <v>0</v>
      </c>
      <c r="M74" s="56">
        <v>0</v>
      </c>
      <c r="N74" s="57">
        <v>0</v>
      </c>
      <c r="O74" s="130"/>
      <c r="Q74" s="17"/>
      <c r="R74" s="17"/>
      <c r="S74" s="18"/>
    </row>
    <row r="75" spans="1:19" x14ac:dyDescent="0.2">
      <c r="A75" s="107"/>
      <c r="B75" s="357" t="s">
        <v>125</v>
      </c>
      <c r="C75" s="358"/>
      <c r="D75" s="167">
        <v>1</v>
      </c>
      <c r="E75" s="206" t="s">
        <v>199</v>
      </c>
      <c r="F75" s="53">
        <v>0</v>
      </c>
      <c r="G75" s="54">
        <v>0</v>
      </c>
      <c r="H75" s="55">
        <v>0</v>
      </c>
      <c r="I75" s="54">
        <v>0</v>
      </c>
      <c r="J75" s="54">
        <v>0</v>
      </c>
      <c r="K75" s="55">
        <v>0</v>
      </c>
      <c r="L75" s="54">
        <v>0</v>
      </c>
      <c r="M75" s="54">
        <v>0</v>
      </c>
      <c r="N75" s="57">
        <v>0</v>
      </c>
      <c r="O75" s="130"/>
      <c r="Q75" s="17"/>
      <c r="R75" s="17"/>
      <c r="S75" s="18"/>
    </row>
    <row r="76" spans="1:19" x14ac:dyDescent="0.2">
      <c r="B76" s="295" t="s">
        <v>55</v>
      </c>
      <c r="C76" s="296"/>
      <c r="D76" s="296"/>
      <c r="E76" s="207" t="s">
        <v>200</v>
      </c>
      <c r="F76" s="59">
        <f t="shared" ref="F76:N76" si="8">SUM(F64:F75)</f>
        <v>81600</v>
      </c>
      <c r="G76" s="60">
        <f t="shared" si="8"/>
        <v>341500</v>
      </c>
      <c r="H76" s="61">
        <f t="shared" si="8"/>
        <v>1538521</v>
      </c>
      <c r="I76" s="60">
        <f t="shared" si="8"/>
        <v>3890600</v>
      </c>
      <c r="J76" s="60">
        <f t="shared" si="8"/>
        <v>16727400</v>
      </c>
      <c r="K76" s="61">
        <f t="shared" si="8"/>
        <v>82424249</v>
      </c>
      <c r="L76" s="60">
        <f t="shared" si="8"/>
        <v>0</v>
      </c>
      <c r="M76" s="60">
        <f t="shared" si="8"/>
        <v>0</v>
      </c>
      <c r="N76" s="61">
        <f t="shared" si="8"/>
        <v>0</v>
      </c>
      <c r="O76" s="219" t="s">
        <v>99</v>
      </c>
      <c r="Q76" s="17"/>
      <c r="R76" s="17"/>
      <c r="S76" s="18"/>
    </row>
    <row r="77" spans="1:19" ht="12.75" thickBot="1" x14ac:dyDescent="0.25">
      <c r="B77" s="359" t="s">
        <v>56</v>
      </c>
      <c r="C77" s="360"/>
      <c r="D77" s="360"/>
      <c r="E77" s="207" t="s">
        <v>201</v>
      </c>
      <c r="F77" s="170">
        <f>SUM(F24,F33,F60)</f>
        <v>82600</v>
      </c>
      <c r="G77" s="60">
        <f t="shared" ref="G77:N77" si="9">SUM(G24,G33,G60)</f>
        <v>346500</v>
      </c>
      <c r="H77" s="61">
        <f t="shared" si="9"/>
        <v>1538521</v>
      </c>
      <c r="I77" s="139">
        <f t="shared" si="9"/>
        <v>4140600</v>
      </c>
      <c r="J77" s="139">
        <f t="shared" si="9"/>
        <v>19227400</v>
      </c>
      <c r="K77" s="140">
        <f t="shared" si="9"/>
        <v>82424249</v>
      </c>
      <c r="L77" s="60">
        <f t="shared" si="9"/>
        <v>0</v>
      </c>
      <c r="M77" s="60">
        <f t="shared" si="9"/>
        <v>0</v>
      </c>
      <c r="N77" s="60">
        <f t="shared" si="9"/>
        <v>0</v>
      </c>
      <c r="O77" s="221" t="s">
        <v>99</v>
      </c>
      <c r="Q77" s="17"/>
      <c r="R77" s="17"/>
      <c r="S77" s="18"/>
    </row>
    <row r="78" spans="1:19" x14ac:dyDescent="0.2">
      <c r="B78" s="349" t="s">
        <v>57</v>
      </c>
      <c r="C78" s="352" t="s">
        <v>126</v>
      </c>
      <c r="D78" s="352"/>
      <c r="E78" s="244" t="s">
        <v>284</v>
      </c>
      <c r="F78" s="48">
        <v>1000</v>
      </c>
      <c r="G78" s="49">
        <v>5000</v>
      </c>
      <c r="H78" s="50">
        <v>0</v>
      </c>
      <c r="I78" s="49">
        <v>250000</v>
      </c>
      <c r="J78" s="49">
        <v>2500000</v>
      </c>
      <c r="K78" s="50">
        <v>0</v>
      </c>
      <c r="L78" s="48">
        <v>0</v>
      </c>
      <c r="M78" s="49">
        <v>0</v>
      </c>
      <c r="N78" s="50">
        <v>0</v>
      </c>
      <c r="O78" s="130"/>
      <c r="Q78" s="17"/>
      <c r="R78" s="17"/>
      <c r="S78" s="18"/>
    </row>
    <row r="79" spans="1:19" x14ac:dyDescent="0.2">
      <c r="B79" s="350"/>
      <c r="C79" s="353" t="s">
        <v>58</v>
      </c>
      <c r="D79" s="353"/>
      <c r="E79" s="208" t="s">
        <v>202</v>
      </c>
      <c r="F79" s="59">
        <f>F76</f>
        <v>81600</v>
      </c>
      <c r="G79" s="60">
        <f t="shared" ref="G79:N80" si="10">G76</f>
        <v>341500</v>
      </c>
      <c r="H79" s="61">
        <f t="shared" si="10"/>
        <v>1538521</v>
      </c>
      <c r="I79" s="60">
        <f t="shared" si="10"/>
        <v>3890600</v>
      </c>
      <c r="J79" s="60">
        <f t="shared" si="10"/>
        <v>16727400</v>
      </c>
      <c r="K79" s="61">
        <f t="shared" si="10"/>
        <v>82424249</v>
      </c>
      <c r="L79" s="59">
        <f t="shared" si="10"/>
        <v>0</v>
      </c>
      <c r="M79" s="60">
        <f t="shared" si="10"/>
        <v>0</v>
      </c>
      <c r="N79" s="61">
        <f t="shared" si="10"/>
        <v>0</v>
      </c>
      <c r="O79" s="219" t="s">
        <v>99</v>
      </c>
      <c r="Q79" s="17"/>
      <c r="R79" s="17"/>
      <c r="S79" s="18"/>
    </row>
    <row r="80" spans="1:19" x14ac:dyDescent="0.2">
      <c r="B80" s="350"/>
      <c r="C80" s="353" t="s">
        <v>59</v>
      </c>
      <c r="D80" s="353"/>
      <c r="E80" s="208" t="s">
        <v>203</v>
      </c>
      <c r="F80" s="59">
        <f>F77</f>
        <v>82600</v>
      </c>
      <c r="G80" s="60">
        <f t="shared" si="10"/>
        <v>346500</v>
      </c>
      <c r="H80" s="61">
        <f t="shared" si="10"/>
        <v>1538521</v>
      </c>
      <c r="I80" s="60">
        <f t="shared" si="10"/>
        <v>4140600</v>
      </c>
      <c r="J80" s="60">
        <f t="shared" si="10"/>
        <v>19227400</v>
      </c>
      <c r="K80" s="61">
        <f t="shared" si="10"/>
        <v>82424249</v>
      </c>
      <c r="L80" s="59">
        <f t="shared" si="10"/>
        <v>0</v>
      </c>
      <c r="M80" s="60">
        <f t="shared" si="10"/>
        <v>0</v>
      </c>
      <c r="N80" s="61">
        <f t="shared" si="10"/>
        <v>0</v>
      </c>
      <c r="O80" s="219" t="s">
        <v>99</v>
      </c>
      <c r="Q80" s="17"/>
      <c r="R80" s="17"/>
      <c r="S80" s="18"/>
    </row>
    <row r="81" spans="1:19" ht="24.75" thickBot="1" x14ac:dyDescent="0.25">
      <c r="B81" s="351"/>
      <c r="C81" s="354" t="s">
        <v>127</v>
      </c>
      <c r="D81" s="354"/>
      <c r="E81" s="201" t="s">
        <v>291</v>
      </c>
      <c r="F81" s="138">
        <f>SUM(F78:F79)-F80</f>
        <v>0</v>
      </c>
      <c r="G81" s="139">
        <f t="shared" ref="G81:N81" si="11">SUM(G78:G79)-G80</f>
        <v>0</v>
      </c>
      <c r="H81" s="140">
        <f t="shared" si="11"/>
        <v>0</v>
      </c>
      <c r="I81" s="139">
        <f t="shared" si="11"/>
        <v>0</v>
      </c>
      <c r="J81" s="139">
        <f t="shared" si="11"/>
        <v>0</v>
      </c>
      <c r="K81" s="140">
        <f t="shared" si="11"/>
        <v>0</v>
      </c>
      <c r="L81" s="138">
        <f t="shared" si="11"/>
        <v>0</v>
      </c>
      <c r="M81" s="139">
        <f t="shared" si="11"/>
        <v>0</v>
      </c>
      <c r="N81" s="140">
        <f t="shared" si="11"/>
        <v>0</v>
      </c>
      <c r="O81" s="219" t="s">
        <v>99</v>
      </c>
      <c r="Q81" s="17"/>
      <c r="R81" s="17"/>
      <c r="S81" s="18"/>
    </row>
    <row r="82" spans="1:19" ht="36.75" thickBot="1" x14ac:dyDescent="0.25">
      <c r="A82" s="105"/>
      <c r="B82" s="346" t="s">
        <v>128</v>
      </c>
      <c r="C82" s="347"/>
      <c r="D82" s="347"/>
      <c r="E82" s="202" t="s">
        <v>217</v>
      </c>
      <c r="F82" s="64">
        <f>SUM(F25,F34,F61)</f>
        <v>-152900</v>
      </c>
      <c r="G82" s="62">
        <f t="shared" ref="G82:N82" si="12">SUM(G25,G34,G61)</f>
        <v>-550780</v>
      </c>
      <c r="H82" s="63">
        <f t="shared" si="12"/>
        <v>-5609908</v>
      </c>
      <c r="I82" s="62">
        <f t="shared" si="12"/>
        <v>-7563150</v>
      </c>
      <c r="J82" s="62">
        <f t="shared" si="12"/>
        <v>-22882653</v>
      </c>
      <c r="K82" s="63">
        <f t="shared" si="12"/>
        <v>-272647806</v>
      </c>
      <c r="L82" s="64">
        <f t="shared" si="12"/>
        <v>-46750</v>
      </c>
      <c r="M82" s="62">
        <f t="shared" si="12"/>
        <v>-152280</v>
      </c>
      <c r="N82" s="63">
        <f t="shared" si="12"/>
        <v>-530929</v>
      </c>
      <c r="O82" s="219" t="s">
        <v>99</v>
      </c>
      <c r="Q82" s="17"/>
      <c r="R82" s="17"/>
      <c r="S82" s="18"/>
    </row>
    <row r="83" spans="1:19" ht="24" x14ac:dyDescent="0.2">
      <c r="A83" s="105"/>
      <c r="B83" s="344" t="s">
        <v>60</v>
      </c>
      <c r="C83" s="345"/>
      <c r="D83" s="345"/>
      <c r="E83" s="196" t="s">
        <v>219</v>
      </c>
      <c r="F83" s="36">
        <f>SUM(F21,F32,F59)</f>
        <v>-235500</v>
      </c>
      <c r="G83" s="37">
        <f t="shared" ref="G83:N83" si="13">SUM(G21,G32,G59)</f>
        <v>-904780</v>
      </c>
      <c r="H83" s="38">
        <f t="shared" si="13"/>
        <v>-7173429</v>
      </c>
      <c r="I83" s="37">
        <f t="shared" si="13"/>
        <v>-11703750</v>
      </c>
      <c r="J83" s="37">
        <f t="shared" si="13"/>
        <v>-42485053</v>
      </c>
      <c r="K83" s="38">
        <f t="shared" si="13"/>
        <v>-356322055</v>
      </c>
      <c r="L83" s="36">
        <f t="shared" si="13"/>
        <v>-46750</v>
      </c>
      <c r="M83" s="37">
        <f t="shared" si="13"/>
        <v>-152280</v>
      </c>
      <c r="N83" s="38">
        <f t="shared" si="13"/>
        <v>-530929</v>
      </c>
      <c r="O83" s="219" t="s">
        <v>99</v>
      </c>
      <c r="Q83" s="17"/>
      <c r="R83" s="17"/>
      <c r="S83" s="18"/>
    </row>
    <row r="84" spans="1:19" ht="24" x14ac:dyDescent="0.2">
      <c r="A84" s="105"/>
      <c r="B84" s="309" t="s">
        <v>61</v>
      </c>
      <c r="C84" s="310"/>
      <c r="D84" s="310"/>
      <c r="E84" s="196" t="s">
        <v>218</v>
      </c>
      <c r="F84" s="36">
        <f>SUM(F77,F22,F23)</f>
        <v>82600</v>
      </c>
      <c r="G84" s="37">
        <f t="shared" ref="G84:N84" si="14">SUM(G77,G22,G23)</f>
        <v>354000</v>
      </c>
      <c r="H84" s="38">
        <f t="shared" si="14"/>
        <v>1563521</v>
      </c>
      <c r="I84" s="37">
        <f t="shared" si="14"/>
        <v>4140600</v>
      </c>
      <c r="J84" s="37">
        <f t="shared" si="14"/>
        <v>19602400</v>
      </c>
      <c r="K84" s="38">
        <f t="shared" si="14"/>
        <v>83674249</v>
      </c>
      <c r="L84" s="36">
        <f t="shared" si="14"/>
        <v>0</v>
      </c>
      <c r="M84" s="37">
        <f t="shared" si="14"/>
        <v>0</v>
      </c>
      <c r="N84" s="38">
        <f t="shared" si="14"/>
        <v>0</v>
      </c>
      <c r="O84" s="219" t="s">
        <v>99</v>
      </c>
      <c r="Q84" s="17"/>
      <c r="R84" s="17"/>
      <c r="S84" s="18"/>
    </row>
    <row r="85" spans="1:19" ht="36.75" thickBot="1" x14ac:dyDescent="0.25">
      <c r="A85" s="105"/>
      <c r="B85" s="344" t="s">
        <v>62</v>
      </c>
      <c r="C85" s="345"/>
      <c r="D85" s="345"/>
      <c r="E85" s="196" t="s">
        <v>273</v>
      </c>
      <c r="F85" s="29">
        <f>SUM(F83:F84)</f>
        <v>-152900</v>
      </c>
      <c r="G85" s="28">
        <f t="shared" ref="G85:N85" si="15">SUM(G83:G84)</f>
        <v>-550780</v>
      </c>
      <c r="H85" s="30">
        <f t="shared" si="15"/>
        <v>-5609908</v>
      </c>
      <c r="I85" s="28">
        <f t="shared" si="15"/>
        <v>-7563150</v>
      </c>
      <c r="J85" s="28">
        <f t="shared" si="15"/>
        <v>-22882653</v>
      </c>
      <c r="K85" s="30">
        <f t="shared" si="15"/>
        <v>-272647806</v>
      </c>
      <c r="L85" s="29">
        <f t="shared" si="15"/>
        <v>-46750</v>
      </c>
      <c r="M85" s="28">
        <f t="shared" si="15"/>
        <v>-152280</v>
      </c>
      <c r="N85" s="30">
        <f t="shared" si="15"/>
        <v>-530929</v>
      </c>
      <c r="O85" s="219" t="s">
        <v>99</v>
      </c>
      <c r="Q85" s="17"/>
      <c r="R85" s="17"/>
      <c r="S85" s="18"/>
    </row>
    <row r="86" spans="1:19" ht="15" customHeight="1" thickBot="1" x14ac:dyDescent="0.25">
      <c r="A86" s="109"/>
      <c r="B86" s="346" t="s">
        <v>63</v>
      </c>
      <c r="C86" s="347"/>
      <c r="D86" s="347"/>
      <c r="E86" s="193"/>
      <c r="F86" s="348"/>
      <c r="G86" s="338"/>
      <c r="H86" s="339"/>
      <c r="I86" s="338"/>
      <c r="J86" s="338"/>
      <c r="K86" s="338"/>
      <c r="L86" s="338"/>
      <c r="M86" s="338"/>
      <c r="N86" s="339"/>
      <c r="O86" s="130"/>
      <c r="Q86" s="17"/>
      <c r="R86" s="17"/>
      <c r="S86" s="18"/>
    </row>
    <row r="87" spans="1:19" x14ac:dyDescent="0.2">
      <c r="A87" s="109"/>
      <c r="B87" s="340" t="s">
        <v>64</v>
      </c>
      <c r="C87" s="341"/>
      <c r="D87" s="341"/>
      <c r="E87" s="195" t="s">
        <v>285</v>
      </c>
      <c r="F87" s="31">
        <v>500</v>
      </c>
      <c r="G87" s="32">
        <v>1000</v>
      </c>
      <c r="H87" s="33">
        <v>10000</v>
      </c>
      <c r="I87" s="20">
        <v>25037.5</v>
      </c>
      <c r="J87" s="20">
        <v>50075</v>
      </c>
      <c r="K87" s="21">
        <v>500750</v>
      </c>
      <c r="L87" s="19">
        <v>37.5</v>
      </c>
      <c r="M87" s="20">
        <v>75</v>
      </c>
      <c r="N87" s="21">
        <v>750</v>
      </c>
      <c r="O87" s="130"/>
      <c r="Q87" s="17"/>
      <c r="R87" s="17"/>
      <c r="S87" s="18"/>
    </row>
    <row r="88" spans="1:19" x14ac:dyDescent="0.2">
      <c r="A88" s="109"/>
      <c r="B88" s="340" t="s">
        <v>65</v>
      </c>
      <c r="C88" s="341"/>
      <c r="D88" s="341"/>
      <c r="E88" s="195" t="s">
        <v>207</v>
      </c>
      <c r="F88" s="19">
        <v>8000</v>
      </c>
      <c r="G88" s="20">
        <v>24380</v>
      </c>
      <c r="H88" s="21">
        <v>193508</v>
      </c>
      <c r="I88" s="20">
        <v>400600</v>
      </c>
      <c r="J88" s="20">
        <v>2103150</v>
      </c>
      <c r="K88" s="21">
        <v>15027000</v>
      </c>
      <c r="L88" s="19">
        <v>600</v>
      </c>
      <c r="M88" s="20">
        <v>3150</v>
      </c>
      <c r="N88" s="21">
        <v>27000</v>
      </c>
      <c r="O88" s="130"/>
      <c r="Q88" s="17"/>
      <c r="R88" s="17"/>
      <c r="S88" s="18"/>
    </row>
    <row r="89" spans="1:19" x14ac:dyDescent="0.2">
      <c r="A89" s="109"/>
      <c r="B89" s="340" t="s">
        <v>66</v>
      </c>
      <c r="C89" s="341"/>
      <c r="D89" s="341"/>
      <c r="E89" s="195" t="s">
        <v>208</v>
      </c>
      <c r="F89" s="19">
        <v>1000</v>
      </c>
      <c r="G89" s="20">
        <v>3000</v>
      </c>
      <c r="H89" s="21">
        <v>20000</v>
      </c>
      <c r="I89" s="20">
        <v>50075</v>
      </c>
      <c r="J89" s="20">
        <v>150225</v>
      </c>
      <c r="K89" s="21">
        <v>1001500</v>
      </c>
      <c r="L89" s="19">
        <v>75</v>
      </c>
      <c r="M89" s="20">
        <v>224.99999999999997</v>
      </c>
      <c r="N89" s="21">
        <v>1500</v>
      </c>
      <c r="O89" s="130"/>
      <c r="Q89" s="17"/>
      <c r="R89" s="17"/>
      <c r="S89" s="18"/>
    </row>
    <row r="90" spans="1:19" ht="12.75" thickBot="1" x14ac:dyDescent="0.25">
      <c r="A90" s="109"/>
      <c r="B90" s="342" t="s">
        <v>67</v>
      </c>
      <c r="C90" s="343"/>
      <c r="D90" s="343"/>
      <c r="E90" s="200" t="s">
        <v>209</v>
      </c>
      <c r="F90" s="29">
        <f t="shared" ref="F90:N90" si="16">SUM(F87:F89)</f>
        <v>9500</v>
      </c>
      <c r="G90" s="28">
        <f t="shared" si="16"/>
        <v>28380</v>
      </c>
      <c r="H90" s="30">
        <f t="shared" si="16"/>
        <v>223508</v>
      </c>
      <c r="I90" s="28">
        <f t="shared" si="16"/>
        <v>475712.5</v>
      </c>
      <c r="J90" s="28">
        <f t="shared" si="16"/>
        <v>2303450</v>
      </c>
      <c r="K90" s="30">
        <f t="shared" si="16"/>
        <v>16529250</v>
      </c>
      <c r="L90" s="29">
        <f t="shared" si="16"/>
        <v>712.5</v>
      </c>
      <c r="M90" s="28">
        <f t="shared" si="16"/>
        <v>3450</v>
      </c>
      <c r="N90" s="30">
        <f t="shared" si="16"/>
        <v>29250</v>
      </c>
      <c r="O90" s="219" t="s">
        <v>99</v>
      </c>
      <c r="Q90" s="17"/>
      <c r="R90" s="17"/>
      <c r="S90" s="18"/>
    </row>
    <row r="91" spans="1:19" ht="48.75" thickBot="1" x14ac:dyDescent="0.25">
      <c r="A91" s="110"/>
      <c r="B91" s="292" t="s">
        <v>68</v>
      </c>
      <c r="C91" s="293"/>
      <c r="D91" s="293"/>
      <c r="E91" s="202" t="s">
        <v>220</v>
      </c>
      <c r="F91" s="64">
        <f>SUM(F82,F90)</f>
        <v>-143400</v>
      </c>
      <c r="G91" s="62">
        <f t="shared" ref="G91:N91" si="17">SUM(G82,G90)</f>
        <v>-522400</v>
      </c>
      <c r="H91" s="63">
        <f t="shared" si="17"/>
        <v>-5386400</v>
      </c>
      <c r="I91" s="62">
        <f t="shared" si="17"/>
        <v>-7087437.5</v>
      </c>
      <c r="J91" s="62">
        <f t="shared" si="17"/>
        <v>-20579203</v>
      </c>
      <c r="K91" s="63">
        <f t="shared" si="17"/>
        <v>-256118556</v>
      </c>
      <c r="L91" s="64">
        <f t="shared" si="17"/>
        <v>-46037.5</v>
      </c>
      <c r="M91" s="62">
        <f t="shared" si="17"/>
        <v>-148830</v>
      </c>
      <c r="N91" s="63">
        <f t="shared" si="17"/>
        <v>-501679</v>
      </c>
      <c r="O91" s="219" t="s">
        <v>99</v>
      </c>
      <c r="Q91" s="17"/>
      <c r="R91" s="17"/>
      <c r="S91" s="18"/>
    </row>
    <row r="92" spans="1:19" ht="15" customHeight="1" thickBot="1" x14ac:dyDescent="0.25">
      <c r="A92" s="111"/>
      <c r="B92" s="319" t="s">
        <v>69</v>
      </c>
      <c r="C92" s="320"/>
      <c r="D92" s="320"/>
      <c r="E92" s="195" t="s">
        <v>286</v>
      </c>
      <c r="F92" s="90">
        <v>1000000</v>
      </c>
      <c r="G92" s="88">
        <v>3000000</v>
      </c>
      <c r="H92" s="89">
        <v>15100000</v>
      </c>
      <c r="I92" s="88">
        <v>50075000</v>
      </c>
      <c r="J92" s="88">
        <v>145392253</v>
      </c>
      <c r="K92" s="89">
        <v>887937906</v>
      </c>
      <c r="L92" s="88">
        <v>2575000</v>
      </c>
      <c r="M92" s="88">
        <v>12725000</v>
      </c>
      <c r="N92" s="89">
        <v>175728250</v>
      </c>
      <c r="O92" s="130"/>
      <c r="Q92" s="17"/>
      <c r="R92" s="17"/>
      <c r="S92" s="18"/>
    </row>
    <row r="93" spans="1:19" ht="15" customHeight="1" thickBot="1" x14ac:dyDescent="0.25">
      <c r="A93" s="112"/>
      <c r="B93" s="292" t="s">
        <v>70</v>
      </c>
      <c r="C93" s="293"/>
      <c r="D93" s="293"/>
      <c r="E93" s="223" t="s">
        <v>212</v>
      </c>
      <c r="F93" s="94">
        <v>1000000</v>
      </c>
      <c r="G93" s="95">
        <v>5000000</v>
      </c>
      <c r="H93" s="96">
        <v>20000000</v>
      </c>
      <c r="I93" s="95">
        <v>62593750</v>
      </c>
      <c r="J93" s="95">
        <v>250375000</v>
      </c>
      <c r="K93" s="96">
        <v>1608000000</v>
      </c>
      <c r="L93" s="95">
        <v>12531160</v>
      </c>
      <c r="M93" s="95">
        <v>75375000</v>
      </c>
      <c r="N93" s="96">
        <v>250500000</v>
      </c>
      <c r="O93" s="130"/>
      <c r="Q93" s="17"/>
      <c r="R93" s="17"/>
      <c r="S93" s="18"/>
    </row>
    <row r="94" spans="1:19" ht="15" customHeight="1" thickBot="1" x14ac:dyDescent="0.25">
      <c r="B94" s="292" t="s">
        <v>71</v>
      </c>
      <c r="C94" s="293"/>
      <c r="D94" s="293"/>
      <c r="E94" s="202" t="s">
        <v>211</v>
      </c>
      <c r="F94" s="64">
        <f>SUM(F92:F93)</f>
        <v>2000000</v>
      </c>
      <c r="G94" s="62">
        <f t="shared" ref="G94:N94" si="18">SUM(G92:G93)</f>
        <v>8000000</v>
      </c>
      <c r="H94" s="63">
        <f t="shared" si="18"/>
        <v>35100000</v>
      </c>
      <c r="I94" s="62">
        <f t="shared" si="18"/>
        <v>112668750</v>
      </c>
      <c r="J94" s="62">
        <f t="shared" si="18"/>
        <v>395767253</v>
      </c>
      <c r="K94" s="63">
        <f t="shared" si="18"/>
        <v>2495937906</v>
      </c>
      <c r="L94" s="64">
        <f t="shared" si="18"/>
        <v>15106160</v>
      </c>
      <c r="M94" s="62">
        <f t="shared" si="18"/>
        <v>88100000</v>
      </c>
      <c r="N94" s="63">
        <f t="shared" si="18"/>
        <v>426228250</v>
      </c>
      <c r="O94" s="219" t="s">
        <v>99</v>
      </c>
      <c r="Q94" s="17"/>
      <c r="R94" s="17"/>
      <c r="S94" s="18"/>
    </row>
    <row r="95" spans="1:19" ht="60.75" thickBot="1" x14ac:dyDescent="0.25">
      <c r="B95" s="329" t="s">
        <v>129</v>
      </c>
      <c r="C95" s="330"/>
      <c r="D95" s="330"/>
      <c r="E95" s="224" t="s">
        <v>274</v>
      </c>
      <c r="F95" s="150">
        <f>SUM(F12,F18,F91,F94)</f>
        <v>45673600</v>
      </c>
      <c r="G95" s="151">
        <f t="shared" ref="G95:N95" si="19">SUM(G12,G18,G91,G94)</f>
        <v>45673600</v>
      </c>
      <c r="H95" s="152">
        <f t="shared" si="19"/>
        <v>45673600</v>
      </c>
      <c r="I95" s="151">
        <f t="shared" si="19"/>
        <v>2538269349.5</v>
      </c>
      <c r="J95" s="151">
        <f t="shared" si="19"/>
        <v>2538269350</v>
      </c>
      <c r="K95" s="152">
        <f t="shared" si="19"/>
        <v>2538269350</v>
      </c>
      <c r="L95" s="150">
        <f t="shared" si="19"/>
        <v>351176570.5</v>
      </c>
      <c r="M95" s="151">
        <f t="shared" si="19"/>
        <v>351176571</v>
      </c>
      <c r="N95" s="152">
        <f t="shared" si="19"/>
        <v>351176571</v>
      </c>
      <c r="O95" s="219" t="s">
        <v>99</v>
      </c>
      <c r="Q95" s="17"/>
      <c r="R95" s="17"/>
      <c r="S95" s="18"/>
    </row>
    <row r="96" spans="1:19" ht="12" customHeight="1" x14ac:dyDescent="0.2">
      <c r="A96" s="103"/>
      <c r="B96" s="331" t="s">
        <v>130</v>
      </c>
      <c r="C96" s="334" t="s">
        <v>131</v>
      </c>
      <c r="D96" s="335"/>
      <c r="E96" s="242" t="s">
        <v>221</v>
      </c>
      <c r="F96" s="32">
        <v>-4750000</v>
      </c>
      <c r="G96" s="32">
        <v>-3750000</v>
      </c>
      <c r="H96" s="32">
        <v>0</v>
      </c>
      <c r="I96" s="31">
        <v>0</v>
      </c>
      <c r="J96" s="32">
        <v>0</v>
      </c>
      <c r="K96" s="33">
        <v>0</v>
      </c>
      <c r="L96" s="31">
        <v>-33750000</v>
      </c>
      <c r="M96" s="32">
        <v>-27500000</v>
      </c>
      <c r="N96" s="33">
        <v>0</v>
      </c>
      <c r="O96" s="130"/>
      <c r="Q96" s="17"/>
      <c r="R96" s="17"/>
      <c r="S96" s="18"/>
    </row>
    <row r="97" spans="1:19" ht="12" customHeight="1" x14ac:dyDescent="0.2">
      <c r="A97" s="113"/>
      <c r="B97" s="332"/>
      <c r="C97" s="309" t="s">
        <v>72</v>
      </c>
      <c r="D97" s="310"/>
      <c r="E97" s="195" t="s">
        <v>287</v>
      </c>
      <c r="F97" s="20">
        <v>-250000</v>
      </c>
      <c r="G97" s="20">
        <v>-1250000</v>
      </c>
      <c r="H97" s="20">
        <v>-5000000</v>
      </c>
      <c r="I97" s="19">
        <v>0</v>
      </c>
      <c r="J97" s="20">
        <v>0</v>
      </c>
      <c r="K97" s="21">
        <v>0</v>
      </c>
      <c r="L97" s="19">
        <v>-1250000</v>
      </c>
      <c r="M97" s="20">
        <v>-7500000</v>
      </c>
      <c r="N97" s="21">
        <v>-35000000</v>
      </c>
      <c r="O97" s="130"/>
      <c r="Q97" s="17"/>
      <c r="R97" s="17"/>
      <c r="S97" s="18"/>
    </row>
    <row r="98" spans="1:19" ht="12" customHeight="1" x14ac:dyDescent="0.2">
      <c r="A98" s="113"/>
      <c r="B98" s="332"/>
      <c r="C98" s="309" t="s">
        <v>73</v>
      </c>
      <c r="D98" s="310"/>
      <c r="E98" s="195" t="s">
        <v>222</v>
      </c>
      <c r="F98" s="20">
        <v>-50000</v>
      </c>
      <c r="G98" s="20">
        <v>-250000</v>
      </c>
      <c r="H98" s="20">
        <v>-1250000</v>
      </c>
      <c r="I98" s="19">
        <v>0</v>
      </c>
      <c r="J98" s="20">
        <v>0</v>
      </c>
      <c r="K98" s="21">
        <v>0</v>
      </c>
      <c r="L98" s="19">
        <v>-250000</v>
      </c>
      <c r="M98" s="20">
        <v>-1250000</v>
      </c>
      <c r="N98" s="21">
        <v>-7500000</v>
      </c>
      <c r="O98" s="130"/>
      <c r="Q98" s="17"/>
      <c r="R98" s="17"/>
      <c r="S98" s="18"/>
    </row>
    <row r="99" spans="1:19" ht="12" customHeight="1" x14ac:dyDescent="0.2">
      <c r="A99" s="113"/>
      <c r="B99" s="332"/>
      <c r="C99" s="336" t="s">
        <v>132</v>
      </c>
      <c r="D99" s="337"/>
      <c r="E99" s="180"/>
      <c r="F99" s="20">
        <v>0</v>
      </c>
      <c r="G99" s="20">
        <v>0</v>
      </c>
      <c r="H99" s="20">
        <v>0</v>
      </c>
      <c r="I99" s="19">
        <v>0</v>
      </c>
      <c r="J99" s="20">
        <v>0</v>
      </c>
      <c r="K99" s="21">
        <v>0</v>
      </c>
      <c r="L99" s="19">
        <v>0</v>
      </c>
      <c r="M99" s="20">
        <v>0</v>
      </c>
      <c r="N99" s="21">
        <v>0</v>
      </c>
      <c r="O99" s="130"/>
      <c r="Q99" s="17"/>
      <c r="R99" s="17"/>
      <c r="S99" s="18"/>
    </row>
    <row r="100" spans="1:19" ht="24" x14ac:dyDescent="0.2">
      <c r="A100" s="113"/>
      <c r="B100" s="332"/>
      <c r="C100" s="158" t="s">
        <v>133</v>
      </c>
      <c r="D100" s="168"/>
      <c r="E100" s="196" t="s">
        <v>455</v>
      </c>
      <c r="F100" s="37">
        <f>SUM(F97:F98)</f>
        <v>-300000</v>
      </c>
      <c r="G100" s="37">
        <f t="shared" ref="G100:H100" si="20">SUM(G97:G98)</f>
        <v>-1500000</v>
      </c>
      <c r="H100" s="37">
        <f t="shared" si="20"/>
        <v>-6250000</v>
      </c>
      <c r="I100" s="36">
        <f>SUM(I97:I98)</f>
        <v>0</v>
      </c>
      <c r="J100" s="37">
        <f t="shared" ref="J100:K100" si="21">SUM(J97:J98)</f>
        <v>0</v>
      </c>
      <c r="K100" s="38">
        <f t="shared" si="21"/>
        <v>0</v>
      </c>
      <c r="L100" s="36">
        <f>SUM(L97:L98)</f>
        <v>-1500000</v>
      </c>
      <c r="M100" s="37">
        <f t="shared" ref="M100:N100" si="22">SUM(M97:M98)</f>
        <v>-8750000</v>
      </c>
      <c r="N100" s="38">
        <f t="shared" si="22"/>
        <v>-42500000</v>
      </c>
      <c r="O100" s="219" t="s">
        <v>99</v>
      </c>
      <c r="Q100" s="17"/>
      <c r="R100" s="17"/>
      <c r="S100" s="18"/>
    </row>
    <row r="101" spans="1:19" ht="12" customHeight="1" x14ac:dyDescent="0.2">
      <c r="A101" s="113"/>
      <c r="B101" s="332"/>
      <c r="C101" s="323" t="s">
        <v>134</v>
      </c>
      <c r="D101" s="324"/>
      <c r="E101" s="195" t="s">
        <v>225</v>
      </c>
      <c r="F101" s="20">
        <v>50000</v>
      </c>
      <c r="G101" s="20">
        <v>250000</v>
      </c>
      <c r="H101" s="20">
        <v>1250000</v>
      </c>
      <c r="I101" s="19">
        <v>0</v>
      </c>
      <c r="J101" s="20">
        <v>0</v>
      </c>
      <c r="K101" s="21">
        <v>0</v>
      </c>
      <c r="L101" s="19">
        <v>250000</v>
      </c>
      <c r="M101" s="20">
        <v>1250000</v>
      </c>
      <c r="N101" s="21">
        <v>7500000</v>
      </c>
      <c r="O101" s="130"/>
      <c r="Q101" s="17"/>
      <c r="R101" s="17"/>
      <c r="S101" s="18"/>
    </row>
    <row r="102" spans="1:19" ht="12" customHeight="1" x14ac:dyDescent="0.2">
      <c r="A102" s="113"/>
      <c r="B102" s="332"/>
      <c r="C102" s="323" t="s">
        <v>74</v>
      </c>
      <c r="D102" s="324"/>
      <c r="E102" s="195" t="s">
        <v>226</v>
      </c>
      <c r="F102" s="20">
        <v>0</v>
      </c>
      <c r="G102" s="20">
        <v>0</v>
      </c>
      <c r="H102" s="20">
        <v>0</v>
      </c>
      <c r="I102" s="19">
        <v>0</v>
      </c>
      <c r="J102" s="20">
        <v>0</v>
      </c>
      <c r="K102" s="21">
        <v>0</v>
      </c>
      <c r="L102" s="19">
        <v>0</v>
      </c>
      <c r="M102" s="20">
        <v>0</v>
      </c>
      <c r="N102" s="21">
        <v>0</v>
      </c>
      <c r="O102" s="130"/>
      <c r="Q102" s="17"/>
      <c r="R102" s="17"/>
      <c r="S102" s="18"/>
    </row>
    <row r="103" spans="1:19" ht="22.5" customHeight="1" thickBot="1" x14ac:dyDescent="0.25">
      <c r="A103" s="113"/>
      <c r="B103" s="333"/>
      <c r="C103" s="325" t="s">
        <v>135</v>
      </c>
      <c r="D103" s="326"/>
      <c r="E103" s="200" t="s">
        <v>224</v>
      </c>
      <c r="F103" s="28">
        <f>SUM(F96,F100,F101,F102)</f>
        <v>-5000000</v>
      </c>
      <c r="G103" s="28">
        <f t="shared" ref="G103:N103" si="23">SUM(G96,G100,G101,G102)</f>
        <v>-5000000</v>
      </c>
      <c r="H103" s="28">
        <f t="shared" si="23"/>
        <v>-5000000</v>
      </c>
      <c r="I103" s="29">
        <f t="shared" si="23"/>
        <v>0</v>
      </c>
      <c r="J103" s="28">
        <f t="shared" si="23"/>
        <v>0</v>
      </c>
      <c r="K103" s="30">
        <f t="shared" si="23"/>
        <v>0</v>
      </c>
      <c r="L103" s="29">
        <f t="shared" si="23"/>
        <v>-35000000</v>
      </c>
      <c r="M103" s="28">
        <f t="shared" si="23"/>
        <v>-35000000</v>
      </c>
      <c r="N103" s="30">
        <f t="shared" si="23"/>
        <v>-35000000</v>
      </c>
      <c r="O103" s="219" t="s">
        <v>99</v>
      </c>
      <c r="Q103" s="17"/>
      <c r="R103" s="17"/>
      <c r="S103" s="18"/>
    </row>
    <row r="104" spans="1:19" ht="108.75" customHeight="1" thickBot="1" x14ac:dyDescent="0.25">
      <c r="B104" s="327" t="s">
        <v>136</v>
      </c>
      <c r="C104" s="328"/>
      <c r="D104" s="328"/>
      <c r="E104" s="200" t="s">
        <v>275</v>
      </c>
      <c r="F104" s="149">
        <f>F95-F103</f>
        <v>50673600</v>
      </c>
      <c r="G104" s="149">
        <f t="shared" ref="G104:N104" si="24">G95-G103</f>
        <v>50673600</v>
      </c>
      <c r="H104" s="149">
        <f t="shared" si="24"/>
        <v>50673600</v>
      </c>
      <c r="I104" s="150">
        <f t="shared" si="24"/>
        <v>2538269349.5</v>
      </c>
      <c r="J104" s="151">
        <f t="shared" si="24"/>
        <v>2538269350</v>
      </c>
      <c r="K104" s="152">
        <f t="shared" si="24"/>
        <v>2538269350</v>
      </c>
      <c r="L104" s="153">
        <f t="shared" si="24"/>
        <v>386176570.5</v>
      </c>
      <c r="M104" s="149">
        <f t="shared" si="24"/>
        <v>386176571</v>
      </c>
      <c r="N104" s="154">
        <f t="shared" si="24"/>
        <v>386176571</v>
      </c>
      <c r="O104" s="219" t="s">
        <v>99</v>
      </c>
      <c r="Q104" s="17"/>
      <c r="R104" s="17"/>
      <c r="S104" s="18"/>
    </row>
    <row r="105" spans="1:19" ht="12.75" x14ac:dyDescent="0.2">
      <c r="B105" s="157"/>
      <c r="C105" s="157"/>
      <c r="D105" s="157"/>
      <c r="E105" s="165"/>
      <c r="F105" s="70"/>
      <c r="G105" s="70"/>
      <c r="H105" s="70"/>
      <c r="I105" s="70"/>
      <c r="J105" s="70"/>
      <c r="K105" s="70"/>
      <c r="L105" s="70"/>
      <c r="M105" s="70"/>
      <c r="N105" s="70"/>
      <c r="O105" s="130"/>
      <c r="Q105" s="65"/>
      <c r="R105" s="65"/>
      <c r="S105" s="65"/>
    </row>
    <row r="106" spans="1:19" ht="13.5" thickBot="1" x14ac:dyDescent="0.25">
      <c r="B106" s="157"/>
      <c r="C106" s="157"/>
      <c r="D106" s="157"/>
      <c r="E106" s="164"/>
      <c r="F106" s="70"/>
      <c r="G106" s="70"/>
      <c r="H106" s="70"/>
      <c r="I106" s="70"/>
      <c r="J106" s="70"/>
      <c r="K106" s="70"/>
      <c r="L106" s="70"/>
      <c r="M106" s="70"/>
      <c r="N106" s="70"/>
      <c r="O106" s="130"/>
      <c r="Q106" s="65"/>
      <c r="R106" s="65"/>
      <c r="S106" s="65"/>
    </row>
    <row r="107" spans="1:19" s="15" customFormat="1" ht="13.5" thickBot="1" x14ac:dyDescent="0.3">
      <c r="A107" s="114"/>
      <c r="B107" s="298" t="s">
        <v>75</v>
      </c>
      <c r="C107" s="299"/>
      <c r="D107" s="299"/>
      <c r="E107" s="189"/>
      <c r="F107" s="317" t="str">
        <f>F11</f>
        <v>LP #5's Allocation of Total Fund</v>
      </c>
      <c r="G107" s="317"/>
      <c r="H107" s="318"/>
      <c r="I107" s="316" t="str">
        <f>I11</f>
        <v>Total Fund (incl. GP Allocation)</v>
      </c>
      <c r="J107" s="317"/>
      <c r="K107" s="318"/>
      <c r="L107" s="316" t="str">
        <f>L11</f>
        <v>GP's Allocation of Total Fund</v>
      </c>
      <c r="M107" s="317"/>
      <c r="N107" s="318"/>
      <c r="O107" s="130"/>
      <c r="P107" s="14"/>
      <c r="Q107" s="66"/>
      <c r="R107" s="66"/>
      <c r="S107" s="67"/>
    </row>
    <row r="108" spans="1:19" ht="12.75" x14ac:dyDescent="0.2">
      <c r="A108" s="114"/>
      <c r="B108" s="319" t="s">
        <v>76</v>
      </c>
      <c r="C108" s="320"/>
      <c r="D108" s="320"/>
      <c r="E108" s="241"/>
      <c r="F108" s="188">
        <v>50000000</v>
      </c>
      <c r="G108" s="68">
        <f>F108</f>
        <v>50000000</v>
      </c>
      <c r="H108" s="69">
        <f>F108</f>
        <v>50000000</v>
      </c>
      <c r="I108" s="145">
        <v>2503750000</v>
      </c>
      <c r="J108" s="68">
        <f>I108</f>
        <v>2503750000</v>
      </c>
      <c r="K108" s="69">
        <f>I108</f>
        <v>2503750000</v>
      </c>
      <c r="L108" s="145">
        <v>3750000</v>
      </c>
      <c r="M108" s="68">
        <f>L108</f>
        <v>3750000</v>
      </c>
      <c r="N108" s="69">
        <f>L108</f>
        <v>3750000</v>
      </c>
      <c r="O108" s="219" t="s">
        <v>99</v>
      </c>
    </row>
    <row r="109" spans="1:19" ht="12.75" x14ac:dyDescent="0.2">
      <c r="A109" s="114"/>
      <c r="B109" s="321" t="s">
        <v>77</v>
      </c>
      <c r="C109" s="322"/>
      <c r="D109" s="322"/>
      <c r="E109" s="195" t="s">
        <v>288</v>
      </c>
      <c r="F109" s="162">
        <v>18500000</v>
      </c>
      <c r="G109" s="162">
        <v>23500000</v>
      </c>
      <c r="H109" s="163">
        <f>F108</f>
        <v>50000000</v>
      </c>
      <c r="I109" s="161">
        <v>926387500</v>
      </c>
      <c r="J109" s="162">
        <v>1176762500</v>
      </c>
      <c r="K109" s="163">
        <f>I108</f>
        <v>2503750000</v>
      </c>
      <c r="L109" s="161">
        <v>1387500</v>
      </c>
      <c r="M109" s="162">
        <v>1762499.9999999998</v>
      </c>
      <c r="N109" s="163">
        <f>L108</f>
        <v>3750000</v>
      </c>
      <c r="O109" s="219" t="s">
        <v>99</v>
      </c>
    </row>
    <row r="110" spans="1:19" x14ac:dyDescent="0.2">
      <c r="A110" s="114"/>
      <c r="B110" s="309" t="s">
        <v>78</v>
      </c>
      <c r="C110" s="310"/>
      <c r="D110" s="310"/>
      <c r="E110" s="195" t="s">
        <v>227</v>
      </c>
      <c r="F110" s="20">
        <v>0</v>
      </c>
      <c r="G110" s="20">
        <v>-5000000</v>
      </c>
      <c r="H110" s="21">
        <v>-35000000</v>
      </c>
      <c r="I110" s="19">
        <v>0</v>
      </c>
      <c r="J110" s="20">
        <v>-250375000</v>
      </c>
      <c r="K110" s="21">
        <v>-1752625000</v>
      </c>
      <c r="L110" s="19">
        <v>0</v>
      </c>
      <c r="M110" s="20">
        <v>-375000</v>
      </c>
      <c r="N110" s="21">
        <v>-2625000</v>
      </c>
      <c r="O110" s="130"/>
    </row>
    <row r="111" spans="1:19" x14ac:dyDescent="0.2">
      <c r="A111" s="114"/>
      <c r="B111" s="309" t="s">
        <v>79</v>
      </c>
      <c r="C111" s="310"/>
      <c r="D111" s="310"/>
      <c r="E111" s="195" t="s">
        <v>228</v>
      </c>
      <c r="F111" s="20">
        <v>0</v>
      </c>
      <c r="G111" s="20">
        <v>0</v>
      </c>
      <c r="H111" s="21">
        <v>4000000</v>
      </c>
      <c r="I111" s="19">
        <v>0</v>
      </c>
      <c r="J111" s="20">
        <v>0</v>
      </c>
      <c r="K111" s="21">
        <v>200300000</v>
      </c>
      <c r="L111" s="19">
        <v>0</v>
      </c>
      <c r="M111" s="20">
        <v>0</v>
      </c>
      <c r="N111" s="21">
        <v>300000</v>
      </c>
      <c r="O111" s="130"/>
    </row>
    <row r="112" spans="1:19" x14ac:dyDescent="0.2">
      <c r="A112" s="114"/>
      <c r="B112" s="309" t="s">
        <v>80</v>
      </c>
      <c r="C112" s="310"/>
      <c r="D112" s="310"/>
      <c r="E112" s="195" t="s">
        <v>229</v>
      </c>
      <c r="F112" s="20">
        <v>0</v>
      </c>
      <c r="G112" s="20">
        <v>0</v>
      </c>
      <c r="H112" s="21">
        <v>0</v>
      </c>
      <c r="I112" s="19">
        <v>0</v>
      </c>
      <c r="J112" s="20">
        <v>0</v>
      </c>
      <c r="K112" s="21">
        <v>0</v>
      </c>
      <c r="L112" s="19">
        <v>0</v>
      </c>
      <c r="M112" s="20">
        <v>0</v>
      </c>
      <c r="N112" s="21">
        <v>0</v>
      </c>
      <c r="O112" s="130"/>
    </row>
    <row r="113" spans="1:16" x14ac:dyDescent="0.2">
      <c r="A113" s="114"/>
      <c r="B113" s="309" t="s">
        <v>81</v>
      </c>
      <c r="C113" s="310"/>
      <c r="D113" s="310"/>
      <c r="E113" s="195" t="s">
        <v>278</v>
      </c>
      <c r="F113" s="20">
        <v>0</v>
      </c>
      <c r="G113" s="20">
        <v>0</v>
      </c>
      <c r="H113" s="21">
        <v>-500000</v>
      </c>
      <c r="I113" s="19">
        <v>0</v>
      </c>
      <c r="J113" s="20">
        <v>0</v>
      </c>
      <c r="K113" s="21">
        <v>-25037500</v>
      </c>
      <c r="L113" s="19">
        <v>0</v>
      </c>
      <c r="M113" s="20">
        <v>0</v>
      </c>
      <c r="N113" s="21">
        <v>-37500</v>
      </c>
      <c r="O113" s="130"/>
    </row>
    <row r="114" spans="1:16" ht="13.5" thickBot="1" x14ac:dyDescent="0.25">
      <c r="A114" s="114"/>
      <c r="B114" s="311" t="s">
        <v>82</v>
      </c>
      <c r="C114" s="312"/>
      <c r="D114" s="312"/>
      <c r="E114" s="200" t="s">
        <v>277</v>
      </c>
      <c r="F114" s="71">
        <f>SUM(F109:F113)</f>
        <v>18500000</v>
      </c>
      <c r="G114" s="71">
        <f t="shared" ref="G114:N114" si="25">SUM(G109:G113)</f>
        <v>18500000</v>
      </c>
      <c r="H114" s="72">
        <f t="shared" si="25"/>
        <v>18500000</v>
      </c>
      <c r="I114" s="73">
        <f t="shared" si="25"/>
        <v>926387500</v>
      </c>
      <c r="J114" s="71">
        <f t="shared" si="25"/>
        <v>926387500</v>
      </c>
      <c r="K114" s="72">
        <f t="shared" si="25"/>
        <v>926387500</v>
      </c>
      <c r="L114" s="73">
        <f t="shared" si="25"/>
        <v>1387500</v>
      </c>
      <c r="M114" s="71">
        <f t="shared" si="25"/>
        <v>1387499.9999999998</v>
      </c>
      <c r="N114" s="72">
        <f t="shared" si="25"/>
        <v>1387500</v>
      </c>
      <c r="O114" s="219" t="s">
        <v>99</v>
      </c>
    </row>
    <row r="115" spans="1:16" s="75" customFormat="1" ht="12.75" x14ac:dyDescent="0.25">
      <c r="A115" s="115"/>
      <c r="B115" s="125"/>
      <c r="C115" s="125"/>
      <c r="D115" s="125"/>
      <c r="E115" s="125"/>
      <c r="F115" s="126"/>
      <c r="G115" s="126"/>
      <c r="H115" s="126"/>
      <c r="I115" s="127"/>
      <c r="J115" s="127"/>
      <c r="K115" s="127"/>
      <c r="L115" s="128"/>
      <c r="M115" s="128"/>
      <c r="N115" s="128"/>
      <c r="O115" s="131"/>
      <c r="P115" s="74"/>
    </row>
    <row r="116" spans="1:16" ht="14.1" customHeight="1" x14ac:dyDescent="0.2">
      <c r="B116" s="129"/>
      <c r="C116" s="129"/>
      <c r="D116" s="129"/>
      <c r="E116" s="129"/>
      <c r="F116" s="313"/>
      <c r="G116" s="313"/>
      <c r="H116" s="313"/>
      <c r="I116" s="313"/>
      <c r="J116" s="313"/>
      <c r="K116" s="313"/>
      <c r="L116" s="313"/>
      <c r="M116" s="313"/>
      <c r="N116" s="313"/>
      <c r="O116" s="314"/>
    </row>
    <row r="117" spans="1:16" ht="15" thickBot="1" x14ac:dyDescent="0.25">
      <c r="B117" s="315" t="s">
        <v>137</v>
      </c>
      <c r="C117" s="315"/>
      <c r="D117" s="315"/>
      <c r="E117" s="315"/>
      <c r="F117" s="315"/>
      <c r="G117" s="315"/>
      <c r="H117" s="315"/>
      <c r="I117" s="315"/>
      <c r="J117" s="315"/>
      <c r="K117" s="315"/>
      <c r="L117" s="315"/>
      <c r="M117" s="315"/>
      <c r="N117" s="315"/>
      <c r="O117" s="314"/>
    </row>
    <row r="118" spans="1:16" s="77" customFormat="1" ht="39.950000000000003" customHeight="1" thickBot="1" x14ac:dyDescent="0.25">
      <c r="A118" s="103"/>
      <c r="B118" s="298" t="s">
        <v>83</v>
      </c>
      <c r="C118" s="299"/>
      <c r="D118" s="300"/>
      <c r="E118" s="189"/>
      <c r="F118" s="301" t="s">
        <v>9</v>
      </c>
      <c r="G118" s="301"/>
      <c r="H118" s="302"/>
      <c r="I118" s="303" t="s">
        <v>84</v>
      </c>
      <c r="J118" s="304"/>
      <c r="K118" s="305"/>
      <c r="L118" s="303" t="s">
        <v>85</v>
      </c>
      <c r="M118" s="304"/>
      <c r="N118" s="305"/>
      <c r="O118" s="131"/>
      <c r="P118" s="76"/>
    </row>
    <row r="119" spans="1:16" x14ac:dyDescent="0.2">
      <c r="A119" s="116"/>
      <c r="B119" s="306" t="s">
        <v>138</v>
      </c>
      <c r="C119" s="307"/>
      <c r="D119" s="308"/>
      <c r="E119" s="199" t="s">
        <v>289</v>
      </c>
      <c r="F119" s="56">
        <v>20000</v>
      </c>
      <c r="G119" s="56">
        <v>90000</v>
      </c>
      <c r="H119" s="57">
        <v>231260</v>
      </c>
      <c r="I119" s="78">
        <v>625000</v>
      </c>
      <c r="J119" s="56">
        <v>2500000</v>
      </c>
      <c r="K119" s="57">
        <v>11328125</v>
      </c>
      <c r="L119" s="78">
        <v>156250</v>
      </c>
      <c r="M119" s="56">
        <v>625000</v>
      </c>
      <c r="N119" s="57">
        <v>2832031</v>
      </c>
      <c r="O119" s="130"/>
    </row>
    <row r="120" spans="1:16" x14ac:dyDescent="0.2">
      <c r="A120" s="116"/>
      <c r="B120" s="295" t="s">
        <v>86</v>
      </c>
      <c r="C120" s="296"/>
      <c r="D120" s="297"/>
      <c r="E120" s="199" t="s">
        <v>230</v>
      </c>
      <c r="F120" s="56">
        <v>10000</v>
      </c>
      <c r="G120" s="56">
        <v>40000</v>
      </c>
      <c r="H120" s="57">
        <v>171260</v>
      </c>
      <c r="I120" s="78">
        <v>400000</v>
      </c>
      <c r="J120" s="56">
        <v>2000000</v>
      </c>
      <c r="K120" s="57">
        <v>10000000</v>
      </c>
      <c r="L120" s="78">
        <v>100000</v>
      </c>
      <c r="M120" s="56">
        <v>500000</v>
      </c>
      <c r="N120" s="57">
        <v>2500000</v>
      </c>
      <c r="O120" s="130"/>
    </row>
    <row r="121" spans="1:16" x14ac:dyDescent="0.2">
      <c r="A121" s="116"/>
      <c r="B121" s="295" t="s">
        <v>87</v>
      </c>
      <c r="C121" s="296"/>
      <c r="D121" s="297"/>
      <c r="E121" s="199" t="s">
        <v>231</v>
      </c>
      <c r="F121" s="56">
        <v>5000</v>
      </c>
      <c r="G121" s="56">
        <v>5000</v>
      </c>
      <c r="H121" s="57">
        <v>332520</v>
      </c>
      <c r="I121" s="78">
        <v>487500</v>
      </c>
      <c r="J121" s="56">
        <v>1750000</v>
      </c>
      <c r="K121" s="57">
        <v>7570806</v>
      </c>
      <c r="L121" s="78">
        <v>121875</v>
      </c>
      <c r="M121" s="56">
        <v>437500</v>
      </c>
      <c r="N121" s="57">
        <v>1865234</v>
      </c>
      <c r="O121" s="130"/>
    </row>
    <row r="122" spans="1:16" x14ac:dyDescent="0.2">
      <c r="A122" s="116"/>
      <c r="B122" s="295" t="s">
        <v>88</v>
      </c>
      <c r="C122" s="296"/>
      <c r="D122" s="297"/>
      <c r="E122" s="199" t="s">
        <v>232</v>
      </c>
      <c r="F122" s="56">
        <v>600</v>
      </c>
      <c r="G122" s="56">
        <v>2500</v>
      </c>
      <c r="H122" s="57">
        <v>37500</v>
      </c>
      <c r="I122" s="78">
        <v>30000</v>
      </c>
      <c r="J122" s="56">
        <v>875000</v>
      </c>
      <c r="K122" s="57">
        <v>6875000</v>
      </c>
      <c r="L122" s="78">
        <v>6600</v>
      </c>
      <c r="M122" s="56">
        <v>192500</v>
      </c>
      <c r="N122" s="57">
        <v>1512500</v>
      </c>
      <c r="O122" s="130"/>
    </row>
    <row r="123" spans="1:16" x14ac:dyDescent="0.2">
      <c r="A123" s="116"/>
      <c r="B123" s="295" t="s">
        <v>89</v>
      </c>
      <c r="C123" s="296"/>
      <c r="D123" s="297"/>
      <c r="E123" s="199" t="s">
        <v>233</v>
      </c>
      <c r="F123" s="56">
        <v>30000</v>
      </c>
      <c r="G123" s="56">
        <v>135000</v>
      </c>
      <c r="H123" s="57">
        <v>675000</v>
      </c>
      <c r="I123" s="78">
        <v>1500000</v>
      </c>
      <c r="J123" s="56">
        <v>6900000</v>
      </c>
      <c r="K123" s="57">
        <v>34000000</v>
      </c>
      <c r="L123" s="78">
        <v>375000</v>
      </c>
      <c r="M123" s="56">
        <v>1725000</v>
      </c>
      <c r="N123" s="57">
        <v>8500000</v>
      </c>
      <c r="O123" s="130"/>
    </row>
    <row r="124" spans="1:16" x14ac:dyDescent="0.2">
      <c r="A124" s="116"/>
      <c r="B124" s="295" t="s">
        <v>90</v>
      </c>
      <c r="C124" s="296"/>
      <c r="D124" s="297"/>
      <c r="E124" s="199" t="s">
        <v>234</v>
      </c>
      <c r="F124" s="56">
        <v>15000</v>
      </c>
      <c r="G124" s="56">
        <v>68000</v>
      </c>
      <c r="H124" s="57">
        <v>335000</v>
      </c>
      <c r="I124" s="78">
        <v>750000</v>
      </c>
      <c r="J124" s="56">
        <v>3450000</v>
      </c>
      <c r="K124" s="57">
        <v>16500000</v>
      </c>
      <c r="L124" s="78">
        <v>187500</v>
      </c>
      <c r="M124" s="56">
        <v>862500</v>
      </c>
      <c r="N124" s="57">
        <v>4125000</v>
      </c>
      <c r="O124" s="130"/>
    </row>
    <row r="125" spans="1:16" x14ac:dyDescent="0.2">
      <c r="A125" s="116"/>
      <c r="B125" s="295" t="s">
        <v>91</v>
      </c>
      <c r="C125" s="296"/>
      <c r="D125" s="297"/>
      <c r="E125" s="199" t="s">
        <v>235</v>
      </c>
      <c r="F125" s="56">
        <v>0</v>
      </c>
      <c r="G125" s="56">
        <v>0</v>
      </c>
      <c r="H125" s="57">
        <v>0</v>
      </c>
      <c r="I125" s="78">
        <v>0</v>
      </c>
      <c r="J125" s="56">
        <v>0</v>
      </c>
      <c r="K125" s="57">
        <v>0</v>
      </c>
      <c r="L125" s="78">
        <v>0</v>
      </c>
      <c r="M125" s="56">
        <v>0</v>
      </c>
      <c r="N125" s="57">
        <v>0</v>
      </c>
      <c r="O125" s="130"/>
    </row>
    <row r="126" spans="1:16" x14ac:dyDescent="0.2">
      <c r="A126" s="116"/>
      <c r="B126" s="295" t="s">
        <v>92</v>
      </c>
      <c r="C126" s="296"/>
      <c r="D126" s="297"/>
      <c r="E126" s="199" t="s">
        <v>236</v>
      </c>
      <c r="F126" s="56">
        <v>10000</v>
      </c>
      <c r="G126" s="56">
        <v>25000</v>
      </c>
      <c r="H126" s="57">
        <v>50000</v>
      </c>
      <c r="I126" s="78">
        <v>500000</v>
      </c>
      <c r="J126" s="56">
        <v>1250000</v>
      </c>
      <c r="K126" s="57">
        <v>2500000</v>
      </c>
      <c r="L126" s="78">
        <v>0</v>
      </c>
      <c r="M126" s="56">
        <v>0</v>
      </c>
      <c r="N126" s="57">
        <v>0</v>
      </c>
      <c r="O126" s="130"/>
    </row>
    <row r="127" spans="1:16" ht="13.5" x14ac:dyDescent="0.2">
      <c r="A127" s="116"/>
      <c r="B127" s="280" t="s">
        <v>93</v>
      </c>
      <c r="C127" s="281"/>
      <c r="D127" s="282"/>
      <c r="E127" s="199" t="s">
        <v>237</v>
      </c>
      <c r="F127" s="56">
        <v>0</v>
      </c>
      <c r="G127" s="56">
        <v>0</v>
      </c>
      <c r="H127" s="57">
        <v>0</v>
      </c>
      <c r="I127" s="78">
        <v>0</v>
      </c>
      <c r="J127" s="56">
        <v>0</v>
      </c>
      <c r="K127" s="57">
        <v>0</v>
      </c>
      <c r="L127" s="78">
        <v>0</v>
      </c>
      <c r="M127" s="56">
        <v>0</v>
      </c>
      <c r="N127" s="57">
        <v>0</v>
      </c>
      <c r="O127" s="130"/>
    </row>
    <row r="128" spans="1:16" ht="12" customHeight="1" x14ac:dyDescent="0.2">
      <c r="A128" s="103"/>
      <c r="B128" s="283" t="s">
        <v>139</v>
      </c>
      <c r="C128" s="284"/>
      <c r="D128" s="285"/>
      <c r="E128" s="199" t="s">
        <v>238</v>
      </c>
      <c r="F128" s="54">
        <v>0</v>
      </c>
      <c r="G128" s="56">
        <v>0</v>
      </c>
      <c r="H128" s="57">
        <v>0</v>
      </c>
      <c r="I128" s="54">
        <v>0</v>
      </c>
      <c r="J128" s="56">
        <v>0</v>
      </c>
      <c r="K128" s="57">
        <v>0</v>
      </c>
      <c r="L128" s="54">
        <v>0</v>
      </c>
      <c r="M128" s="56">
        <v>0</v>
      </c>
      <c r="N128" s="57">
        <v>0</v>
      </c>
      <c r="O128" s="130"/>
    </row>
    <row r="129" spans="1:19" ht="12" customHeight="1" x14ac:dyDescent="0.2">
      <c r="A129" s="103"/>
      <c r="B129" s="286" t="s">
        <v>95</v>
      </c>
      <c r="C129" s="287"/>
      <c r="D129" s="288"/>
      <c r="E129" s="198" t="s">
        <v>239</v>
      </c>
      <c r="F129" s="60">
        <f>SUM(F119:F128)</f>
        <v>90600</v>
      </c>
      <c r="G129" s="60">
        <f t="shared" ref="G129:N129" si="26">SUM(G119:G128)</f>
        <v>365500</v>
      </c>
      <c r="H129" s="60">
        <f t="shared" si="26"/>
        <v>1832540</v>
      </c>
      <c r="I129" s="59">
        <f t="shared" si="26"/>
        <v>4292500</v>
      </c>
      <c r="J129" s="60">
        <f t="shared" si="26"/>
        <v>18725000</v>
      </c>
      <c r="K129" s="60">
        <f t="shared" si="26"/>
        <v>88773931</v>
      </c>
      <c r="L129" s="59">
        <f t="shared" si="26"/>
        <v>947225</v>
      </c>
      <c r="M129" s="60">
        <f t="shared" si="26"/>
        <v>4342500</v>
      </c>
      <c r="N129" s="61">
        <f t="shared" si="26"/>
        <v>21334765</v>
      </c>
      <c r="O129" s="219" t="s">
        <v>99</v>
      </c>
    </row>
    <row r="130" spans="1:19" ht="12.6" customHeight="1" thickBot="1" x14ac:dyDescent="0.25">
      <c r="A130" s="116"/>
      <c r="B130" s="289" t="s">
        <v>94</v>
      </c>
      <c r="C130" s="290"/>
      <c r="D130" s="291"/>
      <c r="E130" s="228" t="s">
        <v>240</v>
      </c>
      <c r="F130" s="86">
        <v>5000</v>
      </c>
      <c r="G130" s="86">
        <v>15000</v>
      </c>
      <c r="H130" s="87">
        <v>62200</v>
      </c>
      <c r="I130" s="85">
        <v>200000</v>
      </c>
      <c r="J130" s="86">
        <v>600000</v>
      </c>
      <c r="K130" s="87">
        <v>248800</v>
      </c>
      <c r="L130" s="85">
        <v>8000</v>
      </c>
      <c r="M130" s="86">
        <v>19500</v>
      </c>
      <c r="N130" s="87">
        <v>88500</v>
      </c>
      <c r="O130" s="219"/>
    </row>
    <row r="131" spans="1:19" s="15" customFormat="1" ht="24.75" thickBot="1" x14ac:dyDescent="0.3">
      <c r="A131" s="117"/>
      <c r="B131" s="292" t="s">
        <v>140</v>
      </c>
      <c r="C131" s="293"/>
      <c r="D131" s="294"/>
      <c r="E131" s="202" t="s">
        <v>241</v>
      </c>
      <c r="F131" s="142">
        <f>SUM(F129:F130)</f>
        <v>95600</v>
      </c>
      <c r="G131" s="142">
        <f t="shared" ref="G131:N131" si="27">SUM(G129:G130)</f>
        <v>380500</v>
      </c>
      <c r="H131" s="142">
        <f t="shared" si="27"/>
        <v>1894740</v>
      </c>
      <c r="I131" s="141">
        <f t="shared" si="27"/>
        <v>4492500</v>
      </c>
      <c r="J131" s="142">
        <f t="shared" si="27"/>
        <v>19325000</v>
      </c>
      <c r="K131" s="142">
        <f t="shared" si="27"/>
        <v>89022731</v>
      </c>
      <c r="L131" s="141">
        <f t="shared" si="27"/>
        <v>955225</v>
      </c>
      <c r="M131" s="142">
        <f t="shared" si="27"/>
        <v>4362000</v>
      </c>
      <c r="N131" s="143">
        <f t="shared" si="27"/>
        <v>21423265</v>
      </c>
      <c r="O131" s="219" t="s">
        <v>99</v>
      </c>
      <c r="P131" s="14"/>
    </row>
    <row r="132" spans="1:19" s="15" customFormat="1" ht="12.75" x14ac:dyDescent="0.25">
      <c r="A132" s="104"/>
      <c r="B132" s="157"/>
      <c r="C132" s="157"/>
      <c r="D132" s="157"/>
      <c r="E132" s="157"/>
      <c r="F132" s="70"/>
      <c r="G132" s="70"/>
      <c r="H132" s="70"/>
      <c r="I132" s="70"/>
      <c r="J132" s="70"/>
      <c r="K132" s="104"/>
      <c r="L132" s="70"/>
      <c r="M132" s="70"/>
      <c r="N132" s="70"/>
      <c r="O132" s="130"/>
      <c r="P132" s="14"/>
    </row>
    <row r="133" spans="1:19" s="15" customFormat="1" x14ac:dyDescent="0.2">
      <c r="A133" s="104"/>
      <c r="B133" s="275" t="s">
        <v>141</v>
      </c>
      <c r="C133" s="275"/>
      <c r="D133" s="275"/>
      <c r="E133" s="275"/>
      <c r="F133" s="275"/>
      <c r="G133" s="275"/>
      <c r="H133" s="275"/>
      <c r="I133" s="275"/>
      <c r="J133" s="275"/>
      <c r="K133" s="275"/>
      <c r="L133" s="275"/>
      <c r="M133" s="275"/>
      <c r="N133" s="275"/>
      <c r="O133" s="130"/>
      <c r="P133" s="14"/>
    </row>
    <row r="134" spans="1:19" x14ac:dyDescent="0.2">
      <c r="A134" s="115"/>
      <c r="B134" s="275" t="s">
        <v>142</v>
      </c>
      <c r="C134" s="275"/>
      <c r="D134" s="275"/>
      <c r="E134" s="275"/>
      <c r="F134" s="275"/>
      <c r="G134" s="275"/>
      <c r="H134" s="275"/>
      <c r="I134" s="275"/>
      <c r="J134" s="275"/>
      <c r="K134" s="275"/>
      <c r="L134" s="275"/>
      <c r="M134" s="275"/>
      <c r="N134" s="275"/>
      <c r="O134" s="130"/>
      <c r="P134" s="14"/>
    </row>
    <row r="135" spans="1:19" s="81" customFormat="1" x14ac:dyDescent="0.2">
      <c r="A135" s="104"/>
      <c r="B135" s="275" t="s">
        <v>143</v>
      </c>
      <c r="C135" s="275"/>
      <c r="D135" s="275"/>
      <c r="E135" s="275"/>
      <c r="F135" s="275"/>
      <c r="G135" s="275"/>
      <c r="H135" s="275"/>
      <c r="I135" s="275"/>
      <c r="J135" s="275"/>
      <c r="K135" s="275"/>
      <c r="L135" s="275"/>
      <c r="M135" s="275"/>
      <c r="N135" s="275"/>
      <c r="O135" s="132"/>
      <c r="P135" s="79"/>
    </row>
    <row r="136" spans="1:19" s="80" customFormat="1" ht="41.25" customHeight="1" x14ac:dyDescent="0.2">
      <c r="A136" s="102"/>
      <c r="B136" s="276" t="s">
        <v>144</v>
      </c>
      <c r="C136" s="276"/>
      <c r="D136" s="276"/>
      <c r="E136" s="276"/>
      <c r="F136" s="276"/>
      <c r="G136" s="276"/>
      <c r="H136" s="276"/>
      <c r="I136" s="276"/>
      <c r="J136" s="276"/>
      <c r="K136" s="276"/>
      <c r="L136" s="276"/>
      <c r="M136" s="276"/>
      <c r="N136" s="276"/>
      <c r="O136" s="132"/>
      <c r="P136" s="82"/>
    </row>
    <row r="137" spans="1:19" s="80" customFormat="1" x14ac:dyDescent="0.2">
      <c r="A137" s="102"/>
      <c r="B137" s="275" t="s">
        <v>145</v>
      </c>
      <c r="C137" s="275"/>
      <c r="D137" s="275"/>
      <c r="E137" s="275"/>
      <c r="F137" s="275"/>
      <c r="G137" s="275"/>
      <c r="H137" s="275"/>
      <c r="I137" s="275"/>
      <c r="J137" s="275"/>
      <c r="K137" s="275"/>
      <c r="L137" s="275"/>
      <c r="M137" s="275"/>
      <c r="N137" s="275"/>
      <c r="O137" s="132"/>
      <c r="P137" s="82"/>
    </row>
    <row r="138" spans="1:19" x14ac:dyDescent="0.2">
      <c r="B138" s="102"/>
      <c r="C138" s="102"/>
      <c r="D138" s="102"/>
      <c r="E138" s="102"/>
      <c r="F138" s="102"/>
      <c r="G138" s="102"/>
      <c r="H138" s="102"/>
      <c r="I138" s="102"/>
      <c r="J138" s="102"/>
      <c r="K138" s="102"/>
      <c r="L138" s="102"/>
      <c r="M138" s="102"/>
      <c r="N138" s="102"/>
      <c r="O138" s="130"/>
    </row>
    <row r="139" spans="1:19" x14ac:dyDescent="0.2">
      <c r="B139" s="102"/>
      <c r="C139" s="102"/>
      <c r="D139" s="102"/>
      <c r="E139" s="102"/>
      <c r="F139" s="102"/>
      <c r="G139" s="102"/>
      <c r="H139" s="102"/>
      <c r="I139" s="102"/>
      <c r="J139" s="102"/>
      <c r="K139" s="102"/>
      <c r="L139" s="102"/>
      <c r="M139" s="102"/>
      <c r="N139" s="102"/>
      <c r="O139" s="130"/>
    </row>
    <row r="140" spans="1:19" s="2" customFormat="1" ht="12.75" thickBot="1" x14ac:dyDescent="0.25">
      <c r="A140" s="102"/>
      <c r="B140" s="102"/>
      <c r="C140" s="102"/>
      <c r="D140" s="102"/>
      <c r="E140" s="102"/>
      <c r="F140" s="102"/>
      <c r="G140" s="102"/>
      <c r="H140" s="102"/>
      <c r="I140" s="102"/>
      <c r="J140" s="102"/>
      <c r="K140" s="102"/>
      <c r="L140" s="102"/>
      <c r="M140" s="102"/>
      <c r="N140" s="102"/>
      <c r="O140" s="130"/>
      <c r="Q140" s="1"/>
      <c r="R140" s="1"/>
      <c r="S140" s="1"/>
    </row>
    <row r="141" spans="1:19" s="2" customFormat="1" x14ac:dyDescent="0.2">
      <c r="A141" s="102"/>
      <c r="B141" s="277" t="s">
        <v>146</v>
      </c>
      <c r="C141" s="278"/>
      <c r="D141" s="278"/>
      <c r="E141" s="278"/>
      <c r="F141" s="278"/>
      <c r="G141" s="278"/>
      <c r="H141" s="278"/>
      <c r="I141" s="278"/>
      <c r="J141" s="278"/>
      <c r="K141" s="278"/>
      <c r="L141" s="278"/>
      <c r="M141" s="278"/>
      <c r="N141" s="279"/>
      <c r="O141" s="130"/>
      <c r="Q141" s="1"/>
      <c r="R141" s="1"/>
      <c r="S141" s="1"/>
    </row>
    <row r="142" spans="1:19" s="2" customFormat="1" x14ac:dyDescent="0.2">
      <c r="A142" s="102"/>
      <c r="B142" s="269"/>
      <c r="C142" s="270"/>
      <c r="D142" s="270"/>
      <c r="E142" s="270"/>
      <c r="F142" s="270"/>
      <c r="G142" s="270"/>
      <c r="H142" s="270"/>
      <c r="I142" s="270"/>
      <c r="J142" s="270"/>
      <c r="K142" s="270"/>
      <c r="L142" s="270"/>
      <c r="M142" s="270"/>
      <c r="N142" s="271"/>
      <c r="O142" s="130"/>
      <c r="Q142" s="1"/>
      <c r="R142" s="1"/>
      <c r="S142" s="1"/>
    </row>
    <row r="143" spans="1:19" s="2" customFormat="1" x14ac:dyDescent="0.2">
      <c r="A143" s="102"/>
      <c r="B143" s="266"/>
      <c r="C143" s="267"/>
      <c r="D143" s="267"/>
      <c r="E143" s="267"/>
      <c r="F143" s="267"/>
      <c r="G143" s="267"/>
      <c r="H143" s="267"/>
      <c r="I143" s="267"/>
      <c r="J143" s="267"/>
      <c r="K143" s="267"/>
      <c r="L143" s="267"/>
      <c r="M143" s="267"/>
      <c r="N143" s="268"/>
      <c r="O143" s="130"/>
      <c r="Q143" s="1"/>
      <c r="R143" s="1"/>
      <c r="S143" s="1"/>
    </row>
    <row r="144" spans="1:19" s="2" customFormat="1" x14ac:dyDescent="0.2">
      <c r="A144" s="102"/>
      <c r="B144" s="266"/>
      <c r="C144" s="267"/>
      <c r="D144" s="267"/>
      <c r="E144" s="267"/>
      <c r="F144" s="267"/>
      <c r="G144" s="267"/>
      <c r="H144" s="267"/>
      <c r="I144" s="267"/>
      <c r="J144" s="267"/>
      <c r="K144" s="267"/>
      <c r="L144" s="267"/>
      <c r="M144" s="267"/>
      <c r="N144" s="268"/>
      <c r="O144" s="130"/>
      <c r="Q144" s="1"/>
      <c r="R144" s="1"/>
      <c r="S144" s="1"/>
    </row>
    <row r="145" spans="1:19" s="2" customFormat="1" x14ac:dyDescent="0.2">
      <c r="A145" s="102"/>
      <c r="B145" s="269"/>
      <c r="C145" s="270"/>
      <c r="D145" s="270"/>
      <c r="E145" s="270"/>
      <c r="F145" s="270"/>
      <c r="G145" s="270"/>
      <c r="H145" s="270"/>
      <c r="I145" s="270"/>
      <c r="J145" s="270"/>
      <c r="K145" s="270"/>
      <c r="L145" s="270"/>
      <c r="M145" s="270"/>
      <c r="N145" s="271"/>
      <c r="O145" s="130"/>
      <c r="Q145" s="1"/>
      <c r="R145" s="1"/>
      <c r="S145" s="1"/>
    </row>
    <row r="146" spans="1:19" s="2" customFormat="1" ht="12.75" thickBot="1" x14ac:dyDescent="0.25">
      <c r="A146" s="102"/>
      <c r="B146" s="272"/>
      <c r="C146" s="273"/>
      <c r="D146" s="273"/>
      <c r="E146" s="273"/>
      <c r="F146" s="273"/>
      <c r="G146" s="273"/>
      <c r="H146" s="273"/>
      <c r="I146" s="273"/>
      <c r="J146" s="273"/>
      <c r="K146" s="273"/>
      <c r="L146" s="273"/>
      <c r="M146" s="273"/>
      <c r="N146" s="274"/>
      <c r="O146" s="130"/>
      <c r="Q146" s="1"/>
      <c r="R146" s="1"/>
      <c r="S146" s="1"/>
    </row>
    <row r="147" spans="1:19" x14ac:dyDescent="0.2">
      <c r="B147" s="102"/>
      <c r="C147" s="102"/>
      <c r="D147" s="102"/>
      <c r="E147" s="102"/>
      <c r="F147" s="102"/>
      <c r="G147" s="102"/>
      <c r="H147" s="102"/>
      <c r="I147" s="102"/>
      <c r="J147" s="102"/>
      <c r="K147" s="102"/>
      <c r="L147" s="102"/>
      <c r="M147" s="102"/>
      <c r="N147" s="102"/>
      <c r="O147" s="130"/>
    </row>
    <row r="148" spans="1:19" x14ac:dyDescent="0.2">
      <c r="B148" s="101" t="s">
        <v>147</v>
      </c>
      <c r="C148" s="102"/>
      <c r="D148" s="102"/>
      <c r="E148" s="102"/>
      <c r="F148" s="102"/>
      <c r="G148" s="102"/>
      <c r="H148" s="102"/>
      <c r="I148" s="102"/>
      <c r="J148" s="102"/>
      <c r="K148" s="102"/>
      <c r="L148" s="102"/>
      <c r="M148" s="102"/>
      <c r="N148" s="102"/>
      <c r="O148" s="130"/>
    </row>
    <row r="153" spans="1:19" s="2" customFormat="1" x14ac:dyDescent="0.2">
      <c r="A153" s="102"/>
      <c r="B153" s="1"/>
      <c r="C153" s="1"/>
      <c r="D153" s="1"/>
      <c r="E153" s="1"/>
      <c r="F153" s="1"/>
      <c r="G153" s="1"/>
      <c r="H153" s="1"/>
      <c r="I153" s="1"/>
      <c r="J153" s="1"/>
      <c r="K153" s="1"/>
      <c r="L153" s="1"/>
      <c r="M153" s="1"/>
      <c r="N153" s="1"/>
      <c r="O153" s="14"/>
      <c r="Q153" s="1"/>
      <c r="R153" s="1"/>
      <c r="S153" s="1"/>
    </row>
    <row r="159" spans="1:19" x14ac:dyDescent="0.2">
      <c r="A159" s="103"/>
    </row>
    <row r="166" spans="2:3" ht="14.25" x14ac:dyDescent="0.2">
      <c r="B166" s="265"/>
      <c r="C166" s="265"/>
    </row>
    <row r="167" spans="2:3" ht="14.25" x14ac:dyDescent="0.2">
      <c r="B167" s="265"/>
      <c r="C167" s="265"/>
    </row>
    <row r="168" spans="2:3" ht="14.25" x14ac:dyDescent="0.2">
      <c r="B168" s="264"/>
      <c r="C168" s="264"/>
    </row>
    <row r="169" spans="2:3" ht="14.25" x14ac:dyDescent="0.2">
      <c r="B169" s="264"/>
      <c r="C169" s="264"/>
    </row>
    <row r="170" spans="2:3" ht="14.25" x14ac:dyDescent="0.2">
      <c r="B170" s="265"/>
      <c r="C170" s="265"/>
    </row>
  </sheetData>
  <mergeCells count="181">
    <mergeCell ref="D2:D4"/>
    <mergeCell ref="F2:G2"/>
    <mergeCell ref="I2:J2"/>
    <mergeCell ref="L2:M2"/>
    <mergeCell ref="F3:G3"/>
    <mergeCell ref="I3:J3"/>
    <mergeCell ref="L3:M3"/>
    <mergeCell ref="F4:G4"/>
    <mergeCell ref="I4:J4"/>
    <mergeCell ref="L4:M4"/>
    <mergeCell ref="F5:H5"/>
    <mergeCell ref="I5:K5"/>
    <mergeCell ref="L5:N5"/>
    <mergeCell ref="B6:D8"/>
    <mergeCell ref="B10:D10"/>
    <mergeCell ref="B11:D11"/>
    <mergeCell ref="F11:H11"/>
    <mergeCell ref="I11:K11"/>
    <mergeCell ref="L11:N11"/>
    <mergeCell ref="I19:K19"/>
    <mergeCell ref="L19:N19"/>
    <mergeCell ref="B20:D20"/>
    <mergeCell ref="F20:H20"/>
    <mergeCell ref="I20:K20"/>
    <mergeCell ref="L20:N20"/>
    <mergeCell ref="B12:D12"/>
    <mergeCell ref="B13:D13"/>
    <mergeCell ref="B14:D14"/>
    <mergeCell ref="B15:D15"/>
    <mergeCell ref="B16:D16"/>
    <mergeCell ref="B17:D17"/>
    <mergeCell ref="B21:D21"/>
    <mergeCell ref="B22:D22"/>
    <mergeCell ref="B23:D23"/>
    <mergeCell ref="B24:D24"/>
    <mergeCell ref="B25:D25"/>
    <mergeCell ref="B26:D26"/>
    <mergeCell ref="B18:D18"/>
    <mergeCell ref="B19:D19"/>
    <mergeCell ref="F19:H19"/>
    <mergeCell ref="B30:D30"/>
    <mergeCell ref="B31:D31"/>
    <mergeCell ref="B32:D32"/>
    <mergeCell ref="B33:D33"/>
    <mergeCell ref="B34:D34"/>
    <mergeCell ref="B35:D35"/>
    <mergeCell ref="F26:H26"/>
    <mergeCell ref="I26:K26"/>
    <mergeCell ref="L26:N26"/>
    <mergeCell ref="B27:D27"/>
    <mergeCell ref="B28:D28"/>
    <mergeCell ref="B29:D29"/>
    <mergeCell ref="B39:D39"/>
    <mergeCell ref="B40:D40"/>
    <mergeCell ref="B41:D41"/>
    <mergeCell ref="B42:D42"/>
    <mergeCell ref="B43:D43"/>
    <mergeCell ref="B44:D44"/>
    <mergeCell ref="F35:H35"/>
    <mergeCell ref="I35:K35"/>
    <mergeCell ref="L35:N35"/>
    <mergeCell ref="B36:D36"/>
    <mergeCell ref="B37:D37"/>
    <mergeCell ref="B38:D38"/>
    <mergeCell ref="B51:D51"/>
    <mergeCell ref="B52:D52"/>
    <mergeCell ref="B53:D53"/>
    <mergeCell ref="B54:D54"/>
    <mergeCell ref="B55:D55"/>
    <mergeCell ref="B56:D56"/>
    <mergeCell ref="B45:D45"/>
    <mergeCell ref="B46:D46"/>
    <mergeCell ref="B47:D47"/>
    <mergeCell ref="B48:D48"/>
    <mergeCell ref="B49:D49"/>
    <mergeCell ref="B50:D50"/>
    <mergeCell ref="L63:N63"/>
    <mergeCell ref="B64:C64"/>
    <mergeCell ref="B65:C65"/>
    <mergeCell ref="B57:D57"/>
    <mergeCell ref="B58:D58"/>
    <mergeCell ref="B59:D59"/>
    <mergeCell ref="B60:D60"/>
    <mergeCell ref="B61:D61"/>
    <mergeCell ref="B62:D62"/>
    <mergeCell ref="B66:C66"/>
    <mergeCell ref="B67:C67"/>
    <mergeCell ref="B68:C68"/>
    <mergeCell ref="B69:C69"/>
    <mergeCell ref="B70:C70"/>
    <mergeCell ref="B71:C71"/>
    <mergeCell ref="B63:C63"/>
    <mergeCell ref="F63:H63"/>
    <mergeCell ref="I63:K63"/>
    <mergeCell ref="B78:B81"/>
    <mergeCell ref="C78:D78"/>
    <mergeCell ref="C79:D79"/>
    <mergeCell ref="C80:D80"/>
    <mergeCell ref="C81:D81"/>
    <mergeCell ref="B82:D82"/>
    <mergeCell ref="B72:C72"/>
    <mergeCell ref="B73:C73"/>
    <mergeCell ref="B74:C74"/>
    <mergeCell ref="B75:C75"/>
    <mergeCell ref="B76:D76"/>
    <mergeCell ref="B77:D77"/>
    <mergeCell ref="L86:N86"/>
    <mergeCell ref="B87:D87"/>
    <mergeCell ref="B88:D88"/>
    <mergeCell ref="B89:D89"/>
    <mergeCell ref="B90:D90"/>
    <mergeCell ref="B91:D91"/>
    <mergeCell ref="B83:D83"/>
    <mergeCell ref="B84:D84"/>
    <mergeCell ref="B85:D85"/>
    <mergeCell ref="B86:D86"/>
    <mergeCell ref="F86:H86"/>
    <mergeCell ref="I86:K86"/>
    <mergeCell ref="C102:D102"/>
    <mergeCell ref="C103:D103"/>
    <mergeCell ref="B104:D104"/>
    <mergeCell ref="B107:D107"/>
    <mergeCell ref="F107:H107"/>
    <mergeCell ref="I107:K107"/>
    <mergeCell ref="B92:D92"/>
    <mergeCell ref="B93:D93"/>
    <mergeCell ref="B94:D94"/>
    <mergeCell ref="B95:D95"/>
    <mergeCell ref="B96:B103"/>
    <mergeCell ref="C96:D96"/>
    <mergeCell ref="C97:D97"/>
    <mergeCell ref="C98:D98"/>
    <mergeCell ref="C99:D99"/>
    <mergeCell ref="C101:D101"/>
    <mergeCell ref="B113:D113"/>
    <mergeCell ref="B114:D114"/>
    <mergeCell ref="F116:H116"/>
    <mergeCell ref="I116:K116"/>
    <mergeCell ref="L116:N116"/>
    <mergeCell ref="O116:O117"/>
    <mergeCell ref="B117:N117"/>
    <mergeCell ref="L107:N107"/>
    <mergeCell ref="B108:D108"/>
    <mergeCell ref="B109:D109"/>
    <mergeCell ref="B110:D110"/>
    <mergeCell ref="B111:D111"/>
    <mergeCell ref="B112:D112"/>
    <mergeCell ref="B123:D123"/>
    <mergeCell ref="B124:D124"/>
    <mergeCell ref="B125:D125"/>
    <mergeCell ref="B126:D126"/>
    <mergeCell ref="B118:D118"/>
    <mergeCell ref="F118:H118"/>
    <mergeCell ref="I118:K118"/>
    <mergeCell ref="L118:N118"/>
    <mergeCell ref="B119:D119"/>
    <mergeCell ref="B120:D120"/>
    <mergeCell ref="B168:C168"/>
    <mergeCell ref="B169:C169"/>
    <mergeCell ref="B170:C170"/>
    <mergeCell ref="E2:E4"/>
    <mergeCell ref="B143:N143"/>
    <mergeCell ref="B144:N144"/>
    <mergeCell ref="B145:N145"/>
    <mergeCell ref="B146:N146"/>
    <mergeCell ref="B166:C166"/>
    <mergeCell ref="B167:C167"/>
    <mergeCell ref="B134:N134"/>
    <mergeCell ref="B135:N135"/>
    <mergeCell ref="B136:N136"/>
    <mergeCell ref="B137:N137"/>
    <mergeCell ref="B141:N141"/>
    <mergeCell ref="B142:N142"/>
    <mergeCell ref="B127:D127"/>
    <mergeCell ref="B128:D128"/>
    <mergeCell ref="B129:D129"/>
    <mergeCell ref="B130:D130"/>
    <mergeCell ref="B131:D131"/>
    <mergeCell ref="B133:N133"/>
    <mergeCell ref="B121:D121"/>
    <mergeCell ref="B122:D122"/>
  </mergeCells>
  <pageMargins left="0.2" right="0.2" top="0.5" bottom="0.3" header="0.15" footer="0.3"/>
  <pageSetup scale="34" fitToHeight="0" orientation="landscape" r:id="rId1"/>
  <headerFooter>
    <oddHeader>&amp;L&amp;G&amp;C&amp;"Arial,Regular"Formulas Overview - ILPA Reporting Template (v. 2.0) - Cells View (Detailed)</oddHeader>
  </headerFooter>
  <rowBreaks count="1" manualBreakCount="1">
    <brk id="104" min="1" max="19"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99B8A-52E9-4C26-ABAE-AECDABD81E57}">
  <sheetPr>
    <pageSetUpPr fitToPage="1"/>
  </sheetPr>
  <dimension ref="A1:S170"/>
  <sheetViews>
    <sheetView showGridLines="0" zoomScale="80" zoomScaleNormal="80" workbookViewId="0">
      <pane xSplit="5" ySplit="8" topLeftCell="F9" activePane="bottomRight" state="frozen"/>
      <selection pane="topRight" activeCell="F1" sqref="F1"/>
      <selection pane="bottomLeft" activeCell="A9" sqref="A9"/>
      <selection pane="bottomRight" activeCell="A2" sqref="A2"/>
    </sheetView>
  </sheetViews>
  <sheetFormatPr defaultColWidth="9.28515625" defaultRowHeight="12" x14ac:dyDescent="0.2"/>
  <cols>
    <col min="1" max="1" width="2.140625" style="102" customWidth="1"/>
    <col min="2" max="2" width="37.5703125" style="1" customWidth="1"/>
    <col min="3" max="3" width="51.5703125" style="1" customWidth="1"/>
    <col min="4" max="4" width="24.5703125" style="1" customWidth="1"/>
    <col min="5" max="5" width="97" style="1" customWidth="1"/>
    <col min="6" max="7" width="14.5703125" style="1" customWidth="1"/>
    <col min="8" max="8" width="16.7109375" style="1" customWidth="1"/>
    <col min="9" max="11" width="17.7109375" style="1" customWidth="1"/>
    <col min="12" max="13" width="15.42578125" style="1" customWidth="1"/>
    <col min="14" max="14" width="16.7109375" style="1" customWidth="1"/>
    <col min="15" max="15" width="5.140625" style="14" bestFit="1" customWidth="1"/>
    <col min="16" max="16" width="7.7109375" style="2" customWidth="1"/>
    <col min="17" max="19" width="12.28515625" style="1" customWidth="1"/>
    <col min="20" max="16384" width="9.28515625" style="1"/>
  </cols>
  <sheetData>
    <row r="1" spans="1:19" ht="1.5" customHeight="1" thickBot="1" x14ac:dyDescent="0.25">
      <c r="B1" s="102"/>
      <c r="C1" s="102"/>
      <c r="D1" s="102"/>
      <c r="E1" s="102"/>
      <c r="F1" s="102"/>
      <c r="G1" s="102"/>
      <c r="H1" s="102"/>
      <c r="I1" s="102"/>
      <c r="J1" s="102"/>
      <c r="K1" s="102"/>
      <c r="L1" s="102"/>
      <c r="M1" s="102"/>
      <c r="N1" s="102"/>
    </row>
    <row r="2" spans="1:19" ht="15" customHeight="1" x14ac:dyDescent="0.2">
      <c r="B2" s="102"/>
      <c r="C2" s="102"/>
      <c r="D2" s="408" t="s">
        <v>0</v>
      </c>
      <c r="E2" s="411" t="s">
        <v>253</v>
      </c>
      <c r="F2" s="416" t="s">
        <v>96</v>
      </c>
      <c r="G2" s="417"/>
      <c r="H2" s="122">
        <v>44615</v>
      </c>
      <c r="I2" s="416" t="s">
        <v>97</v>
      </c>
      <c r="J2" s="417"/>
      <c r="K2" s="122">
        <v>44696</v>
      </c>
      <c r="L2" s="416" t="s">
        <v>12</v>
      </c>
      <c r="M2" s="417"/>
      <c r="N2" s="122">
        <v>46023</v>
      </c>
      <c r="O2" s="130"/>
    </row>
    <row r="3" spans="1:19" ht="15" customHeight="1" x14ac:dyDescent="0.2">
      <c r="B3" s="102"/>
      <c r="C3" s="102"/>
      <c r="D3" s="409"/>
      <c r="E3" s="412"/>
      <c r="F3" s="420" t="s">
        <v>4</v>
      </c>
      <c r="G3" s="421"/>
      <c r="H3" s="123">
        <v>44696</v>
      </c>
      <c r="I3" s="420" t="s">
        <v>6</v>
      </c>
      <c r="J3" s="421"/>
      <c r="K3" s="123">
        <v>46660</v>
      </c>
      <c r="L3" s="420" t="s">
        <v>13</v>
      </c>
      <c r="M3" s="421"/>
      <c r="N3" s="155">
        <v>46113</v>
      </c>
      <c r="O3" s="130"/>
    </row>
    <row r="4" spans="1:19" ht="15.75" customHeight="1" thickBot="1" x14ac:dyDescent="0.25">
      <c r="A4" s="103"/>
      <c r="B4" s="102"/>
      <c r="C4" s="102"/>
      <c r="D4" s="410"/>
      <c r="E4" s="413"/>
      <c r="F4" s="424" t="s">
        <v>5</v>
      </c>
      <c r="G4" s="425"/>
      <c r="H4" s="124">
        <v>44834</v>
      </c>
      <c r="I4" s="424" t="s">
        <v>8</v>
      </c>
      <c r="J4" s="425"/>
      <c r="K4" s="124">
        <v>48487</v>
      </c>
      <c r="L4" s="424" t="s">
        <v>14</v>
      </c>
      <c r="M4" s="425"/>
      <c r="N4" s="156">
        <v>46203</v>
      </c>
      <c r="O4" s="130"/>
    </row>
    <row r="5" spans="1:19" ht="6.75" customHeight="1" thickBot="1" x14ac:dyDescent="0.25">
      <c r="B5" s="118"/>
      <c r="C5" s="118"/>
      <c r="D5" s="118"/>
      <c r="E5" s="118"/>
      <c r="F5" s="400"/>
      <c r="G5" s="400"/>
      <c r="H5" s="400"/>
      <c r="I5" s="400"/>
      <c r="J5" s="400"/>
      <c r="K5" s="400"/>
      <c r="L5" s="400"/>
      <c r="M5" s="400"/>
      <c r="N5" s="400"/>
      <c r="O5" s="130"/>
    </row>
    <row r="6" spans="1:19" ht="15" x14ac:dyDescent="0.2">
      <c r="B6" s="401" t="s">
        <v>1</v>
      </c>
      <c r="C6" s="402"/>
      <c r="D6" s="402"/>
      <c r="E6" s="175"/>
      <c r="F6" s="4" t="s">
        <v>2</v>
      </c>
      <c r="G6" s="5" t="s">
        <v>3</v>
      </c>
      <c r="H6" s="6" t="s">
        <v>98</v>
      </c>
      <c r="I6" s="4" t="s">
        <v>2</v>
      </c>
      <c r="J6" s="5" t="s">
        <v>3</v>
      </c>
      <c r="K6" s="6" t="s">
        <v>98</v>
      </c>
      <c r="L6" s="4" t="s">
        <v>2</v>
      </c>
      <c r="M6" s="5" t="s">
        <v>3</v>
      </c>
      <c r="N6" s="6" t="s">
        <v>98</v>
      </c>
      <c r="O6" s="130"/>
      <c r="Q6" s="3"/>
    </row>
    <row r="7" spans="1:19" ht="15" x14ac:dyDescent="0.2">
      <c r="B7" s="403"/>
      <c r="C7" s="404"/>
      <c r="D7" s="404"/>
      <c r="E7" s="176"/>
      <c r="F7" s="7">
        <f>N3</f>
        <v>46113</v>
      </c>
      <c r="G7" s="8">
        <f>N2</f>
        <v>46023</v>
      </c>
      <c r="H7" s="9">
        <f>H2</f>
        <v>44615</v>
      </c>
      <c r="I7" s="7">
        <f>N3</f>
        <v>46113</v>
      </c>
      <c r="J7" s="8">
        <f>N2</f>
        <v>46023</v>
      </c>
      <c r="K7" s="9">
        <f>H2</f>
        <v>44615</v>
      </c>
      <c r="L7" s="7">
        <f>N3</f>
        <v>46113</v>
      </c>
      <c r="M7" s="8">
        <f>N2</f>
        <v>46023</v>
      </c>
      <c r="N7" s="9">
        <f>H2</f>
        <v>44615</v>
      </c>
      <c r="O7" s="219" t="s">
        <v>99</v>
      </c>
      <c r="P7" s="10"/>
      <c r="Q7" s="3"/>
    </row>
    <row r="8" spans="1:19" ht="15.75" thickBot="1" x14ac:dyDescent="0.25">
      <c r="B8" s="405"/>
      <c r="C8" s="406"/>
      <c r="D8" s="406"/>
      <c r="E8" s="177"/>
      <c r="F8" s="11">
        <f t="shared" ref="F8:N8" si="0">$N$4</f>
        <v>46203</v>
      </c>
      <c r="G8" s="12">
        <f t="shared" si="0"/>
        <v>46203</v>
      </c>
      <c r="H8" s="13">
        <f t="shared" si="0"/>
        <v>46203</v>
      </c>
      <c r="I8" s="11">
        <f t="shared" si="0"/>
        <v>46203</v>
      </c>
      <c r="J8" s="12">
        <f t="shared" si="0"/>
        <v>46203</v>
      </c>
      <c r="K8" s="13">
        <f t="shared" si="0"/>
        <v>46203</v>
      </c>
      <c r="L8" s="11">
        <f t="shared" si="0"/>
        <v>46203</v>
      </c>
      <c r="M8" s="12">
        <f t="shared" si="0"/>
        <v>46203</v>
      </c>
      <c r="N8" s="13">
        <f t="shared" si="0"/>
        <v>46203</v>
      </c>
      <c r="O8" s="219" t="s">
        <v>99</v>
      </c>
      <c r="P8" s="10"/>
      <c r="Q8" s="3"/>
    </row>
    <row r="9" spans="1:19" ht="7.5" customHeight="1" x14ac:dyDescent="0.2">
      <c r="B9" s="119"/>
      <c r="C9" s="119"/>
      <c r="D9" s="119"/>
      <c r="E9" s="190"/>
      <c r="F9" s="133"/>
      <c r="G9" s="120"/>
      <c r="H9" s="120"/>
      <c r="I9" s="120"/>
      <c r="J9" s="120"/>
      <c r="K9" s="120"/>
      <c r="L9" s="120"/>
      <c r="M9" s="120"/>
      <c r="N9" s="135"/>
      <c r="O9" s="130"/>
      <c r="Q9" s="3"/>
    </row>
    <row r="10" spans="1:19" ht="15" thickBot="1" x14ac:dyDescent="0.25">
      <c r="B10" s="407" t="s">
        <v>7</v>
      </c>
      <c r="C10" s="407"/>
      <c r="D10" s="407"/>
      <c r="E10" s="191"/>
      <c r="F10" s="134"/>
      <c r="G10" s="121"/>
      <c r="H10" s="121"/>
      <c r="I10" s="121"/>
      <c r="J10" s="121"/>
      <c r="K10" s="121"/>
      <c r="L10" s="121"/>
      <c r="M10" s="121"/>
      <c r="N10" s="136"/>
      <c r="O10" s="130"/>
      <c r="Q10" s="3"/>
    </row>
    <row r="11" spans="1:19" s="15" customFormat="1" ht="39.950000000000003" customHeight="1" thickBot="1" x14ac:dyDescent="0.3">
      <c r="A11" s="104"/>
      <c r="B11" s="392" t="s">
        <v>100</v>
      </c>
      <c r="C11" s="393"/>
      <c r="D11" s="393"/>
      <c r="E11" s="178"/>
      <c r="F11" s="316" t="s">
        <v>9</v>
      </c>
      <c r="G11" s="317"/>
      <c r="H11" s="318"/>
      <c r="I11" s="394" t="s">
        <v>10</v>
      </c>
      <c r="J11" s="394"/>
      <c r="K11" s="395"/>
      <c r="L11" s="317" t="s">
        <v>11</v>
      </c>
      <c r="M11" s="317"/>
      <c r="N11" s="318"/>
      <c r="O11" s="130"/>
      <c r="P11" s="14"/>
    </row>
    <row r="12" spans="1:19" ht="15.75" x14ac:dyDescent="0.2">
      <c r="B12" s="396" t="s">
        <v>101</v>
      </c>
      <c r="C12" s="397"/>
      <c r="D12" s="397"/>
      <c r="E12" s="179"/>
      <c r="F12" s="147">
        <v>45067000</v>
      </c>
      <c r="G12" s="146">
        <v>38196000</v>
      </c>
      <c r="H12" s="148">
        <v>0</v>
      </c>
      <c r="I12" s="146">
        <v>2495281787</v>
      </c>
      <c r="J12" s="146">
        <v>2163081300</v>
      </c>
      <c r="K12" s="148">
        <v>0</v>
      </c>
      <c r="L12" s="146">
        <v>338710198</v>
      </c>
      <c r="M12" s="146">
        <v>275725401</v>
      </c>
      <c r="N12" s="148">
        <v>0</v>
      </c>
      <c r="O12" s="229"/>
      <c r="P12" s="16"/>
      <c r="Q12" s="17"/>
      <c r="R12" s="17"/>
      <c r="S12" s="18"/>
    </row>
    <row r="13" spans="1:19" x14ac:dyDescent="0.2">
      <c r="B13" s="389" t="s">
        <v>102</v>
      </c>
      <c r="C13" s="276"/>
      <c r="D13" s="276"/>
      <c r="E13" s="180"/>
      <c r="F13" s="19">
        <v>0</v>
      </c>
      <c r="G13" s="20">
        <v>5000000</v>
      </c>
      <c r="H13" s="21">
        <v>35000000</v>
      </c>
      <c r="I13" s="20">
        <v>0</v>
      </c>
      <c r="J13" s="20">
        <v>250375000</v>
      </c>
      <c r="K13" s="21">
        <v>1752625000</v>
      </c>
      <c r="L13" s="20">
        <v>0</v>
      </c>
      <c r="M13" s="20">
        <v>375000</v>
      </c>
      <c r="N13" s="21">
        <v>2625000</v>
      </c>
      <c r="O13" s="130"/>
      <c r="Q13" s="17"/>
      <c r="R13" s="17"/>
      <c r="S13" s="18"/>
    </row>
    <row r="14" spans="1:19" x14ac:dyDescent="0.2">
      <c r="B14" s="389" t="s">
        <v>103</v>
      </c>
      <c r="C14" s="276"/>
      <c r="D14" s="276"/>
      <c r="E14" s="180"/>
      <c r="F14" s="169">
        <v>-1250000</v>
      </c>
      <c r="G14" s="22">
        <v>-5000000</v>
      </c>
      <c r="H14" s="23">
        <v>-19000000</v>
      </c>
      <c r="I14" s="20">
        <v>-62593750</v>
      </c>
      <c r="J14" s="20">
        <v>-250375000</v>
      </c>
      <c r="K14" s="21">
        <v>-1452175000</v>
      </c>
      <c r="L14" s="22">
        <v>-2593750</v>
      </c>
      <c r="M14" s="22">
        <v>-12875000</v>
      </c>
      <c r="N14" s="23">
        <v>-77175000</v>
      </c>
      <c r="O14" s="130"/>
      <c r="Q14" s="17"/>
      <c r="R14" s="17"/>
      <c r="S14" s="18"/>
    </row>
    <row r="15" spans="1:19" x14ac:dyDescent="0.2">
      <c r="B15" s="389" t="s">
        <v>15</v>
      </c>
      <c r="C15" s="276"/>
      <c r="D15" s="276"/>
      <c r="E15" s="180"/>
      <c r="F15" s="169">
        <v>0</v>
      </c>
      <c r="G15" s="22">
        <v>0</v>
      </c>
      <c r="H15" s="23">
        <v>0</v>
      </c>
      <c r="I15" s="20">
        <v>0</v>
      </c>
      <c r="J15" s="20">
        <v>0</v>
      </c>
      <c r="K15" s="21">
        <v>0</v>
      </c>
      <c r="L15" s="22">
        <v>0</v>
      </c>
      <c r="M15" s="22">
        <v>0</v>
      </c>
      <c r="N15" s="23">
        <v>0</v>
      </c>
      <c r="O15" s="130"/>
      <c r="Q15" s="17"/>
      <c r="R15" s="17"/>
      <c r="S15" s="18"/>
    </row>
    <row r="16" spans="1:19" x14ac:dyDescent="0.2">
      <c r="B16" s="389" t="s">
        <v>16</v>
      </c>
      <c r="C16" s="276"/>
      <c r="D16" s="276"/>
      <c r="E16" s="180"/>
      <c r="F16" s="169">
        <v>0</v>
      </c>
      <c r="G16" s="22">
        <v>0</v>
      </c>
      <c r="H16" s="23">
        <v>-40000</v>
      </c>
      <c r="I16" s="20">
        <v>0</v>
      </c>
      <c r="J16" s="20">
        <v>0</v>
      </c>
      <c r="K16" s="21">
        <v>-2000000</v>
      </c>
      <c r="L16" s="22">
        <v>0</v>
      </c>
      <c r="M16" s="22">
        <v>0</v>
      </c>
      <c r="N16" s="23">
        <v>0</v>
      </c>
      <c r="O16" s="130"/>
      <c r="Q16" s="17"/>
      <c r="R16" s="17"/>
      <c r="S16" s="18"/>
    </row>
    <row r="17" spans="1:19" x14ac:dyDescent="0.2">
      <c r="A17" s="103"/>
      <c r="B17" s="390" t="s">
        <v>17</v>
      </c>
      <c r="C17" s="391"/>
      <c r="D17" s="391"/>
      <c r="E17" s="181"/>
      <c r="F17" s="169">
        <v>0</v>
      </c>
      <c r="G17" s="22">
        <v>0</v>
      </c>
      <c r="H17" s="23">
        <v>0</v>
      </c>
      <c r="I17" s="20">
        <v>0</v>
      </c>
      <c r="J17" s="20">
        <v>0</v>
      </c>
      <c r="K17" s="21">
        <v>0</v>
      </c>
      <c r="L17" s="22">
        <v>0</v>
      </c>
      <c r="M17" s="22">
        <v>0</v>
      </c>
      <c r="N17" s="23">
        <v>0</v>
      </c>
      <c r="O17" s="130"/>
      <c r="Q17" s="17"/>
      <c r="R17" s="17"/>
      <c r="S17" s="18"/>
    </row>
    <row r="18" spans="1:19" ht="72.75" thickBot="1" x14ac:dyDescent="0.25">
      <c r="B18" s="467" t="s">
        <v>18</v>
      </c>
      <c r="C18" s="468"/>
      <c r="D18" s="468"/>
      <c r="E18" s="195" t="s">
        <v>252</v>
      </c>
      <c r="F18" s="24">
        <f t="shared" ref="F18:N18" si="1">SUM(F13:F17)</f>
        <v>-1250000</v>
      </c>
      <c r="G18" s="25">
        <f t="shared" si="1"/>
        <v>0</v>
      </c>
      <c r="H18" s="26">
        <f t="shared" si="1"/>
        <v>15960000</v>
      </c>
      <c r="I18" s="25">
        <f t="shared" si="1"/>
        <v>-62593750</v>
      </c>
      <c r="J18" s="25">
        <f t="shared" si="1"/>
        <v>0</v>
      </c>
      <c r="K18" s="26">
        <f t="shared" si="1"/>
        <v>298450000</v>
      </c>
      <c r="L18" s="25">
        <f t="shared" si="1"/>
        <v>-2593750</v>
      </c>
      <c r="M18" s="25">
        <f t="shared" si="1"/>
        <v>-12500000</v>
      </c>
      <c r="N18" s="26">
        <f t="shared" si="1"/>
        <v>-74550000</v>
      </c>
      <c r="O18" s="219" t="s">
        <v>99</v>
      </c>
      <c r="Q18" s="17"/>
      <c r="R18" s="17"/>
      <c r="S18" s="18"/>
    </row>
    <row r="19" spans="1:19" ht="15" customHeight="1" thickBot="1" x14ac:dyDescent="0.25">
      <c r="B19" s="292" t="s">
        <v>19</v>
      </c>
      <c r="C19" s="293"/>
      <c r="D19" s="293"/>
      <c r="E19" s="222"/>
      <c r="F19" s="385"/>
      <c r="G19" s="381"/>
      <c r="H19" s="382"/>
      <c r="I19" s="381"/>
      <c r="J19" s="381"/>
      <c r="K19" s="381"/>
      <c r="L19" s="381"/>
      <c r="M19" s="381"/>
      <c r="N19" s="382"/>
      <c r="O19" s="130"/>
      <c r="Q19" s="17"/>
      <c r="R19" s="17"/>
      <c r="S19" s="18"/>
    </row>
    <row r="20" spans="1:19" ht="15" customHeight="1" thickBot="1" x14ac:dyDescent="0.25">
      <c r="A20" s="105"/>
      <c r="B20" s="346" t="s">
        <v>20</v>
      </c>
      <c r="C20" s="347"/>
      <c r="D20" s="347"/>
      <c r="E20" s="192"/>
      <c r="F20" s="386"/>
      <c r="G20" s="387"/>
      <c r="H20" s="388"/>
      <c r="I20" s="387"/>
      <c r="J20" s="387"/>
      <c r="K20" s="387"/>
      <c r="L20" s="387"/>
      <c r="M20" s="387"/>
      <c r="N20" s="388"/>
      <c r="O20" s="130"/>
      <c r="Q20" s="17"/>
      <c r="R20" s="17"/>
      <c r="S20" s="18"/>
    </row>
    <row r="21" spans="1:19" x14ac:dyDescent="0.2">
      <c r="A21" s="106"/>
      <c r="B21" s="309" t="s">
        <v>21</v>
      </c>
      <c r="C21" s="310"/>
      <c r="D21" s="310"/>
      <c r="E21" s="172"/>
      <c r="F21" s="19">
        <v>-187500</v>
      </c>
      <c r="G21" s="20">
        <v>-750000</v>
      </c>
      <c r="H21" s="21">
        <v>-6625000</v>
      </c>
      <c r="I21" s="20">
        <v>-9375000</v>
      </c>
      <c r="J21" s="20">
        <v>-37500000</v>
      </c>
      <c r="K21" s="21">
        <v>-331250000</v>
      </c>
      <c r="L21" s="19">
        <v>0</v>
      </c>
      <c r="M21" s="20">
        <v>0</v>
      </c>
      <c r="N21" s="21">
        <v>0</v>
      </c>
      <c r="O21" s="130"/>
      <c r="Q21" s="17"/>
      <c r="R21" s="17"/>
      <c r="S21" s="18"/>
    </row>
    <row r="22" spans="1:19" x14ac:dyDescent="0.2">
      <c r="A22" s="105"/>
      <c r="B22" s="336" t="s">
        <v>22</v>
      </c>
      <c r="C22" s="337"/>
      <c r="D22" s="337"/>
      <c r="E22" s="173"/>
      <c r="F22" s="19">
        <v>0</v>
      </c>
      <c r="G22" s="20">
        <v>0</v>
      </c>
      <c r="H22" s="21">
        <v>0</v>
      </c>
      <c r="I22" s="20">
        <v>0</v>
      </c>
      <c r="J22" s="20">
        <v>0</v>
      </c>
      <c r="K22" s="21">
        <v>0</v>
      </c>
      <c r="L22" s="19">
        <v>0</v>
      </c>
      <c r="M22" s="20">
        <v>0</v>
      </c>
      <c r="N22" s="21">
        <v>0</v>
      </c>
      <c r="O22" s="130"/>
      <c r="Q22" s="17"/>
      <c r="R22" s="17"/>
      <c r="S22" s="18"/>
    </row>
    <row r="23" spans="1:19" x14ac:dyDescent="0.2">
      <c r="A23" s="105"/>
      <c r="B23" s="336" t="s">
        <v>23</v>
      </c>
      <c r="C23" s="337"/>
      <c r="D23" s="337"/>
      <c r="E23" s="173"/>
      <c r="F23" s="19">
        <v>0</v>
      </c>
      <c r="G23" s="20">
        <v>7500</v>
      </c>
      <c r="H23" s="21">
        <v>25000</v>
      </c>
      <c r="I23" s="20">
        <v>0</v>
      </c>
      <c r="J23" s="20">
        <v>375000</v>
      </c>
      <c r="K23" s="21">
        <v>1250000</v>
      </c>
      <c r="L23" s="19">
        <v>0</v>
      </c>
      <c r="M23" s="20">
        <v>0</v>
      </c>
      <c r="N23" s="21">
        <v>0</v>
      </c>
      <c r="O23" s="130"/>
      <c r="Q23" s="17"/>
      <c r="R23" s="17"/>
      <c r="S23" s="18"/>
    </row>
    <row r="24" spans="1:19" x14ac:dyDescent="0.2">
      <c r="A24" s="105"/>
      <c r="B24" s="383" t="s">
        <v>24</v>
      </c>
      <c r="C24" s="384"/>
      <c r="D24" s="384"/>
      <c r="E24" s="184"/>
      <c r="F24" s="19">
        <v>82600</v>
      </c>
      <c r="G24" s="20">
        <v>346500</v>
      </c>
      <c r="H24" s="21">
        <v>1538521</v>
      </c>
      <c r="I24" s="20">
        <v>4140600</v>
      </c>
      <c r="J24" s="20">
        <v>19227400</v>
      </c>
      <c r="K24" s="21">
        <v>82424249</v>
      </c>
      <c r="L24" s="19">
        <v>0</v>
      </c>
      <c r="M24" s="20">
        <v>0</v>
      </c>
      <c r="N24" s="21">
        <v>0</v>
      </c>
      <c r="O24" s="130"/>
      <c r="Q24" s="17"/>
      <c r="R24" s="17"/>
      <c r="S24" s="18"/>
    </row>
    <row r="25" spans="1:19" ht="60.75" thickBot="1" x14ac:dyDescent="0.25">
      <c r="A25" s="105"/>
      <c r="B25" s="465" t="s">
        <v>104</v>
      </c>
      <c r="C25" s="466"/>
      <c r="D25" s="466"/>
      <c r="E25" s="196" t="s">
        <v>246</v>
      </c>
      <c r="F25" s="29">
        <f t="shared" ref="F25:N25" si="2">SUM(F21:F24)</f>
        <v>-104900</v>
      </c>
      <c r="G25" s="28">
        <f t="shared" si="2"/>
        <v>-396000</v>
      </c>
      <c r="H25" s="30">
        <f t="shared" si="2"/>
        <v>-5061479</v>
      </c>
      <c r="I25" s="28">
        <f t="shared" si="2"/>
        <v>-5234400</v>
      </c>
      <c r="J25" s="28">
        <f t="shared" si="2"/>
        <v>-17897600</v>
      </c>
      <c r="K25" s="30">
        <f t="shared" si="2"/>
        <v>-247575751</v>
      </c>
      <c r="L25" s="29">
        <f t="shared" si="2"/>
        <v>0</v>
      </c>
      <c r="M25" s="28">
        <f t="shared" si="2"/>
        <v>0</v>
      </c>
      <c r="N25" s="30">
        <f t="shared" si="2"/>
        <v>0</v>
      </c>
      <c r="O25" s="219" t="s">
        <v>99</v>
      </c>
      <c r="Q25" s="17"/>
      <c r="R25" s="17"/>
      <c r="S25" s="18"/>
    </row>
    <row r="26" spans="1:19" ht="15" customHeight="1" thickBot="1" x14ac:dyDescent="0.25">
      <c r="A26" s="103"/>
      <c r="B26" s="346" t="s">
        <v>25</v>
      </c>
      <c r="C26" s="347"/>
      <c r="D26" s="347"/>
      <c r="E26" s="193"/>
      <c r="F26" s="380"/>
      <c r="G26" s="376"/>
      <c r="H26" s="377"/>
      <c r="I26" s="381"/>
      <c r="J26" s="381"/>
      <c r="K26" s="381"/>
      <c r="L26" s="381"/>
      <c r="M26" s="381"/>
      <c r="N26" s="382"/>
      <c r="O26" s="130"/>
      <c r="Q26" s="17"/>
      <c r="R26" s="17"/>
      <c r="S26" s="18"/>
    </row>
    <row r="27" spans="1:19" x14ac:dyDescent="0.2">
      <c r="A27" s="107"/>
      <c r="B27" s="363" t="s">
        <v>105</v>
      </c>
      <c r="C27" s="364"/>
      <c r="D27" s="364"/>
      <c r="E27" s="185"/>
      <c r="F27" s="19">
        <v>-500</v>
      </c>
      <c r="G27" s="20">
        <v>-1000</v>
      </c>
      <c r="H27" s="21">
        <v>-7000</v>
      </c>
      <c r="I27" s="32">
        <v>-25000</v>
      </c>
      <c r="J27" s="32">
        <v>-50000</v>
      </c>
      <c r="K27" s="33">
        <v>-350000</v>
      </c>
      <c r="L27" s="32">
        <v>0</v>
      </c>
      <c r="M27" s="32">
        <v>0</v>
      </c>
      <c r="N27" s="33">
        <v>0</v>
      </c>
      <c r="O27" s="130"/>
      <c r="Q27" s="17"/>
      <c r="R27" s="17"/>
      <c r="S27" s="18"/>
    </row>
    <row r="28" spans="1:19" x14ac:dyDescent="0.2">
      <c r="A28" s="107"/>
      <c r="B28" s="363" t="s">
        <v>106</v>
      </c>
      <c r="C28" s="364"/>
      <c r="D28" s="364"/>
      <c r="E28" s="185"/>
      <c r="F28" s="19">
        <v>-250</v>
      </c>
      <c r="G28" s="20">
        <v>-500</v>
      </c>
      <c r="H28" s="21">
        <v>-3500</v>
      </c>
      <c r="I28" s="20">
        <v>-12500</v>
      </c>
      <c r="J28" s="20">
        <v>-25000</v>
      </c>
      <c r="K28" s="21">
        <v>-175000</v>
      </c>
      <c r="L28" s="20">
        <v>0</v>
      </c>
      <c r="M28" s="20">
        <v>0</v>
      </c>
      <c r="N28" s="21">
        <v>0</v>
      </c>
      <c r="O28" s="130"/>
      <c r="Q28" s="17"/>
      <c r="R28" s="17"/>
      <c r="S28" s="18"/>
    </row>
    <row r="29" spans="1:19" ht="12" customHeight="1" x14ac:dyDescent="0.2">
      <c r="A29" s="107"/>
      <c r="B29" s="363" t="s">
        <v>107</v>
      </c>
      <c r="C29" s="364"/>
      <c r="D29" s="364"/>
      <c r="E29" s="185"/>
      <c r="F29" s="19">
        <v>-250</v>
      </c>
      <c r="G29" s="20">
        <v>-500</v>
      </c>
      <c r="H29" s="21">
        <v>-3500</v>
      </c>
      <c r="I29" s="20">
        <v>-12500</v>
      </c>
      <c r="J29" s="20">
        <v>-25000</v>
      </c>
      <c r="K29" s="21">
        <v>-175000</v>
      </c>
      <c r="L29" s="20">
        <v>0</v>
      </c>
      <c r="M29" s="20">
        <v>0</v>
      </c>
      <c r="N29" s="21">
        <v>0</v>
      </c>
      <c r="O29" s="130"/>
      <c r="Q29" s="17"/>
      <c r="R29" s="17"/>
      <c r="S29" s="18"/>
    </row>
    <row r="30" spans="1:19" x14ac:dyDescent="0.2">
      <c r="A30" s="107"/>
      <c r="B30" s="363" t="s">
        <v>108</v>
      </c>
      <c r="C30" s="364"/>
      <c r="D30" s="364"/>
      <c r="E30" s="185"/>
      <c r="F30" s="19">
        <v>-250</v>
      </c>
      <c r="G30" s="20">
        <v>-500</v>
      </c>
      <c r="H30" s="21">
        <v>-3500</v>
      </c>
      <c r="I30" s="20">
        <v>-12500</v>
      </c>
      <c r="J30" s="20">
        <v>-25000</v>
      </c>
      <c r="K30" s="21">
        <v>-175000</v>
      </c>
      <c r="L30" s="20">
        <v>0</v>
      </c>
      <c r="M30" s="20">
        <v>0</v>
      </c>
      <c r="N30" s="21">
        <v>0</v>
      </c>
      <c r="O30" s="130"/>
      <c r="Q30" s="17"/>
      <c r="R30" s="17"/>
      <c r="S30" s="18"/>
    </row>
    <row r="31" spans="1:19" x14ac:dyDescent="0.2">
      <c r="A31" s="107"/>
      <c r="B31" s="461" t="s">
        <v>109</v>
      </c>
      <c r="C31" s="462"/>
      <c r="D31" s="462"/>
      <c r="E31" s="231"/>
      <c r="F31" s="19">
        <v>0</v>
      </c>
      <c r="G31" s="20">
        <v>0</v>
      </c>
      <c r="H31" s="21">
        <v>0</v>
      </c>
      <c r="I31" s="20">
        <v>0</v>
      </c>
      <c r="J31" s="20">
        <v>0</v>
      </c>
      <c r="K31" s="21">
        <v>0</v>
      </c>
      <c r="L31" s="20">
        <v>0</v>
      </c>
      <c r="M31" s="20">
        <v>0</v>
      </c>
      <c r="N31" s="21">
        <v>0</v>
      </c>
      <c r="O31" s="130"/>
      <c r="Q31" s="17"/>
      <c r="R31" s="17"/>
      <c r="S31" s="18"/>
    </row>
    <row r="32" spans="1:19" ht="72" x14ac:dyDescent="0.2">
      <c r="A32" s="107"/>
      <c r="B32" s="446" t="s">
        <v>26</v>
      </c>
      <c r="C32" s="447"/>
      <c r="D32" s="447"/>
      <c r="E32" s="195" t="s">
        <v>247</v>
      </c>
      <c r="F32" s="36">
        <f t="shared" ref="F32:N32" si="3">SUM(F27:F31)</f>
        <v>-1250</v>
      </c>
      <c r="G32" s="37">
        <f t="shared" si="3"/>
        <v>-2500</v>
      </c>
      <c r="H32" s="38">
        <f t="shared" si="3"/>
        <v>-17500</v>
      </c>
      <c r="I32" s="37">
        <f t="shared" si="3"/>
        <v>-62500</v>
      </c>
      <c r="J32" s="37">
        <f t="shared" si="3"/>
        <v>-125000</v>
      </c>
      <c r="K32" s="38">
        <f t="shared" si="3"/>
        <v>-875000</v>
      </c>
      <c r="L32" s="37">
        <f t="shared" si="3"/>
        <v>0</v>
      </c>
      <c r="M32" s="37">
        <f t="shared" si="3"/>
        <v>0</v>
      </c>
      <c r="N32" s="38">
        <f t="shared" si="3"/>
        <v>0</v>
      </c>
      <c r="O32" s="219" t="s">
        <v>99</v>
      </c>
      <c r="Q32" s="17"/>
      <c r="R32" s="17"/>
      <c r="S32" s="18"/>
    </row>
    <row r="33" spans="1:19" x14ac:dyDescent="0.2">
      <c r="A33" s="107"/>
      <c r="B33" s="340" t="s">
        <v>27</v>
      </c>
      <c r="C33" s="341"/>
      <c r="D33" s="341"/>
      <c r="E33" s="186"/>
      <c r="F33" s="19">
        <v>0</v>
      </c>
      <c r="G33" s="20">
        <v>0</v>
      </c>
      <c r="H33" s="21">
        <v>0</v>
      </c>
      <c r="I33" s="20">
        <v>0</v>
      </c>
      <c r="J33" s="20">
        <v>0</v>
      </c>
      <c r="K33" s="21">
        <v>0</v>
      </c>
      <c r="L33" s="20">
        <v>0</v>
      </c>
      <c r="M33" s="20">
        <v>0</v>
      </c>
      <c r="N33" s="21">
        <v>0</v>
      </c>
      <c r="O33" s="130"/>
      <c r="Q33" s="17"/>
      <c r="R33" s="17"/>
      <c r="S33" s="18"/>
    </row>
    <row r="34" spans="1:19" ht="36.75" thickBot="1" x14ac:dyDescent="0.25">
      <c r="A34" s="107"/>
      <c r="B34" s="463" t="s">
        <v>110</v>
      </c>
      <c r="C34" s="464"/>
      <c r="D34" s="464"/>
      <c r="E34" s="200" t="s">
        <v>248</v>
      </c>
      <c r="F34" s="29">
        <f t="shared" ref="F34:N34" si="4">SUM(F32:F33)</f>
        <v>-1250</v>
      </c>
      <c r="G34" s="28">
        <f t="shared" si="4"/>
        <v>-2500</v>
      </c>
      <c r="H34" s="30">
        <f t="shared" si="4"/>
        <v>-17500</v>
      </c>
      <c r="I34" s="28">
        <f t="shared" si="4"/>
        <v>-62500</v>
      </c>
      <c r="J34" s="28">
        <f t="shared" si="4"/>
        <v>-125000</v>
      </c>
      <c r="K34" s="30">
        <f t="shared" si="4"/>
        <v>-875000</v>
      </c>
      <c r="L34" s="28">
        <f t="shared" si="4"/>
        <v>0</v>
      </c>
      <c r="M34" s="28">
        <f t="shared" si="4"/>
        <v>0</v>
      </c>
      <c r="N34" s="30">
        <f t="shared" si="4"/>
        <v>0</v>
      </c>
      <c r="O34" s="219" t="s">
        <v>99</v>
      </c>
      <c r="Q34" s="17"/>
      <c r="R34" s="17"/>
      <c r="S34" s="18"/>
    </row>
    <row r="35" spans="1:19" s="27" customFormat="1" ht="15" customHeight="1" thickBot="1" x14ac:dyDescent="0.25">
      <c r="A35" s="103"/>
      <c r="B35" s="346" t="s">
        <v>111</v>
      </c>
      <c r="C35" s="347"/>
      <c r="D35" s="347"/>
      <c r="E35" s="193"/>
      <c r="F35" s="373"/>
      <c r="G35" s="374"/>
      <c r="H35" s="375"/>
      <c r="I35" s="376"/>
      <c r="J35" s="376"/>
      <c r="K35" s="376"/>
      <c r="L35" s="376"/>
      <c r="M35" s="376"/>
      <c r="N35" s="377"/>
      <c r="O35" s="130"/>
      <c r="P35" s="2"/>
      <c r="Q35" s="39"/>
      <c r="R35" s="39"/>
      <c r="S35" s="40"/>
    </row>
    <row r="36" spans="1:19" s="27" customFormat="1" x14ac:dyDescent="0.2">
      <c r="A36" s="107"/>
      <c r="B36" s="363" t="s">
        <v>112</v>
      </c>
      <c r="C36" s="364"/>
      <c r="D36" s="364"/>
      <c r="E36" s="185"/>
      <c r="F36" s="41">
        <v>-1000</v>
      </c>
      <c r="G36" s="34">
        <v>-2500</v>
      </c>
      <c r="H36" s="35">
        <v>-27000</v>
      </c>
      <c r="I36" s="34">
        <v>-50000</v>
      </c>
      <c r="J36" s="34">
        <v>-125000</v>
      </c>
      <c r="K36" s="34">
        <v>-1350000</v>
      </c>
      <c r="L36" s="97">
        <v>-1000</v>
      </c>
      <c r="M36" s="98">
        <v>-2500</v>
      </c>
      <c r="N36" s="99">
        <v>-27000</v>
      </c>
      <c r="O36" s="130"/>
      <c r="P36" s="2"/>
      <c r="Q36" s="39"/>
      <c r="R36" s="39"/>
      <c r="S36" s="40"/>
    </row>
    <row r="37" spans="1:19" s="27" customFormat="1" x14ac:dyDescent="0.2">
      <c r="A37" s="107"/>
      <c r="B37" s="363" t="s">
        <v>28</v>
      </c>
      <c r="C37" s="364"/>
      <c r="D37" s="364"/>
      <c r="E37" s="185"/>
      <c r="F37" s="41">
        <v>-2000</v>
      </c>
      <c r="G37" s="34">
        <v>-5000</v>
      </c>
      <c r="H37" s="35">
        <v>-58000</v>
      </c>
      <c r="I37" s="34">
        <v>-100000</v>
      </c>
      <c r="J37" s="34">
        <v>-200000</v>
      </c>
      <c r="K37" s="34">
        <v>-2600000</v>
      </c>
      <c r="L37" s="41">
        <v>-2000</v>
      </c>
      <c r="M37" s="34">
        <v>-5000</v>
      </c>
      <c r="N37" s="35">
        <v>-58000</v>
      </c>
      <c r="O37" s="130"/>
      <c r="P37" s="2"/>
      <c r="Q37" s="39"/>
      <c r="R37" s="39"/>
      <c r="S37" s="40"/>
    </row>
    <row r="38" spans="1:19" s="27" customFormat="1" x14ac:dyDescent="0.2">
      <c r="A38" s="107"/>
      <c r="B38" s="363" t="s">
        <v>29</v>
      </c>
      <c r="C38" s="364"/>
      <c r="D38" s="364"/>
      <c r="E38" s="185"/>
      <c r="F38" s="41">
        <v>0</v>
      </c>
      <c r="G38" s="34">
        <v>0</v>
      </c>
      <c r="H38" s="35">
        <v>0</v>
      </c>
      <c r="I38" s="34">
        <v>0</v>
      </c>
      <c r="J38" s="34">
        <v>0</v>
      </c>
      <c r="K38" s="34">
        <v>0</v>
      </c>
      <c r="L38" s="41">
        <v>0</v>
      </c>
      <c r="M38" s="34">
        <v>0</v>
      </c>
      <c r="N38" s="35">
        <v>0</v>
      </c>
      <c r="O38" s="130"/>
      <c r="P38" s="2"/>
      <c r="Q38" s="39"/>
      <c r="R38" s="39"/>
      <c r="S38" s="40"/>
    </row>
    <row r="39" spans="1:19" s="27" customFormat="1" x14ac:dyDescent="0.2">
      <c r="A39" s="107"/>
      <c r="B39" s="363" t="s">
        <v>113</v>
      </c>
      <c r="C39" s="364"/>
      <c r="D39" s="364"/>
      <c r="E39" s="185"/>
      <c r="F39" s="41">
        <v>-12500</v>
      </c>
      <c r="G39" s="34">
        <v>-37500</v>
      </c>
      <c r="H39" s="35">
        <v>-55000</v>
      </c>
      <c r="I39" s="34">
        <v>-625000</v>
      </c>
      <c r="J39" s="34">
        <v>-1000000</v>
      </c>
      <c r="K39" s="34">
        <v>-2750000</v>
      </c>
      <c r="L39" s="41">
        <v>-12500</v>
      </c>
      <c r="M39" s="34">
        <v>-37500</v>
      </c>
      <c r="N39" s="35">
        <v>-55000</v>
      </c>
      <c r="O39" s="130"/>
      <c r="P39" s="2"/>
      <c r="Q39" s="39"/>
      <c r="R39" s="39"/>
      <c r="S39" s="40"/>
    </row>
    <row r="40" spans="1:19" s="27" customFormat="1" ht="12" customHeight="1" x14ac:dyDescent="0.2">
      <c r="A40" s="107"/>
      <c r="B40" s="363" t="s">
        <v>114</v>
      </c>
      <c r="C40" s="364"/>
      <c r="D40" s="364"/>
      <c r="E40" s="185"/>
      <c r="F40" s="41">
        <v>-11750</v>
      </c>
      <c r="G40" s="34">
        <v>-50000</v>
      </c>
      <c r="H40" s="35">
        <v>-95000</v>
      </c>
      <c r="I40" s="34">
        <v>-516250</v>
      </c>
      <c r="J40" s="34">
        <v>-1250000</v>
      </c>
      <c r="K40" s="34">
        <v>-2750000</v>
      </c>
      <c r="L40" s="41">
        <v>-11750</v>
      </c>
      <c r="M40" s="34">
        <v>-50000</v>
      </c>
      <c r="N40" s="35">
        <v>-95000</v>
      </c>
      <c r="O40" s="130"/>
      <c r="P40" s="2"/>
      <c r="Q40" s="39"/>
      <c r="R40" s="39"/>
      <c r="S40" s="40"/>
    </row>
    <row r="41" spans="1:19" s="27" customFormat="1" x14ac:dyDescent="0.2">
      <c r="A41" s="107"/>
      <c r="B41" s="363" t="s">
        <v>30</v>
      </c>
      <c r="C41" s="364"/>
      <c r="D41" s="364"/>
      <c r="E41" s="185"/>
      <c r="F41" s="41">
        <v>0</v>
      </c>
      <c r="G41" s="34">
        <v>-5000</v>
      </c>
      <c r="H41" s="35">
        <v>-42500</v>
      </c>
      <c r="I41" s="34">
        <v>0</v>
      </c>
      <c r="J41" s="34">
        <v>-221000</v>
      </c>
      <c r="K41" s="34">
        <v>-2125000</v>
      </c>
      <c r="L41" s="41">
        <v>0</v>
      </c>
      <c r="M41" s="34">
        <v>-5000</v>
      </c>
      <c r="N41" s="35">
        <v>-42500</v>
      </c>
      <c r="O41" s="130"/>
      <c r="P41" s="2"/>
      <c r="Q41" s="39"/>
      <c r="R41" s="39"/>
      <c r="S41" s="40"/>
    </row>
    <row r="42" spans="1:19" s="27" customFormat="1" ht="12" customHeight="1" x14ac:dyDescent="0.2">
      <c r="A42" s="107"/>
      <c r="B42" s="363" t="s">
        <v>115</v>
      </c>
      <c r="C42" s="364"/>
      <c r="D42" s="364"/>
      <c r="E42" s="185"/>
      <c r="F42" s="41">
        <v>-10000</v>
      </c>
      <c r="G42" s="34">
        <v>-25000</v>
      </c>
      <c r="H42" s="35">
        <v>-50000</v>
      </c>
      <c r="I42" s="34">
        <v>-500000</v>
      </c>
      <c r="J42" s="34">
        <v>-1250000</v>
      </c>
      <c r="K42" s="34">
        <v>-2600000</v>
      </c>
      <c r="L42" s="41">
        <v>-10000</v>
      </c>
      <c r="M42" s="34">
        <v>-25000</v>
      </c>
      <c r="N42" s="35">
        <v>-50000</v>
      </c>
      <c r="O42" s="130"/>
      <c r="P42" s="2"/>
      <c r="Q42" s="39"/>
      <c r="R42" s="39"/>
      <c r="S42" s="40"/>
    </row>
    <row r="43" spans="1:19" s="27" customFormat="1" ht="12" customHeight="1" x14ac:dyDescent="0.2">
      <c r="A43" s="107"/>
      <c r="B43" s="363" t="s">
        <v>31</v>
      </c>
      <c r="C43" s="364"/>
      <c r="D43" s="364"/>
      <c r="E43" s="185"/>
      <c r="F43" s="41">
        <v>0</v>
      </c>
      <c r="G43" s="34">
        <v>0</v>
      </c>
      <c r="H43" s="35">
        <v>-7500</v>
      </c>
      <c r="I43" s="34">
        <v>0</v>
      </c>
      <c r="J43" s="34">
        <v>0</v>
      </c>
      <c r="K43" s="34">
        <v>-375000</v>
      </c>
      <c r="L43" s="41">
        <v>0</v>
      </c>
      <c r="M43" s="34">
        <v>0</v>
      </c>
      <c r="N43" s="35">
        <v>-7500</v>
      </c>
      <c r="O43" s="130"/>
      <c r="P43" s="2"/>
      <c r="Q43" s="39"/>
      <c r="R43" s="39"/>
      <c r="S43" s="40"/>
    </row>
    <row r="44" spans="1:19" s="27" customFormat="1" x14ac:dyDescent="0.2">
      <c r="A44" s="107"/>
      <c r="B44" s="363" t="s">
        <v>32</v>
      </c>
      <c r="C44" s="364"/>
      <c r="D44" s="364"/>
      <c r="E44" s="185"/>
      <c r="F44" s="41">
        <v>0</v>
      </c>
      <c r="G44" s="34">
        <v>0</v>
      </c>
      <c r="H44" s="35">
        <v>0</v>
      </c>
      <c r="I44" s="34">
        <v>0</v>
      </c>
      <c r="J44" s="34">
        <v>0</v>
      </c>
      <c r="K44" s="34">
        <v>0</v>
      </c>
      <c r="L44" s="41">
        <v>0</v>
      </c>
      <c r="M44" s="34">
        <v>0</v>
      </c>
      <c r="N44" s="35">
        <v>0</v>
      </c>
      <c r="O44" s="130"/>
      <c r="P44" s="2"/>
      <c r="Q44" s="39"/>
      <c r="R44" s="39"/>
      <c r="S44" s="40"/>
    </row>
    <row r="45" spans="1:19" s="27" customFormat="1" x14ac:dyDescent="0.2">
      <c r="A45" s="107"/>
      <c r="B45" s="363" t="s">
        <v>33</v>
      </c>
      <c r="C45" s="364"/>
      <c r="D45" s="364"/>
      <c r="E45" s="185"/>
      <c r="F45" s="41">
        <v>-5000</v>
      </c>
      <c r="G45" s="34">
        <v>-5000</v>
      </c>
      <c r="H45" s="35">
        <v>-40000</v>
      </c>
      <c r="I45" s="34">
        <v>-250000</v>
      </c>
      <c r="J45" s="34">
        <v>-250000</v>
      </c>
      <c r="K45" s="34">
        <v>-2000000</v>
      </c>
      <c r="L45" s="41">
        <v>-5000</v>
      </c>
      <c r="M45" s="34">
        <v>-5000</v>
      </c>
      <c r="N45" s="35">
        <v>-40000</v>
      </c>
      <c r="O45" s="130"/>
      <c r="P45" s="2"/>
      <c r="Q45" s="39"/>
      <c r="R45" s="39"/>
      <c r="S45" s="40"/>
    </row>
    <row r="46" spans="1:19" s="27" customFormat="1" x14ac:dyDescent="0.2">
      <c r="A46" s="107"/>
      <c r="B46" s="363" t="s">
        <v>116</v>
      </c>
      <c r="C46" s="364"/>
      <c r="D46" s="364"/>
      <c r="E46" s="185"/>
      <c r="F46" s="41">
        <v>-2500</v>
      </c>
      <c r="G46" s="34">
        <v>-10005</v>
      </c>
      <c r="H46" s="35">
        <v>-12444</v>
      </c>
      <c r="I46" s="34">
        <v>-125000</v>
      </c>
      <c r="J46" s="34">
        <v>-350303</v>
      </c>
      <c r="K46" s="34">
        <v>-622805</v>
      </c>
      <c r="L46" s="41">
        <v>-2500</v>
      </c>
      <c r="M46" s="34">
        <v>-10005</v>
      </c>
      <c r="N46" s="35">
        <v>-12444</v>
      </c>
      <c r="O46" s="130"/>
      <c r="P46" s="2"/>
      <c r="Q46" s="39"/>
      <c r="R46" s="39"/>
      <c r="S46" s="40"/>
    </row>
    <row r="47" spans="1:19" s="27" customFormat="1" x14ac:dyDescent="0.2">
      <c r="A47" s="107"/>
      <c r="B47" s="363" t="s">
        <v>117</v>
      </c>
      <c r="C47" s="364"/>
      <c r="D47" s="364"/>
      <c r="E47" s="185"/>
      <c r="F47" s="41">
        <v>0</v>
      </c>
      <c r="G47" s="34">
        <v>-1275</v>
      </c>
      <c r="H47" s="35">
        <v>-3985</v>
      </c>
      <c r="I47" s="34">
        <v>0</v>
      </c>
      <c r="J47" s="34">
        <v>-13750</v>
      </c>
      <c r="K47" s="34">
        <v>-49250</v>
      </c>
      <c r="L47" s="41">
        <v>0</v>
      </c>
      <c r="M47" s="34">
        <v>-1275</v>
      </c>
      <c r="N47" s="35">
        <v>-3985</v>
      </c>
      <c r="O47" s="130"/>
      <c r="P47" s="2"/>
      <c r="Q47" s="39"/>
      <c r="R47" s="39"/>
      <c r="S47" s="40"/>
    </row>
    <row r="48" spans="1:19" s="27" customFormat="1" ht="14.45" customHeight="1" x14ac:dyDescent="0.2">
      <c r="A48" s="107"/>
      <c r="B48" s="363" t="s">
        <v>118</v>
      </c>
      <c r="C48" s="364"/>
      <c r="D48" s="364"/>
      <c r="E48" s="185"/>
      <c r="F48" s="41">
        <v>0</v>
      </c>
      <c r="G48" s="34">
        <v>0</v>
      </c>
      <c r="H48" s="35">
        <v>-50000</v>
      </c>
      <c r="I48" s="34">
        <v>0</v>
      </c>
      <c r="J48" s="34">
        <v>0</v>
      </c>
      <c r="K48" s="34">
        <v>-2500000</v>
      </c>
      <c r="L48" s="41">
        <v>0</v>
      </c>
      <c r="M48" s="34">
        <v>0</v>
      </c>
      <c r="N48" s="35">
        <v>-50000</v>
      </c>
      <c r="O48" s="130"/>
      <c r="P48" s="2"/>
      <c r="Q48" s="39"/>
      <c r="R48" s="39"/>
      <c r="S48" s="40"/>
    </row>
    <row r="49" spans="1:19" s="27" customFormat="1" ht="12" customHeight="1" x14ac:dyDescent="0.2">
      <c r="A49" s="107"/>
      <c r="B49" s="363" t="s">
        <v>119</v>
      </c>
      <c r="C49" s="364"/>
      <c r="D49" s="364"/>
      <c r="E49" s="185"/>
      <c r="F49" s="41">
        <v>0</v>
      </c>
      <c r="G49" s="34">
        <v>0</v>
      </c>
      <c r="H49" s="35">
        <v>-6000</v>
      </c>
      <c r="I49" s="34">
        <v>0</v>
      </c>
      <c r="J49" s="34">
        <v>0</v>
      </c>
      <c r="K49" s="34">
        <v>-300000</v>
      </c>
      <c r="L49" s="41">
        <v>0</v>
      </c>
      <c r="M49" s="34">
        <v>0</v>
      </c>
      <c r="N49" s="35">
        <v>-6000</v>
      </c>
      <c r="O49" s="130"/>
      <c r="P49" s="2"/>
      <c r="Q49" s="39"/>
      <c r="R49" s="39"/>
      <c r="S49" s="40"/>
    </row>
    <row r="50" spans="1:19" s="27" customFormat="1" ht="12" customHeight="1" x14ac:dyDescent="0.2">
      <c r="A50" s="107"/>
      <c r="B50" s="363" t="s">
        <v>120</v>
      </c>
      <c r="C50" s="364"/>
      <c r="D50" s="364"/>
      <c r="E50" s="185"/>
      <c r="F50" s="41">
        <v>0</v>
      </c>
      <c r="G50" s="34">
        <v>0</v>
      </c>
      <c r="H50" s="35">
        <v>0</v>
      </c>
      <c r="I50" s="34">
        <v>0</v>
      </c>
      <c r="J50" s="34">
        <v>0</v>
      </c>
      <c r="K50" s="34">
        <v>0</v>
      </c>
      <c r="L50" s="41">
        <v>0</v>
      </c>
      <c r="M50" s="34">
        <v>0</v>
      </c>
      <c r="N50" s="35">
        <v>0</v>
      </c>
      <c r="O50" s="130"/>
      <c r="P50" s="2"/>
      <c r="Q50" s="39"/>
      <c r="R50" s="39"/>
      <c r="S50" s="40"/>
    </row>
    <row r="51" spans="1:19" s="27" customFormat="1" x14ac:dyDescent="0.2">
      <c r="A51" s="107"/>
      <c r="B51" s="340" t="s">
        <v>34</v>
      </c>
      <c r="C51" s="341"/>
      <c r="D51" s="341"/>
      <c r="E51" s="186"/>
      <c r="F51" s="41">
        <v>0</v>
      </c>
      <c r="G51" s="34">
        <v>0</v>
      </c>
      <c r="H51" s="35">
        <v>0</v>
      </c>
      <c r="I51" s="34">
        <v>0</v>
      </c>
      <c r="J51" s="34">
        <v>0</v>
      </c>
      <c r="K51" s="34">
        <v>0</v>
      </c>
      <c r="L51" s="41">
        <v>0</v>
      </c>
      <c r="M51" s="34">
        <v>0</v>
      </c>
      <c r="N51" s="35">
        <v>0</v>
      </c>
      <c r="O51" s="130"/>
      <c r="P51" s="2"/>
      <c r="Q51" s="39"/>
      <c r="R51" s="39"/>
      <c r="S51" s="40"/>
    </row>
    <row r="52" spans="1:19" s="27" customFormat="1" x14ac:dyDescent="0.2">
      <c r="A52" s="107"/>
      <c r="B52" s="340" t="s">
        <v>35</v>
      </c>
      <c r="C52" s="341"/>
      <c r="D52" s="341"/>
      <c r="E52" s="186"/>
      <c r="F52" s="100">
        <v>-2000</v>
      </c>
      <c r="G52" s="20">
        <v>-10000</v>
      </c>
      <c r="H52" s="21">
        <v>-40000</v>
      </c>
      <c r="I52" s="34">
        <v>-100000</v>
      </c>
      <c r="J52" s="34">
        <v>-150000</v>
      </c>
      <c r="K52" s="34">
        <v>-2000000</v>
      </c>
      <c r="L52" s="100">
        <v>-2000</v>
      </c>
      <c r="M52" s="20">
        <v>-10000</v>
      </c>
      <c r="N52" s="21">
        <v>-40000</v>
      </c>
      <c r="O52" s="130"/>
      <c r="P52" s="2"/>
      <c r="Q52" s="39"/>
      <c r="R52" s="39"/>
      <c r="S52" s="40"/>
    </row>
    <row r="53" spans="1:19" s="27" customFormat="1" x14ac:dyDescent="0.2">
      <c r="A53" s="107"/>
      <c r="B53" s="340" t="s">
        <v>36</v>
      </c>
      <c r="C53" s="341"/>
      <c r="D53" s="341"/>
      <c r="E53" s="186"/>
      <c r="F53" s="41">
        <v>0</v>
      </c>
      <c r="G53" s="34">
        <v>-1000</v>
      </c>
      <c r="H53" s="35">
        <v>-8000</v>
      </c>
      <c r="I53" s="34">
        <v>0</v>
      </c>
      <c r="J53" s="34">
        <v>-50000</v>
      </c>
      <c r="K53" s="34">
        <v>-400000</v>
      </c>
      <c r="L53" s="41">
        <v>0</v>
      </c>
      <c r="M53" s="34">
        <v>-1000</v>
      </c>
      <c r="N53" s="35">
        <v>-8000</v>
      </c>
      <c r="O53" s="130"/>
      <c r="P53" s="2"/>
      <c r="Q53" s="39"/>
      <c r="R53" s="39"/>
      <c r="S53" s="40"/>
    </row>
    <row r="54" spans="1:19" s="27" customFormat="1" x14ac:dyDescent="0.2">
      <c r="A54" s="107"/>
      <c r="B54" s="363" t="s">
        <v>37</v>
      </c>
      <c r="C54" s="364"/>
      <c r="D54" s="364"/>
      <c r="E54" s="185"/>
      <c r="F54" s="41">
        <v>0</v>
      </c>
      <c r="G54" s="34">
        <v>0</v>
      </c>
      <c r="H54" s="35">
        <v>0</v>
      </c>
      <c r="I54" s="34">
        <v>0</v>
      </c>
      <c r="J54" s="34">
        <v>0</v>
      </c>
      <c r="K54" s="34">
        <v>0</v>
      </c>
      <c r="L54" s="41">
        <v>0</v>
      </c>
      <c r="M54" s="34">
        <v>0</v>
      </c>
      <c r="N54" s="35">
        <v>0</v>
      </c>
      <c r="O54" s="130"/>
      <c r="P54" s="2"/>
      <c r="Q54" s="39"/>
      <c r="R54" s="39"/>
      <c r="S54" s="40"/>
    </row>
    <row r="55" spans="1:19" s="27" customFormat="1" ht="12" customHeight="1" x14ac:dyDescent="0.2">
      <c r="A55" s="107"/>
      <c r="B55" s="363" t="s">
        <v>38</v>
      </c>
      <c r="C55" s="364"/>
      <c r="D55" s="364"/>
      <c r="E55" s="185"/>
      <c r="F55" s="41">
        <v>0</v>
      </c>
      <c r="G55" s="34">
        <v>0</v>
      </c>
      <c r="H55" s="35">
        <v>-35500</v>
      </c>
      <c r="I55" s="34">
        <v>0</v>
      </c>
      <c r="J55" s="34">
        <v>0</v>
      </c>
      <c r="K55" s="34">
        <v>-1775000</v>
      </c>
      <c r="L55" s="41">
        <v>0</v>
      </c>
      <c r="M55" s="34">
        <v>0</v>
      </c>
      <c r="N55" s="35">
        <v>-35500</v>
      </c>
      <c r="O55" s="130"/>
      <c r="P55" s="2"/>
      <c r="Q55" s="39"/>
      <c r="R55" s="39"/>
      <c r="S55" s="40"/>
    </row>
    <row r="56" spans="1:19" s="27" customFormat="1" x14ac:dyDescent="0.2">
      <c r="A56" s="107"/>
      <c r="B56" s="363" t="s">
        <v>121</v>
      </c>
      <c r="C56" s="364"/>
      <c r="D56" s="364"/>
      <c r="E56" s="185"/>
      <c r="F56" s="41">
        <v>0</v>
      </c>
      <c r="G56" s="34">
        <v>0</v>
      </c>
      <c r="H56" s="35">
        <v>0</v>
      </c>
      <c r="I56" s="34">
        <v>0</v>
      </c>
      <c r="J56" s="34">
        <v>0</v>
      </c>
      <c r="K56" s="34">
        <v>0</v>
      </c>
      <c r="L56" s="41">
        <v>0</v>
      </c>
      <c r="M56" s="34">
        <v>0</v>
      </c>
      <c r="N56" s="35">
        <v>0</v>
      </c>
      <c r="O56" s="130"/>
      <c r="P56" s="2"/>
      <c r="Q56" s="39"/>
      <c r="R56" s="39"/>
      <c r="S56" s="40"/>
    </row>
    <row r="57" spans="1:19" s="27" customFormat="1" ht="12" customHeight="1" x14ac:dyDescent="0.2">
      <c r="A57" s="107"/>
      <c r="B57" s="363" t="s">
        <v>39</v>
      </c>
      <c r="C57" s="364"/>
      <c r="D57" s="364"/>
      <c r="E57" s="185"/>
      <c r="F57" s="41">
        <v>0</v>
      </c>
      <c r="G57" s="34">
        <v>0</v>
      </c>
      <c r="H57" s="35">
        <v>0</v>
      </c>
      <c r="I57" s="34">
        <v>0</v>
      </c>
      <c r="J57" s="34">
        <v>0</v>
      </c>
      <c r="K57" s="34">
        <v>0</v>
      </c>
      <c r="L57" s="41">
        <v>0</v>
      </c>
      <c r="M57" s="34">
        <v>0</v>
      </c>
      <c r="N57" s="35">
        <v>0</v>
      </c>
      <c r="O57" s="130"/>
      <c r="P57" s="2"/>
      <c r="Q57" s="39"/>
      <c r="R57" s="39"/>
      <c r="S57" s="40"/>
    </row>
    <row r="58" spans="1:19" s="27" customFormat="1" x14ac:dyDescent="0.2">
      <c r="A58" s="103"/>
      <c r="B58" s="340" t="s">
        <v>122</v>
      </c>
      <c r="C58" s="341"/>
      <c r="D58" s="341"/>
      <c r="E58" s="186"/>
      <c r="F58" s="41">
        <v>0</v>
      </c>
      <c r="G58" s="34">
        <v>0</v>
      </c>
      <c r="H58" s="35">
        <v>0</v>
      </c>
      <c r="I58" s="34">
        <v>0</v>
      </c>
      <c r="J58" s="34">
        <v>0</v>
      </c>
      <c r="K58" s="34">
        <v>0</v>
      </c>
      <c r="L58" s="41">
        <v>0</v>
      </c>
      <c r="M58" s="34">
        <v>0</v>
      </c>
      <c r="N58" s="35">
        <v>0</v>
      </c>
      <c r="O58" s="130"/>
      <c r="P58" s="2"/>
      <c r="Q58" s="39"/>
      <c r="R58" s="39"/>
      <c r="S58" s="40"/>
    </row>
    <row r="59" spans="1:19" s="27" customFormat="1" ht="305.25" customHeight="1" x14ac:dyDescent="0.2">
      <c r="A59" s="105"/>
      <c r="B59" s="457" t="s">
        <v>40</v>
      </c>
      <c r="C59" s="458"/>
      <c r="D59" s="458"/>
      <c r="E59" s="195" t="s">
        <v>249</v>
      </c>
      <c r="F59" s="43">
        <f t="shared" ref="F59:N59" si="5">SUM(F36:F58)</f>
        <v>-46750</v>
      </c>
      <c r="G59" s="42">
        <f t="shared" si="5"/>
        <v>-152280</v>
      </c>
      <c r="H59" s="44">
        <f t="shared" si="5"/>
        <v>-530929</v>
      </c>
      <c r="I59" s="42">
        <f t="shared" si="5"/>
        <v>-2266250</v>
      </c>
      <c r="J59" s="42">
        <f t="shared" si="5"/>
        <v>-4860053</v>
      </c>
      <c r="K59" s="42">
        <f t="shared" si="5"/>
        <v>-24197055</v>
      </c>
      <c r="L59" s="43">
        <f t="shared" si="5"/>
        <v>-46750</v>
      </c>
      <c r="M59" s="42">
        <f t="shared" si="5"/>
        <v>-152280</v>
      </c>
      <c r="N59" s="44">
        <f t="shared" si="5"/>
        <v>-530929</v>
      </c>
      <c r="O59" s="219" t="s">
        <v>99</v>
      </c>
      <c r="P59" s="2"/>
      <c r="Q59" s="39"/>
      <c r="R59" s="39"/>
      <c r="S59" s="40"/>
    </row>
    <row r="60" spans="1:19" s="27" customFormat="1" x14ac:dyDescent="0.2">
      <c r="A60" s="105"/>
      <c r="B60" s="367" t="s">
        <v>41</v>
      </c>
      <c r="C60" s="368"/>
      <c r="D60" s="368"/>
      <c r="E60" s="187"/>
      <c r="F60" s="41">
        <v>0</v>
      </c>
      <c r="G60" s="34">
        <v>0</v>
      </c>
      <c r="H60" s="35">
        <v>0</v>
      </c>
      <c r="I60" s="34">
        <v>0</v>
      </c>
      <c r="J60" s="34">
        <v>0</v>
      </c>
      <c r="K60" s="34">
        <v>0</v>
      </c>
      <c r="L60" s="41">
        <v>0</v>
      </c>
      <c r="M60" s="34">
        <v>0</v>
      </c>
      <c r="N60" s="35">
        <v>0</v>
      </c>
      <c r="O60" s="130"/>
      <c r="P60" s="2"/>
      <c r="Q60" s="39"/>
      <c r="R60" s="39"/>
      <c r="S60" s="40"/>
    </row>
    <row r="61" spans="1:19" s="27" customFormat="1" ht="36.75" thickBot="1" x14ac:dyDescent="0.25">
      <c r="A61" s="105"/>
      <c r="B61" s="459" t="s">
        <v>42</v>
      </c>
      <c r="C61" s="460"/>
      <c r="D61" s="460"/>
      <c r="E61" s="201" t="s">
        <v>251</v>
      </c>
      <c r="F61" s="45">
        <f t="shared" ref="F61:N61" si="6">SUM(F59:F60)</f>
        <v>-46750</v>
      </c>
      <c r="G61" s="46">
        <f t="shared" si="6"/>
        <v>-152280</v>
      </c>
      <c r="H61" s="47">
        <f t="shared" si="6"/>
        <v>-530929</v>
      </c>
      <c r="I61" s="46">
        <f t="shared" si="6"/>
        <v>-2266250</v>
      </c>
      <c r="J61" s="46">
        <f t="shared" si="6"/>
        <v>-4860053</v>
      </c>
      <c r="K61" s="46">
        <f t="shared" si="6"/>
        <v>-24197055</v>
      </c>
      <c r="L61" s="45">
        <f t="shared" si="6"/>
        <v>-46750</v>
      </c>
      <c r="M61" s="46">
        <f t="shared" si="6"/>
        <v>-152280</v>
      </c>
      <c r="N61" s="47">
        <f t="shared" si="6"/>
        <v>-530929</v>
      </c>
      <c r="O61" s="219" t="s">
        <v>99</v>
      </c>
      <c r="P61" s="2"/>
      <c r="Q61" s="39"/>
      <c r="R61" s="39"/>
      <c r="S61" s="40"/>
    </row>
    <row r="62" spans="1:19" s="27" customFormat="1" ht="36.75" thickBot="1" x14ac:dyDescent="0.25">
      <c r="A62" s="108"/>
      <c r="B62" s="451" t="s">
        <v>123</v>
      </c>
      <c r="C62" s="452"/>
      <c r="D62" s="452"/>
      <c r="E62" s="223" t="s">
        <v>250</v>
      </c>
      <c r="F62" s="91">
        <f t="shared" ref="F62:N62" si="7">SUM(F34,F61)</f>
        <v>-48000</v>
      </c>
      <c r="G62" s="92">
        <f t="shared" si="7"/>
        <v>-154780</v>
      </c>
      <c r="H62" s="93">
        <f t="shared" si="7"/>
        <v>-548429</v>
      </c>
      <c r="I62" s="92">
        <f t="shared" si="7"/>
        <v>-2328750</v>
      </c>
      <c r="J62" s="92">
        <f t="shared" si="7"/>
        <v>-4985053</v>
      </c>
      <c r="K62" s="92">
        <f t="shared" si="7"/>
        <v>-25072055</v>
      </c>
      <c r="L62" s="91">
        <f t="shared" si="7"/>
        <v>-46750</v>
      </c>
      <c r="M62" s="92">
        <f t="shared" si="7"/>
        <v>-152280</v>
      </c>
      <c r="N62" s="93">
        <f t="shared" si="7"/>
        <v>-530929</v>
      </c>
      <c r="O62" s="219" t="s">
        <v>99</v>
      </c>
      <c r="P62" s="2"/>
      <c r="Q62" s="39"/>
      <c r="R62" s="39"/>
      <c r="S62" s="40"/>
    </row>
    <row r="63" spans="1:19" ht="15" customHeight="1" thickBot="1" x14ac:dyDescent="0.25">
      <c r="A63" s="103"/>
      <c r="B63" s="361" t="s">
        <v>43</v>
      </c>
      <c r="C63" s="362"/>
      <c r="D63" s="166" t="s">
        <v>44</v>
      </c>
      <c r="E63" s="194"/>
      <c r="F63" s="348"/>
      <c r="G63" s="338"/>
      <c r="H63" s="339"/>
      <c r="I63" s="338"/>
      <c r="J63" s="338"/>
      <c r="K63" s="338"/>
      <c r="L63" s="338"/>
      <c r="M63" s="338"/>
      <c r="N63" s="339"/>
      <c r="O63" s="130"/>
      <c r="Q63" s="17"/>
      <c r="R63" s="17"/>
      <c r="S63" s="18"/>
    </row>
    <row r="64" spans="1:19" x14ac:dyDescent="0.2">
      <c r="B64" s="355" t="s">
        <v>124</v>
      </c>
      <c r="C64" s="356"/>
      <c r="D64" s="167">
        <v>0.8</v>
      </c>
      <c r="E64" s="230"/>
      <c r="F64" s="48">
        <v>16000</v>
      </c>
      <c r="G64" s="49">
        <v>72000</v>
      </c>
      <c r="H64" s="50">
        <v>185007</v>
      </c>
      <c r="I64" s="49">
        <v>500000</v>
      </c>
      <c r="J64" s="49">
        <v>2000000</v>
      </c>
      <c r="K64" s="50">
        <v>9062500</v>
      </c>
      <c r="L64" s="51">
        <v>0</v>
      </c>
      <c r="M64" s="51">
        <v>0</v>
      </c>
      <c r="N64" s="52">
        <v>0</v>
      </c>
      <c r="O64" s="130"/>
      <c r="Q64" s="17"/>
      <c r="R64" s="17"/>
      <c r="S64" s="18"/>
    </row>
    <row r="65" spans="1:19" x14ac:dyDescent="0.2">
      <c r="B65" s="355" t="s">
        <v>45</v>
      </c>
      <c r="C65" s="356"/>
      <c r="D65" s="167">
        <v>0.8</v>
      </c>
      <c r="E65" s="230"/>
      <c r="F65" s="53">
        <v>8000</v>
      </c>
      <c r="G65" s="54">
        <v>32000</v>
      </c>
      <c r="H65" s="55">
        <v>137007</v>
      </c>
      <c r="I65" s="54">
        <v>320000</v>
      </c>
      <c r="J65" s="54">
        <v>1600000</v>
      </c>
      <c r="K65" s="55">
        <v>8000000</v>
      </c>
      <c r="L65" s="56">
        <v>0</v>
      </c>
      <c r="M65" s="56">
        <v>0</v>
      </c>
      <c r="N65" s="57">
        <v>0</v>
      </c>
      <c r="O65" s="130"/>
      <c r="Q65" s="17"/>
      <c r="R65" s="17"/>
      <c r="S65" s="18"/>
    </row>
    <row r="66" spans="1:19" x14ac:dyDescent="0.2">
      <c r="B66" s="355" t="s">
        <v>46</v>
      </c>
      <c r="C66" s="356"/>
      <c r="D66" s="167">
        <v>0.8</v>
      </c>
      <c r="E66" s="230"/>
      <c r="F66" s="53">
        <v>4000</v>
      </c>
      <c r="G66" s="54">
        <v>12000</v>
      </c>
      <c r="H66" s="55">
        <v>129007</v>
      </c>
      <c r="I66" s="54">
        <v>390000</v>
      </c>
      <c r="J66" s="54">
        <v>1400000</v>
      </c>
      <c r="K66" s="55">
        <v>5968749</v>
      </c>
      <c r="L66" s="56">
        <v>0</v>
      </c>
      <c r="M66" s="56">
        <v>0</v>
      </c>
      <c r="N66" s="57">
        <v>0</v>
      </c>
      <c r="O66" s="130"/>
      <c r="Q66" s="17"/>
      <c r="R66" s="17"/>
      <c r="S66" s="18"/>
    </row>
    <row r="67" spans="1:19" x14ac:dyDescent="0.2">
      <c r="B67" s="355" t="s">
        <v>47</v>
      </c>
      <c r="C67" s="356"/>
      <c r="D67" s="167">
        <v>1</v>
      </c>
      <c r="E67" s="230"/>
      <c r="F67" s="53">
        <v>600</v>
      </c>
      <c r="G67" s="54">
        <v>2500</v>
      </c>
      <c r="H67" s="55">
        <v>37500</v>
      </c>
      <c r="I67" s="54">
        <v>30000</v>
      </c>
      <c r="J67" s="54">
        <v>875000</v>
      </c>
      <c r="K67" s="55">
        <v>6875000</v>
      </c>
      <c r="L67" s="56">
        <v>0</v>
      </c>
      <c r="M67" s="56">
        <v>0</v>
      </c>
      <c r="N67" s="57">
        <v>0</v>
      </c>
      <c r="O67" s="220"/>
      <c r="P67" s="58"/>
      <c r="Q67" s="17"/>
      <c r="R67" s="17"/>
      <c r="S67" s="18"/>
    </row>
    <row r="68" spans="1:19" x14ac:dyDescent="0.2">
      <c r="B68" s="355" t="s">
        <v>48</v>
      </c>
      <c r="C68" s="356"/>
      <c r="D68" s="167">
        <v>1</v>
      </c>
      <c r="E68" s="230"/>
      <c r="F68" s="53">
        <v>30000</v>
      </c>
      <c r="G68" s="54">
        <v>135000</v>
      </c>
      <c r="H68" s="55">
        <v>675000</v>
      </c>
      <c r="I68" s="54">
        <v>1500000</v>
      </c>
      <c r="J68" s="54">
        <v>6900000</v>
      </c>
      <c r="K68" s="55">
        <v>34000000</v>
      </c>
      <c r="L68" s="56">
        <v>0</v>
      </c>
      <c r="M68" s="56">
        <v>0</v>
      </c>
      <c r="N68" s="57">
        <v>0</v>
      </c>
      <c r="O68" s="130"/>
      <c r="Q68" s="17"/>
      <c r="R68" s="17"/>
      <c r="S68" s="18"/>
    </row>
    <row r="69" spans="1:19" x14ac:dyDescent="0.2">
      <c r="B69" s="355" t="s">
        <v>49</v>
      </c>
      <c r="C69" s="356"/>
      <c r="D69" s="167">
        <v>1</v>
      </c>
      <c r="E69" s="230"/>
      <c r="F69" s="53">
        <v>15000</v>
      </c>
      <c r="G69" s="54">
        <v>68000</v>
      </c>
      <c r="H69" s="55">
        <v>335000</v>
      </c>
      <c r="I69" s="54">
        <v>750000</v>
      </c>
      <c r="J69" s="54">
        <v>3450000</v>
      </c>
      <c r="K69" s="55">
        <v>16500000</v>
      </c>
      <c r="L69" s="56">
        <v>0</v>
      </c>
      <c r="M69" s="56">
        <v>0</v>
      </c>
      <c r="N69" s="57">
        <v>0</v>
      </c>
      <c r="O69" s="130"/>
      <c r="Q69" s="17"/>
      <c r="R69" s="17"/>
      <c r="S69" s="18"/>
    </row>
    <row r="70" spans="1:19" x14ac:dyDescent="0.2">
      <c r="A70" s="107"/>
      <c r="B70" s="355" t="s">
        <v>50</v>
      </c>
      <c r="C70" s="356"/>
      <c r="D70" s="167">
        <v>1</v>
      </c>
      <c r="E70" s="230"/>
      <c r="F70" s="53">
        <v>0</v>
      </c>
      <c r="G70" s="54">
        <v>0</v>
      </c>
      <c r="H70" s="55">
        <v>0</v>
      </c>
      <c r="I70" s="54">
        <v>0</v>
      </c>
      <c r="J70" s="54">
        <v>0</v>
      </c>
      <c r="K70" s="55">
        <v>0</v>
      </c>
      <c r="L70" s="56">
        <v>0</v>
      </c>
      <c r="M70" s="56">
        <v>0</v>
      </c>
      <c r="N70" s="57">
        <v>0</v>
      </c>
      <c r="O70" s="130"/>
      <c r="Q70" s="17"/>
      <c r="R70" s="17"/>
      <c r="S70" s="18"/>
    </row>
    <row r="71" spans="1:19" x14ac:dyDescent="0.2">
      <c r="A71" s="107"/>
      <c r="B71" s="355" t="s">
        <v>51</v>
      </c>
      <c r="C71" s="356"/>
      <c r="D71" s="167">
        <v>0.8</v>
      </c>
      <c r="E71" s="230"/>
      <c r="F71" s="53">
        <v>8000</v>
      </c>
      <c r="G71" s="54">
        <v>20000</v>
      </c>
      <c r="H71" s="55">
        <v>40000</v>
      </c>
      <c r="I71" s="54">
        <v>400600</v>
      </c>
      <c r="J71" s="54">
        <v>502400</v>
      </c>
      <c r="K71" s="55">
        <v>2018000</v>
      </c>
      <c r="L71" s="56">
        <v>0</v>
      </c>
      <c r="M71" s="56">
        <v>0</v>
      </c>
      <c r="N71" s="57">
        <v>0</v>
      </c>
      <c r="O71" s="130"/>
      <c r="Q71" s="17"/>
      <c r="R71" s="17"/>
      <c r="S71" s="18"/>
    </row>
    <row r="72" spans="1:19" x14ac:dyDescent="0.2">
      <c r="B72" s="355" t="s">
        <v>52</v>
      </c>
      <c r="C72" s="356"/>
      <c r="D72" s="167">
        <v>1</v>
      </c>
      <c r="E72" s="230"/>
      <c r="F72" s="53">
        <v>0</v>
      </c>
      <c r="G72" s="54">
        <v>0</v>
      </c>
      <c r="H72" s="55">
        <v>0</v>
      </c>
      <c r="I72" s="54">
        <v>0</v>
      </c>
      <c r="J72" s="54">
        <v>0</v>
      </c>
      <c r="K72" s="55">
        <v>0</v>
      </c>
      <c r="L72" s="56">
        <v>0</v>
      </c>
      <c r="M72" s="56">
        <v>0</v>
      </c>
      <c r="N72" s="57">
        <v>0</v>
      </c>
      <c r="O72" s="130"/>
      <c r="Q72" s="17"/>
      <c r="R72" s="17"/>
      <c r="S72" s="18"/>
    </row>
    <row r="73" spans="1:19" x14ac:dyDescent="0.2">
      <c r="B73" s="355" t="s">
        <v>53</v>
      </c>
      <c r="C73" s="356"/>
      <c r="D73" s="167">
        <v>1</v>
      </c>
      <c r="E73" s="230"/>
      <c r="F73" s="53">
        <v>0</v>
      </c>
      <c r="G73" s="54">
        <v>0</v>
      </c>
      <c r="H73" s="55">
        <v>0</v>
      </c>
      <c r="I73" s="54">
        <v>0</v>
      </c>
      <c r="J73" s="54">
        <v>0</v>
      </c>
      <c r="K73" s="55">
        <v>0</v>
      </c>
      <c r="L73" s="56">
        <v>0</v>
      </c>
      <c r="M73" s="56">
        <v>0</v>
      </c>
      <c r="N73" s="57">
        <v>0</v>
      </c>
      <c r="O73" s="130"/>
      <c r="Q73" s="17"/>
      <c r="R73" s="17"/>
      <c r="S73" s="18"/>
    </row>
    <row r="74" spans="1:19" x14ac:dyDescent="0.2">
      <c r="B74" s="355" t="s">
        <v>54</v>
      </c>
      <c r="C74" s="356"/>
      <c r="D74" s="167">
        <v>1</v>
      </c>
      <c r="E74" s="230"/>
      <c r="F74" s="53">
        <v>0</v>
      </c>
      <c r="G74" s="54">
        <v>0</v>
      </c>
      <c r="H74" s="55">
        <v>0</v>
      </c>
      <c r="I74" s="54">
        <v>0</v>
      </c>
      <c r="J74" s="54">
        <v>0</v>
      </c>
      <c r="K74" s="55">
        <v>0</v>
      </c>
      <c r="L74" s="56">
        <v>0</v>
      </c>
      <c r="M74" s="56">
        <v>0</v>
      </c>
      <c r="N74" s="57">
        <v>0</v>
      </c>
      <c r="O74" s="130"/>
      <c r="Q74" s="17"/>
      <c r="R74" s="17"/>
      <c r="S74" s="18"/>
    </row>
    <row r="75" spans="1:19" x14ac:dyDescent="0.2">
      <c r="A75" s="107"/>
      <c r="B75" s="357" t="s">
        <v>125</v>
      </c>
      <c r="C75" s="358"/>
      <c r="D75" s="167">
        <v>1</v>
      </c>
      <c r="E75" s="230"/>
      <c r="F75" s="53">
        <v>0</v>
      </c>
      <c r="G75" s="54">
        <v>0</v>
      </c>
      <c r="H75" s="55">
        <v>0</v>
      </c>
      <c r="I75" s="54">
        <v>0</v>
      </c>
      <c r="J75" s="54">
        <v>0</v>
      </c>
      <c r="K75" s="55">
        <v>0</v>
      </c>
      <c r="L75" s="54">
        <v>0</v>
      </c>
      <c r="M75" s="54">
        <v>0</v>
      </c>
      <c r="N75" s="57">
        <v>0</v>
      </c>
      <c r="O75" s="130"/>
      <c r="Q75" s="17"/>
      <c r="R75" s="17"/>
      <c r="S75" s="18"/>
    </row>
    <row r="76" spans="1:19" ht="177" customHeight="1" x14ac:dyDescent="0.2">
      <c r="B76" s="453" t="s">
        <v>55</v>
      </c>
      <c r="C76" s="454"/>
      <c r="D76" s="454"/>
      <c r="E76" s="198" t="s">
        <v>270</v>
      </c>
      <c r="F76" s="59">
        <f t="shared" ref="F76:N76" si="8">SUM(F64:F75)</f>
        <v>81600</v>
      </c>
      <c r="G76" s="60">
        <f t="shared" si="8"/>
        <v>341500</v>
      </c>
      <c r="H76" s="61">
        <f t="shared" si="8"/>
        <v>1538521</v>
      </c>
      <c r="I76" s="60">
        <f t="shared" si="8"/>
        <v>3890600</v>
      </c>
      <c r="J76" s="60">
        <f t="shared" si="8"/>
        <v>16727400</v>
      </c>
      <c r="K76" s="61">
        <f t="shared" si="8"/>
        <v>82424249</v>
      </c>
      <c r="L76" s="60">
        <f t="shared" si="8"/>
        <v>0</v>
      </c>
      <c r="M76" s="60">
        <f t="shared" si="8"/>
        <v>0</v>
      </c>
      <c r="N76" s="61">
        <f t="shared" si="8"/>
        <v>0</v>
      </c>
      <c r="O76" s="219" t="s">
        <v>99</v>
      </c>
      <c r="Q76" s="17"/>
      <c r="R76" s="17"/>
      <c r="S76" s="18"/>
    </row>
    <row r="77" spans="1:19" ht="48.75" thickBot="1" x14ac:dyDescent="0.25">
      <c r="B77" s="455" t="s">
        <v>56</v>
      </c>
      <c r="C77" s="456"/>
      <c r="D77" s="456"/>
      <c r="E77" s="199" t="s">
        <v>271</v>
      </c>
      <c r="F77" s="170">
        <f t="shared" ref="F77:N77" si="9">SUM(F24,F33,F60)</f>
        <v>82600</v>
      </c>
      <c r="G77" s="60">
        <f t="shared" si="9"/>
        <v>346500</v>
      </c>
      <c r="H77" s="61">
        <f t="shared" si="9"/>
        <v>1538521</v>
      </c>
      <c r="I77" s="139">
        <f t="shared" si="9"/>
        <v>4140600</v>
      </c>
      <c r="J77" s="139">
        <f t="shared" si="9"/>
        <v>19227400</v>
      </c>
      <c r="K77" s="140">
        <f t="shared" si="9"/>
        <v>82424249</v>
      </c>
      <c r="L77" s="60">
        <f t="shared" si="9"/>
        <v>0</v>
      </c>
      <c r="M77" s="60">
        <f t="shared" si="9"/>
        <v>0</v>
      </c>
      <c r="N77" s="60">
        <f t="shared" si="9"/>
        <v>0</v>
      </c>
      <c r="O77" s="221" t="s">
        <v>99</v>
      </c>
      <c r="Q77" s="17"/>
      <c r="R77" s="17"/>
      <c r="S77" s="18"/>
    </row>
    <row r="78" spans="1:19" x14ac:dyDescent="0.2">
      <c r="B78" s="349" t="s">
        <v>57</v>
      </c>
      <c r="C78" s="352" t="s">
        <v>126</v>
      </c>
      <c r="D78" s="352"/>
      <c r="E78" s="205"/>
      <c r="F78" s="48">
        <v>1000</v>
      </c>
      <c r="G78" s="49">
        <v>5000</v>
      </c>
      <c r="H78" s="50">
        <v>0</v>
      </c>
      <c r="I78" s="49">
        <v>250000</v>
      </c>
      <c r="J78" s="49">
        <v>2500000</v>
      </c>
      <c r="K78" s="50">
        <v>0</v>
      </c>
      <c r="L78" s="48">
        <v>0</v>
      </c>
      <c r="M78" s="49">
        <v>0</v>
      </c>
      <c r="N78" s="50">
        <v>0</v>
      </c>
      <c r="O78" s="130"/>
      <c r="Q78" s="17"/>
      <c r="R78" s="17"/>
      <c r="S78" s="18"/>
    </row>
    <row r="79" spans="1:19" x14ac:dyDescent="0.2">
      <c r="B79" s="350"/>
      <c r="C79" s="448" t="s">
        <v>58</v>
      </c>
      <c r="D79" s="448"/>
      <c r="E79" s="198" t="s">
        <v>256</v>
      </c>
      <c r="F79" s="59">
        <f t="shared" ref="F79:N80" si="10">F76</f>
        <v>81600</v>
      </c>
      <c r="G79" s="60">
        <f t="shared" si="10"/>
        <v>341500</v>
      </c>
      <c r="H79" s="61">
        <f t="shared" si="10"/>
        <v>1538521</v>
      </c>
      <c r="I79" s="60">
        <f t="shared" si="10"/>
        <v>3890600</v>
      </c>
      <c r="J79" s="60">
        <f t="shared" si="10"/>
        <v>16727400</v>
      </c>
      <c r="K79" s="61">
        <f t="shared" si="10"/>
        <v>82424249</v>
      </c>
      <c r="L79" s="59">
        <f t="shared" si="10"/>
        <v>0</v>
      </c>
      <c r="M79" s="60">
        <f t="shared" si="10"/>
        <v>0</v>
      </c>
      <c r="N79" s="61">
        <f t="shared" si="10"/>
        <v>0</v>
      </c>
      <c r="O79" s="219" t="s">
        <v>99</v>
      </c>
      <c r="Q79" s="17"/>
      <c r="R79" s="17"/>
      <c r="S79" s="18"/>
    </row>
    <row r="80" spans="1:19" x14ac:dyDescent="0.2">
      <c r="B80" s="350"/>
      <c r="C80" s="449" t="s">
        <v>59</v>
      </c>
      <c r="D80" s="449"/>
      <c r="E80" s="199" t="s">
        <v>257</v>
      </c>
      <c r="F80" s="59">
        <f>F77</f>
        <v>82600</v>
      </c>
      <c r="G80" s="60">
        <f t="shared" si="10"/>
        <v>346500</v>
      </c>
      <c r="H80" s="61">
        <f t="shared" si="10"/>
        <v>1538521</v>
      </c>
      <c r="I80" s="60">
        <f t="shared" si="10"/>
        <v>4140600</v>
      </c>
      <c r="J80" s="60">
        <f t="shared" si="10"/>
        <v>19227400</v>
      </c>
      <c r="K80" s="61">
        <f t="shared" si="10"/>
        <v>82424249</v>
      </c>
      <c r="L80" s="59">
        <f t="shared" si="10"/>
        <v>0</v>
      </c>
      <c r="M80" s="60">
        <f t="shared" si="10"/>
        <v>0</v>
      </c>
      <c r="N80" s="61">
        <f t="shared" si="10"/>
        <v>0</v>
      </c>
      <c r="O80" s="219" t="s">
        <v>99</v>
      </c>
      <c r="Q80" s="17"/>
      <c r="R80" s="17"/>
      <c r="S80" s="18"/>
    </row>
    <row r="81" spans="1:19" ht="48.75" thickBot="1" x14ac:dyDescent="0.25">
      <c r="B81" s="351"/>
      <c r="C81" s="450" t="s">
        <v>127</v>
      </c>
      <c r="D81" s="450"/>
      <c r="E81" s="201" t="s">
        <v>258</v>
      </c>
      <c r="F81" s="138">
        <f t="shared" ref="F81:N81" si="11">SUM(F78:F79)-F80</f>
        <v>0</v>
      </c>
      <c r="G81" s="139">
        <f t="shared" si="11"/>
        <v>0</v>
      </c>
      <c r="H81" s="140">
        <f t="shared" si="11"/>
        <v>0</v>
      </c>
      <c r="I81" s="139">
        <f t="shared" si="11"/>
        <v>0</v>
      </c>
      <c r="J81" s="139">
        <f t="shared" si="11"/>
        <v>0</v>
      </c>
      <c r="K81" s="140">
        <f t="shared" si="11"/>
        <v>0</v>
      </c>
      <c r="L81" s="138">
        <f t="shared" si="11"/>
        <v>0</v>
      </c>
      <c r="M81" s="139">
        <f t="shared" si="11"/>
        <v>0</v>
      </c>
      <c r="N81" s="140">
        <f t="shared" si="11"/>
        <v>0</v>
      </c>
      <c r="O81" s="219" t="s">
        <v>99</v>
      </c>
      <c r="Q81" s="17"/>
      <c r="R81" s="17"/>
      <c r="S81" s="18"/>
    </row>
    <row r="82" spans="1:19" ht="48.75" thickBot="1" x14ac:dyDescent="0.25">
      <c r="A82" s="105"/>
      <c r="B82" s="451" t="s">
        <v>128</v>
      </c>
      <c r="C82" s="452"/>
      <c r="D82" s="452"/>
      <c r="E82" s="223" t="s">
        <v>259</v>
      </c>
      <c r="F82" s="64">
        <f t="shared" ref="F82:N82" si="12">SUM(F25,F34,F61)</f>
        <v>-152900</v>
      </c>
      <c r="G82" s="62">
        <f t="shared" si="12"/>
        <v>-550780</v>
      </c>
      <c r="H82" s="63">
        <f t="shared" si="12"/>
        <v>-5609908</v>
      </c>
      <c r="I82" s="62">
        <f t="shared" si="12"/>
        <v>-7563150</v>
      </c>
      <c r="J82" s="62">
        <f t="shared" si="12"/>
        <v>-22882653</v>
      </c>
      <c r="K82" s="63">
        <f t="shared" si="12"/>
        <v>-272647806</v>
      </c>
      <c r="L82" s="64">
        <f t="shared" si="12"/>
        <v>-46750</v>
      </c>
      <c r="M82" s="62">
        <f t="shared" si="12"/>
        <v>-152280</v>
      </c>
      <c r="N82" s="63">
        <f t="shared" si="12"/>
        <v>-530929</v>
      </c>
      <c r="O82" s="219" t="s">
        <v>99</v>
      </c>
      <c r="Q82" s="17"/>
      <c r="R82" s="17"/>
      <c r="S82" s="18"/>
    </row>
    <row r="83" spans="1:19" ht="48" x14ac:dyDescent="0.2">
      <c r="A83" s="105"/>
      <c r="B83" s="444" t="s">
        <v>60</v>
      </c>
      <c r="C83" s="445"/>
      <c r="D83" s="445"/>
      <c r="E83" s="196" t="s">
        <v>260</v>
      </c>
      <c r="F83" s="36">
        <f t="shared" ref="F83:N83" si="13">SUM(F21,F32,F59)</f>
        <v>-235500</v>
      </c>
      <c r="G83" s="37">
        <f t="shared" si="13"/>
        <v>-904780</v>
      </c>
      <c r="H83" s="38">
        <f t="shared" si="13"/>
        <v>-7173429</v>
      </c>
      <c r="I83" s="37">
        <f t="shared" si="13"/>
        <v>-11703750</v>
      </c>
      <c r="J83" s="37">
        <f t="shared" si="13"/>
        <v>-42485053</v>
      </c>
      <c r="K83" s="38">
        <f t="shared" si="13"/>
        <v>-356322055</v>
      </c>
      <c r="L83" s="36">
        <f t="shared" si="13"/>
        <v>-46750</v>
      </c>
      <c r="M83" s="37">
        <f t="shared" si="13"/>
        <v>-152280</v>
      </c>
      <c r="N83" s="38">
        <f t="shared" si="13"/>
        <v>-530929</v>
      </c>
      <c r="O83" s="219" t="s">
        <v>99</v>
      </c>
      <c r="Q83" s="17"/>
      <c r="R83" s="17"/>
      <c r="S83" s="18"/>
    </row>
    <row r="84" spans="1:19" ht="48" x14ac:dyDescent="0.2">
      <c r="A84" s="105"/>
      <c r="B84" s="446" t="s">
        <v>61</v>
      </c>
      <c r="C84" s="447"/>
      <c r="D84" s="447"/>
      <c r="E84" s="195" t="s">
        <v>292</v>
      </c>
      <c r="F84" s="36">
        <f t="shared" ref="F84:N84" si="14">SUM(F77,F22,F23)</f>
        <v>82600</v>
      </c>
      <c r="G84" s="37">
        <f t="shared" si="14"/>
        <v>354000</v>
      </c>
      <c r="H84" s="38">
        <f t="shared" si="14"/>
        <v>1563521</v>
      </c>
      <c r="I84" s="37">
        <f t="shared" si="14"/>
        <v>4140600</v>
      </c>
      <c r="J84" s="37">
        <f t="shared" si="14"/>
        <v>19602400</v>
      </c>
      <c r="K84" s="38">
        <f t="shared" si="14"/>
        <v>83674249</v>
      </c>
      <c r="L84" s="36">
        <f t="shared" si="14"/>
        <v>0</v>
      </c>
      <c r="M84" s="37">
        <f t="shared" si="14"/>
        <v>0</v>
      </c>
      <c r="N84" s="38">
        <f t="shared" si="14"/>
        <v>0</v>
      </c>
      <c r="O84" s="219" t="s">
        <v>99</v>
      </c>
      <c r="Q84" s="17"/>
      <c r="R84" s="17"/>
      <c r="S84" s="18"/>
    </row>
    <row r="85" spans="1:19" ht="87" customHeight="1" thickBot="1" x14ac:dyDescent="0.25">
      <c r="A85" s="105"/>
      <c r="B85" s="444" t="s">
        <v>62</v>
      </c>
      <c r="C85" s="445"/>
      <c r="D85" s="445"/>
      <c r="E85" s="196" t="s">
        <v>272</v>
      </c>
      <c r="F85" s="29">
        <f t="shared" ref="F85:N85" si="15">SUM(F83:F84)</f>
        <v>-152900</v>
      </c>
      <c r="G85" s="28">
        <f t="shared" si="15"/>
        <v>-550780</v>
      </c>
      <c r="H85" s="30">
        <f t="shared" si="15"/>
        <v>-5609908</v>
      </c>
      <c r="I85" s="28">
        <f t="shared" si="15"/>
        <v>-7563150</v>
      </c>
      <c r="J85" s="28">
        <f t="shared" si="15"/>
        <v>-22882653</v>
      </c>
      <c r="K85" s="30">
        <f t="shared" si="15"/>
        <v>-272647806</v>
      </c>
      <c r="L85" s="29">
        <f t="shared" si="15"/>
        <v>-46750</v>
      </c>
      <c r="M85" s="28">
        <f t="shared" si="15"/>
        <v>-152280</v>
      </c>
      <c r="N85" s="30">
        <f t="shared" si="15"/>
        <v>-530929</v>
      </c>
      <c r="O85" s="219" t="s">
        <v>99</v>
      </c>
      <c r="Q85" s="17"/>
      <c r="R85" s="17"/>
      <c r="S85" s="18"/>
    </row>
    <row r="86" spans="1:19" ht="15" customHeight="1" thickBot="1" x14ac:dyDescent="0.25">
      <c r="A86" s="109"/>
      <c r="B86" s="346" t="s">
        <v>63</v>
      </c>
      <c r="C86" s="347"/>
      <c r="D86" s="347"/>
      <c r="E86" s="193"/>
      <c r="F86" s="348"/>
      <c r="G86" s="338"/>
      <c r="H86" s="339"/>
      <c r="I86" s="338"/>
      <c r="J86" s="338"/>
      <c r="K86" s="338"/>
      <c r="L86" s="338"/>
      <c r="M86" s="338"/>
      <c r="N86" s="339"/>
      <c r="O86" s="130"/>
      <c r="Q86" s="17"/>
      <c r="R86" s="17"/>
      <c r="S86" s="18"/>
    </row>
    <row r="87" spans="1:19" x14ac:dyDescent="0.2">
      <c r="A87" s="109"/>
      <c r="B87" s="340" t="s">
        <v>64</v>
      </c>
      <c r="C87" s="341"/>
      <c r="D87" s="341"/>
      <c r="E87" s="186"/>
      <c r="F87" s="31">
        <v>500</v>
      </c>
      <c r="G87" s="32">
        <v>1000</v>
      </c>
      <c r="H87" s="33">
        <v>10000</v>
      </c>
      <c r="I87" s="20">
        <v>25037.5</v>
      </c>
      <c r="J87" s="20">
        <v>50075</v>
      </c>
      <c r="K87" s="21">
        <v>500750</v>
      </c>
      <c r="L87" s="19">
        <v>37.5</v>
      </c>
      <c r="M87" s="20">
        <v>75</v>
      </c>
      <c r="N87" s="21">
        <v>750</v>
      </c>
      <c r="O87" s="130"/>
      <c r="Q87" s="17"/>
      <c r="R87" s="17"/>
      <c r="S87" s="18"/>
    </row>
    <row r="88" spans="1:19" x14ac:dyDescent="0.2">
      <c r="A88" s="109"/>
      <c r="B88" s="340" t="s">
        <v>65</v>
      </c>
      <c r="C88" s="341"/>
      <c r="D88" s="341"/>
      <c r="E88" s="186"/>
      <c r="F88" s="19">
        <v>8000</v>
      </c>
      <c r="G88" s="20">
        <v>24380</v>
      </c>
      <c r="H88" s="21">
        <v>193508</v>
      </c>
      <c r="I88" s="20">
        <v>400600</v>
      </c>
      <c r="J88" s="20">
        <v>2103150</v>
      </c>
      <c r="K88" s="21">
        <v>15027000</v>
      </c>
      <c r="L88" s="19">
        <v>600</v>
      </c>
      <c r="M88" s="20">
        <v>3150</v>
      </c>
      <c r="N88" s="21">
        <v>27000</v>
      </c>
      <c r="O88" s="130"/>
      <c r="Q88" s="17"/>
      <c r="R88" s="17"/>
      <c r="S88" s="18"/>
    </row>
    <row r="89" spans="1:19" x14ac:dyDescent="0.2">
      <c r="A89" s="109"/>
      <c r="B89" s="340" t="s">
        <v>66</v>
      </c>
      <c r="C89" s="341"/>
      <c r="D89" s="341"/>
      <c r="E89" s="186"/>
      <c r="F89" s="19">
        <v>1000</v>
      </c>
      <c r="G89" s="20">
        <v>3000</v>
      </c>
      <c r="H89" s="21">
        <v>20000</v>
      </c>
      <c r="I89" s="20">
        <v>50075</v>
      </c>
      <c r="J89" s="20">
        <v>150225</v>
      </c>
      <c r="K89" s="21">
        <v>1001500</v>
      </c>
      <c r="L89" s="19">
        <v>75</v>
      </c>
      <c r="M89" s="20">
        <v>224.99999999999997</v>
      </c>
      <c r="N89" s="21">
        <v>1500</v>
      </c>
      <c r="O89" s="130"/>
      <c r="Q89" s="17"/>
      <c r="R89" s="17"/>
      <c r="S89" s="18"/>
    </row>
    <row r="90" spans="1:19" ht="48.75" thickBot="1" x14ac:dyDescent="0.25">
      <c r="A90" s="109"/>
      <c r="B90" s="442" t="s">
        <v>67</v>
      </c>
      <c r="C90" s="443"/>
      <c r="D90" s="443"/>
      <c r="E90" s="225" t="s">
        <v>261</v>
      </c>
      <c r="F90" s="29">
        <f t="shared" ref="F90:N90" si="16">SUM(F87:F89)</f>
        <v>9500</v>
      </c>
      <c r="G90" s="28">
        <f t="shared" si="16"/>
        <v>28380</v>
      </c>
      <c r="H90" s="30">
        <f t="shared" si="16"/>
        <v>223508</v>
      </c>
      <c r="I90" s="28">
        <f t="shared" si="16"/>
        <v>475712.5</v>
      </c>
      <c r="J90" s="28">
        <f t="shared" si="16"/>
        <v>2303450</v>
      </c>
      <c r="K90" s="30">
        <f t="shared" si="16"/>
        <v>16529250</v>
      </c>
      <c r="L90" s="29">
        <f t="shared" si="16"/>
        <v>712.5</v>
      </c>
      <c r="M90" s="28">
        <f t="shared" si="16"/>
        <v>3450</v>
      </c>
      <c r="N90" s="30">
        <f t="shared" si="16"/>
        <v>29250</v>
      </c>
      <c r="O90" s="219" t="s">
        <v>99</v>
      </c>
      <c r="Q90" s="17"/>
      <c r="R90" s="17"/>
      <c r="S90" s="18"/>
    </row>
    <row r="91" spans="1:19" ht="36.75" thickBot="1" x14ac:dyDescent="0.25">
      <c r="A91" s="110"/>
      <c r="B91" s="429" t="s">
        <v>68</v>
      </c>
      <c r="C91" s="430"/>
      <c r="D91" s="430"/>
      <c r="E91" s="202" t="s">
        <v>262</v>
      </c>
      <c r="F91" s="64">
        <f t="shared" ref="F91:N91" si="17">SUM(F82,F90)</f>
        <v>-143400</v>
      </c>
      <c r="G91" s="62">
        <f t="shared" si="17"/>
        <v>-522400</v>
      </c>
      <c r="H91" s="63">
        <f t="shared" si="17"/>
        <v>-5386400</v>
      </c>
      <c r="I91" s="62">
        <f t="shared" si="17"/>
        <v>-7087437.5</v>
      </c>
      <c r="J91" s="62">
        <f t="shared" si="17"/>
        <v>-20579203</v>
      </c>
      <c r="K91" s="63">
        <f t="shared" si="17"/>
        <v>-256118556</v>
      </c>
      <c r="L91" s="64">
        <f t="shared" si="17"/>
        <v>-46037.5</v>
      </c>
      <c r="M91" s="62">
        <f t="shared" si="17"/>
        <v>-148830</v>
      </c>
      <c r="N91" s="63">
        <f t="shared" si="17"/>
        <v>-501679</v>
      </c>
      <c r="O91" s="219" t="s">
        <v>99</v>
      </c>
      <c r="Q91" s="17"/>
      <c r="R91" s="17"/>
      <c r="S91" s="18"/>
    </row>
    <row r="92" spans="1:19" ht="15" customHeight="1" thickBot="1" x14ac:dyDescent="0.25">
      <c r="A92" s="111"/>
      <c r="B92" s="319" t="s">
        <v>69</v>
      </c>
      <c r="C92" s="320"/>
      <c r="D92" s="320"/>
      <c r="E92" s="234"/>
      <c r="F92" s="90">
        <v>1000000</v>
      </c>
      <c r="G92" s="88">
        <v>3000000</v>
      </c>
      <c r="H92" s="89">
        <v>15100000</v>
      </c>
      <c r="I92" s="88">
        <v>50075000</v>
      </c>
      <c r="J92" s="88">
        <v>145392253</v>
      </c>
      <c r="K92" s="89">
        <v>887937906</v>
      </c>
      <c r="L92" s="88">
        <v>2575000</v>
      </c>
      <c r="M92" s="88">
        <v>12725000</v>
      </c>
      <c r="N92" s="89">
        <v>175728250</v>
      </c>
      <c r="O92" s="130"/>
      <c r="Q92" s="17"/>
      <c r="R92" s="17"/>
      <c r="S92" s="18"/>
    </row>
    <row r="93" spans="1:19" ht="15" customHeight="1" thickBot="1" x14ac:dyDescent="0.25">
      <c r="A93" s="112"/>
      <c r="B93" s="292" t="s">
        <v>70</v>
      </c>
      <c r="C93" s="293"/>
      <c r="D93" s="293"/>
      <c r="E93" s="235"/>
      <c r="F93" s="94">
        <v>1000000</v>
      </c>
      <c r="G93" s="95">
        <v>5000000</v>
      </c>
      <c r="H93" s="96">
        <v>20000000</v>
      </c>
      <c r="I93" s="95">
        <v>62593750</v>
      </c>
      <c r="J93" s="95">
        <v>250375000</v>
      </c>
      <c r="K93" s="96">
        <v>1608000000</v>
      </c>
      <c r="L93" s="95">
        <v>12531160</v>
      </c>
      <c r="M93" s="95">
        <v>75375000</v>
      </c>
      <c r="N93" s="96">
        <v>250500000</v>
      </c>
      <c r="O93" s="130"/>
      <c r="Q93" s="17"/>
      <c r="R93" s="17"/>
      <c r="S93" s="18"/>
    </row>
    <row r="94" spans="1:19" ht="36.75" thickBot="1" x14ac:dyDescent="0.25">
      <c r="B94" s="438" t="s">
        <v>71</v>
      </c>
      <c r="C94" s="439"/>
      <c r="D94" s="439"/>
      <c r="E94" s="223" t="s">
        <v>263</v>
      </c>
      <c r="F94" s="64">
        <f t="shared" ref="F94:N94" si="18">SUM(F92:F93)</f>
        <v>2000000</v>
      </c>
      <c r="G94" s="62">
        <f t="shared" si="18"/>
        <v>8000000</v>
      </c>
      <c r="H94" s="63">
        <f t="shared" si="18"/>
        <v>35100000</v>
      </c>
      <c r="I94" s="62">
        <f t="shared" si="18"/>
        <v>112668750</v>
      </c>
      <c r="J94" s="62">
        <f t="shared" si="18"/>
        <v>395767253</v>
      </c>
      <c r="K94" s="63">
        <f t="shared" si="18"/>
        <v>2495937906</v>
      </c>
      <c r="L94" s="64">
        <f t="shared" si="18"/>
        <v>15106160</v>
      </c>
      <c r="M94" s="62">
        <f t="shared" si="18"/>
        <v>88100000</v>
      </c>
      <c r="N94" s="63">
        <f t="shared" si="18"/>
        <v>426228250</v>
      </c>
      <c r="O94" s="219" t="s">
        <v>99</v>
      </c>
      <c r="Q94" s="17"/>
      <c r="R94" s="17"/>
      <c r="S94" s="18"/>
    </row>
    <row r="95" spans="1:19" ht="60.75" thickBot="1" x14ac:dyDescent="0.25">
      <c r="B95" s="440" t="s">
        <v>129</v>
      </c>
      <c r="C95" s="441"/>
      <c r="D95" s="441"/>
      <c r="E95" s="196" t="s">
        <v>269</v>
      </c>
      <c r="F95" s="150">
        <f>SUM(F12,F18,F91,F94)</f>
        <v>45673600</v>
      </c>
      <c r="G95" s="151">
        <f t="shared" ref="G95:N95" si="19">SUM(G12,G18,G91,G94)</f>
        <v>45673600</v>
      </c>
      <c r="H95" s="152">
        <f t="shared" si="19"/>
        <v>45673600</v>
      </c>
      <c r="I95" s="151">
        <f t="shared" si="19"/>
        <v>2538269349.5</v>
      </c>
      <c r="J95" s="151">
        <f t="shared" si="19"/>
        <v>2538269350</v>
      </c>
      <c r="K95" s="152">
        <f t="shared" si="19"/>
        <v>2538269350</v>
      </c>
      <c r="L95" s="150">
        <f t="shared" si="19"/>
        <v>351176570.5</v>
      </c>
      <c r="M95" s="151">
        <f t="shared" si="19"/>
        <v>351176571</v>
      </c>
      <c r="N95" s="152">
        <f t="shared" si="19"/>
        <v>351176571</v>
      </c>
      <c r="O95" s="219" t="s">
        <v>99</v>
      </c>
      <c r="Q95" s="17"/>
      <c r="R95" s="17"/>
      <c r="S95" s="18"/>
    </row>
    <row r="96" spans="1:19" ht="12" customHeight="1" x14ac:dyDescent="0.2">
      <c r="A96" s="103"/>
      <c r="B96" s="331" t="s">
        <v>130</v>
      </c>
      <c r="C96" s="334" t="s">
        <v>131</v>
      </c>
      <c r="D96" s="335"/>
      <c r="E96" s="171"/>
      <c r="F96" s="32">
        <v>-4750000</v>
      </c>
      <c r="G96" s="32">
        <v>-3750000</v>
      </c>
      <c r="H96" s="32">
        <v>0</v>
      </c>
      <c r="I96" s="31">
        <v>0</v>
      </c>
      <c r="J96" s="32">
        <v>0</v>
      </c>
      <c r="K96" s="33">
        <v>0</v>
      </c>
      <c r="L96" s="31">
        <v>-33750000</v>
      </c>
      <c r="M96" s="32">
        <v>-27500000</v>
      </c>
      <c r="N96" s="33">
        <v>0</v>
      </c>
      <c r="O96" s="130"/>
      <c r="Q96" s="17"/>
      <c r="R96" s="17"/>
      <c r="S96" s="18"/>
    </row>
    <row r="97" spans="1:19" ht="12" customHeight="1" x14ac:dyDescent="0.2">
      <c r="A97" s="113"/>
      <c r="B97" s="332"/>
      <c r="C97" s="309" t="s">
        <v>72</v>
      </c>
      <c r="D97" s="310"/>
      <c r="E97" s="172"/>
      <c r="F97" s="20">
        <v>-250000</v>
      </c>
      <c r="G97" s="20">
        <v>-1250000</v>
      </c>
      <c r="H97" s="20">
        <v>-5000000</v>
      </c>
      <c r="I97" s="19">
        <v>0</v>
      </c>
      <c r="J97" s="20">
        <v>0</v>
      </c>
      <c r="K97" s="21">
        <v>0</v>
      </c>
      <c r="L97" s="19">
        <v>-1250000</v>
      </c>
      <c r="M97" s="20">
        <v>-7500000</v>
      </c>
      <c r="N97" s="21">
        <v>-35000000</v>
      </c>
      <c r="O97" s="130"/>
      <c r="Q97" s="17"/>
      <c r="R97" s="17"/>
      <c r="S97" s="18"/>
    </row>
    <row r="98" spans="1:19" ht="12" customHeight="1" x14ac:dyDescent="0.2">
      <c r="A98" s="113"/>
      <c r="B98" s="332"/>
      <c r="C98" s="309" t="s">
        <v>73</v>
      </c>
      <c r="D98" s="310"/>
      <c r="E98" s="172"/>
      <c r="F98" s="20">
        <v>-50000</v>
      </c>
      <c r="G98" s="20">
        <v>-250000</v>
      </c>
      <c r="H98" s="20">
        <v>-1250000</v>
      </c>
      <c r="I98" s="19">
        <v>0</v>
      </c>
      <c r="J98" s="20">
        <v>0</v>
      </c>
      <c r="K98" s="21">
        <v>0</v>
      </c>
      <c r="L98" s="19">
        <v>-250000</v>
      </c>
      <c r="M98" s="20">
        <v>-1250000</v>
      </c>
      <c r="N98" s="21">
        <v>-7500000</v>
      </c>
      <c r="O98" s="130"/>
      <c r="Q98" s="17"/>
      <c r="R98" s="17"/>
      <c r="S98" s="18"/>
    </row>
    <row r="99" spans="1:19" ht="12" customHeight="1" x14ac:dyDescent="0.2">
      <c r="A99" s="113"/>
      <c r="B99" s="332"/>
      <c r="C99" s="336" t="s">
        <v>132</v>
      </c>
      <c r="D99" s="337"/>
      <c r="E99" s="173"/>
      <c r="F99" s="20">
        <v>0</v>
      </c>
      <c r="G99" s="20">
        <v>0</v>
      </c>
      <c r="H99" s="20">
        <v>0</v>
      </c>
      <c r="I99" s="19">
        <v>0</v>
      </c>
      <c r="J99" s="20">
        <v>0</v>
      </c>
      <c r="K99" s="21">
        <v>0</v>
      </c>
      <c r="L99" s="19">
        <v>0</v>
      </c>
      <c r="M99" s="20">
        <v>0</v>
      </c>
      <c r="N99" s="21">
        <v>0</v>
      </c>
      <c r="O99" s="130"/>
      <c r="Q99" s="17"/>
      <c r="R99" s="17"/>
      <c r="S99" s="18"/>
    </row>
    <row r="100" spans="1:19" ht="72" x14ac:dyDescent="0.2">
      <c r="A100" s="113"/>
      <c r="B100" s="332"/>
      <c r="C100" s="232" t="s">
        <v>133</v>
      </c>
      <c r="D100" s="233"/>
      <c r="E100" s="195" t="s">
        <v>456</v>
      </c>
      <c r="F100" s="37">
        <f>SUM(F97:F98)</f>
        <v>-300000</v>
      </c>
      <c r="G100" s="37">
        <f t="shared" ref="G100:H100" si="20">SUM(G97:G98)</f>
        <v>-1500000</v>
      </c>
      <c r="H100" s="37">
        <f t="shared" si="20"/>
        <v>-6250000</v>
      </c>
      <c r="I100" s="36">
        <f>SUM(I97:I98)</f>
        <v>0</v>
      </c>
      <c r="J100" s="37">
        <f t="shared" ref="J100:K100" si="21">SUM(J97:J98)</f>
        <v>0</v>
      </c>
      <c r="K100" s="38">
        <f t="shared" si="21"/>
        <v>0</v>
      </c>
      <c r="L100" s="36">
        <f>SUM(L97:L98)</f>
        <v>-1500000</v>
      </c>
      <c r="M100" s="37">
        <f t="shared" ref="M100:N100" si="22">SUM(M97:M98)</f>
        <v>-8750000</v>
      </c>
      <c r="N100" s="38">
        <f t="shared" si="22"/>
        <v>-42500000</v>
      </c>
      <c r="O100" s="219" t="s">
        <v>99</v>
      </c>
      <c r="Q100" s="17"/>
      <c r="R100" s="17"/>
      <c r="S100" s="18"/>
    </row>
    <row r="101" spans="1:19" ht="12" customHeight="1" x14ac:dyDescent="0.2">
      <c r="A101" s="113"/>
      <c r="B101" s="332"/>
      <c r="C101" s="323" t="s">
        <v>134</v>
      </c>
      <c r="D101" s="324"/>
      <c r="E101" s="174"/>
      <c r="F101" s="20">
        <v>50000</v>
      </c>
      <c r="G101" s="20">
        <v>250000</v>
      </c>
      <c r="H101" s="20">
        <v>1250000</v>
      </c>
      <c r="I101" s="19">
        <v>0</v>
      </c>
      <c r="J101" s="20">
        <v>0</v>
      </c>
      <c r="K101" s="21">
        <v>0</v>
      </c>
      <c r="L101" s="19">
        <v>250000</v>
      </c>
      <c r="M101" s="20">
        <v>1250000</v>
      </c>
      <c r="N101" s="21">
        <v>7500000</v>
      </c>
      <c r="O101" s="130"/>
      <c r="Q101" s="17"/>
      <c r="R101" s="17"/>
      <c r="S101" s="18"/>
    </row>
    <row r="102" spans="1:19" ht="12" customHeight="1" x14ac:dyDescent="0.2">
      <c r="A102" s="113"/>
      <c r="B102" s="332"/>
      <c r="C102" s="323" t="s">
        <v>74</v>
      </c>
      <c r="D102" s="324"/>
      <c r="E102" s="174"/>
      <c r="F102" s="20">
        <v>0</v>
      </c>
      <c r="G102" s="20">
        <v>0</v>
      </c>
      <c r="H102" s="20">
        <v>0</v>
      </c>
      <c r="I102" s="19">
        <v>0</v>
      </c>
      <c r="J102" s="20">
        <v>0</v>
      </c>
      <c r="K102" s="21">
        <v>0</v>
      </c>
      <c r="L102" s="19">
        <v>0</v>
      </c>
      <c r="M102" s="20">
        <v>0</v>
      </c>
      <c r="N102" s="21">
        <v>0</v>
      </c>
      <c r="O102" s="130"/>
      <c r="Q102" s="17"/>
      <c r="R102" s="17"/>
      <c r="S102" s="18"/>
    </row>
    <row r="103" spans="1:19" ht="60.75" thickBot="1" x14ac:dyDescent="0.25">
      <c r="A103" s="113"/>
      <c r="B103" s="333"/>
      <c r="C103" s="434" t="s">
        <v>135</v>
      </c>
      <c r="D103" s="435"/>
      <c r="E103" s="236" t="s">
        <v>264</v>
      </c>
      <c r="F103" s="28">
        <f t="shared" ref="F103:N103" si="23">SUM(F96,F100,F101,F102)</f>
        <v>-5000000</v>
      </c>
      <c r="G103" s="28">
        <f t="shared" si="23"/>
        <v>-5000000</v>
      </c>
      <c r="H103" s="28">
        <f t="shared" si="23"/>
        <v>-5000000</v>
      </c>
      <c r="I103" s="29">
        <f t="shared" si="23"/>
        <v>0</v>
      </c>
      <c r="J103" s="28">
        <f t="shared" si="23"/>
        <v>0</v>
      </c>
      <c r="K103" s="30">
        <f t="shared" si="23"/>
        <v>0</v>
      </c>
      <c r="L103" s="29">
        <f t="shared" si="23"/>
        <v>-35000000</v>
      </c>
      <c r="M103" s="28">
        <f t="shared" si="23"/>
        <v>-35000000</v>
      </c>
      <c r="N103" s="30">
        <f t="shared" si="23"/>
        <v>-35000000</v>
      </c>
      <c r="O103" s="219" t="s">
        <v>99</v>
      </c>
      <c r="Q103" s="17"/>
      <c r="R103" s="17"/>
      <c r="S103" s="18"/>
    </row>
    <row r="104" spans="1:19" ht="36.75" thickBot="1" x14ac:dyDescent="0.25">
      <c r="B104" s="436" t="s">
        <v>136</v>
      </c>
      <c r="C104" s="437"/>
      <c r="D104" s="437"/>
      <c r="E104" s="237" t="s">
        <v>268</v>
      </c>
      <c r="F104" s="149">
        <f>F95-F103</f>
        <v>50673600</v>
      </c>
      <c r="G104" s="149">
        <f t="shared" ref="G104:N104" si="24">G95-G103</f>
        <v>50673600</v>
      </c>
      <c r="H104" s="149">
        <f t="shared" si="24"/>
        <v>50673600</v>
      </c>
      <c r="I104" s="150">
        <f t="shared" si="24"/>
        <v>2538269349.5</v>
      </c>
      <c r="J104" s="151">
        <f t="shared" si="24"/>
        <v>2538269350</v>
      </c>
      <c r="K104" s="152">
        <f t="shared" si="24"/>
        <v>2538269350</v>
      </c>
      <c r="L104" s="153">
        <f t="shared" si="24"/>
        <v>386176570.5</v>
      </c>
      <c r="M104" s="149">
        <f t="shared" si="24"/>
        <v>386176571</v>
      </c>
      <c r="N104" s="154">
        <f t="shared" si="24"/>
        <v>386176571</v>
      </c>
      <c r="O104" s="219" t="s">
        <v>99</v>
      </c>
      <c r="Q104" s="17"/>
      <c r="R104" s="17"/>
      <c r="S104" s="18"/>
    </row>
    <row r="105" spans="1:19" ht="12.75" x14ac:dyDescent="0.2">
      <c r="B105" s="157"/>
      <c r="C105" s="157"/>
      <c r="D105" s="157"/>
      <c r="E105" s="165"/>
      <c r="F105" s="70"/>
      <c r="G105" s="70"/>
      <c r="H105" s="70"/>
      <c r="I105" s="70"/>
      <c r="J105" s="70"/>
      <c r="K105" s="70"/>
      <c r="L105" s="70"/>
      <c r="M105" s="70"/>
      <c r="N105" s="70"/>
      <c r="O105" s="130"/>
      <c r="Q105" s="65"/>
      <c r="R105" s="65"/>
      <c r="S105" s="65"/>
    </row>
    <row r="106" spans="1:19" ht="13.5" thickBot="1" x14ac:dyDescent="0.25">
      <c r="B106" s="157"/>
      <c r="C106" s="157"/>
      <c r="D106" s="157"/>
      <c r="E106" s="164"/>
      <c r="F106" s="70"/>
      <c r="G106" s="70"/>
      <c r="H106" s="70"/>
      <c r="I106" s="70"/>
      <c r="J106" s="70"/>
      <c r="K106" s="70"/>
      <c r="L106" s="70"/>
      <c r="M106" s="70"/>
      <c r="N106" s="70"/>
      <c r="O106" s="130"/>
      <c r="Q106" s="65"/>
      <c r="R106" s="65"/>
      <c r="S106" s="65"/>
    </row>
    <row r="107" spans="1:19" s="15" customFormat="1" ht="13.5" thickBot="1" x14ac:dyDescent="0.3">
      <c r="A107" s="114"/>
      <c r="B107" s="298" t="s">
        <v>75</v>
      </c>
      <c r="C107" s="299"/>
      <c r="D107" s="299"/>
      <c r="E107" s="189"/>
      <c r="F107" s="317" t="str">
        <f>F11</f>
        <v>LP #5's Allocation of Total Fund</v>
      </c>
      <c r="G107" s="317"/>
      <c r="H107" s="318"/>
      <c r="I107" s="316" t="str">
        <f>I11</f>
        <v>Total Fund (incl. GP Allocation)</v>
      </c>
      <c r="J107" s="317"/>
      <c r="K107" s="318"/>
      <c r="L107" s="316" t="str">
        <f>L11</f>
        <v>GP's Allocation of Total Fund</v>
      </c>
      <c r="M107" s="317"/>
      <c r="N107" s="318"/>
      <c r="O107" s="130"/>
      <c r="P107" s="14"/>
      <c r="Q107" s="66"/>
      <c r="R107" s="66"/>
      <c r="S107" s="67"/>
    </row>
    <row r="108" spans="1:19" ht="12.75" x14ac:dyDescent="0.2">
      <c r="A108" s="114"/>
      <c r="B108" s="319" t="s">
        <v>76</v>
      </c>
      <c r="C108" s="320"/>
      <c r="D108" s="320"/>
      <c r="E108" s="183"/>
      <c r="F108" s="188">
        <v>50000000</v>
      </c>
      <c r="G108" s="68">
        <f>F108</f>
        <v>50000000</v>
      </c>
      <c r="H108" s="69">
        <f>F108</f>
        <v>50000000</v>
      </c>
      <c r="I108" s="145">
        <v>2503750000</v>
      </c>
      <c r="J108" s="68">
        <f>I108</f>
        <v>2503750000</v>
      </c>
      <c r="K108" s="69">
        <f>I108</f>
        <v>2503750000</v>
      </c>
      <c r="L108" s="145">
        <v>3750000</v>
      </c>
      <c r="M108" s="68">
        <f>L108</f>
        <v>3750000</v>
      </c>
      <c r="N108" s="69">
        <f>L108</f>
        <v>3750000</v>
      </c>
      <c r="O108" s="219" t="s">
        <v>99</v>
      </c>
    </row>
    <row r="109" spans="1:19" ht="12.75" x14ac:dyDescent="0.2">
      <c r="A109" s="114"/>
      <c r="B109" s="321" t="s">
        <v>77</v>
      </c>
      <c r="C109" s="322"/>
      <c r="D109" s="322"/>
      <c r="E109" s="182"/>
      <c r="F109" s="162">
        <v>18500000</v>
      </c>
      <c r="G109" s="162">
        <v>23500000</v>
      </c>
      <c r="H109" s="163">
        <f>F108</f>
        <v>50000000</v>
      </c>
      <c r="I109" s="161">
        <v>926387500</v>
      </c>
      <c r="J109" s="162">
        <v>1176762500</v>
      </c>
      <c r="K109" s="163">
        <f>I108</f>
        <v>2503750000</v>
      </c>
      <c r="L109" s="161">
        <v>1387500</v>
      </c>
      <c r="M109" s="162">
        <v>1762499.9999999998</v>
      </c>
      <c r="N109" s="163">
        <f>L108</f>
        <v>3750000</v>
      </c>
      <c r="O109" s="219" t="s">
        <v>99</v>
      </c>
    </row>
    <row r="110" spans="1:19" x14ac:dyDescent="0.2">
      <c r="A110" s="114"/>
      <c r="B110" s="309" t="s">
        <v>78</v>
      </c>
      <c r="C110" s="310"/>
      <c r="D110" s="310"/>
      <c r="E110" s="172"/>
      <c r="F110" s="20">
        <v>0</v>
      </c>
      <c r="G110" s="20">
        <v>-5000000</v>
      </c>
      <c r="H110" s="21">
        <v>-35000000</v>
      </c>
      <c r="I110" s="19">
        <v>0</v>
      </c>
      <c r="J110" s="20">
        <v>-250375000</v>
      </c>
      <c r="K110" s="21">
        <v>-1752625000</v>
      </c>
      <c r="L110" s="19">
        <v>0</v>
      </c>
      <c r="M110" s="20">
        <v>-375000</v>
      </c>
      <c r="N110" s="21">
        <v>-2625000</v>
      </c>
      <c r="O110" s="130"/>
    </row>
    <row r="111" spans="1:19" x14ac:dyDescent="0.2">
      <c r="A111" s="114"/>
      <c r="B111" s="309" t="s">
        <v>79</v>
      </c>
      <c r="C111" s="310"/>
      <c r="D111" s="310"/>
      <c r="E111" s="172"/>
      <c r="F111" s="20">
        <v>0</v>
      </c>
      <c r="G111" s="20">
        <v>0</v>
      </c>
      <c r="H111" s="21">
        <v>4000000</v>
      </c>
      <c r="I111" s="19">
        <v>0</v>
      </c>
      <c r="J111" s="20">
        <v>0</v>
      </c>
      <c r="K111" s="21">
        <v>200300000</v>
      </c>
      <c r="L111" s="19">
        <v>0</v>
      </c>
      <c r="M111" s="20">
        <v>0</v>
      </c>
      <c r="N111" s="21">
        <v>300000</v>
      </c>
      <c r="O111" s="130"/>
    </row>
    <row r="112" spans="1:19" x14ac:dyDescent="0.2">
      <c r="A112" s="114"/>
      <c r="B112" s="309" t="s">
        <v>80</v>
      </c>
      <c r="C112" s="310"/>
      <c r="D112" s="310"/>
      <c r="E112" s="172"/>
      <c r="F112" s="20">
        <v>0</v>
      </c>
      <c r="G112" s="20">
        <v>0</v>
      </c>
      <c r="H112" s="21">
        <v>0</v>
      </c>
      <c r="I112" s="19">
        <v>0</v>
      </c>
      <c r="J112" s="20">
        <v>0</v>
      </c>
      <c r="K112" s="21">
        <v>0</v>
      </c>
      <c r="L112" s="19">
        <v>0</v>
      </c>
      <c r="M112" s="20">
        <v>0</v>
      </c>
      <c r="N112" s="21">
        <v>0</v>
      </c>
      <c r="O112" s="130"/>
    </row>
    <row r="113" spans="1:16" x14ac:dyDescent="0.2">
      <c r="A113" s="114"/>
      <c r="B113" s="309" t="s">
        <v>81</v>
      </c>
      <c r="C113" s="310"/>
      <c r="D113" s="310"/>
      <c r="E113" s="172"/>
      <c r="F113" s="20">
        <v>0</v>
      </c>
      <c r="G113" s="20">
        <v>0</v>
      </c>
      <c r="H113" s="21">
        <v>-500000</v>
      </c>
      <c r="I113" s="19">
        <v>0</v>
      </c>
      <c r="J113" s="20">
        <v>0</v>
      </c>
      <c r="K113" s="21">
        <v>-25037500</v>
      </c>
      <c r="L113" s="19">
        <v>0</v>
      </c>
      <c r="M113" s="20">
        <v>0</v>
      </c>
      <c r="N113" s="21">
        <v>-37500</v>
      </c>
      <c r="O113" s="130"/>
    </row>
    <row r="114" spans="1:16" ht="72.75" thickBot="1" x14ac:dyDescent="0.25">
      <c r="A114" s="114"/>
      <c r="B114" s="432" t="s">
        <v>82</v>
      </c>
      <c r="C114" s="433"/>
      <c r="D114" s="433"/>
      <c r="E114" s="200" t="s">
        <v>265</v>
      </c>
      <c r="F114" s="71">
        <f>SUM(F109:F113)</f>
        <v>18500000</v>
      </c>
      <c r="G114" s="71">
        <f t="shared" ref="G114:N114" si="25">SUM(G109:G113)</f>
        <v>18500000</v>
      </c>
      <c r="H114" s="72">
        <f t="shared" si="25"/>
        <v>18500000</v>
      </c>
      <c r="I114" s="73">
        <f t="shared" si="25"/>
        <v>926387500</v>
      </c>
      <c r="J114" s="71">
        <f t="shared" si="25"/>
        <v>926387500</v>
      </c>
      <c r="K114" s="72">
        <f t="shared" si="25"/>
        <v>926387500</v>
      </c>
      <c r="L114" s="73">
        <f t="shared" si="25"/>
        <v>1387500</v>
      </c>
      <c r="M114" s="71">
        <f t="shared" si="25"/>
        <v>1387499.9999999998</v>
      </c>
      <c r="N114" s="72">
        <f t="shared" si="25"/>
        <v>1387500</v>
      </c>
      <c r="O114" s="219" t="s">
        <v>99</v>
      </c>
    </row>
    <row r="115" spans="1:16" s="75" customFormat="1" ht="12.75" x14ac:dyDescent="0.25">
      <c r="A115" s="115"/>
      <c r="B115" s="125"/>
      <c r="C115" s="125"/>
      <c r="D115" s="125"/>
      <c r="E115" s="125"/>
      <c r="F115" s="126"/>
      <c r="G115" s="126"/>
      <c r="H115" s="126"/>
      <c r="I115" s="127"/>
      <c r="J115" s="127"/>
      <c r="K115" s="127"/>
      <c r="L115" s="128"/>
      <c r="M115" s="128"/>
      <c r="N115" s="128"/>
      <c r="O115" s="131"/>
      <c r="P115" s="74"/>
    </row>
    <row r="116" spans="1:16" ht="14.1" customHeight="1" x14ac:dyDescent="0.2">
      <c r="B116" s="129"/>
      <c r="C116" s="129"/>
      <c r="D116" s="129"/>
      <c r="E116" s="129"/>
      <c r="F116" s="313"/>
      <c r="G116" s="313"/>
      <c r="H116" s="313"/>
      <c r="I116" s="313"/>
      <c r="J116" s="313"/>
      <c r="K116" s="313"/>
      <c r="L116" s="313"/>
      <c r="M116" s="313"/>
      <c r="N116" s="313"/>
      <c r="O116" s="314"/>
    </row>
    <row r="117" spans="1:16" ht="15" thickBot="1" x14ac:dyDescent="0.25">
      <c r="B117" s="315" t="s">
        <v>137</v>
      </c>
      <c r="C117" s="315"/>
      <c r="D117" s="315"/>
      <c r="E117" s="315"/>
      <c r="F117" s="315"/>
      <c r="G117" s="315"/>
      <c r="H117" s="315"/>
      <c r="I117" s="315"/>
      <c r="J117" s="315"/>
      <c r="K117" s="315"/>
      <c r="L117" s="315"/>
      <c r="M117" s="315"/>
      <c r="N117" s="315"/>
      <c r="O117" s="314"/>
    </row>
    <row r="118" spans="1:16" s="77" customFormat="1" ht="39.950000000000003" customHeight="1" thickBot="1" x14ac:dyDescent="0.25">
      <c r="A118" s="103"/>
      <c r="B118" s="298" t="s">
        <v>83</v>
      </c>
      <c r="C118" s="299"/>
      <c r="D118" s="300"/>
      <c r="E118" s="238"/>
      <c r="F118" s="301" t="s">
        <v>9</v>
      </c>
      <c r="G118" s="301"/>
      <c r="H118" s="302"/>
      <c r="I118" s="303" t="s">
        <v>84</v>
      </c>
      <c r="J118" s="304"/>
      <c r="K118" s="305"/>
      <c r="L118" s="303" t="s">
        <v>85</v>
      </c>
      <c r="M118" s="304"/>
      <c r="N118" s="305"/>
      <c r="O118" s="131"/>
      <c r="P118" s="76"/>
    </row>
    <row r="119" spans="1:16" x14ac:dyDescent="0.2">
      <c r="A119" s="116"/>
      <c r="B119" s="306" t="s">
        <v>138</v>
      </c>
      <c r="C119" s="307"/>
      <c r="D119" s="308"/>
      <c r="E119" s="204"/>
      <c r="F119" s="56">
        <v>20000</v>
      </c>
      <c r="G119" s="56">
        <v>90000</v>
      </c>
      <c r="H119" s="57">
        <v>231260</v>
      </c>
      <c r="I119" s="78">
        <v>625000</v>
      </c>
      <c r="J119" s="56">
        <v>2500000</v>
      </c>
      <c r="K119" s="57">
        <v>11328125</v>
      </c>
      <c r="L119" s="78">
        <v>156250</v>
      </c>
      <c r="M119" s="56">
        <v>625000</v>
      </c>
      <c r="N119" s="57">
        <v>2832031</v>
      </c>
      <c r="O119" s="130"/>
    </row>
    <row r="120" spans="1:16" x14ac:dyDescent="0.2">
      <c r="A120" s="116"/>
      <c r="B120" s="295" t="s">
        <v>86</v>
      </c>
      <c r="C120" s="296"/>
      <c r="D120" s="297"/>
      <c r="E120" s="204"/>
      <c r="F120" s="56">
        <v>10000</v>
      </c>
      <c r="G120" s="56">
        <v>40000</v>
      </c>
      <c r="H120" s="57">
        <v>171260</v>
      </c>
      <c r="I120" s="78">
        <v>400000</v>
      </c>
      <c r="J120" s="56">
        <v>2000000</v>
      </c>
      <c r="K120" s="57">
        <v>10000000</v>
      </c>
      <c r="L120" s="78">
        <v>100000</v>
      </c>
      <c r="M120" s="56">
        <v>500000</v>
      </c>
      <c r="N120" s="57">
        <v>2500000</v>
      </c>
      <c r="O120" s="130"/>
    </row>
    <row r="121" spans="1:16" x14ac:dyDescent="0.2">
      <c r="A121" s="116"/>
      <c r="B121" s="295" t="s">
        <v>87</v>
      </c>
      <c r="C121" s="296"/>
      <c r="D121" s="297"/>
      <c r="E121" s="204"/>
      <c r="F121" s="56">
        <v>5000</v>
      </c>
      <c r="G121" s="56">
        <v>5000</v>
      </c>
      <c r="H121" s="57">
        <v>332520</v>
      </c>
      <c r="I121" s="78">
        <v>487500</v>
      </c>
      <c r="J121" s="56">
        <v>1750000</v>
      </c>
      <c r="K121" s="57">
        <v>7570806</v>
      </c>
      <c r="L121" s="78">
        <v>121875</v>
      </c>
      <c r="M121" s="56">
        <v>437500</v>
      </c>
      <c r="N121" s="57">
        <v>1865234</v>
      </c>
      <c r="O121" s="130"/>
    </row>
    <row r="122" spans="1:16" x14ac:dyDescent="0.2">
      <c r="A122" s="116"/>
      <c r="B122" s="295" t="s">
        <v>88</v>
      </c>
      <c r="C122" s="296"/>
      <c r="D122" s="297"/>
      <c r="E122" s="204"/>
      <c r="F122" s="56">
        <v>600</v>
      </c>
      <c r="G122" s="56">
        <v>2500</v>
      </c>
      <c r="H122" s="57">
        <v>37500</v>
      </c>
      <c r="I122" s="78">
        <v>30000</v>
      </c>
      <c r="J122" s="56">
        <v>875000</v>
      </c>
      <c r="K122" s="57">
        <v>6875000</v>
      </c>
      <c r="L122" s="78">
        <v>6600</v>
      </c>
      <c r="M122" s="56">
        <v>192500</v>
      </c>
      <c r="N122" s="57">
        <v>1512500</v>
      </c>
      <c r="O122" s="130"/>
    </row>
    <row r="123" spans="1:16" x14ac:dyDescent="0.2">
      <c r="A123" s="116"/>
      <c r="B123" s="295" t="s">
        <v>89</v>
      </c>
      <c r="C123" s="296"/>
      <c r="D123" s="297"/>
      <c r="E123" s="204"/>
      <c r="F123" s="56">
        <v>30000</v>
      </c>
      <c r="G123" s="56">
        <v>135000</v>
      </c>
      <c r="H123" s="57">
        <v>675000</v>
      </c>
      <c r="I123" s="78">
        <v>1500000</v>
      </c>
      <c r="J123" s="56">
        <v>6900000</v>
      </c>
      <c r="K123" s="57">
        <v>34000000</v>
      </c>
      <c r="L123" s="78">
        <v>375000</v>
      </c>
      <c r="M123" s="56">
        <v>1725000</v>
      </c>
      <c r="N123" s="57">
        <v>8500000</v>
      </c>
      <c r="O123" s="130"/>
    </row>
    <row r="124" spans="1:16" x14ac:dyDescent="0.2">
      <c r="A124" s="116"/>
      <c r="B124" s="295" t="s">
        <v>90</v>
      </c>
      <c r="C124" s="296"/>
      <c r="D124" s="297"/>
      <c r="E124" s="204"/>
      <c r="F124" s="56">
        <v>15000</v>
      </c>
      <c r="G124" s="56">
        <v>68000</v>
      </c>
      <c r="H124" s="57">
        <v>335000</v>
      </c>
      <c r="I124" s="78">
        <v>750000</v>
      </c>
      <c r="J124" s="56">
        <v>3450000</v>
      </c>
      <c r="K124" s="57">
        <v>16500000</v>
      </c>
      <c r="L124" s="78">
        <v>187500</v>
      </c>
      <c r="M124" s="56">
        <v>862500</v>
      </c>
      <c r="N124" s="57">
        <v>4125000</v>
      </c>
      <c r="O124" s="130"/>
    </row>
    <row r="125" spans="1:16" x14ac:dyDescent="0.2">
      <c r="A125" s="116"/>
      <c r="B125" s="295" t="s">
        <v>91</v>
      </c>
      <c r="C125" s="296"/>
      <c r="D125" s="297"/>
      <c r="E125" s="204"/>
      <c r="F125" s="56">
        <v>0</v>
      </c>
      <c r="G125" s="56">
        <v>0</v>
      </c>
      <c r="H125" s="57">
        <v>0</v>
      </c>
      <c r="I125" s="78">
        <v>0</v>
      </c>
      <c r="J125" s="56">
        <v>0</v>
      </c>
      <c r="K125" s="57">
        <v>0</v>
      </c>
      <c r="L125" s="78">
        <v>0</v>
      </c>
      <c r="M125" s="56">
        <v>0</v>
      </c>
      <c r="N125" s="57">
        <v>0</v>
      </c>
      <c r="O125" s="130"/>
    </row>
    <row r="126" spans="1:16" x14ac:dyDescent="0.2">
      <c r="A126" s="116"/>
      <c r="B126" s="295" t="s">
        <v>92</v>
      </c>
      <c r="C126" s="296"/>
      <c r="D126" s="297"/>
      <c r="E126" s="204"/>
      <c r="F126" s="56">
        <v>10000</v>
      </c>
      <c r="G126" s="56">
        <v>25000</v>
      </c>
      <c r="H126" s="57">
        <v>50000</v>
      </c>
      <c r="I126" s="78">
        <v>500000</v>
      </c>
      <c r="J126" s="56">
        <v>1250000</v>
      </c>
      <c r="K126" s="57">
        <v>2500000</v>
      </c>
      <c r="L126" s="78">
        <v>0</v>
      </c>
      <c r="M126" s="56">
        <v>0</v>
      </c>
      <c r="N126" s="57">
        <v>0</v>
      </c>
      <c r="O126" s="130"/>
    </row>
    <row r="127" spans="1:16" ht="13.5" x14ac:dyDescent="0.2">
      <c r="A127" s="116"/>
      <c r="B127" s="280" t="s">
        <v>93</v>
      </c>
      <c r="C127" s="281"/>
      <c r="D127" s="282"/>
      <c r="E127" s="226"/>
      <c r="F127" s="56">
        <v>0</v>
      </c>
      <c r="G127" s="56">
        <v>0</v>
      </c>
      <c r="H127" s="57">
        <v>0</v>
      </c>
      <c r="I127" s="78">
        <v>0</v>
      </c>
      <c r="J127" s="56">
        <v>0</v>
      </c>
      <c r="K127" s="57">
        <v>0</v>
      </c>
      <c r="L127" s="78">
        <v>0</v>
      </c>
      <c r="M127" s="56">
        <v>0</v>
      </c>
      <c r="N127" s="57">
        <v>0</v>
      </c>
      <c r="O127" s="130"/>
    </row>
    <row r="128" spans="1:16" ht="12" customHeight="1" x14ac:dyDescent="0.2">
      <c r="A128" s="103"/>
      <c r="B128" s="283" t="s">
        <v>139</v>
      </c>
      <c r="C128" s="284"/>
      <c r="D128" s="285"/>
      <c r="E128" s="197"/>
      <c r="F128" s="54">
        <v>0</v>
      </c>
      <c r="G128" s="56">
        <v>0</v>
      </c>
      <c r="H128" s="57">
        <v>0</v>
      </c>
      <c r="I128" s="54">
        <v>0</v>
      </c>
      <c r="J128" s="56">
        <v>0</v>
      </c>
      <c r="K128" s="57">
        <v>0</v>
      </c>
      <c r="L128" s="54">
        <v>0</v>
      </c>
      <c r="M128" s="56">
        <v>0</v>
      </c>
      <c r="N128" s="57">
        <v>0</v>
      </c>
      <c r="O128" s="130"/>
    </row>
    <row r="129" spans="1:19" ht="132" x14ac:dyDescent="0.2">
      <c r="A129" s="103"/>
      <c r="B129" s="426" t="s">
        <v>95</v>
      </c>
      <c r="C129" s="427"/>
      <c r="D129" s="428"/>
      <c r="E129" s="239" t="s">
        <v>266</v>
      </c>
      <c r="F129" s="60">
        <f>SUM(F119:F128)</f>
        <v>90600</v>
      </c>
      <c r="G129" s="60">
        <f t="shared" ref="G129:N129" si="26">SUM(G119:G128)</f>
        <v>365500</v>
      </c>
      <c r="H129" s="60">
        <f t="shared" si="26"/>
        <v>1832540</v>
      </c>
      <c r="I129" s="59">
        <f t="shared" si="26"/>
        <v>4292500</v>
      </c>
      <c r="J129" s="60">
        <f t="shared" si="26"/>
        <v>18725000</v>
      </c>
      <c r="K129" s="60">
        <f t="shared" si="26"/>
        <v>88773931</v>
      </c>
      <c r="L129" s="59">
        <f t="shared" si="26"/>
        <v>947225</v>
      </c>
      <c r="M129" s="60">
        <f t="shared" si="26"/>
        <v>4342500</v>
      </c>
      <c r="N129" s="61">
        <f t="shared" si="26"/>
        <v>21334765</v>
      </c>
      <c r="O129" s="219" t="s">
        <v>99</v>
      </c>
    </row>
    <row r="130" spans="1:19" ht="12.6" customHeight="1" thickBot="1" x14ac:dyDescent="0.25">
      <c r="A130" s="116"/>
      <c r="B130" s="289" t="s">
        <v>94</v>
      </c>
      <c r="C130" s="290"/>
      <c r="D130" s="291"/>
      <c r="E130" s="227"/>
      <c r="F130" s="86">
        <v>5000</v>
      </c>
      <c r="G130" s="86">
        <v>15000</v>
      </c>
      <c r="H130" s="87">
        <v>62200</v>
      </c>
      <c r="I130" s="85">
        <v>200000</v>
      </c>
      <c r="J130" s="86">
        <v>600000</v>
      </c>
      <c r="K130" s="87">
        <v>248800</v>
      </c>
      <c r="L130" s="85">
        <v>8000</v>
      </c>
      <c r="M130" s="86">
        <v>19500</v>
      </c>
      <c r="N130" s="87">
        <v>88500</v>
      </c>
      <c r="O130" s="219"/>
    </row>
    <row r="131" spans="1:19" s="15" customFormat="1" ht="36.75" thickBot="1" x14ac:dyDescent="0.3">
      <c r="A131" s="117"/>
      <c r="B131" s="429" t="s">
        <v>140</v>
      </c>
      <c r="C131" s="430"/>
      <c r="D131" s="431"/>
      <c r="E131" s="202" t="s">
        <v>267</v>
      </c>
      <c r="F131" s="142">
        <f>SUM(F129:F130)</f>
        <v>95600</v>
      </c>
      <c r="G131" s="142">
        <f t="shared" ref="G131:N131" si="27">SUM(G129:G130)</f>
        <v>380500</v>
      </c>
      <c r="H131" s="142">
        <f t="shared" si="27"/>
        <v>1894740</v>
      </c>
      <c r="I131" s="141">
        <f t="shared" si="27"/>
        <v>4492500</v>
      </c>
      <c r="J131" s="142">
        <f t="shared" si="27"/>
        <v>19325000</v>
      </c>
      <c r="K131" s="142">
        <f t="shared" si="27"/>
        <v>89022731</v>
      </c>
      <c r="L131" s="141">
        <f t="shared" si="27"/>
        <v>955225</v>
      </c>
      <c r="M131" s="142">
        <f t="shared" si="27"/>
        <v>4362000</v>
      </c>
      <c r="N131" s="143">
        <f t="shared" si="27"/>
        <v>21423265</v>
      </c>
      <c r="O131" s="219" t="s">
        <v>99</v>
      </c>
      <c r="P131" s="14"/>
    </row>
    <row r="132" spans="1:19" s="15" customFormat="1" ht="12.75" x14ac:dyDescent="0.25">
      <c r="A132" s="104"/>
      <c r="B132" s="157"/>
      <c r="C132" s="157"/>
      <c r="D132" s="157"/>
      <c r="E132" s="157"/>
      <c r="F132" s="70"/>
      <c r="G132" s="70"/>
      <c r="H132" s="70"/>
      <c r="I132" s="70"/>
      <c r="J132" s="70"/>
      <c r="K132" s="104"/>
      <c r="L132" s="70"/>
      <c r="M132" s="70"/>
      <c r="N132" s="70"/>
      <c r="O132" s="130"/>
      <c r="P132" s="14"/>
    </row>
    <row r="133" spans="1:19" s="15" customFormat="1" x14ac:dyDescent="0.2">
      <c r="A133" s="104"/>
      <c r="B133" s="275" t="s">
        <v>141</v>
      </c>
      <c r="C133" s="275"/>
      <c r="D133" s="275"/>
      <c r="E133" s="275"/>
      <c r="F133" s="275"/>
      <c r="G133" s="275"/>
      <c r="H133" s="275"/>
      <c r="I133" s="275"/>
      <c r="J133" s="275"/>
      <c r="K133" s="275"/>
      <c r="L133" s="275"/>
      <c r="M133" s="275"/>
      <c r="N133" s="275"/>
      <c r="O133" s="130"/>
      <c r="P133" s="14"/>
    </row>
    <row r="134" spans="1:19" x14ac:dyDescent="0.2">
      <c r="A134" s="115"/>
      <c r="B134" s="275" t="s">
        <v>142</v>
      </c>
      <c r="C134" s="275"/>
      <c r="D134" s="275"/>
      <c r="E134" s="275"/>
      <c r="F134" s="275"/>
      <c r="G134" s="275"/>
      <c r="H134" s="275"/>
      <c r="I134" s="275"/>
      <c r="J134" s="275"/>
      <c r="K134" s="275"/>
      <c r="L134" s="275"/>
      <c r="M134" s="275"/>
      <c r="N134" s="275"/>
      <c r="O134" s="130"/>
      <c r="P134" s="14"/>
    </row>
    <row r="135" spans="1:19" s="81" customFormat="1" x14ac:dyDescent="0.2">
      <c r="A135" s="104"/>
      <c r="B135" s="275" t="s">
        <v>143</v>
      </c>
      <c r="C135" s="275"/>
      <c r="D135" s="275"/>
      <c r="E135" s="275"/>
      <c r="F135" s="275"/>
      <c r="G135" s="275"/>
      <c r="H135" s="275"/>
      <c r="I135" s="275"/>
      <c r="J135" s="275"/>
      <c r="K135" s="275"/>
      <c r="L135" s="275"/>
      <c r="M135" s="275"/>
      <c r="N135" s="275"/>
      <c r="O135" s="132"/>
      <c r="P135" s="79"/>
    </row>
    <row r="136" spans="1:19" s="80" customFormat="1" ht="41.25" customHeight="1" x14ac:dyDescent="0.2">
      <c r="A136" s="102"/>
      <c r="B136" s="276" t="s">
        <v>144</v>
      </c>
      <c r="C136" s="276"/>
      <c r="D136" s="276"/>
      <c r="E136" s="276"/>
      <c r="F136" s="276"/>
      <c r="G136" s="276"/>
      <c r="H136" s="276"/>
      <c r="I136" s="276"/>
      <c r="J136" s="276"/>
      <c r="K136" s="276"/>
      <c r="L136" s="276"/>
      <c r="M136" s="276"/>
      <c r="N136" s="276"/>
      <c r="O136" s="132"/>
      <c r="P136" s="82"/>
    </row>
    <row r="137" spans="1:19" s="80" customFormat="1" x14ac:dyDescent="0.2">
      <c r="A137" s="102"/>
      <c r="B137" s="275" t="s">
        <v>145</v>
      </c>
      <c r="C137" s="275"/>
      <c r="D137" s="275"/>
      <c r="E137" s="275"/>
      <c r="F137" s="275"/>
      <c r="G137" s="275"/>
      <c r="H137" s="275"/>
      <c r="I137" s="275"/>
      <c r="J137" s="275"/>
      <c r="K137" s="275"/>
      <c r="L137" s="275"/>
      <c r="M137" s="275"/>
      <c r="N137" s="275"/>
      <c r="O137" s="132"/>
      <c r="P137" s="82"/>
    </row>
    <row r="138" spans="1:19" x14ac:dyDescent="0.2">
      <c r="B138" s="102"/>
      <c r="C138" s="102"/>
      <c r="D138" s="102"/>
      <c r="E138" s="102"/>
      <c r="F138" s="102"/>
      <c r="G138" s="102"/>
      <c r="H138" s="102"/>
      <c r="I138" s="102"/>
      <c r="J138" s="102"/>
      <c r="K138" s="102"/>
      <c r="L138" s="102"/>
      <c r="M138" s="102"/>
      <c r="N138" s="102"/>
      <c r="O138" s="130"/>
    </row>
    <row r="139" spans="1:19" x14ac:dyDescent="0.2">
      <c r="B139" s="102"/>
      <c r="C139" s="102"/>
      <c r="D139" s="102"/>
      <c r="E139" s="102"/>
      <c r="F139" s="102"/>
      <c r="G139" s="102"/>
      <c r="H139" s="102"/>
      <c r="I139" s="102"/>
      <c r="J139" s="102"/>
      <c r="K139" s="102"/>
      <c r="L139" s="102"/>
      <c r="M139" s="102"/>
      <c r="N139" s="102"/>
      <c r="O139" s="130"/>
    </row>
    <row r="140" spans="1:19" s="2" customFormat="1" ht="12.75" thickBot="1" x14ac:dyDescent="0.25">
      <c r="A140" s="102"/>
      <c r="B140" s="102"/>
      <c r="C140" s="102"/>
      <c r="D140" s="102"/>
      <c r="E140" s="102"/>
      <c r="F140" s="102"/>
      <c r="G140" s="102"/>
      <c r="H140" s="102"/>
      <c r="I140" s="102"/>
      <c r="J140" s="102"/>
      <c r="K140" s="102"/>
      <c r="L140" s="102"/>
      <c r="M140" s="102"/>
      <c r="N140" s="102"/>
      <c r="O140" s="130"/>
      <c r="Q140" s="1"/>
      <c r="R140" s="1"/>
      <c r="S140" s="1"/>
    </row>
    <row r="141" spans="1:19" s="2" customFormat="1" x14ac:dyDescent="0.2">
      <c r="A141" s="102"/>
      <c r="B141" s="277" t="s">
        <v>146</v>
      </c>
      <c r="C141" s="278"/>
      <c r="D141" s="278"/>
      <c r="E141" s="278"/>
      <c r="F141" s="278"/>
      <c r="G141" s="278"/>
      <c r="H141" s="278"/>
      <c r="I141" s="278"/>
      <c r="J141" s="278"/>
      <c r="K141" s="278"/>
      <c r="L141" s="278"/>
      <c r="M141" s="278"/>
      <c r="N141" s="279"/>
      <c r="O141" s="130"/>
      <c r="Q141" s="1"/>
      <c r="R141" s="1"/>
      <c r="S141" s="1"/>
    </row>
    <row r="142" spans="1:19" s="2" customFormat="1" x14ac:dyDescent="0.2">
      <c r="A142" s="102"/>
      <c r="B142" s="269"/>
      <c r="C142" s="270"/>
      <c r="D142" s="270"/>
      <c r="E142" s="270"/>
      <c r="F142" s="270"/>
      <c r="G142" s="270"/>
      <c r="H142" s="270"/>
      <c r="I142" s="270"/>
      <c r="J142" s="270"/>
      <c r="K142" s="270"/>
      <c r="L142" s="270"/>
      <c r="M142" s="270"/>
      <c r="N142" s="271"/>
      <c r="O142" s="130"/>
      <c r="Q142" s="1"/>
      <c r="R142" s="1"/>
      <c r="S142" s="1"/>
    </row>
    <row r="143" spans="1:19" s="2" customFormat="1" x14ac:dyDescent="0.2">
      <c r="A143" s="102"/>
      <c r="B143" s="266"/>
      <c r="C143" s="267"/>
      <c r="D143" s="267"/>
      <c r="E143" s="267"/>
      <c r="F143" s="267"/>
      <c r="G143" s="267"/>
      <c r="H143" s="267"/>
      <c r="I143" s="267"/>
      <c r="J143" s="267"/>
      <c r="K143" s="267"/>
      <c r="L143" s="267"/>
      <c r="M143" s="267"/>
      <c r="N143" s="268"/>
      <c r="O143" s="130"/>
      <c r="Q143" s="1"/>
      <c r="R143" s="1"/>
      <c r="S143" s="1"/>
    </row>
    <row r="144" spans="1:19" s="2" customFormat="1" x14ac:dyDescent="0.2">
      <c r="A144" s="102"/>
      <c r="B144" s="266"/>
      <c r="C144" s="267"/>
      <c r="D144" s="267"/>
      <c r="E144" s="267"/>
      <c r="F144" s="267"/>
      <c r="G144" s="267"/>
      <c r="H144" s="267"/>
      <c r="I144" s="267"/>
      <c r="J144" s="267"/>
      <c r="K144" s="267"/>
      <c r="L144" s="267"/>
      <c r="M144" s="267"/>
      <c r="N144" s="268"/>
      <c r="O144" s="130"/>
      <c r="Q144" s="1"/>
      <c r="R144" s="1"/>
      <c r="S144" s="1"/>
    </row>
    <row r="145" spans="1:19" s="2" customFormat="1" x14ac:dyDescent="0.2">
      <c r="A145" s="102"/>
      <c r="B145" s="269"/>
      <c r="C145" s="270"/>
      <c r="D145" s="270"/>
      <c r="E145" s="270"/>
      <c r="F145" s="270"/>
      <c r="G145" s="270"/>
      <c r="H145" s="270"/>
      <c r="I145" s="270"/>
      <c r="J145" s="270"/>
      <c r="K145" s="270"/>
      <c r="L145" s="270"/>
      <c r="M145" s="270"/>
      <c r="N145" s="271"/>
      <c r="O145" s="130"/>
      <c r="Q145" s="1"/>
      <c r="R145" s="1"/>
      <c r="S145" s="1"/>
    </row>
    <row r="146" spans="1:19" s="2" customFormat="1" ht="12.75" thickBot="1" x14ac:dyDescent="0.25">
      <c r="A146" s="102"/>
      <c r="B146" s="272"/>
      <c r="C146" s="273"/>
      <c r="D146" s="273"/>
      <c r="E146" s="273"/>
      <c r="F146" s="273"/>
      <c r="G146" s="273"/>
      <c r="H146" s="273"/>
      <c r="I146" s="273"/>
      <c r="J146" s="273"/>
      <c r="K146" s="273"/>
      <c r="L146" s="273"/>
      <c r="M146" s="273"/>
      <c r="N146" s="274"/>
      <c r="O146" s="130"/>
      <c r="Q146" s="1"/>
      <c r="R146" s="1"/>
      <c r="S146" s="1"/>
    </row>
    <row r="147" spans="1:19" x14ac:dyDescent="0.2">
      <c r="B147" s="102"/>
      <c r="C147" s="102"/>
      <c r="D147" s="102"/>
      <c r="E147" s="102"/>
      <c r="F147" s="102"/>
      <c r="G147" s="102"/>
      <c r="H147" s="102"/>
      <c r="I147" s="102"/>
      <c r="J147" s="102"/>
      <c r="K147" s="102"/>
      <c r="L147" s="102"/>
      <c r="M147" s="102"/>
      <c r="N147" s="102"/>
      <c r="O147" s="130"/>
    </row>
    <row r="148" spans="1:19" x14ac:dyDescent="0.2">
      <c r="B148" s="101" t="s">
        <v>147</v>
      </c>
      <c r="C148" s="102"/>
      <c r="D148" s="102"/>
      <c r="E148" s="102"/>
      <c r="F148" s="102"/>
      <c r="G148" s="102"/>
      <c r="H148" s="102"/>
      <c r="I148" s="102"/>
      <c r="J148" s="102"/>
      <c r="K148" s="102"/>
      <c r="L148" s="102"/>
      <c r="M148" s="102"/>
      <c r="N148" s="102"/>
      <c r="O148" s="130"/>
    </row>
    <row r="153" spans="1:19" s="2" customFormat="1" x14ac:dyDescent="0.2">
      <c r="A153" s="102"/>
      <c r="B153" s="1"/>
      <c r="C153" s="1"/>
      <c r="D153" s="1"/>
      <c r="E153" s="1"/>
      <c r="F153" s="1"/>
      <c r="G153" s="1"/>
      <c r="H153" s="1"/>
      <c r="I153" s="1"/>
      <c r="J153" s="1"/>
      <c r="K153" s="1"/>
      <c r="L153" s="1"/>
      <c r="M153" s="1"/>
      <c r="N153" s="1"/>
      <c r="O153" s="14"/>
      <c r="Q153" s="1"/>
      <c r="R153" s="1"/>
      <c r="S153" s="1"/>
    </row>
    <row r="159" spans="1:19" x14ac:dyDescent="0.2">
      <c r="A159" s="103"/>
    </row>
    <row r="166" spans="2:3" ht="14.25" x14ac:dyDescent="0.2">
      <c r="B166" s="265"/>
      <c r="C166" s="265"/>
    </row>
    <row r="167" spans="2:3" ht="14.25" x14ac:dyDescent="0.2">
      <c r="B167" s="265"/>
      <c r="C167" s="265"/>
    </row>
    <row r="168" spans="2:3" ht="14.25" x14ac:dyDescent="0.2">
      <c r="B168" s="264"/>
      <c r="C168" s="264"/>
    </row>
    <row r="169" spans="2:3" ht="14.25" x14ac:dyDescent="0.2">
      <c r="B169" s="264"/>
      <c r="C169" s="264"/>
    </row>
    <row r="170" spans="2:3" ht="14.25" x14ac:dyDescent="0.2">
      <c r="B170" s="265"/>
      <c r="C170" s="265"/>
    </row>
  </sheetData>
  <mergeCells count="181">
    <mergeCell ref="L11:N11"/>
    <mergeCell ref="B12:D12"/>
    <mergeCell ref="B13:D13"/>
    <mergeCell ref="L4:M4"/>
    <mergeCell ref="F5:H5"/>
    <mergeCell ref="I5:K5"/>
    <mergeCell ref="L5:N5"/>
    <mergeCell ref="B6:D8"/>
    <mergeCell ref="B10:D10"/>
    <mergeCell ref="D2:D4"/>
    <mergeCell ref="E2:E4"/>
    <mergeCell ref="F2:G2"/>
    <mergeCell ref="I2:J2"/>
    <mergeCell ref="L2:M2"/>
    <mergeCell ref="F3:G3"/>
    <mergeCell ref="I3:J3"/>
    <mergeCell ref="L3:M3"/>
    <mergeCell ref="F4:G4"/>
    <mergeCell ref="I4:J4"/>
    <mergeCell ref="B14:D14"/>
    <mergeCell ref="B15:D15"/>
    <mergeCell ref="B16:D16"/>
    <mergeCell ref="B17:D17"/>
    <mergeCell ref="B18:D18"/>
    <mergeCell ref="B19:D19"/>
    <mergeCell ref="B11:D11"/>
    <mergeCell ref="F11:H11"/>
    <mergeCell ref="I11:K11"/>
    <mergeCell ref="B21:D21"/>
    <mergeCell ref="B22:D22"/>
    <mergeCell ref="B23:D23"/>
    <mergeCell ref="B24:D24"/>
    <mergeCell ref="B25:D25"/>
    <mergeCell ref="B26:D26"/>
    <mergeCell ref="F19:H19"/>
    <mergeCell ref="I19:K19"/>
    <mergeCell ref="L19:N19"/>
    <mergeCell ref="B20:D20"/>
    <mergeCell ref="F20:H20"/>
    <mergeCell ref="I20:K20"/>
    <mergeCell ref="L20:N20"/>
    <mergeCell ref="B30:D30"/>
    <mergeCell ref="B31:D31"/>
    <mergeCell ref="B32:D32"/>
    <mergeCell ref="B33:D33"/>
    <mergeCell ref="B34:D34"/>
    <mergeCell ref="B35:D35"/>
    <mergeCell ref="F26:H26"/>
    <mergeCell ref="I26:K26"/>
    <mergeCell ref="L26:N26"/>
    <mergeCell ref="B27:D27"/>
    <mergeCell ref="B28:D28"/>
    <mergeCell ref="B29:D29"/>
    <mergeCell ref="B39:D39"/>
    <mergeCell ref="B40:D40"/>
    <mergeCell ref="B41:D41"/>
    <mergeCell ref="B42:D42"/>
    <mergeCell ref="B43:D43"/>
    <mergeCell ref="B44:D44"/>
    <mergeCell ref="F35:H35"/>
    <mergeCell ref="I35:K35"/>
    <mergeCell ref="L35:N35"/>
    <mergeCell ref="B36:D36"/>
    <mergeCell ref="B37:D37"/>
    <mergeCell ref="B38:D38"/>
    <mergeCell ref="B51:D51"/>
    <mergeCell ref="B52:D52"/>
    <mergeCell ref="B53:D53"/>
    <mergeCell ref="B54:D54"/>
    <mergeCell ref="B55:D55"/>
    <mergeCell ref="B56:D56"/>
    <mergeCell ref="B45:D45"/>
    <mergeCell ref="B46:D46"/>
    <mergeCell ref="B47:D47"/>
    <mergeCell ref="B48:D48"/>
    <mergeCell ref="B49:D49"/>
    <mergeCell ref="B50:D50"/>
    <mergeCell ref="L63:N63"/>
    <mergeCell ref="B64:C64"/>
    <mergeCell ref="B65:C65"/>
    <mergeCell ref="B57:D57"/>
    <mergeCell ref="B58:D58"/>
    <mergeCell ref="B59:D59"/>
    <mergeCell ref="B60:D60"/>
    <mergeCell ref="B61:D61"/>
    <mergeCell ref="B62:D62"/>
    <mergeCell ref="B66:C66"/>
    <mergeCell ref="B67:C67"/>
    <mergeCell ref="B68:C68"/>
    <mergeCell ref="B69:C69"/>
    <mergeCell ref="B70:C70"/>
    <mergeCell ref="B71:C71"/>
    <mergeCell ref="B63:C63"/>
    <mergeCell ref="F63:H63"/>
    <mergeCell ref="I63:K63"/>
    <mergeCell ref="B78:B81"/>
    <mergeCell ref="C78:D78"/>
    <mergeCell ref="C79:D79"/>
    <mergeCell ref="C80:D80"/>
    <mergeCell ref="C81:D81"/>
    <mergeCell ref="B82:D82"/>
    <mergeCell ref="B72:C72"/>
    <mergeCell ref="B73:C73"/>
    <mergeCell ref="B74:C74"/>
    <mergeCell ref="B75:C75"/>
    <mergeCell ref="B76:D76"/>
    <mergeCell ref="B77:D77"/>
    <mergeCell ref="L86:N86"/>
    <mergeCell ref="B87:D87"/>
    <mergeCell ref="B88:D88"/>
    <mergeCell ref="B89:D89"/>
    <mergeCell ref="B90:D90"/>
    <mergeCell ref="B91:D91"/>
    <mergeCell ref="B83:D83"/>
    <mergeCell ref="B84:D84"/>
    <mergeCell ref="B85:D85"/>
    <mergeCell ref="B86:D86"/>
    <mergeCell ref="F86:H86"/>
    <mergeCell ref="I86:K86"/>
    <mergeCell ref="B92:D92"/>
    <mergeCell ref="B93:D93"/>
    <mergeCell ref="B94:D94"/>
    <mergeCell ref="B95:D95"/>
    <mergeCell ref="B96:B103"/>
    <mergeCell ref="C96:D96"/>
    <mergeCell ref="C97:D97"/>
    <mergeCell ref="C98:D98"/>
    <mergeCell ref="C99:D99"/>
    <mergeCell ref="C101:D101"/>
    <mergeCell ref="L107:N107"/>
    <mergeCell ref="B108:D108"/>
    <mergeCell ref="B109:D109"/>
    <mergeCell ref="B110:D110"/>
    <mergeCell ref="B111:D111"/>
    <mergeCell ref="B112:D112"/>
    <mergeCell ref="C102:D102"/>
    <mergeCell ref="C103:D103"/>
    <mergeCell ref="B104:D104"/>
    <mergeCell ref="B107:D107"/>
    <mergeCell ref="F107:H107"/>
    <mergeCell ref="I107:K107"/>
    <mergeCell ref="L118:N118"/>
    <mergeCell ref="B119:D119"/>
    <mergeCell ref="B120:D120"/>
    <mergeCell ref="B113:D113"/>
    <mergeCell ref="B114:D114"/>
    <mergeCell ref="F116:H116"/>
    <mergeCell ref="I116:K116"/>
    <mergeCell ref="L116:N116"/>
    <mergeCell ref="O116:O117"/>
    <mergeCell ref="B117:N117"/>
    <mergeCell ref="B121:D121"/>
    <mergeCell ref="B122:D122"/>
    <mergeCell ref="B123:D123"/>
    <mergeCell ref="B124:D124"/>
    <mergeCell ref="B125:D125"/>
    <mergeCell ref="B126:D126"/>
    <mergeCell ref="B118:D118"/>
    <mergeCell ref="F118:H118"/>
    <mergeCell ref="I118:K118"/>
    <mergeCell ref="B134:N134"/>
    <mergeCell ref="B135:N135"/>
    <mergeCell ref="B136:N136"/>
    <mergeCell ref="B137:N137"/>
    <mergeCell ref="B141:N141"/>
    <mergeCell ref="B142:N142"/>
    <mergeCell ref="B127:D127"/>
    <mergeCell ref="B128:D128"/>
    <mergeCell ref="B129:D129"/>
    <mergeCell ref="B130:D130"/>
    <mergeCell ref="B131:D131"/>
    <mergeCell ref="B133:N133"/>
    <mergeCell ref="B168:C168"/>
    <mergeCell ref="B169:C169"/>
    <mergeCell ref="B170:C170"/>
    <mergeCell ref="B143:N143"/>
    <mergeCell ref="B144:N144"/>
    <mergeCell ref="B145:N145"/>
    <mergeCell ref="B146:N146"/>
    <mergeCell ref="B166:C166"/>
    <mergeCell ref="B167:C167"/>
  </mergeCells>
  <pageMargins left="0.2" right="0.2" top="0.5" bottom="0.3" header="0.15" footer="0.3"/>
  <pageSetup scale="37" fitToHeight="0" orientation="landscape" r:id="rId1"/>
  <headerFooter>
    <oddHeader>&amp;L&amp;G&amp;C&amp;"Arial,Regular"Formulas Overview - ILPA Reporting Template (v. 2.0) - Text View</oddHeader>
  </headerFooter>
  <rowBreaks count="1" manualBreakCount="1">
    <brk id="104" min="1" max="19"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215F7-4151-4AE4-AB9E-6F2E5F1F3987}">
  <dimension ref="A1:R170"/>
  <sheetViews>
    <sheetView showGridLines="0" zoomScale="80" zoomScaleNormal="80" workbookViewId="0">
      <pane xSplit="4" ySplit="8" topLeftCell="E9" activePane="bottomRight" state="frozen"/>
      <selection pane="topRight" activeCell="E1" sqref="E1"/>
      <selection pane="bottomLeft" activeCell="A9" sqref="A9"/>
      <selection pane="bottomRight"/>
    </sheetView>
  </sheetViews>
  <sheetFormatPr defaultColWidth="9.28515625" defaultRowHeight="12" x14ac:dyDescent="0.2"/>
  <cols>
    <col min="1" max="1" width="2.140625" style="102" customWidth="1"/>
    <col min="2" max="2" width="37.5703125" style="1" customWidth="1"/>
    <col min="3" max="3" width="51.5703125" style="1" customWidth="1"/>
    <col min="4" max="4" width="24.5703125" style="1" customWidth="1"/>
    <col min="5" max="6" width="14.5703125" style="1" customWidth="1"/>
    <col min="7" max="7" width="16.7109375" style="1" customWidth="1"/>
    <col min="8" max="10" width="17.7109375" style="1" customWidth="1"/>
    <col min="11" max="12" width="15.42578125" style="1" customWidth="1"/>
    <col min="13" max="13" width="16.7109375" style="1" customWidth="1"/>
    <col min="14" max="14" width="5.140625" style="14" bestFit="1" customWidth="1"/>
    <col min="15" max="15" width="7.7109375" style="2" customWidth="1"/>
    <col min="16" max="18" width="12.28515625" style="1" customWidth="1"/>
    <col min="19" max="16384" width="9.28515625" style="1"/>
  </cols>
  <sheetData>
    <row r="1" spans="1:18" ht="1.5" customHeight="1" thickBot="1" x14ac:dyDescent="0.25">
      <c r="B1" s="102"/>
      <c r="C1" s="102"/>
      <c r="D1" s="102"/>
      <c r="E1" s="102"/>
      <c r="F1" s="102"/>
      <c r="G1" s="102"/>
      <c r="H1" s="102"/>
      <c r="I1" s="102"/>
      <c r="J1" s="102"/>
      <c r="K1" s="102"/>
      <c r="L1" s="102"/>
      <c r="M1" s="102"/>
    </row>
    <row r="2" spans="1:18" ht="15" customHeight="1" x14ac:dyDescent="0.2">
      <c r="B2" s="102"/>
      <c r="C2" s="102"/>
      <c r="D2" s="408" t="s">
        <v>0</v>
      </c>
      <c r="E2" s="416" t="s">
        <v>96</v>
      </c>
      <c r="F2" s="417"/>
      <c r="G2" s="122">
        <v>44615</v>
      </c>
      <c r="H2" s="416" t="s">
        <v>97</v>
      </c>
      <c r="I2" s="417"/>
      <c r="J2" s="122">
        <v>44696</v>
      </c>
      <c r="K2" s="416" t="s">
        <v>12</v>
      </c>
      <c r="L2" s="417"/>
      <c r="M2" s="122">
        <v>46023</v>
      </c>
      <c r="N2" s="130"/>
    </row>
    <row r="3" spans="1:18" x14ac:dyDescent="0.2">
      <c r="B3" s="102"/>
      <c r="C3" s="102"/>
      <c r="D3" s="409"/>
      <c r="E3" s="420" t="s">
        <v>4</v>
      </c>
      <c r="F3" s="421"/>
      <c r="G3" s="123">
        <v>44696</v>
      </c>
      <c r="H3" s="420" t="s">
        <v>6</v>
      </c>
      <c r="I3" s="421"/>
      <c r="J3" s="123">
        <v>46660</v>
      </c>
      <c r="K3" s="420" t="s">
        <v>13</v>
      </c>
      <c r="L3" s="421"/>
      <c r="M3" s="155">
        <v>46113</v>
      </c>
      <c r="N3" s="130"/>
    </row>
    <row r="4" spans="1:18" ht="12.75" thickBot="1" x14ac:dyDescent="0.25">
      <c r="A4" s="103"/>
      <c r="B4" s="102"/>
      <c r="C4" s="102"/>
      <c r="D4" s="410"/>
      <c r="E4" s="424" t="s">
        <v>5</v>
      </c>
      <c r="F4" s="425"/>
      <c r="G4" s="124">
        <v>44834</v>
      </c>
      <c r="H4" s="424" t="s">
        <v>8</v>
      </c>
      <c r="I4" s="425"/>
      <c r="J4" s="124">
        <v>48487</v>
      </c>
      <c r="K4" s="424" t="s">
        <v>14</v>
      </c>
      <c r="L4" s="425"/>
      <c r="M4" s="156">
        <v>46203</v>
      </c>
      <c r="N4" s="130"/>
    </row>
    <row r="5" spans="1:18" ht="6.75" customHeight="1" thickBot="1" x14ac:dyDescent="0.25">
      <c r="B5" s="118"/>
      <c r="C5" s="118"/>
      <c r="D5" s="118"/>
      <c r="E5" s="400"/>
      <c r="F5" s="400"/>
      <c r="G5" s="400"/>
      <c r="H5" s="400"/>
      <c r="I5" s="400"/>
      <c r="J5" s="400"/>
      <c r="K5" s="400"/>
      <c r="L5" s="400"/>
      <c r="M5" s="400"/>
      <c r="N5" s="130"/>
    </row>
    <row r="6" spans="1:18" x14ac:dyDescent="0.2">
      <c r="B6" s="401" t="s">
        <v>1</v>
      </c>
      <c r="C6" s="402"/>
      <c r="D6" s="495"/>
      <c r="E6" s="4" t="s">
        <v>2</v>
      </c>
      <c r="F6" s="5" t="s">
        <v>3</v>
      </c>
      <c r="G6" s="6" t="s">
        <v>98</v>
      </c>
      <c r="H6" s="4" t="s">
        <v>2</v>
      </c>
      <c r="I6" s="5" t="s">
        <v>3</v>
      </c>
      <c r="J6" s="6" t="s">
        <v>98</v>
      </c>
      <c r="K6" s="4" t="s">
        <v>2</v>
      </c>
      <c r="L6" s="5" t="s">
        <v>3</v>
      </c>
      <c r="M6" s="6" t="s">
        <v>98</v>
      </c>
      <c r="N6" s="130"/>
      <c r="P6" s="3"/>
    </row>
    <row r="7" spans="1:18" x14ac:dyDescent="0.2">
      <c r="B7" s="403"/>
      <c r="C7" s="404"/>
      <c r="D7" s="496"/>
      <c r="E7" s="7">
        <f>M3</f>
        <v>46113</v>
      </c>
      <c r="F7" s="8">
        <f>M2</f>
        <v>46023</v>
      </c>
      <c r="G7" s="9">
        <f>G2</f>
        <v>44615</v>
      </c>
      <c r="H7" s="7">
        <f>M3</f>
        <v>46113</v>
      </c>
      <c r="I7" s="8">
        <f>M2</f>
        <v>46023</v>
      </c>
      <c r="J7" s="9">
        <f>G2</f>
        <v>44615</v>
      </c>
      <c r="K7" s="7">
        <f>M3</f>
        <v>46113</v>
      </c>
      <c r="L7" s="8">
        <f>M2</f>
        <v>46023</v>
      </c>
      <c r="M7" s="9">
        <f>G2</f>
        <v>44615</v>
      </c>
      <c r="N7" s="219" t="s">
        <v>99</v>
      </c>
      <c r="O7" s="10"/>
      <c r="P7" s="3"/>
    </row>
    <row r="8" spans="1:18" ht="12.75" thickBot="1" x14ac:dyDescent="0.25">
      <c r="B8" s="405"/>
      <c r="C8" s="406"/>
      <c r="D8" s="497"/>
      <c r="E8" s="11">
        <f t="shared" ref="E8:M8" si="0">$M$4</f>
        <v>46203</v>
      </c>
      <c r="F8" s="12">
        <f t="shared" si="0"/>
        <v>46203</v>
      </c>
      <c r="G8" s="13">
        <f t="shared" si="0"/>
        <v>46203</v>
      </c>
      <c r="H8" s="11">
        <f t="shared" si="0"/>
        <v>46203</v>
      </c>
      <c r="I8" s="12">
        <f t="shared" si="0"/>
        <v>46203</v>
      </c>
      <c r="J8" s="13">
        <f t="shared" si="0"/>
        <v>46203</v>
      </c>
      <c r="K8" s="11">
        <f t="shared" si="0"/>
        <v>46203</v>
      </c>
      <c r="L8" s="12">
        <f t="shared" si="0"/>
        <v>46203</v>
      </c>
      <c r="M8" s="13">
        <f t="shared" si="0"/>
        <v>46203</v>
      </c>
      <c r="N8" s="219" t="s">
        <v>99</v>
      </c>
      <c r="O8" s="10"/>
      <c r="P8" s="3"/>
    </row>
    <row r="9" spans="1:18" ht="7.5" customHeight="1" x14ac:dyDescent="0.2">
      <c r="B9" s="119"/>
      <c r="C9" s="119"/>
      <c r="D9" s="119"/>
      <c r="E9" s="133"/>
      <c r="F9" s="120"/>
      <c r="G9" s="120"/>
      <c r="H9" s="120"/>
      <c r="I9" s="120"/>
      <c r="J9" s="120"/>
      <c r="K9" s="120"/>
      <c r="L9" s="120"/>
      <c r="M9" s="135"/>
      <c r="N9" s="130"/>
      <c r="P9" s="3"/>
    </row>
    <row r="10" spans="1:18" ht="15" thickBot="1" x14ac:dyDescent="0.25">
      <c r="B10" s="407" t="s">
        <v>7</v>
      </c>
      <c r="C10" s="407"/>
      <c r="D10" s="407"/>
      <c r="E10" s="134"/>
      <c r="F10" s="121"/>
      <c r="G10" s="121"/>
      <c r="H10" s="121"/>
      <c r="I10" s="121"/>
      <c r="J10" s="121"/>
      <c r="K10" s="121"/>
      <c r="L10" s="121"/>
      <c r="M10" s="136"/>
      <c r="N10" s="130"/>
      <c r="P10" s="3"/>
    </row>
    <row r="11" spans="1:18" s="15" customFormat="1" ht="39.950000000000003" customHeight="1" thickBot="1" x14ac:dyDescent="0.3">
      <c r="A11" s="104"/>
      <c r="B11" s="392" t="s">
        <v>100</v>
      </c>
      <c r="C11" s="393"/>
      <c r="D11" s="498"/>
      <c r="E11" s="317" t="s">
        <v>9</v>
      </c>
      <c r="F11" s="317"/>
      <c r="G11" s="317"/>
      <c r="H11" s="499" t="s">
        <v>10</v>
      </c>
      <c r="I11" s="394"/>
      <c r="J11" s="395"/>
      <c r="K11" s="317" t="s">
        <v>11</v>
      </c>
      <c r="L11" s="317"/>
      <c r="M11" s="318"/>
      <c r="N11" s="130"/>
      <c r="O11" s="14"/>
    </row>
    <row r="12" spans="1:18" ht="15.75" x14ac:dyDescent="0.2">
      <c r="B12" s="396" t="s">
        <v>101</v>
      </c>
      <c r="C12" s="397"/>
      <c r="D12" s="491"/>
      <c r="E12" s="146">
        <v>45067000</v>
      </c>
      <c r="F12" s="146">
        <v>38196000</v>
      </c>
      <c r="G12" s="146">
        <v>0</v>
      </c>
      <c r="H12" s="147">
        <v>2495281787</v>
      </c>
      <c r="I12" s="146">
        <v>2163081300</v>
      </c>
      <c r="J12" s="148">
        <v>0</v>
      </c>
      <c r="K12" s="146">
        <v>338710198</v>
      </c>
      <c r="L12" s="146">
        <v>275725401</v>
      </c>
      <c r="M12" s="148">
        <v>0</v>
      </c>
      <c r="N12" s="229"/>
      <c r="O12" s="16"/>
      <c r="P12" s="17"/>
      <c r="Q12" s="17"/>
      <c r="R12" s="18"/>
    </row>
    <row r="13" spans="1:18" x14ac:dyDescent="0.2">
      <c r="B13" s="389" t="s">
        <v>102</v>
      </c>
      <c r="C13" s="276"/>
      <c r="D13" s="492"/>
      <c r="E13" s="20">
        <v>0</v>
      </c>
      <c r="F13" s="20">
        <v>5000000</v>
      </c>
      <c r="G13" s="20">
        <v>35000000</v>
      </c>
      <c r="H13" s="19">
        <v>0</v>
      </c>
      <c r="I13" s="20">
        <v>250375000</v>
      </c>
      <c r="J13" s="21">
        <v>1752625000</v>
      </c>
      <c r="K13" s="20">
        <v>0</v>
      </c>
      <c r="L13" s="20">
        <v>375000</v>
      </c>
      <c r="M13" s="21">
        <v>2625000</v>
      </c>
      <c r="N13" s="130"/>
      <c r="P13" s="17"/>
      <c r="Q13" s="17"/>
      <c r="R13" s="18"/>
    </row>
    <row r="14" spans="1:18" x14ac:dyDescent="0.2">
      <c r="B14" s="389" t="s">
        <v>103</v>
      </c>
      <c r="C14" s="276"/>
      <c r="D14" s="492"/>
      <c r="E14" s="22">
        <v>-1250000</v>
      </c>
      <c r="F14" s="22">
        <v>-5000000</v>
      </c>
      <c r="G14" s="22">
        <v>-19000000</v>
      </c>
      <c r="H14" s="19">
        <v>-62593750</v>
      </c>
      <c r="I14" s="20">
        <v>-250375000</v>
      </c>
      <c r="J14" s="21">
        <v>-1452175000</v>
      </c>
      <c r="K14" s="22">
        <v>-2593750</v>
      </c>
      <c r="L14" s="22">
        <v>-12875000</v>
      </c>
      <c r="M14" s="23">
        <v>-77175000</v>
      </c>
      <c r="N14" s="130"/>
      <c r="P14" s="17"/>
      <c r="Q14" s="17"/>
      <c r="R14" s="18"/>
    </row>
    <row r="15" spans="1:18" x14ac:dyDescent="0.2">
      <c r="B15" s="389" t="s">
        <v>15</v>
      </c>
      <c r="C15" s="276"/>
      <c r="D15" s="492"/>
      <c r="E15" s="22">
        <v>0</v>
      </c>
      <c r="F15" s="22">
        <v>0</v>
      </c>
      <c r="G15" s="22">
        <v>0</v>
      </c>
      <c r="H15" s="19">
        <v>0</v>
      </c>
      <c r="I15" s="20">
        <v>0</v>
      </c>
      <c r="J15" s="21">
        <v>0</v>
      </c>
      <c r="K15" s="22">
        <v>0</v>
      </c>
      <c r="L15" s="22">
        <v>0</v>
      </c>
      <c r="M15" s="23">
        <v>0</v>
      </c>
      <c r="N15" s="130"/>
      <c r="P15" s="17"/>
      <c r="Q15" s="17"/>
      <c r="R15" s="18"/>
    </row>
    <row r="16" spans="1:18" x14ac:dyDescent="0.2">
      <c r="B16" s="389" t="s">
        <v>16</v>
      </c>
      <c r="C16" s="276"/>
      <c r="D16" s="492"/>
      <c r="E16" s="22">
        <v>0</v>
      </c>
      <c r="F16" s="22">
        <v>0</v>
      </c>
      <c r="G16" s="22">
        <v>-40000</v>
      </c>
      <c r="H16" s="19">
        <v>0</v>
      </c>
      <c r="I16" s="20">
        <v>0</v>
      </c>
      <c r="J16" s="21">
        <v>-2000000</v>
      </c>
      <c r="K16" s="22">
        <v>0</v>
      </c>
      <c r="L16" s="22">
        <v>0</v>
      </c>
      <c r="M16" s="23">
        <v>0</v>
      </c>
      <c r="N16" s="130"/>
      <c r="P16" s="17"/>
      <c r="Q16" s="17"/>
      <c r="R16" s="18"/>
    </row>
    <row r="17" spans="1:18" x14ac:dyDescent="0.2">
      <c r="A17" s="103"/>
      <c r="B17" s="390" t="s">
        <v>17</v>
      </c>
      <c r="C17" s="391"/>
      <c r="D17" s="493"/>
      <c r="E17" s="22">
        <v>0</v>
      </c>
      <c r="F17" s="22">
        <v>0</v>
      </c>
      <c r="G17" s="22">
        <v>0</v>
      </c>
      <c r="H17" s="19">
        <v>0</v>
      </c>
      <c r="I17" s="20">
        <v>0</v>
      </c>
      <c r="J17" s="21">
        <v>0</v>
      </c>
      <c r="K17" s="22">
        <v>0</v>
      </c>
      <c r="L17" s="22">
        <v>0</v>
      </c>
      <c r="M17" s="23">
        <v>0</v>
      </c>
      <c r="N17" s="130"/>
      <c r="P17" s="17"/>
      <c r="Q17" s="17"/>
      <c r="R17" s="18"/>
    </row>
    <row r="18" spans="1:18" ht="15" customHeight="1" thickBot="1" x14ac:dyDescent="0.25">
      <c r="B18" s="321" t="s">
        <v>18</v>
      </c>
      <c r="C18" s="322"/>
      <c r="D18" s="494"/>
      <c r="E18" s="25">
        <f t="shared" ref="E18:M18" si="1">SUM(E13:E17)</f>
        <v>-1250000</v>
      </c>
      <c r="F18" s="25">
        <f t="shared" si="1"/>
        <v>0</v>
      </c>
      <c r="G18" s="25">
        <f t="shared" si="1"/>
        <v>15960000</v>
      </c>
      <c r="H18" s="24">
        <f t="shared" si="1"/>
        <v>-62593750</v>
      </c>
      <c r="I18" s="25">
        <f t="shared" si="1"/>
        <v>0</v>
      </c>
      <c r="J18" s="26">
        <f t="shared" si="1"/>
        <v>298450000</v>
      </c>
      <c r="K18" s="25">
        <f t="shared" si="1"/>
        <v>-2593750</v>
      </c>
      <c r="L18" s="25">
        <f t="shared" si="1"/>
        <v>-12500000</v>
      </c>
      <c r="M18" s="26">
        <f t="shared" si="1"/>
        <v>-74550000</v>
      </c>
      <c r="N18" s="219" t="s">
        <v>99</v>
      </c>
      <c r="P18" s="17"/>
      <c r="Q18" s="17"/>
      <c r="R18" s="18"/>
    </row>
    <row r="19" spans="1:18" ht="15" customHeight="1" thickBot="1" x14ac:dyDescent="0.25">
      <c r="B19" s="292" t="s">
        <v>19</v>
      </c>
      <c r="C19" s="293"/>
      <c r="D19" s="294"/>
      <c r="E19" s="381"/>
      <c r="F19" s="381"/>
      <c r="G19" s="381"/>
      <c r="H19" s="381"/>
      <c r="I19" s="381"/>
      <c r="J19" s="381"/>
      <c r="K19" s="381"/>
      <c r="L19" s="381"/>
      <c r="M19" s="382"/>
      <c r="N19" s="130"/>
      <c r="P19" s="17"/>
      <c r="Q19" s="17"/>
      <c r="R19" s="18"/>
    </row>
    <row r="20" spans="1:18" ht="15" customHeight="1" thickBot="1" x14ac:dyDescent="0.25">
      <c r="A20" s="105"/>
      <c r="B20" s="346" t="s">
        <v>20</v>
      </c>
      <c r="C20" s="347"/>
      <c r="D20" s="480"/>
      <c r="E20" s="387"/>
      <c r="F20" s="387"/>
      <c r="G20" s="387"/>
      <c r="H20" s="387"/>
      <c r="I20" s="387"/>
      <c r="J20" s="387"/>
      <c r="K20" s="387"/>
      <c r="L20" s="387"/>
      <c r="M20" s="388"/>
      <c r="N20" s="130"/>
      <c r="P20" s="17"/>
      <c r="Q20" s="17"/>
      <c r="R20" s="18"/>
    </row>
    <row r="21" spans="1:18" x14ac:dyDescent="0.2">
      <c r="A21" s="106"/>
      <c r="B21" s="309" t="s">
        <v>21</v>
      </c>
      <c r="C21" s="310"/>
      <c r="D21" s="473"/>
      <c r="E21" s="20">
        <v>-187500</v>
      </c>
      <c r="F21" s="20">
        <v>-750000</v>
      </c>
      <c r="G21" s="21">
        <v>-6625000</v>
      </c>
      <c r="H21" s="19">
        <v>-9375000</v>
      </c>
      <c r="I21" s="20">
        <v>-37500000</v>
      </c>
      <c r="J21" s="21">
        <v>-331250000</v>
      </c>
      <c r="K21" s="19">
        <v>0</v>
      </c>
      <c r="L21" s="20">
        <v>0</v>
      </c>
      <c r="M21" s="21">
        <v>0</v>
      </c>
      <c r="N21" s="130"/>
      <c r="P21" s="17"/>
      <c r="Q21" s="17"/>
      <c r="R21" s="18"/>
    </row>
    <row r="22" spans="1:18" x14ac:dyDescent="0.2">
      <c r="A22" s="105"/>
      <c r="B22" s="336" t="s">
        <v>22</v>
      </c>
      <c r="C22" s="337"/>
      <c r="D22" s="474"/>
      <c r="E22" s="20">
        <v>0</v>
      </c>
      <c r="F22" s="20">
        <v>0</v>
      </c>
      <c r="G22" s="21">
        <v>0</v>
      </c>
      <c r="H22" s="19">
        <v>0</v>
      </c>
      <c r="I22" s="20">
        <v>0</v>
      </c>
      <c r="J22" s="21">
        <v>0</v>
      </c>
      <c r="K22" s="19">
        <v>0</v>
      </c>
      <c r="L22" s="20">
        <v>0</v>
      </c>
      <c r="M22" s="21">
        <v>0</v>
      </c>
      <c r="N22" s="130"/>
      <c r="P22" s="17"/>
      <c r="Q22" s="17"/>
      <c r="R22" s="18"/>
    </row>
    <row r="23" spans="1:18" x14ac:dyDescent="0.2">
      <c r="A23" s="105"/>
      <c r="B23" s="336" t="s">
        <v>23</v>
      </c>
      <c r="C23" s="337"/>
      <c r="D23" s="474"/>
      <c r="E23" s="20">
        <v>0</v>
      </c>
      <c r="F23" s="20">
        <v>7500</v>
      </c>
      <c r="G23" s="21">
        <v>25000</v>
      </c>
      <c r="H23" s="19">
        <v>0</v>
      </c>
      <c r="I23" s="20">
        <v>375000</v>
      </c>
      <c r="J23" s="21">
        <v>1250000</v>
      </c>
      <c r="K23" s="19">
        <v>0</v>
      </c>
      <c r="L23" s="20">
        <v>0</v>
      </c>
      <c r="M23" s="21">
        <v>0</v>
      </c>
      <c r="N23" s="130"/>
      <c r="P23" s="17"/>
      <c r="Q23" s="17"/>
      <c r="R23" s="18"/>
    </row>
    <row r="24" spans="1:18" x14ac:dyDescent="0.2">
      <c r="A24" s="105"/>
      <c r="B24" s="383" t="s">
        <v>24</v>
      </c>
      <c r="C24" s="384"/>
      <c r="D24" s="500"/>
      <c r="E24" s="20">
        <v>82600</v>
      </c>
      <c r="F24" s="20">
        <v>346500</v>
      </c>
      <c r="G24" s="21">
        <v>1538521</v>
      </c>
      <c r="H24" s="19">
        <v>4140600</v>
      </c>
      <c r="I24" s="20">
        <v>19227400</v>
      </c>
      <c r="J24" s="21">
        <v>82424249</v>
      </c>
      <c r="K24" s="19">
        <v>0</v>
      </c>
      <c r="L24" s="20">
        <v>0</v>
      </c>
      <c r="M24" s="21">
        <v>0</v>
      </c>
      <c r="N24" s="130"/>
      <c r="P24" s="17"/>
      <c r="Q24" s="17"/>
      <c r="R24" s="18"/>
    </row>
    <row r="25" spans="1:18" ht="12.75" thickBot="1" x14ac:dyDescent="0.25">
      <c r="A25" s="105"/>
      <c r="B25" s="309" t="s">
        <v>104</v>
      </c>
      <c r="C25" s="310"/>
      <c r="D25" s="473"/>
      <c r="E25" s="28">
        <f t="shared" ref="E25:M25" si="2">SUM(E21:E24)</f>
        <v>-104900</v>
      </c>
      <c r="F25" s="28">
        <f t="shared" si="2"/>
        <v>-396000</v>
      </c>
      <c r="G25" s="30">
        <f t="shared" si="2"/>
        <v>-5061479</v>
      </c>
      <c r="H25" s="29">
        <f t="shared" si="2"/>
        <v>-5234400</v>
      </c>
      <c r="I25" s="28">
        <f t="shared" si="2"/>
        <v>-17897600</v>
      </c>
      <c r="J25" s="30">
        <f t="shared" si="2"/>
        <v>-247575751</v>
      </c>
      <c r="K25" s="29">
        <f t="shared" si="2"/>
        <v>0</v>
      </c>
      <c r="L25" s="28">
        <f t="shared" si="2"/>
        <v>0</v>
      </c>
      <c r="M25" s="30">
        <f t="shared" si="2"/>
        <v>0</v>
      </c>
      <c r="N25" s="219" t="s">
        <v>99</v>
      </c>
      <c r="P25" s="17"/>
      <c r="Q25" s="17"/>
      <c r="R25" s="18"/>
    </row>
    <row r="26" spans="1:18" ht="15" customHeight="1" thickBot="1" x14ac:dyDescent="0.25">
      <c r="A26" s="103"/>
      <c r="B26" s="346" t="s">
        <v>25</v>
      </c>
      <c r="C26" s="347"/>
      <c r="D26" s="480"/>
      <c r="E26" s="376"/>
      <c r="F26" s="376"/>
      <c r="G26" s="376"/>
      <c r="H26" s="381"/>
      <c r="I26" s="381"/>
      <c r="J26" s="381"/>
      <c r="K26" s="381"/>
      <c r="L26" s="381"/>
      <c r="M26" s="382"/>
      <c r="N26" s="130"/>
      <c r="P26" s="17"/>
      <c r="Q26" s="17"/>
      <c r="R26" s="18"/>
    </row>
    <row r="27" spans="1:18" x14ac:dyDescent="0.2">
      <c r="A27" s="107"/>
      <c r="B27" s="363" t="s">
        <v>105</v>
      </c>
      <c r="C27" s="364"/>
      <c r="D27" s="490"/>
      <c r="E27" s="20">
        <v>-500</v>
      </c>
      <c r="F27" s="20">
        <v>-1000</v>
      </c>
      <c r="G27" s="20">
        <v>-7000</v>
      </c>
      <c r="H27" s="31">
        <v>-25000</v>
      </c>
      <c r="I27" s="32">
        <v>-50000</v>
      </c>
      <c r="J27" s="33">
        <v>-350000</v>
      </c>
      <c r="K27" s="32">
        <v>0</v>
      </c>
      <c r="L27" s="32">
        <v>0</v>
      </c>
      <c r="M27" s="33">
        <v>0</v>
      </c>
      <c r="N27" s="130"/>
      <c r="P27" s="17"/>
      <c r="Q27" s="17"/>
      <c r="R27" s="18"/>
    </row>
    <row r="28" spans="1:18" x14ac:dyDescent="0.2">
      <c r="A28" s="107"/>
      <c r="B28" s="363" t="s">
        <v>106</v>
      </c>
      <c r="C28" s="364"/>
      <c r="D28" s="490"/>
      <c r="E28" s="20">
        <v>-250</v>
      </c>
      <c r="F28" s="20">
        <v>-500</v>
      </c>
      <c r="G28" s="20">
        <v>-3500</v>
      </c>
      <c r="H28" s="19">
        <v>-12500</v>
      </c>
      <c r="I28" s="20">
        <v>-25000</v>
      </c>
      <c r="J28" s="21">
        <v>-175000</v>
      </c>
      <c r="K28" s="20">
        <v>0</v>
      </c>
      <c r="L28" s="20">
        <v>0</v>
      </c>
      <c r="M28" s="21">
        <v>0</v>
      </c>
      <c r="N28" s="130"/>
      <c r="P28" s="17"/>
      <c r="Q28" s="17"/>
      <c r="R28" s="18"/>
    </row>
    <row r="29" spans="1:18" ht="12" customHeight="1" x14ac:dyDescent="0.2">
      <c r="A29" s="107"/>
      <c r="B29" s="363" t="s">
        <v>107</v>
      </c>
      <c r="C29" s="364"/>
      <c r="D29" s="490"/>
      <c r="E29" s="20">
        <v>-250</v>
      </c>
      <c r="F29" s="20">
        <v>-500</v>
      </c>
      <c r="G29" s="20">
        <v>-3500</v>
      </c>
      <c r="H29" s="19">
        <v>-12500</v>
      </c>
      <c r="I29" s="20">
        <v>-25000</v>
      </c>
      <c r="J29" s="21">
        <v>-175000</v>
      </c>
      <c r="K29" s="20">
        <v>0</v>
      </c>
      <c r="L29" s="20">
        <v>0</v>
      </c>
      <c r="M29" s="21">
        <v>0</v>
      </c>
      <c r="N29" s="130"/>
      <c r="P29" s="17"/>
      <c r="Q29" s="17"/>
      <c r="R29" s="18"/>
    </row>
    <row r="30" spans="1:18" x14ac:dyDescent="0.2">
      <c r="A30" s="107"/>
      <c r="B30" s="363" t="s">
        <v>108</v>
      </c>
      <c r="C30" s="364"/>
      <c r="D30" s="490"/>
      <c r="E30" s="20">
        <v>-250</v>
      </c>
      <c r="F30" s="20">
        <v>-500</v>
      </c>
      <c r="G30" s="20">
        <v>-3500</v>
      </c>
      <c r="H30" s="19">
        <v>-12500</v>
      </c>
      <c r="I30" s="20">
        <v>-25000</v>
      </c>
      <c r="J30" s="21">
        <v>-175000</v>
      </c>
      <c r="K30" s="20">
        <v>0</v>
      </c>
      <c r="L30" s="20">
        <v>0</v>
      </c>
      <c r="M30" s="21">
        <v>0</v>
      </c>
      <c r="N30" s="130"/>
      <c r="P30" s="17"/>
      <c r="Q30" s="17"/>
      <c r="R30" s="18"/>
    </row>
    <row r="31" spans="1:18" x14ac:dyDescent="0.2">
      <c r="A31" s="107"/>
      <c r="B31" s="340" t="s">
        <v>109</v>
      </c>
      <c r="C31" s="341"/>
      <c r="D31" s="477"/>
      <c r="E31" s="20">
        <v>0</v>
      </c>
      <c r="F31" s="20">
        <v>0</v>
      </c>
      <c r="G31" s="20">
        <v>0</v>
      </c>
      <c r="H31" s="19">
        <v>0</v>
      </c>
      <c r="I31" s="20">
        <v>0</v>
      </c>
      <c r="J31" s="21">
        <v>0</v>
      </c>
      <c r="K31" s="20">
        <v>0</v>
      </c>
      <c r="L31" s="20">
        <v>0</v>
      </c>
      <c r="M31" s="21">
        <v>0</v>
      </c>
      <c r="N31" s="130"/>
      <c r="P31" s="17"/>
      <c r="Q31" s="17"/>
      <c r="R31" s="18"/>
    </row>
    <row r="32" spans="1:18" x14ac:dyDescent="0.2">
      <c r="A32" s="107"/>
      <c r="B32" s="309" t="s">
        <v>26</v>
      </c>
      <c r="C32" s="310"/>
      <c r="D32" s="473"/>
      <c r="E32" s="37">
        <f t="shared" ref="E32:M32" si="3">SUM(E27:E31)</f>
        <v>-1250</v>
      </c>
      <c r="F32" s="37">
        <f t="shared" si="3"/>
        <v>-2500</v>
      </c>
      <c r="G32" s="37">
        <f t="shared" si="3"/>
        <v>-17500</v>
      </c>
      <c r="H32" s="36">
        <f t="shared" si="3"/>
        <v>-62500</v>
      </c>
      <c r="I32" s="37">
        <f t="shared" si="3"/>
        <v>-125000</v>
      </c>
      <c r="J32" s="38">
        <f t="shared" si="3"/>
        <v>-875000</v>
      </c>
      <c r="K32" s="37">
        <f t="shared" si="3"/>
        <v>0</v>
      </c>
      <c r="L32" s="37">
        <f t="shared" si="3"/>
        <v>0</v>
      </c>
      <c r="M32" s="38">
        <f t="shared" si="3"/>
        <v>0</v>
      </c>
      <c r="N32" s="219" t="s">
        <v>99</v>
      </c>
      <c r="P32" s="17"/>
      <c r="Q32" s="17"/>
      <c r="R32" s="18"/>
    </row>
    <row r="33" spans="1:18" x14ac:dyDescent="0.2">
      <c r="A33" s="107"/>
      <c r="B33" s="340" t="s">
        <v>27</v>
      </c>
      <c r="C33" s="341"/>
      <c r="D33" s="477"/>
      <c r="E33" s="20">
        <v>0</v>
      </c>
      <c r="F33" s="20">
        <v>0</v>
      </c>
      <c r="G33" s="20">
        <v>0</v>
      </c>
      <c r="H33" s="19">
        <v>0</v>
      </c>
      <c r="I33" s="20">
        <v>0</v>
      </c>
      <c r="J33" s="21">
        <v>0</v>
      </c>
      <c r="K33" s="20">
        <v>0</v>
      </c>
      <c r="L33" s="20">
        <v>0</v>
      </c>
      <c r="M33" s="21">
        <v>0</v>
      </c>
      <c r="N33" s="130"/>
      <c r="P33" s="17"/>
      <c r="Q33" s="17"/>
      <c r="R33" s="18"/>
    </row>
    <row r="34" spans="1:18" ht="12.75" thickBot="1" x14ac:dyDescent="0.25">
      <c r="A34" s="107"/>
      <c r="B34" s="378" t="s">
        <v>110</v>
      </c>
      <c r="C34" s="379"/>
      <c r="D34" s="501"/>
      <c r="E34" s="28">
        <f t="shared" ref="E34:M34" si="4">SUM(E32:E33)</f>
        <v>-1250</v>
      </c>
      <c r="F34" s="28">
        <f t="shared" si="4"/>
        <v>-2500</v>
      </c>
      <c r="G34" s="28">
        <f t="shared" si="4"/>
        <v>-17500</v>
      </c>
      <c r="H34" s="29">
        <f t="shared" si="4"/>
        <v>-62500</v>
      </c>
      <c r="I34" s="28">
        <f t="shared" si="4"/>
        <v>-125000</v>
      </c>
      <c r="J34" s="30">
        <f t="shared" si="4"/>
        <v>-875000</v>
      </c>
      <c r="K34" s="28">
        <f t="shared" si="4"/>
        <v>0</v>
      </c>
      <c r="L34" s="28">
        <f t="shared" si="4"/>
        <v>0</v>
      </c>
      <c r="M34" s="30">
        <f t="shared" si="4"/>
        <v>0</v>
      </c>
      <c r="N34" s="219" t="s">
        <v>99</v>
      </c>
      <c r="P34" s="17"/>
      <c r="Q34" s="17"/>
      <c r="R34" s="18"/>
    </row>
    <row r="35" spans="1:18" s="27" customFormat="1" ht="15" customHeight="1" thickBot="1" x14ac:dyDescent="0.25">
      <c r="A35" s="103"/>
      <c r="B35" s="346" t="s">
        <v>111</v>
      </c>
      <c r="C35" s="347"/>
      <c r="D35" s="480"/>
      <c r="E35" s="373"/>
      <c r="F35" s="374"/>
      <c r="G35" s="374"/>
      <c r="H35" s="376"/>
      <c r="I35" s="376"/>
      <c r="J35" s="376"/>
      <c r="K35" s="376"/>
      <c r="L35" s="376"/>
      <c r="M35" s="377"/>
      <c r="N35" s="130"/>
      <c r="O35" s="2"/>
      <c r="P35" s="39"/>
      <c r="Q35" s="39"/>
      <c r="R35" s="40"/>
    </row>
    <row r="36" spans="1:18" s="27" customFormat="1" x14ac:dyDescent="0.2">
      <c r="A36" s="107"/>
      <c r="B36" s="363" t="s">
        <v>112</v>
      </c>
      <c r="C36" s="364"/>
      <c r="D36" s="490"/>
      <c r="E36" s="34">
        <v>-1000</v>
      </c>
      <c r="F36" s="34">
        <v>-2500</v>
      </c>
      <c r="G36" s="35">
        <v>-27000</v>
      </c>
      <c r="H36" s="41">
        <v>-50000</v>
      </c>
      <c r="I36" s="34">
        <v>-125000</v>
      </c>
      <c r="J36" s="34">
        <v>-1350000</v>
      </c>
      <c r="K36" s="97">
        <v>-1000</v>
      </c>
      <c r="L36" s="98">
        <v>-2500</v>
      </c>
      <c r="M36" s="99">
        <v>-27000</v>
      </c>
      <c r="N36" s="130"/>
      <c r="O36" s="2"/>
      <c r="P36" s="39"/>
      <c r="Q36" s="39"/>
      <c r="R36" s="40"/>
    </row>
    <row r="37" spans="1:18" s="27" customFormat="1" x14ac:dyDescent="0.2">
      <c r="A37" s="107"/>
      <c r="B37" s="363" t="s">
        <v>28</v>
      </c>
      <c r="C37" s="364"/>
      <c r="D37" s="490"/>
      <c r="E37" s="34">
        <v>-2000</v>
      </c>
      <c r="F37" s="34">
        <v>-5000</v>
      </c>
      <c r="G37" s="35">
        <v>-58000</v>
      </c>
      <c r="H37" s="41">
        <v>-100000</v>
      </c>
      <c r="I37" s="34">
        <v>-200000</v>
      </c>
      <c r="J37" s="34">
        <v>-2600000</v>
      </c>
      <c r="K37" s="41">
        <v>-2000</v>
      </c>
      <c r="L37" s="34">
        <v>-5000</v>
      </c>
      <c r="M37" s="35">
        <v>-58000</v>
      </c>
      <c r="N37" s="130"/>
      <c r="O37" s="2"/>
      <c r="P37" s="39"/>
      <c r="Q37" s="39"/>
      <c r="R37" s="40"/>
    </row>
    <row r="38" spans="1:18" s="27" customFormat="1" x14ac:dyDescent="0.2">
      <c r="A38" s="107"/>
      <c r="B38" s="363" t="s">
        <v>29</v>
      </c>
      <c r="C38" s="364"/>
      <c r="D38" s="490"/>
      <c r="E38" s="34">
        <v>0</v>
      </c>
      <c r="F38" s="34">
        <v>0</v>
      </c>
      <c r="G38" s="35">
        <v>0</v>
      </c>
      <c r="H38" s="41">
        <v>0</v>
      </c>
      <c r="I38" s="34">
        <v>0</v>
      </c>
      <c r="J38" s="34">
        <v>0</v>
      </c>
      <c r="K38" s="41">
        <v>0</v>
      </c>
      <c r="L38" s="34">
        <v>0</v>
      </c>
      <c r="M38" s="35">
        <v>0</v>
      </c>
      <c r="N38" s="130"/>
      <c r="O38" s="2"/>
      <c r="P38" s="39"/>
      <c r="Q38" s="39"/>
      <c r="R38" s="40"/>
    </row>
    <row r="39" spans="1:18" s="27" customFormat="1" x14ac:dyDescent="0.2">
      <c r="A39" s="107"/>
      <c r="B39" s="363" t="s">
        <v>113</v>
      </c>
      <c r="C39" s="364"/>
      <c r="D39" s="490"/>
      <c r="E39" s="34">
        <v>-12500</v>
      </c>
      <c r="F39" s="34">
        <v>-37500</v>
      </c>
      <c r="G39" s="35">
        <v>-55000</v>
      </c>
      <c r="H39" s="41">
        <v>-625000</v>
      </c>
      <c r="I39" s="34">
        <v>-1000000</v>
      </c>
      <c r="J39" s="34">
        <v>-2750000</v>
      </c>
      <c r="K39" s="41">
        <v>-12500</v>
      </c>
      <c r="L39" s="34">
        <v>-37500</v>
      </c>
      <c r="M39" s="35">
        <v>-55000</v>
      </c>
      <c r="N39" s="130"/>
      <c r="O39" s="2"/>
      <c r="P39" s="39"/>
      <c r="Q39" s="39"/>
      <c r="R39" s="40"/>
    </row>
    <row r="40" spans="1:18" s="27" customFormat="1" ht="12" customHeight="1" x14ac:dyDescent="0.2">
      <c r="A40" s="107"/>
      <c r="B40" s="363" t="s">
        <v>114</v>
      </c>
      <c r="C40" s="364"/>
      <c r="D40" s="490"/>
      <c r="E40" s="34">
        <v>-11750</v>
      </c>
      <c r="F40" s="34">
        <v>-50000</v>
      </c>
      <c r="G40" s="35">
        <v>-95000</v>
      </c>
      <c r="H40" s="41">
        <v>-516250</v>
      </c>
      <c r="I40" s="34">
        <v>-1250000</v>
      </c>
      <c r="J40" s="34">
        <v>-2750000</v>
      </c>
      <c r="K40" s="41">
        <v>-11750</v>
      </c>
      <c r="L40" s="34">
        <v>-50000</v>
      </c>
      <c r="M40" s="35">
        <v>-95000</v>
      </c>
      <c r="N40" s="130"/>
      <c r="O40" s="2"/>
      <c r="P40" s="39"/>
      <c r="Q40" s="39"/>
      <c r="R40" s="40"/>
    </row>
    <row r="41" spans="1:18" s="27" customFormat="1" x14ac:dyDescent="0.2">
      <c r="A41" s="107"/>
      <c r="B41" s="363" t="s">
        <v>30</v>
      </c>
      <c r="C41" s="364"/>
      <c r="D41" s="490"/>
      <c r="E41" s="34">
        <v>0</v>
      </c>
      <c r="F41" s="34">
        <v>-5000</v>
      </c>
      <c r="G41" s="35">
        <v>-42500</v>
      </c>
      <c r="H41" s="41">
        <v>0</v>
      </c>
      <c r="I41" s="34">
        <v>-221000</v>
      </c>
      <c r="J41" s="34">
        <v>-2125000</v>
      </c>
      <c r="K41" s="41">
        <v>0</v>
      </c>
      <c r="L41" s="34">
        <v>-5000</v>
      </c>
      <c r="M41" s="35">
        <v>-42500</v>
      </c>
      <c r="N41" s="130"/>
      <c r="O41" s="2"/>
      <c r="P41" s="39"/>
      <c r="Q41" s="39"/>
      <c r="R41" s="40"/>
    </row>
    <row r="42" spans="1:18" s="27" customFormat="1" ht="12" customHeight="1" x14ac:dyDescent="0.2">
      <c r="A42" s="107"/>
      <c r="B42" s="363" t="s">
        <v>115</v>
      </c>
      <c r="C42" s="364"/>
      <c r="D42" s="490"/>
      <c r="E42" s="34">
        <v>-10000</v>
      </c>
      <c r="F42" s="34">
        <v>-25000</v>
      </c>
      <c r="G42" s="35">
        <v>-50000</v>
      </c>
      <c r="H42" s="41">
        <v>-500000</v>
      </c>
      <c r="I42" s="34">
        <v>-1250000</v>
      </c>
      <c r="J42" s="34">
        <v>-2600000</v>
      </c>
      <c r="K42" s="41">
        <v>-10000</v>
      </c>
      <c r="L42" s="34">
        <v>-25000</v>
      </c>
      <c r="M42" s="35">
        <v>-50000</v>
      </c>
      <c r="N42" s="130"/>
      <c r="O42" s="2"/>
      <c r="P42" s="39"/>
      <c r="Q42" s="39"/>
      <c r="R42" s="40"/>
    </row>
    <row r="43" spans="1:18" s="27" customFormat="1" ht="12" customHeight="1" x14ac:dyDescent="0.2">
      <c r="A43" s="107"/>
      <c r="B43" s="363" t="s">
        <v>31</v>
      </c>
      <c r="C43" s="364"/>
      <c r="D43" s="490"/>
      <c r="E43" s="34">
        <v>0</v>
      </c>
      <c r="F43" s="34">
        <v>0</v>
      </c>
      <c r="G43" s="35">
        <v>-7500</v>
      </c>
      <c r="H43" s="41">
        <v>0</v>
      </c>
      <c r="I43" s="34">
        <v>0</v>
      </c>
      <c r="J43" s="34">
        <v>-375000</v>
      </c>
      <c r="K43" s="41">
        <v>0</v>
      </c>
      <c r="L43" s="34">
        <v>0</v>
      </c>
      <c r="M43" s="35">
        <v>-7500</v>
      </c>
      <c r="N43" s="130"/>
      <c r="O43" s="2"/>
      <c r="P43" s="39"/>
      <c r="Q43" s="39"/>
      <c r="R43" s="40"/>
    </row>
    <row r="44" spans="1:18" s="27" customFormat="1" x14ac:dyDescent="0.2">
      <c r="A44" s="107"/>
      <c r="B44" s="363" t="s">
        <v>32</v>
      </c>
      <c r="C44" s="364"/>
      <c r="D44" s="490"/>
      <c r="E44" s="34">
        <v>0</v>
      </c>
      <c r="F44" s="34">
        <v>0</v>
      </c>
      <c r="G44" s="35">
        <v>0</v>
      </c>
      <c r="H44" s="41">
        <v>0</v>
      </c>
      <c r="I44" s="34">
        <v>0</v>
      </c>
      <c r="J44" s="34">
        <v>0</v>
      </c>
      <c r="K44" s="41">
        <v>0</v>
      </c>
      <c r="L44" s="34">
        <v>0</v>
      </c>
      <c r="M44" s="35">
        <v>0</v>
      </c>
      <c r="N44" s="130"/>
      <c r="O44" s="2"/>
      <c r="P44" s="39"/>
      <c r="Q44" s="39"/>
      <c r="R44" s="40"/>
    </row>
    <row r="45" spans="1:18" s="27" customFormat="1" x14ac:dyDescent="0.2">
      <c r="A45" s="107"/>
      <c r="B45" s="363" t="s">
        <v>33</v>
      </c>
      <c r="C45" s="364"/>
      <c r="D45" s="490"/>
      <c r="E45" s="34">
        <v>-5000</v>
      </c>
      <c r="F45" s="34">
        <v>-5000</v>
      </c>
      <c r="G45" s="35">
        <v>-40000</v>
      </c>
      <c r="H45" s="41">
        <v>-250000</v>
      </c>
      <c r="I45" s="34">
        <v>-250000</v>
      </c>
      <c r="J45" s="34">
        <v>-2000000</v>
      </c>
      <c r="K45" s="41">
        <v>-5000</v>
      </c>
      <c r="L45" s="34">
        <v>-5000</v>
      </c>
      <c r="M45" s="35">
        <v>-40000</v>
      </c>
      <c r="N45" s="130"/>
      <c r="O45" s="2"/>
      <c r="P45" s="39"/>
      <c r="Q45" s="39"/>
      <c r="R45" s="40"/>
    </row>
    <row r="46" spans="1:18" s="27" customFormat="1" x14ac:dyDescent="0.2">
      <c r="A46" s="107"/>
      <c r="B46" s="363" t="s">
        <v>116</v>
      </c>
      <c r="C46" s="364"/>
      <c r="D46" s="490"/>
      <c r="E46" s="34">
        <v>-2500</v>
      </c>
      <c r="F46" s="34">
        <v>-10005</v>
      </c>
      <c r="G46" s="35">
        <v>-12444</v>
      </c>
      <c r="H46" s="41">
        <v>-125000</v>
      </c>
      <c r="I46" s="34">
        <v>-350303</v>
      </c>
      <c r="J46" s="34">
        <v>-622805</v>
      </c>
      <c r="K46" s="41">
        <v>-2500</v>
      </c>
      <c r="L46" s="34">
        <v>-10005</v>
      </c>
      <c r="M46" s="35">
        <v>-12444</v>
      </c>
      <c r="N46" s="130"/>
      <c r="O46" s="2"/>
      <c r="P46" s="39"/>
      <c r="Q46" s="39"/>
      <c r="R46" s="40"/>
    </row>
    <row r="47" spans="1:18" s="27" customFormat="1" x14ac:dyDescent="0.2">
      <c r="A47" s="107"/>
      <c r="B47" s="363" t="s">
        <v>117</v>
      </c>
      <c r="C47" s="364"/>
      <c r="D47" s="490"/>
      <c r="E47" s="34">
        <v>0</v>
      </c>
      <c r="F47" s="34">
        <v>-1275</v>
      </c>
      <c r="G47" s="35">
        <v>-3985</v>
      </c>
      <c r="H47" s="41">
        <v>0</v>
      </c>
      <c r="I47" s="34">
        <v>-13750</v>
      </c>
      <c r="J47" s="34">
        <v>-49250</v>
      </c>
      <c r="K47" s="41">
        <v>0</v>
      </c>
      <c r="L47" s="34">
        <v>-1275</v>
      </c>
      <c r="M47" s="35">
        <v>-3985</v>
      </c>
      <c r="N47" s="130"/>
      <c r="O47" s="2"/>
      <c r="P47" s="39"/>
      <c r="Q47" s="39"/>
      <c r="R47" s="40"/>
    </row>
    <row r="48" spans="1:18" s="27" customFormat="1" ht="14.45" customHeight="1" x14ac:dyDescent="0.2">
      <c r="A48" s="107"/>
      <c r="B48" s="363" t="s">
        <v>118</v>
      </c>
      <c r="C48" s="364"/>
      <c r="D48" s="490"/>
      <c r="E48" s="34">
        <v>0</v>
      </c>
      <c r="F48" s="34">
        <v>0</v>
      </c>
      <c r="G48" s="35">
        <v>-50000</v>
      </c>
      <c r="H48" s="41">
        <v>0</v>
      </c>
      <c r="I48" s="34">
        <v>0</v>
      </c>
      <c r="J48" s="34">
        <v>-2500000</v>
      </c>
      <c r="K48" s="41">
        <v>0</v>
      </c>
      <c r="L48" s="34">
        <v>0</v>
      </c>
      <c r="M48" s="35">
        <v>-50000</v>
      </c>
      <c r="N48" s="130"/>
      <c r="O48" s="2"/>
      <c r="P48" s="39"/>
      <c r="Q48" s="39"/>
      <c r="R48" s="40"/>
    </row>
    <row r="49" spans="1:18" s="27" customFormat="1" ht="12" customHeight="1" x14ac:dyDescent="0.2">
      <c r="A49" s="107"/>
      <c r="B49" s="363" t="s">
        <v>119</v>
      </c>
      <c r="C49" s="364"/>
      <c r="D49" s="490"/>
      <c r="E49" s="34">
        <v>0</v>
      </c>
      <c r="F49" s="34">
        <v>0</v>
      </c>
      <c r="G49" s="35">
        <v>-6000</v>
      </c>
      <c r="H49" s="41">
        <v>0</v>
      </c>
      <c r="I49" s="34">
        <v>0</v>
      </c>
      <c r="J49" s="34">
        <v>-300000</v>
      </c>
      <c r="K49" s="41">
        <v>0</v>
      </c>
      <c r="L49" s="34">
        <v>0</v>
      </c>
      <c r="M49" s="35">
        <v>-6000</v>
      </c>
      <c r="N49" s="130"/>
      <c r="O49" s="2"/>
      <c r="P49" s="39"/>
      <c r="Q49" s="39"/>
      <c r="R49" s="40"/>
    </row>
    <row r="50" spans="1:18" s="27" customFormat="1" ht="12" customHeight="1" x14ac:dyDescent="0.2">
      <c r="A50" s="107"/>
      <c r="B50" s="363" t="s">
        <v>120</v>
      </c>
      <c r="C50" s="364"/>
      <c r="D50" s="490"/>
      <c r="E50" s="34">
        <v>0</v>
      </c>
      <c r="F50" s="34">
        <v>0</v>
      </c>
      <c r="G50" s="35">
        <v>0</v>
      </c>
      <c r="H50" s="41">
        <v>0</v>
      </c>
      <c r="I50" s="34">
        <v>0</v>
      </c>
      <c r="J50" s="34">
        <v>0</v>
      </c>
      <c r="K50" s="41">
        <v>0</v>
      </c>
      <c r="L50" s="34">
        <v>0</v>
      </c>
      <c r="M50" s="35">
        <v>0</v>
      </c>
      <c r="N50" s="130"/>
      <c r="O50" s="2"/>
      <c r="P50" s="39"/>
      <c r="Q50" s="39"/>
      <c r="R50" s="40"/>
    </row>
    <row r="51" spans="1:18" s="27" customFormat="1" x14ac:dyDescent="0.2">
      <c r="A51" s="107"/>
      <c r="B51" s="340" t="s">
        <v>34</v>
      </c>
      <c r="C51" s="341"/>
      <c r="D51" s="477"/>
      <c r="E51" s="34">
        <v>0</v>
      </c>
      <c r="F51" s="34">
        <v>0</v>
      </c>
      <c r="G51" s="35">
        <v>0</v>
      </c>
      <c r="H51" s="41">
        <v>0</v>
      </c>
      <c r="I51" s="34">
        <v>0</v>
      </c>
      <c r="J51" s="34">
        <v>0</v>
      </c>
      <c r="K51" s="41">
        <v>0</v>
      </c>
      <c r="L51" s="34">
        <v>0</v>
      </c>
      <c r="M51" s="35">
        <v>0</v>
      </c>
      <c r="N51" s="130"/>
      <c r="O51" s="2"/>
      <c r="P51" s="39"/>
      <c r="Q51" s="39"/>
      <c r="R51" s="40"/>
    </row>
    <row r="52" spans="1:18" s="27" customFormat="1" x14ac:dyDescent="0.2">
      <c r="A52" s="107"/>
      <c r="B52" s="340" t="s">
        <v>35</v>
      </c>
      <c r="C52" s="341"/>
      <c r="D52" s="477"/>
      <c r="E52" s="84">
        <v>-2000</v>
      </c>
      <c r="F52" s="20">
        <v>-10000</v>
      </c>
      <c r="G52" s="21">
        <v>-40000</v>
      </c>
      <c r="H52" s="41">
        <v>-100000</v>
      </c>
      <c r="I52" s="34">
        <v>-150000</v>
      </c>
      <c r="J52" s="34">
        <v>-2000000</v>
      </c>
      <c r="K52" s="100">
        <v>-2000</v>
      </c>
      <c r="L52" s="20">
        <v>-10000</v>
      </c>
      <c r="M52" s="21">
        <v>-40000</v>
      </c>
      <c r="N52" s="130"/>
      <c r="O52" s="2"/>
      <c r="P52" s="39"/>
      <c r="Q52" s="39"/>
      <c r="R52" s="40"/>
    </row>
    <row r="53" spans="1:18" s="27" customFormat="1" x14ac:dyDescent="0.2">
      <c r="A53" s="107"/>
      <c r="B53" s="340" t="s">
        <v>36</v>
      </c>
      <c r="C53" s="341"/>
      <c r="D53" s="477"/>
      <c r="E53" s="34">
        <v>0</v>
      </c>
      <c r="F53" s="34">
        <v>-1000</v>
      </c>
      <c r="G53" s="35">
        <v>-8000</v>
      </c>
      <c r="H53" s="41">
        <v>0</v>
      </c>
      <c r="I53" s="34">
        <v>-50000</v>
      </c>
      <c r="J53" s="34">
        <v>-400000</v>
      </c>
      <c r="K53" s="41">
        <v>0</v>
      </c>
      <c r="L53" s="34">
        <v>-1000</v>
      </c>
      <c r="M53" s="35">
        <v>-8000</v>
      </c>
      <c r="N53" s="130"/>
      <c r="O53" s="2"/>
      <c r="P53" s="39"/>
      <c r="Q53" s="39"/>
      <c r="R53" s="40"/>
    </row>
    <row r="54" spans="1:18" s="27" customFormat="1" x14ac:dyDescent="0.2">
      <c r="A54" s="107"/>
      <c r="B54" s="363" t="s">
        <v>37</v>
      </c>
      <c r="C54" s="364"/>
      <c r="D54" s="490"/>
      <c r="E54" s="34">
        <v>0</v>
      </c>
      <c r="F54" s="34">
        <v>0</v>
      </c>
      <c r="G54" s="35">
        <v>0</v>
      </c>
      <c r="H54" s="41">
        <v>0</v>
      </c>
      <c r="I54" s="34">
        <v>0</v>
      </c>
      <c r="J54" s="34">
        <v>0</v>
      </c>
      <c r="K54" s="41">
        <v>0</v>
      </c>
      <c r="L54" s="34">
        <v>0</v>
      </c>
      <c r="M54" s="35">
        <v>0</v>
      </c>
      <c r="N54" s="130"/>
      <c r="O54" s="2"/>
      <c r="P54" s="39"/>
      <c r="Q54" s="39"/>
      <c r="R54" s="40"/>
    </row>
    <row r="55" spans="1:18" s="27" customFormat="1" ht="12" customHeight="1" x14ac:dyDescent="0.2">
      <c r="A55" s="107"/>
      <c r="B55" s="363" t="s">
        <v>38</v>
      </c>
      <c r="C55" s="364"/>
      <c r="D55" s="490"/>
      <c r="E55" s="34">
        <v>0</v>
      </c>
      <c r="F55" s="34">
        <v>0</v>
      </c>
      <c r="G55" s="35">
        <v>-35500</v>
      </c>
      <c r="H55" s="41">
        <v>0</v>
      </c>
      <c r="I55" s="34">
        <v>0</v>
      </c>
      <c r="J55" s="34">
        <v>-1775000</v>
      </c>
      <c r="K55" s="41">
        <v>0</v>
      </c>
      <c r="L55" s="34">
        <v>0</v>
      </c>
      <c r="M55" s="35">
        <v>-35500</v>
      </c>
      <c r="N55" s="130"/>
      <c r="O55" s="2"/>
      <c r="P55" s="39"/>
      <c r="Q55" s="39"/>
      <c r="R55" s="40"/>
    </row>
    <row r="56" spans="1:18" s="27" customFormat="1" x14ac:dyDescent="0.2">
      <c r="A56" s="107"/>
      <c r="B56" s="363" t="s">
        <v>121</v>
      </c>
      <c r="C56" s="364"/>
      <c r="D56" s="490"/>
      <c r="E56" s="34">
        <v>0</v>
      </c>
      <c r="F56" s="34">
        <v>0</v>
      </c>
      <c r="G56" s="35">
        <v>0</v>
      </c>
      <c r="H56" s="41">
        <v>0</v>
      </c>
      <c r="I56" s="34">
        <v>0</v>
      </c>
      <c r="J56" s="34">
        <v>0</v>
      </c>
      <c r="K56" s="41">
        <v>0</v>
      </c>
      <c r="L56" s="34">
        <v>0</v>
      </c>
      <c r="M56" s="35">
        <v>0</v>
      </c>
      <c r="N56" s="130"/>
      <c r="O56" s="2"/>
      <c r="P56" s="39"/>
      <c r="Q56" s="39"/>
      <c r="R56" s="40"/>
    </row>
    <row r="57" spans="1:18" s="27" customFormat="1" ht="12" customHeight="1" x14ac:dyDescent="0.2">
      <c r="A57" s="107"/>
      <c r="B57" s="363" t="s">
        <v>39</v>
      </c>
      <c r="C57" s="364"/>
      <c r="D57" s="490"/>
      <c r="E57" s="34">
        <v>0</v>
      </c>
      <c r="F57" s="34">
        <v>0</v>
      </c>
      <c r="G57" s="35">
        <v>0</v>
      </c>
      <c r="H57" s="41">
        <v>0</v>
      </c>
      <c r="I57" s="34">
        <v>0</v>
      </c>
      <c r="J57" s="34">
        <v>0</v>
      </c>
      <c r="K57" s="41">
        <v>0</v>
      </c>
      <c r="L57" s="34">
        <v>0</v>
      </c>
      <c r="M57" s="35">
        <v>0</v>
      </c>
      <c r="N57" s="130"/>
      <c r="O57" s="2"/>
      <c r="P57" s="39"/>
      <c r="Q57" s="39"/>
      <c r="R57" s="40"/>
    </row>
    <row r="58" spans="1:18" s="27" customFormat="1" x14ac:dyDescent="0.2">
      <c r="A58" s="103"/>
      <c r="B58" s="340" t="s">
        <v>122</v>
      </c>
      <c r="C58" s="341"/>
      <c r="D58" s="477"/>
      <c r="E58" s="34">
        <v>0</v>
      </c>
      <c r="F58" s="34">
        <v>0</v>
      </c>
      <c r="G58" s="35">
        <v>0</v>
      </c>
      <c r="H58" s="34">
        <v>0</v>
      </c>
      <c r="I58" s="34">
        <v>0</v>
      </c>
      <c r="J58" s="34">
        <v>0</v>
      </c>
      <c r="K58" s="41">
        <v>0</v>
      </c>
      <c r="L58" s="34">
        <v>0</v>
      </c>
      <c r="M58" s="35">
        <v>0</v>
      </c>
      <c r="N58" s="130"/>
      <c r="O58" s="2"/>
      <c r="P58" s="39"/>
      <c r="Q58" s="39"/>
      <c r="R58" s="40"/>
    </row>
    <row r="59" spans="1:18" s="27" customFormat="1" x14ac:dyDescent="0.2">
      <c r="A59" s="105"/>
      <c r="B59" s="365" t="s">
        <v>40</v>
      </c>
      <c r="C59" s="366"/>
      <c r="D59" s="486"/>
      <c r="E59" s="42">
        <f t="shared" ref="E59:M59" si="5">SUM(E36:E58)</f>
        <v>-46750</v>
      </c>
      <c r="F59" s="42">
        <f t="shared" si="5"/>
        <v>-152280</v>
      </c>
      <c r="G59" s="44">
        <f t="shared" si="5"/>
        <v>-530929</v>
      </c>
      <c r="H59" s="43">
        <f t="shared" si="5"/>
        <v>-2266250</v>
      </c>
      <c r="I59" s="42">
        <f t="shared" si="5"/>
        <v>-4860053</v>
      </c>
      <c r="J59" s="42">
        <f t="shared" si="5"/>
        <v>-24197055</v>
      </c>
      <c r="K59" s="43">
        <f t="shared" si="5"/>
        <v>-46750</v>
      </c>
      <c r="L59" s="42">
        <f t="shared" si="5"/>
        <v>-152280</v>
      </c>
      <c r="M59" s="44">
        <f t="shared" si="5"/>
        <v>-530929</v>
      </c>
      <c r="N59" s="219" t="s">
        <v>99</v>
      </c>
      <c r="O59" s="2"/>
      <c r="P59" s="39"/>
      <c r="Q59" s="39"/>
      <c r="R59" s="40"/>
    </row>
    <row r="60" spans="1:18" s="27" customFormat="1" x14ac:dyDescent="0.2">
      <c r="A60" s="105"/>
      <c r="B60" s="367" t="s">
        <v>41</v>
      </c>
      <c r="C60" s="368"/>
      <c r="D60" s="487"/>
      <c r="E60" s="34">
        <v>0</v>
      </c>
      <c r="F60" s="34">
        <v>0</v>
      </c>
      <c r="G60" s="35">
        <v>0</v>
      </c>
      <c r="H60" s="41">
        <v>0</v>
      </c>
      <c r="I60" s="34">
        <v>0</v>
      </c>
      <c r="J60" s="34">
        <v>0</v>
      </c>
      <c r="K60" s="41">
        <v>0</v>
      </c>
      <c r="L60" s="34">
        <v>0</v>
      </c>
      <c r="M60" s="35">
        <v>0</v>
      </c>
      <c r="N60" s="130"/>
      <c r="O60" s="2"/>
      <c r="P60" s="39"/>
      <c r="Q60" s="39"/>
      <c r="R60" s="40"/>
    </row>
    <row r="61" spans="1:18" s="27" customFormat="1" ht="12.75" thickBot="1" x14ac:dyDescent="0.25">
      <c r="A61" s="105"/>
      <c r="B61" s="369" t="s">
        <v>42</v>
      </c>
      <c r="C61" s="370"/>
      <c r="D61" s="488"/>
      <c r="E61" s="46">
        <f t="shared" ref="E61:M61" si="6">SUM(E59:E60)</f>
        <v>-46750</v>
      </c>
      <c r="F61" s="46">
        <f t="shared" si="6"/>
        <v>-152280</v>
      </c>
      <c r="G61" s="47">
        <f t="shared" si="6"/>
        <v>-530929</v>
      </c>
      <c r="H61" s="45">
        <f t="shared" si="6"/>
        <v>-2266250</v>
      </c>
      <c r="I61" s="46">
        <f t="shared" si="6"/>
        <v>-4860053</v>
      </c>
      <c r="J61" s="46">
        <f t="shared" si="6"/>
        <v>-24197055</v>
      </c>
      <c r="K61" s="45">
        <f t="shared" si="6"/>
        <v>-46750</v>
      </c>
      <c r="L61" s="46">
        <f t="shared" si="6"/>
        <v>-152280</v>
      </c>
      <c r="M61" s="47">
        <f t="shared" si="6"/>
        <v>-530929</v>
      </c>
      <c r="N61" s="219" t="s">
        <v>99</v>
      </c>
      <c r="O61" s="2"/>
      <c r="P61" s="39"/>
      <c r="Q61" s="39"/>
      <c r="R61" s="40"/>
    </row>
    <row r="62" spans="1:18" s="27" customFormat="1" ht="15" customHeight="1" thickBot="1" x14ac:dyDescent="0.25">
      <c r="A62" s="108"/>
      <c r="B62" s="371" t="s">
        <v>123</v>
      </c>
      <c r="C62" s="372"/>
      <c r="D62" s="489"/>
      <c r="E62" s="91">
        <f t="shared" ref="E62:M62" si="7">SUM(E34,E61)</f>
        <v>-48000</v>
      </c>
      <c r="F62" s="92">
        <f t="shared" si="7"/>
        <v>-154780</v>
      </c>
      <c r="G62" s="93">
        <f t="shared" si="7"/>
        <v>-548429</v>
      </c>
      <c r="H62" s="91">
        <f t="shared" si="7"/>
        <v>-2328750</v>
      </c>
      <c r="I62" s="92">
        <f t="shared" si="7"/>
        <v>-4985053</v>
      </c>
      <c r="J62" s="92">
        <f t="shared" si="7"/>
        <v>-25072055</v>
      </c>
      <c r="K62" s="91">
        <f t="shared" si="7"/>
        <v>-46750</v>
      </c>
      <c r="L62" s="92">
        <f t="shared" si="7"/>
        <v>-152280</v>
      </c>
      <c r="M62" s="93">
        <f t="shared" si="7"/>
        <v>-530929</v>
      </c>
      <c r="N62" s="219" t="s">
        <v>99</v>
      </c>
      <c r="O62" s="2"/>
      <c r="P62" s="39"/>
      <c r="Q62" s="39"/>
      <c r="R62" s="40"/>
    </row>
    <row r="63" spans="1:18" ht="15" customHeight="1" thickBot="1" x14ac:dyDescent="0.25">
      <c r="A63" s="103"/>
      <c r="B63" s="361" t="s">
        <v>43</v>
      </c>
      <c r="C63" s="362"/>
      <c r="D63" s="137" t="s">
        <v>44</v>
      </c>
      <c r="E63" s="348"/>
      <c r="F63" s="338"/>
      <c r="G63" s="338"/>
      <c r="H63" s="338"/>
      <c r="I63" s="338"/>
      <c r="J63" s="338"/>
      <c r="K63" s="338"/>
      <c r="L63" s="338"/>
      <c r="M63" s="339"/>
      <c r="N63" s="130"/>
      <c r="P63" s="17"/>
      <c r="Q63" s="17"/>
      <c r="R63" s="18"/>
    </row>
    <row r="64" spans="1:18" x14ac:dyDescent="0.2">
      <c r="B64" s="355" t="s">
        <v>124</v>
      </c>
      <c r="C64" s="356"/>
      <c r="D64" s="83">
        <v>0.8</v>
      </c>
      <c r="E64" s="49">
        <v>16000</v>
      </c>
      <c r="F64" s="49">
        <v>72000</v>
      </c>
      <c r="G64" s="49">
        <v>185007</v>
      </c>
      <c r="H64" s="48">
        <v>500000</v>
      </c>
      <c r="I64" s="49">
        <v>2000000</v>
      </c>
      <c r="J64" s="50">
        <v>9062500</v>
      </c>
      <c r="K64" s="51">
        <v>0</v>
      </c>
      <c r="L64" s="51">
        <v>0</v>
      </c>
      <c r="M64" s="52">
        <v>0</v>
      </c>
      <c r="N64" s="130"/>
      <c r="P64" s="17"/>
      <c r="Q64" s="17"/>
      <c r="R64" s="18"/>
    </row>
    <row r="65" spans="1:18" x14ac:dyDescent="0.2">
      <c r="B65" s="355" t="s">
        <v>45</v>
      </c>
      <c r="C65" s="356"/>
      <c r="D65" s="83">
        <v>0.8</v>
      </c>
      <c r="E65" s="54">
        <v>8000</v>
      </c>
      <c r="F65" s="54">
        <v>32000</v>
      </c>
      <c r="G65" s="54">
        <v>137007</v>
      </c>
      <c r="H65" s="53">
        <v>320000</v>
      </c>
      <c r="I65" s="54">
        <v>1600000</v>
      </c>
      <c r="J65" s="55">
        <v>8000000</v>
      </c>
      <c r="K65" s="56">
        <v>0</v>
      </c>
      <c r="L65" s="56">
        <v>0</v>
      </c>
      <c r="M65" s="57">
        <v>0</v>
      </c>
      <c r="N65" s="130"/>
      <c r="P65" s="17"/>
      <c r="Q65" s="17"/>
      <c r="R65" s="18"/>
    </row>
    <row r="66" spans="1:18" x14ac:dyDescent="0.2">
      <c r="B66" s="355" t="s">
        <v>46</v>
      </c>
      <c r="C66" s="356"/>
      <c r="D66" s="83">
        <v>0.8</v>
      </c>
      <c r="E66" s="54">
        <v>4000</v>
      </c>
      <c r="F66" s="54">
        <v>12000</v>
      </c>
      <c r="G66" s="54">
        <v>129007</v>
      </c>
      <c r="H66" s="53">
        <v>390000</v>
      </c>
      <c r="I66" s="54">
        <v>1400000</v>
      </c>
      <c r="J66" s="55">
        <v>5968749</v>
      </c>
      <c r="K66" s="56">
        <v>0</v>
      </c>
      <c r="L66" s="56">
        <v>0</v>
      </c>
      <c r="M66" s="57">
        <v>0</v>
      </c>
      <c r="N66" s="130"/>
      <c r="P66" s="17"/>
      <c r="Q66" s="17"/>
      <c r="R66" s="18"/>
    </row>
    <row r="67" spans="1:18" x14ac:dyDescent="0.2">
      <c r="B67" s="355" t="s">
        <v>47</v>
      </c>
      <c r="C67" s="356"/>
      <c r="D67" s="83">
        <v>1</v>
      </c>
      <c r="E67" s="54">
        <v>600</v>
      </c>
      <c r="F67" s="54">
        <v>2500</v>
      </c>
      <c r="G67" s="54">
        <v>37500</v>
      </c>
      <c r="H67" s="53">
        <v>30000</v>
      </c>
      <c r="I67" s="54">
        <v>875000</v>
      </c>
      <c r="J67" s="55">
        <v>6875000</v>
      </c>
      <c r="K67" s="56">
        <v>0</v>
      </c>
      <c r="L67" s="56">
        <v>0</v>
      </c>
      <c r="M67" s="57">
        <v>0</v>
      </c>
      <c r="N67" s="220"/>
      <c r="O67" s="58"/>
      <c r="P67" s="17"/>
      <c r="Q67" s="17"/>
      <c r="R67" s="18"/>
    </row>
    <row r="68" spans="1:18" x14ac:dyDescent="0.2">
      <c r="B68" s="355" t="s">
        <v>48</v>
      </c>
      <c r="C68" s="356"/>
      <c r="D68" s="83">
        <v>1</v>
      </c>
      <c r="E68" s="54">
        <v>30000</v>
      </c>
      <c r="F68" s="54">
        <v>135000</v>
      </c>
      <c r="G68" s="54">
        <v>675000</v>
      </c>
      <c r="H68" s="53">
        <v>1500000</v>
      </c>
      <c r="I68" s="54">
        <v>6900000</v>
      </c>
      <c r="J68" s="55">
        <v>34000000</v>
      </c>
      <c r="K68" s="56">
        <v>0</v>
      </c>
      <c r="L68" s="56">
        <v>0</v>
      </c>
      <c r="M68" s="57">
        <v>0</v>
      </c>
      <c r="N68" s="130"/>
      <c r="P68" s="17"/>
      <c r="Q68" s="17"/>
      <c r="R68" s="18"/>
    </row>
    <row r="69" spans="1:18" x14ac:dyDescent="0.2">
      <c r="B69" s="355" t="s">
        <v>49</v>
      </c>
      <c r="C69" s="356"/>
      <c r="D69" s="83">
        <v>1</v>
      </c>
      <c r="E69" s="54">
        <v>15000</v>
      </c>
      <c r="F69" s="54">
        <v>68000</v>
      </c>
      <c r="G69" s="54">
        <v>335000</v>
      </c>
      <c r="H69" s="53">
        <v>750000</v>
      </c>
      <c r="I69" s="54">
        <v>3450000</v>
      </c>
      <c r="J69" s="55">
        <v>16500000</v>
      </c>
      <c r="K69" s="56">
        <v>0</v>
      </c>
      <c r="L69" s="56">
        <v>0</v>
      </c>
      <c r="M69" s="57">
        <v>0</v>
      </c>
      <c r="N69" s="130"/>
      <c r="P69" s="17"/>
      <c r="Q69" s="17"/>
      <c r="R69" s="18"/>
    </row>
    <row r="70" spans="1:18" x14ac:dyDescent="0.2">
      <c r="A70" s="107"/>
      <c r="B70" s="355" t="s">
        <v>50</v>
      </c>
      <c r="C70" s="356"/>
      <c r="D70" s="83">
        <v>1</v>
      </c>
      <c r="E70" s="54">
        <v>0</v>
      </c>
      <c r="F70" s="54">
        <v>0</v>
      </c>
      <c r="G70" s="54">
        <v>0</v>
      </c>
      <c r="H70" s="53">
        <v>0</v>
      </c>
      <c r="I70" s="54">
        <v>0</v>
      </c>
      <c r="J70" s="55">
        <v>0</v>
      </c>
      <c r="K70" s="56">
        <v>0</v>
      </c>
      <c r="L70" s="56">
        <v>0</v>
      </c>
      <c r="M70" s="57">
        <v>0</v>
      </c>
      <c r="N70" s="130"/>
      <c r="P70" s="17"/>
      <c r="Q70" s="17"/>
      <c r="R70" s="18"/>
    </row>
    <row r="71" spans="1:18" x14ac:dyDescent="0.2">
      <c r="A71" s="107"/>
      <c r="B71" s="355" t="s">
        <v>51</v>
      </c>
      <c r="C71" s="356"/>
      <c r="D71" s="83">
        <v>0.8</v>
      </c>
      <c r="E71" s="54">
        <v>8000</v>
      </c>
      <c r="F71" s="54">
        <v>20000</v>
      </c>
      <c r="G71" s="54">
        <v>40000</v>
      </c>
      <c r="H71" s="53">
        <v>400600</v>
      </c>
      <c r="I71" s="54">
        <v>502400</v>
      </c>
      <c r="J71" s="55">
        <v>2018000</v>
      </c>
      <c r="K71" s="56">
        <v>0</v>
      </c>
      <c r="L71" s="56">
        <v>0</v>
      </c>
      <c r="M71" s="57">
        <v>0</v>
      </c>
      <c r="N71" s="130"/>
      <c r="P71" s="17"/>
      <c r="Q71" s="17"/>
      <c r="R71" s="18"/>
    </row>
    <row r="72" spans="1:18" x14ac:dyDescent="0.2">
      <c r="B72" s="355" t="s">
        <v>52</v>
      </c>
      <c r="C72" s="356"/>
      <c r="D72" s="83">
        <v>1</v>
      </c>
      <c r="E72" s="54">
        <v>0</v>
      </c>
      <c r="F72" s="54">
        <v>0</v>
      </c>
      <c r="G72" s="54">
        <v>0</v>
      </c>
      <c r="H72" s="53">
        <v>0</v>
      </c>
      <c r="I72" s="54">
        <v>0</v>
      </c>
      <c r="J72" s="55">
        <v>0</v>
      </c>
      <c r="K72" s="56">
        <v>0</v>
      </c>
      <c r="L72" s="56">
        <v>0</v>
      </c>
      <c r="M72" s="57">
        <v>0</v>
      </c>
      <c r="N72" s="130"/>
      <c r="P72" s="17"/>
      <c r="Q72" s="17"/>
      <c r="R72" s="18"/>
    </row>
    <row r="73" spans="1:18" x14ac:dyDescent="0.2">
      <c r="B73" s="355" t="s">
        <v>53</v>
      </c>
      <c r="C73" s="356"/>
      <c r="D73" s="83">
        <v>1</v>
      </c>
      <c r="E73" s="54">
        <v>0</v>
      </c>
      <c r="F73" s="54">
        <v>0</v>
      </c>
      <c r="G73" s="54">
        <v>0</v>
      </c>
      <c r="H73" s="53">
        <v>0</v>
      </c>
      <c r="I73" s="54">
        <v>0</v>
      </c>
      <c r="J73" s="55">
        <v>0</v>
      </c>
      <c r="K73" s="56">
        <v>0</v>
      </c>
      <c r="L73" s="56">
        <v>0</v>
      </c>
      <c r="M73" s="57">
        <v>0</v>
      </c>
      <c r="N73" s="130"/>
      <c r="P73" s="17"/>
      <c r="Q73" s="17"/>
      <c r="R73" s="18"/>
    </row>
    <row r="74" spans="1:18" x14ac:dyDescent="0.2">
      <c r="B74" s="355" t="s">
        <v>54</v>
      </c>
      <c r="C74" s="356"/>
      <c r="D74" s="83">
        <v>1</v>
      </c>
      <c r="E74" s="54">
        <v>0</v>
      </c>
      <c r="F74" s="54">
        <v>0</v>
      </c>
      <c r="G74" s="54">
        <v>0</v>
      </c>
      <c r="H74" s="53">
        <v>0</v>
      </c>
      <c r="I74" s="54">
        <v>0</v>
      </c>
      <c r="J74" s="55">
        <v>0</v>
      </c>
      <c r="K74" s="56">
        <v>0</v>
      </c>
      <c r="L74" s="56">
        <v>0</v>
      </c>
      <c r="M74" s="57">
        <v>0</v>
      </c>
      <c r="N74" s="130"/>
      <c r="P74" s="17"/>
      <c r="Q74" s="17"/>
      <c r="R74" s="18"/>
    </row>
    <row r="75" spans="1:18" x14ac:dyDescent="0.2">
      <c r="A75" s="107"/>
      <c r="B75" s="357" t="s">
        <v>125</v>
      </c>
      <c r="C75" s="358"/>
      <c r="D75" s="83">
        <v>1</v>
      </c>
      <c r="E75" s="54">
        <v>0</v>
      </c>
      <c r="F75" s="54">
        <v>0</v>
      </c>
      <c r="G75" s="54">
        <v>0</v>
      </c>
      <c r="H75" s="53">
        <v>0</v>
      </c>
      <c r="I75" s="54">
        <v>0</v>
      </c>
      <c r="J75" s="55">
        <v>0</v>
      </c>
      <c r="K75" s="54">
        <v>0</v>
      </c>
      <c r="L75" s="54">
        <v>0</v>
      </c>
      <c r="M75" s="57">
        <v>0</v>
      </c>
      <c r="N75" s="130"/>
      <c r="P75" s="17"/>
      <c r="Q75" s="17"/>
      <c r="R75" s="18"/>
    </row>
    <row r="76" spans="1:18" x14ac:dyDescent="0.2">
      <c r="B76" s="295" t="s">
        <v>55</v>
      </c>
      <c r="C76" s="296"/>
      <c r="D76" s="297"/>
      <c r="E76" s="60">
        <f t="shared" ref="E76:M76" si="8">SUM(E64:E75)</f>
        <v>81600</v>
      </c>
      <c r="F76" s="60">
        <f t="shared" si="8"/>
        <v>341500</v>
      </c>
      <c r="G76" s="60">
        <f t="shared" si="8"/>
        <v>1538521</v>
      </c>
      <c r="H76" s="59">
        <f t="shared" si="8"/>
        <v>3890600</v>
      </c>
      <c r="I76" s="60">
        <f t="shared" si="8"/>
        <v>16727400</v>
      </c>
      <c r="J76" s="61">
        <f t="shared" si="8"/>
        <v>82424249</v>
      </c>
      <c r="K76" s="60">
        <f t="shared" si="8"/>
        <v>0</v>
      </c>
      <c r="L76" s="60">
        <f t="shared" si="8"/>
        <v>0</v>
      </c>
      <c r="M76" s="61">
        <f t="shared" si="8"/>
        <v>0</v>
      </c>
      <c r="N76" s="219" t="s">
        <v>99</v>
      </c>
      <c r="P76" s="17"/>
      <c r="Q76" s="17"/>
      <c r="R76" s="18"/>
    </row>
    <row r="77" spans="1:18" ht="12.75" thickBot="1" x14ac:dyDescent="0.25">
      <c r="B77" s="359" t="s">
        <v>56</v>
      </c>
      <c r="C77" s="360"/>
      <c r="D77" s="482"/>
      <c r="E77" s="144">
        <f t="shared" ref="E77:M77" si="9">SUM(E24,E33,E60)</f>
        <v>82600</v>
      </c>
      <c r="F77" s="60">
        <f t="shared" si="9"/>
        <v>346500</v>
      </c>
      <c r="G77" s="60">
        <f t="shared" si="9"/>
        <v>1538521</v>
      </c>
      <c r="H77" s="138">
        <f t="shared" si="9"/>
        <v>4140600</v>
      </c>
      <c r="I77" s="139">
        <f t="shared" si="9"/>
        <v>19227400</v>
      </c>
      <c r="J77" s="140">
        <f t="shared" si="9"/>
        <v>82424249</v>
      </c>
      <c r="K77" s="60">
        <f t="shared" si="9"/>
        <v>0</v>
      </c>
      <c r="L77" s="60">
        <f t="shared" si="9"/>
        <v>0</v>
      </c>
      <c r="M77" s="60">
        <f t="shared" si="9"/>
        <v>0</v>
      </c>
      <c r="N77" s="221" t="s">
        <v>99</v>
      </c>
      <c r="P77" s="17"/>
      <c r="Q77" s="17"/>
      <c r="R77" s="18"/>
    </row>
    <row r="78" spans="1:18" x14ac:dyDescent="0.2">
      <c r="B78" s="349" t="s">
        <v>57</v>
      </c>
      <c r="C78" s="352" t="s">
        <v>126</v>
      </c>
      <c r="D78" s="483"/>
      <c r="E78" s="49">
        <v>1000</v>
      </c>
      <c r="F78" s="49">
        <v>5000</v>
      </c>
      <c r="G78" s="50">
        <v>0</v>
      </c>
      <c r="H78" s="48">
        <v>250000</v>
      </c>
      <c r="I78" s="49">
        <v>2500000</v>
      </c>
      <c r="J78" s="50">
        <v>0</v>
      </c>
      <c r="K78" s="48">
        <v>0</v>
      </c>
      <c r="L78" s="49">
        <v>0</v>
      </c>
      <c r="M78" s="50">
        <v>0</v>
      </c>
      <c r="N78" s="130"/>
      <c r="P78" s="17"/>
      <c r="Q78" s="17"/>
      <c r="R78" s="18"/>
    </row>
    <row r="79" spans="1:18" x14ac:dyDescent="0.2">
      <c r="B79" s="350"/>
      <c r="C79" s="353" t="s">
        <v>58</v>
      </c>
      <c r="D79" s="484"/>
      <c r="E79" s="60">
        <f t="shared" ref="E79:M80" si="10">E76</f>
        <v>81600</v>
      </c>
      <c r="F79" s="60">
        <f t="shared" si="10"/>
        <v>341500</v>
      </c>
      <c r="G79" s="61">
        <f t="shared" si="10"/>
        <v>1538521</v>
      </c>
      <c r="H79" s="59">
        <f t="shared" si="10"/>
        <v>3890600</v>
      </c>
      <c r="I79" s="60">
        <f t="shared" si="10"/>
        <v>16727400</v>
      </c>
      <c r="J79" s="61">
        <f t="shared" si="10"/>
        <v>82424249</v>
      </c>
      <c r="K79" s="59">
        <f t="shared" si="10"/>
        <v>0</v>
      </c>
      <c r="L79" s="60">
        <f t="shared" si="10"/>
        <v>0</v>
      </c>
      <c r="M79" s="61">
        <f t="shared" si="10"/>
        <v>0</v>
      </c>
      <c r="N79" s="219" t="s">
        <v>99</v>
      </c>
      <c r="P79" s="17"/>
      <c r="Q79" s="17"/>
      <c r="R79" s="18"/>
    </row>
    <row r="80" spans="1:18" x14ac:dyDescent="0.2">
      <c r="B80" s="350"/>
      <c r="C80" s="353" t="s">
        <v>59</v>
      </c>
      <c r="D80" s="484"/>
      <c r="E80" s="60">
        <f>E77</f>
        <v>82600</v>
      </c>
      <c r="F80" s="60">
        <f t="shared" si="10"/>
        <v>346500</v>
      </c>
      <c r="G80" s="61">
        <f t="shared" si="10"/>
        <v>1538521</v>
      </c>
      <c r="H80" s="59">
        <f t="shared" si="10"/>
        <v>4140600</v>
      </c>
      <c r="I80" s="60">
        <f t="shared" si="10"/>
        <v>19227400</v>
      </c>
      <c r="J80" s="61">
        <f t="shared" si="10"/>
        <v>82424249</v>
      </c>
      <c r="K80" s="59">
        <f t="shared" si="10"/>
        <v>0</v>
      </c>
      <c r="L80" s="60">
        <f t="shared" si="10"/>
        <v>0</v>
      </c>
      <c r="M80" s="61">
        <f t="shared" si="10"/>
        <v>0</v>
      </c>
      <c r="N80" s="219" t="s">
        <v>99</v>
      </c>
      <c r="P80" s="17"/>
      <c r="Q80" s="17"/>
      <c r="R80" s="18"/>
    </row>
    <row r="81" spans="1:18" ht="12.75" thickBot="1" x14ac:dyDescent="0.25">
      <c r="B81" s="351"/>
      <c r="C81" s="354" t="s">
        <v>127</v>
      </c>
      <c r="D81" s="485"/>
      <c r="E81" s="139">
        <f t="shared" ref="E81:M81" si="11">SUM(E78:E79)-E80</f>
        <v>0</v>
      </c>
      <c r="F81" s="139">
        <f t="shared" si="11"/>
        <v>0</v>
      </c>
      <c r="G81" s="140">
        <f t="shared" si="11"/>
        <v>0</v>
      </c>
      <c r="H81" s="138">
        <f t="shared" si="11"/>
        <v>0</v>
      </c>
      <c r="I81" s="139">
        <f t="shared" si="11"/>
        <v>0</v>
      </c>
      <c r="J81" s="140">
        <f t="shared" si="11"/>
        <v>0</v>
      </c>
      <c r="K81" s="138">
        <f t="shared" si="11"/>
        <v>0</v>
      </c>
      <c r="L81" s="139">
        <f t="shared" si="11"/>
        <v>0</v>
      </c>
      <c r="M81" s="140">
        <f t="shared" si="11"/>
        <v>0</v>
      </c>
      <c r="N81" s="219" t="s">
        <v>99</v>
      </c>
      <c r="P81" s="17"/>
      <c r="Q81" s="17"/>
      <c r="R81" s="18"/>
    </row>
    <row r="82" spans="1:18" ht="15" customHeight="1" thickBot="1" x14ac:dyDescent="0.25">
      <c r="A82" s="105"/>
      <c r="B82" s="346" t="s">
        <v>128</v>
      </c>
      <c r="C82" s="347"/>
      <c r="D82" s="480"/>
      <c r="E82" s="64">
        <f t="shared" ref="E82:M82" si="12">SUM(E25,E34,E61)</f>
        <v>-152900</v>
      </c>
      <c r="F82" s="62">
        <f t="shared" si="12"/>
        <v>-550780</v>
      </c>
      <c r="G82" s="63">
        <f t="shared" si="12"/>
        <v>-5609908</v>
      </c>
      <c r="H82" s="64">
        <f t="shared" si="12"/>
        <v>-7563150</v>
      </c>
      <c r="I82" s="62">
        <f t="shared" si="12"/>
        <v>-22882653</v>
      </c>
      <c r="J82" s="63">
        <f t="shared" si="12"/>
        <v>-272647806</v>
      </c>
      <c r="K82" s="64">
        <f t="shared" si="12"/>
        <v>-46750</v>
      </c>
      <c r="L82" s="62">
        <f t="shared" si="12"/>
        <v>-152280</v>
      </c>
      <c r="M82" s="63">
        <f t="shared" si="12"/>
        <v>-530929</v>
      </c>
      <c r="N82" s="219" t="s">
        <v>99</v>
      </c>
      <c r="P82" s="17"/>
      <c r="Q82" s="17"/>
      <c r="R82" s="18"/>
    </row>
    <row r="83" spans="1:18" x14ac:dyDescent="0.2">
      <c r="A83" s="105"/>
      <c r="B83" s="344" t="s">
        <v>60</v>
      </c>
      <c r="C83" s="345"/>
      <c r="D83" s="481"/>
      <c r="E83" s="36">
        <f t="shared" ref="E83:M83" si="13">SUM(E21,E32,E59)</f>
        <v>-235500</v>
      </c>
      <c r="F83" s="37">
        <f t="shared" si="13"/>
        <v>-904780</v>
      </c>
      <c r="G83" s="38">
        <f t="shared" si="13"/>
        <v>-7173429</v>
      </c>
      <c r="H83" s="36">
        <f t="shared" si="13"/>
        <v>-11703750</v>
      </c>
      <c r="I83" s="37">
        <f t="shared" si="13"/>
        <v>-42485053</v>
      </c>
      <c r="J83" s="38">
        <f t="shared" si="13"/>
        <v>-356322055</v>
      </c>
      <c r="K83" s="36">
        <f t="shared" si="13"/>
        <v>-46750</v>
      </c>
      <c r="L83" s="37">
        <f t="shared" si="13"/>
        <v>-152280</v>
      </c>
      <c r="M83" s="38">
        <f t="shared" si="13"/>
        <v>-530929</v>
      </c>
      <c r="N83" s="219" t="s">
        <v>99</v>
      </c>
      <c r="P83" s="17"/>
      <c r="Q83" s="17"/>
      <c r="R83" s="18"/>
    </row>
    <row r="84" spans="1:18" x14ac:dyDescent="0.2">
      <c r="A84" s="105"/>
      <c r="B84" s="309" t="s">
        <v>61</v>
      </c>
      <c r="C84" s="310"/>
      <c r="D84" s="473"/>
      <c r="E84" s="36">
        <f t="shared" ref="E84:M84" si="14">SUM(E77,E22,E23)</f>
        <v>82600</v>
      </c>
      <c r="F84" s="37">
        <f t="shared" si="14"/>
        <v>354000</v>
      </c>
      <c r="G84" s="38">
        <f t="shared" si="14"/>
        <v>1563521</v>
      </c>
      <c r="H84" s="36">
        <f t="shared" si="14"/>
        <v>4140600</v>
      </c>
      <c r="I84" s="37">
        <f t="shared" si="14"/>
        <v>19602400</v>
      </c>
      <c r="J84" s="38">
        <f t="shared" si="14"/>
        <v>83674249</v>
      </c>
      <c r="K84" s="36">
        <f t="shared" si="14"/>
        <v>0</v>
      </c>
      <c r="L84" s="37">
        <f t="shared" si="14"/>
        <v>0</v>
      </c>
      <c r="M84" s="38">
        <f t="shared" si="14"/>
        <v>0</v>
      </c>
      <c r="N84" s="219" t="s">
        <v>99</v>
      </c>
      <c r="P84" s="17"/>
      <c r="Q84" s="17"/>
      <c r="R84" s="18"/>
    </row>
    <row r="85" spans="1:18" ht="12.75" thickBot="1" x14ac:dyDescent="0.25">
      <c r="A85" s="105"/>
      <c r="B85" s="344" t="s">
        <v>62</v>
      </c>
      <c r="C85" s="345"/>
      <c r="D85" s="481"/>
      <c r="E85" s="29">
        <f t="shared" ref="E85:M85" si="15">SUM(E83:E84)</f>
        <v>-152900</v>
      </c>
      <c r="F85" s="28">
        <f t="shared" si="15"/>
        <v>-550780</v>
      </c>
      <c r="G85" s="30">
        <f t="shared" si="15"/>
        <v>-5609908</v>
      </c>
      <c r="H85" s="29">
        <f t="shared" si="15"/>
        <v>-7563150</v>
      </c>
      <c r="I85" s="28">
        <f t="shared" si="15"/>
        <v>-22882653</v>
      </c>
      <c r="J85" s="30">
        <f t="shared" si="15"/>
        <v>-272647806</v>
      </c>
      <c r="K85" s="29">
        <f t="shared" si="15"/>
        <v>-46750</v>
      </c>
      <c r="L85" s="28">
        <f t="shared" si="15"/>
        <v>-152280</v>
      </c>
      <c r="M85" s="30">
        <f t="shared" si="15"/>
        <v>-530929</v>
      </c>
      <c r="N85" s="219" t="s">
        <v>99</v>
      </c>
      <c r="P85" s="17"/>
      <c r="Q85" s="17"/>
      <c r="R85" s="18"/>
    </row>
    <row r="86" spans="1:18" ht="15" customHeight="1" thickBot="1" x14ac:dyDescent="0.25">
      <c r="A86" s="109"/>
      <c r="B86" s="346" t="s">
        <v>63</v>
      </c>
      <c r="C86" s="347"/>
      <c r="D86" s="480"/>
      <c r="E86" s="348"/>
      <c r="F86" s="338"/>
      <c r="G86" s="338"/>
      <c r="H86" s="338"/>
      <c r="I86" s="338"/>
      <c r="J86" s="338"/>
      <c r="K86" s="338"/>
      <c r="L86" s="338"/>
      <c r="M86" s="339"/>
      <c r="N86" s="130"/>
      <c r="P86" s="17"/>
      <c r="Q86" s="17"/>
      <c r="R86" s="18"/>
    </row>
    <row r="87" spans="1:18" x14ac:dyDescent="0.2">
      <c r="A87" s="109"/>
      <c r="B87" s="340" t="s">
        <v>64</v>
      </c>
      <c r="C87" s="341"/>
      <c r="D87" s="477"/>
      <c r="E87" s="32">
        <v>500</v>
      </c>
      <c r="F87" s="32">
        <v>1000</v>
      </c>
      <c r="G87" s="33">
        <v>10000</v>
      </c>
      <c r="H87" s="19">
        <v>25037.5</v>
      </c>
      <c r="I87" s="20">
        <v>50075</v>
      </c>
      <c r="J87" s="21">
        <v>500750</v>
      </c>
      <c r="K87" s="19">
        <v>37.5</v>
      </c>
      <c r="L87" s="20">
        <v>75</v>
      </c>
      <c r="M87" s="21">
        <v>750</v>
      </c>
      <c r="N87" s="130"/>
      <c r="P87" s="17"/>
      <c r="Q87" s="17"/>
      <c r="R87" s="18"/>
    </row>
    <row r="88" spans="1:18" x14ac:dyDescent="0.2">
      <c r="A88" s="109"/>
      <c r="B88" s="340" t="s">
        <v>65</v>
      </c>
      <c r="C88" s="341"/>
      <c r="D88" s="477"/>
      <c r="E88" s="20">
        <v>8000</v>
      </c>
      <c r="F88" s="20">
        <v>24380</v>
      </c>
      <c r="G88" s="21">
        <v>193508</v>
      </c>
      <c r="H88" s="19">
        <v>400600</v>
      </c>
      <c r="I88" s="20">
        <v>2103150</v>
      </c>
      <c r="J88" s="21">
        <v>15027000</v>
      </c>
      <c r="K88" s="19">
        <v>600</v>
      </c>
      <c r="L88" s="20">
        <v>3150</v>
      </c>
      <c r="M88" s="21">
        <v>27000</v>
      </c>
      <c r="N88" s="130"/>
      <c r="P88" s="17"/>
      <c r="Q88" s="17"/>
      <c r="R88" s="18"/>
    </row>
    <row r="89" spans="1:18" x14ac:dyDescent="0.2">
      <c r="A89" s="109"/>
      <c r="B89" s="340" t="s">
        <v>66</v>
      </c>
      <c r="C89" s="341"/>
      <c r="D89" s="477"/>
      <c r="E89" s="20">
        <v>1000</v>
      </c>
      <c r="F89" s="20">
        <v>3000</v>
      </c>
      <c r="G89" s="21">
        <v>20000</v>
      </c>
      <c r="H89" s="19">
        <v>50075</v>
      </c>
      <c r="I89" s="20">
        <v>150225</v>
      </c>
      <c r="J89" s="21">
        <v>1001500</v>
      </c>
      <c r="K89" s="19">
        <v>75</v>
      </c>
      <c r="L89" s="20">
        <v>224.99999999999997</v>
      </c>
      <c r="M89" s="21">
        <v>1500</v>
      </c>
      <c r="N89" s="130"/>
      <c r="P89" s="17"/>
      <c r="Q89" s="17"/>
      <c r="R89" s="18"/>
    </row>
    <row r="90" spans="1:18" ht="12.75" thickBot="1" x14ac:dyDescent="0.25">
      <c r="A90" s="109"/>
      <c r="B90" s="342" t="s">
        <v>67</v>
      </c>
      <c r="C90" s="343"/>
      <c r="D90" s="478"/>
      <c r="E90" s="28">
        <f t="shared" ref="E90:M90" si="16">SUM(E87:E89)</f>
        <v>9500</v>
      </c>
      <c r="F90" s="28">
        <f t="shared" si="16"/>
        <v>28380</v>
      </c>
      <c r="G90" s="30">
        <f t="shared" si="16"/>
        <v>223508</v>
      </c>
      <c r="H90" s="29">
        <f t="shared" si="16"/>
        <v>475712.5</v>
      </c>
      <c r="I90" s="28">
        <f t="shared" si="16"/>
        <v>2303450</v>
      </c>
      <c r="J90" s="30">
        <f t="shared" si="16"/>
        <v>16529250</v>
      </c>
      <c r="K90" s="29">
        <f t="shared" si="16"/>
        <v>712.5</v>
      </c>
      <c r="L90" s="28">
        <f t="shared" si="16"/>
        <v>3450</v>
      </c>
      <c r="M90" s="30">
        <f t="shared" si="16"/>
        <v>29250</v>
      </c>
      <c r="N90" s="219" t="s">
        <v>99</v>
      </c>
      <c r="P90" s="17"/>
      <c r="Q90" s="17"/>
      <c r="R90" s="18"/>
    </row>
    <row r="91" spans="1:18" ht="15" customHeight="1" thickBot="1" x14ac:dyDescent="0.25">
      <c r="A91" s="110"/>
      <c r="B91" s="292" t="s">
        <v>68</v>
      </c>
      <c r="C91" s="293"/>
      <c r="D91" s="294"/>
      <c r="E91" s="62">
        <f t="shared" ref="E91:M91" si="17">SUM(E82,E90)</f>
        <v>-143400</v>
      </c>
      <c r="F91" s="62">
        <f t="shared" si="17"/>
        <v>-522400</v>
      </c>
      <c r="G91" s="63">
        <f t="shared" si="17"/>
        <v>-5386400</v>
      </c>
      <c r="H91" s="64">
        <f t="shared" si="17"/>
        <v>-7087437.5</v>
      </c>
      <c r="I91" s="62">
        <f t="shared" si="17"/>
        <v>-20579203</v>
      </c>
      <c r="J91" s="63">
        <f t="shared" si="17"/>
        <v>-256118556</v>
      </c>
      <c r="K91" s="64">
        <f t="shared" si="17"/>
        <v>-46037.5</v>
      </c>
      <c r="L91" s="62">
        <f t="shared" si="17"/>
        <v>-148830</v>
      </c>
      <c r="M91" s="63">
        <f t="shared" si="17"/>
        <v>-501679</v>
      </c>
      <c r="N91" s="219" t="s">
        <v>99</v>
      </c>
      <c r="P91" s="17"/>
      <c r="Q91" s="17"/>
      <c r="R91" s="18"/>
    </row>
    <row r="92" spans="1:18" ht="15" customHeight="1" thickBot="1" x14ac:dyDescent="0.25">
      <c r="A92" s="111"/>
      <c r="B92" s="319" t="s">
        <v>69</v>
      </c>
      <c r="C92" s="320"/>
      <c r="D92" s="479"/>
      <c r="E92" s="88">
        <v>1000000</v>
      </c>
      <c r="F92" s="88">
        <v>3000000</v>
      </c>
      <c r="G92" s="89">
        <v>15100000</v>
      </c>
      <c r="H92" s="90">
        <v>50075000</v>
      </c>
      <c r="I92" s="88">
        <v>145392253</v>
      </c>
      <c r="J92" s="89">
        <v>887937906</v>
      </c>
      <c r="K92" s="88">
        <v>2575000</v>
      </c>
      <c r="L92" s="88">
        <v>12725000</v>
      </c>
      <c r="M92" s="89">
        <v>175728250</v>
      </c>
      <c r="N92" s="130"/>
      <c r="P92" s="17"/>
      <c r="Q92" s="17"/>
      <c r="R92" s="18"/>
    </row>
    <row r="93" spans="1:18" ht="15" customHeight="1" thickBot="1" x14ac:dyDescent="0.25">
      <c r="A93" s="112"/>
      <c r="B93" s="292" t="s">
        <v>70</v>
      </c>
      <c r="C93" s="293"/>
      <c r="D93" s="294"/>
      <c r="E93" s="94">
        <v>1000000</v>
      </c>
      <c r="F93" s="95">
        <v>5000000</v>
      </c>
      <c r="G93" s="96">
        <v>20000000</v>
      </c>
      <c r="H93" s="94">
        <v>62593750</v>
      </c>
      <c r="I93" s="95">
        <v>250375000</v>
      </c>
      <c r="J93" s="96">
        <v>1608000000</v>
      </c>
      <c r="K93" s="95">
        <v>12531160</v>
      </c>
      <c r="L93" s="95">
        <v>75375000</v>
      </c>
      <c r="M93" s="96">
        <v>250500000</v>
      </c>
      <c r="N93" s="130"/>
      <c r="P93" s="17"/>
      <c r="Q93" s="17"/>
      <c r="R93" s="18"/>
    </row>
    <row r="94" spans="1:18" ht="15" customHeight="1" thickBot="1" x14ac:dyDescent="0.25">
      <c r="B94" s="292" t="s">
        <v>71</v>
      </c>
      <c r="C94" s="293"/>
      <c r="D94" s="294"/>
      <c r="E94" s="64">
        <f t="shared" ref="E94:M94" si="18">SUM(E92:E93)</f>
        <v>2000000</v>
      </c>
      <c r="F94" s="62">
        <f t="shared" si="18"/>
        <v>8000000</v>
      </c>
      <c r="G94" s="63">
        <f t="shared" si="18"/>
        <v>35100000</v>
      </c>
      <c r="H94" s="64">
        <f t="shared" si="18"/>
        <v>112668750</v>
      </c>
      <c r="I94" s="62">
        <f t="shared" si="18"/>
        <v>395767253</v>
      </c>
      <c r="J94" s="63">
        <f t="shared" si="18"/>
        <v>2495937906</v>
      </c>
      <c r="K94" s="64">
        <f t="shared" si="18"/>
        <v>15106160</v>
      </c>
      <c r="L94" s="62">
        <f t="shared" si="18"/>
        <v>88100000</v>
      </c>
      <c r="M94" s="63">
        <f t="shared" si="18"/>
        <v>426228250</v>
      </c>
      <c r="N94" s="219" t="s">
        <v>99</v>
      </c>
      <c r="P94" s="17"/>
      <c r="Q94" s="17"/>
      <c r="R94" s="18"/>
    </row>
    <row r="95" spans="1:18" ht="16.5" thickBot="1" x14ac:dyDescent="0.25">
      <c r="B95" s="329" t="s">
        <v>129</v>
      </c>
      <c r="C95" s="330"/>
      <c r="D95" s="471"/>
      <c r="E95" s="160">
        <f>SUM(E12,E18,E91,E94)</f>
        <v>45673600</v>
      </c>
      <c r="F95" s="160">
        <f t="shared" ref="F95:M95" si="19">SUM(F12,F18,F91,F94)</f>
        <v>45673600</v>
      </c>
      <c r="G95" s="160">
        <f t="shared" si="19"/>
        <v>45673600</v>
      </c>
      <c r="H95" s="150">
        <f t="shared" si="19"/>
        <v>2538269349.5</v>
      </c>
      <c r="I95" s="151">
        <f t="shared" si="19"/>
        <v>2538269350</v>
      </c>
      <c r="J95" s="152">
        <f t="shared" si="19"/>
        <v>2538269350</v>
      </c>
      <c r="K95" s="150">
        <f t="shared" si="19"/>
        <v>351176570.5</v>
      </c>
      <c r="L95" s="151">
        <f t="shared" si="19"/>
        <v>351176571</v>
      </c>
      <c r="M95" s="152">
        <f t="shared" si="19"/>
        <v>351176571</v>
      </c>
      <c r="N95" s="219" t="s">
        <v>99</v>
      </c>
      <c r="P95" s="17"/>
      <c r="Q95" s="17"/>
      <c r="R95" s="18"/>
    </row>
    <row r="96" spans="1:18" ht="12" customHeight="1" x14ac:dyDescent="0.2">
      <c r="A96" s="103"/>
      <c r="B96" s="331" t="s">
        <v>130</v>
      </c>
      <c r="C96" s="334" t="s">
        <v>131</v>
      </c>
      <c r="D96" s="472"/>
      <c r="E96" s="32">
        <v>-4750000</v>
      </c>
      <c r="F96" s="32">
        <v>-3750000</v>
      </c>
      <c r="G96" s="32">
        <v>0</v>
      </c>
      <c r="H96" s="31">
        <v>0</v>
      </c>
      <c r="I96" s="32">
        <v>0</v>
      </c>
      <c r="J96" s="33">
        <v>0</v>
      </c>
      <c r="K96" s="31">
        <v>-33750000</v>
      </c>
      <c r="L96" s="32">
        <v>-27500000</v>
      </c>
      <c r="M96" s="33">
        <v>0</v>
      </c>
      <c r="N96" s="130"/>
      <c r="P96" s="17"/>
      <c r="Q96" s="17"/>
      <c r="R96" s="18"/>
    </row>
    <row r="97" spans="1:18" ht="12" customHeight="1" x14ac:dyDescent="0.2">
      <c r="A97" s="113"/>
      <c r="B97" s="332"/>
      <c r="C97" s="309" t="s">
        <v>72</v>
      </c>
      <c r="D97" s="473"/>
      <c r="E97" s="20">
        <v>-250000</v>
      </c>
      <c r="F97" s="20">
        <v>-1250000</v>
      </c>
      <c r="G97" s="20">
        <v>-5000000</v>
      </c>
      <c r="H97" s="19">
        <v>0</v>
      </c>
      <c r="I97" s="20">
        <v>0</v>
      </c>
      <c r="J97" s="21">
        <v>0</v>
      </c>
      <c r="K97" s="19">
        <v>-1250000</v>
      </c>
      <c r="L97" s="20">
        <v>-7500000</v>
      </c>
      <c r="M97" s="21">
        <v>-35000000</v>
      </c>
      <c r="N97" s="130"/>
      <c r="P97" s="17"/>
      <c r="Q97" s="17"/>
      <c r="R97" s="18"/>
    </row>
    <row r="98" spans="1:18" ht="12" customHeight="1" x14ac:dyDescent="0.2">
      <c r="A98" s="113"/>
      <c r="B98" s="332"/>
      <c r="C98" s="309" t="s">
        <v>73</v>
      </c>
      <c r="D98" s="473"/>
      <c r="E98" s="20">
        <v>-50000</v>
      </c>
      <c r="F98" s="20">
        <v>-250000</v>
      </c>
      <c r="G98" s="20">
        <v>-1250000</v>
      </c>
      <c r="H98" s="19">
        <v>0</v>
      </c>
      <c r="I98" s="20">
        <v>0</v>
      </c>
      <c r="J98" s="21">
        <v>0</v>
      </c>
      <c r="K98" s="19">
        <v>-250000</v>
      </c>
      <c r="L98" s="20">
        <v>-1250000</v>
      </c>
      <c r="M98" s="21">
        <v>-7500000</v>
      </c>
      <c r="N98" s="130"/>
      <c r="P98" s="17"/>
      <c r="Q98" s="17"/>
      <c r="R98" s="18"/>
    </row>
    <row r="99" spans="1:18" ht="12" customHeight="1" x14ac:dyDescent="0.2">
      <c r="A99" s="113"/>
      <c r="B99" s="332"/>
      <c r="C99" s="336" t="s">
        <v>132</v>
      </c>
      <c r="D99" s="474"/>
      <c r="E99" s="20">
        <v>0</v>
      </c>
      <c r="F99" s="20">
        <v>0</v>
      </c>
      <c r="G99" s="20">
        <v>0</v>
      </c>
      <c r="H99" s="19">
        <v>0</v>
      </c>
      <c r="I99" s="20">
        <v>0</v>
      </c>
      <c r="J99" s="21">
        <v>0</v>
      </c>
      <c r="K99" s="19">
        <v>0</v>
      </c>
      <c r="L99" s="20">
        <v>0</v>
      </c>
      <c r="M99" s="21">
        <v>0</v>
      </c>
      <c r="N99" s="130"/>
      <c r="P99" s="17"/>
      <c r="Q99" s="17"/>
      <c r="R99" s="18"/>
    </row>
    <row r="100" spans="1:18" ht="12" customHeight="1" x14ac:dyDescent="0.2">
      <c r="A100" s="113"/>
      <c r="B100" s="332"/>
      <c r="C100" s="158" t="s">
        <v>133</v>
      </c>
      <c r="D100" s="159"/>
      <c r="E100" s="37">
        <f>SUM(E97:E98)</f>
        <v>-300000</v>
      </c>
      <c r="F100" s="37">
        <f t="shared" ref="F100:G100" si="20">SUM(F97:F98)</f>
        <v>-1500000</v>
      </c>
      <c r="G100" s="37">
        <f t="shared" si="20"/>
        <v>-6250000</v>
      </c>
      <c r="H100" s="36">
        <f>SUM(H97:H98)</f>
        <v>0</v>
      </c>
      <c r="I100" s="37">
        <f t="shared" ref="I100:J100" si="21">SUM(I97:I98)</f>
        <v>0</v>
      </c>
      <c r="J100" s="38">
        <f t="shared" si="21"/>
        <v>0</v>
      </c>
      <c r="K100" s="36">
        <f>SUM(K97:K98)</f>
        <v>-1500000</v>
      </c>
      <c r="L100" s="37">
        <f t="shared" ref="L100:M100" si="22">SUM(L97:L98)</f>
        <v>-8750000</v>
      </c>
      <c r="M100" s="38">
        <f t="shared" si="22"/>
        <v>-42500000</v>
      </c>
      <c r="N100" s="219" t="s">
        <v>99</v>
      </c>
      <c r="P100" s="17"/>
      <c r="Q100" s="17"/>
      <c r="R100" s="18"/>
    </row>
    <row r="101" spans="1:18" ht="12" customHeight="1" x14ac:dyDescent="0.2">
      <c r="A101" s="113"/>
      <c r="B101" s="332"/>
      <c r="C101" s="323" t="s">
        <v>134</v>
      </c>
      <c r="D101" s="475"/>
      <c r="E101" s="20">
        <v>50000</v>
      </c>
      <c r="F101" s="20">
        <v>250000</v>
      </c>
      <c r="G101" s="20">
        <v>1250000</v>
      </c>
      <c r="H101" s="19">
        <v>0</v>
      </c>
      <c r="I101" s="20">
        <v>0</v>
      </c>
      <c r="J101" s="21">
        <v>0</v>
      </c>
      <c r="K101" s="19">
        <v>250000</v>
      </c>
      <c r="L101" s="20">
        <v>1250000</v>
      </c>
      <c r="M101" s="21">
        <v>7500000</v>
      </c>
      <c r="N101" s="130"/>
      <c r="P101" s="17"/>
      <c r="Q101" s="17"/>
      <c r="R101" s="18"/>
    </row>
    <row r="102" spans="1:18" ht="12" customHeight="1" x14ac:dyDescent="0.2">
      <c r="A102" s="113"/>
      <c r="B102" s="332"/>
      <c r="C102" s="323" t="s">
        <v>74</v>
      </c>
      <c r="D102" s="475"/>
      <c r="E102" s="20">
        <v>0</v>
      </c>
      <c r="F102" s="20">
        <v>0</v>
      </c>
      <c r="G102" s="20">
        <v>0</v>
      </c>
      <c r="H102" s="19">
        <v>0</v>
      </c>
      <c r="I102" s="20">
        <v>0</v>
      </c>
      <c r="J102" s="21">
        <v>0</v>
      </c>
      <c r="K102" s="19">
        <v>0</v>
      </c>
      <c r="L102" s="20">
        <v>0</v>
      </c>
      <c r="M102" s="21">
        <v>0</v>
      </c>
      <c r="N102" s="130"/>
      <c r="P102" s="17"/>
      <c r="Q102" s="17"/>
      <c r="R102" s="18"/>
    </row>
    <row r="103" spans="1:18" ht="12" customHeight="1" thickBot="1" x14ac:dyDescent="0.25">
      <c r="A103" s="113"/>
      <c r="B103" s="333"/>
      <c r="C103" s="325" t="s">
        <v>135</v>
      </c>
      <c r="D103" s="476"/>
      <c r="E103" s="28">
        <f t="shared" ref="E103:M103" si="23">SUM(E96,E100,E101,E102)</f>
        <v>-5000000</v>
      </c>
      <c r="F103" s="28">
        <f t="shared" si="23"/>
        <v>-5000000</v>
      </c>
      <c r="G103" s="28">
        <f t="shared" si="23"/>
        <v>-5000000</v>
      </c>
      <c r="H103" s="29">
        <f t="shared" si="23"/>
        <v>0</v>
      </c>
      <c r="I103" s="28">
        <f t="shared" si="23"/>
        <v>0</v>
      </c>
      <c r="J103" s="30">
        <f t="shared" si="23"/>
        <v>0</v>
      </c>
      <c r="K103" s="29">
        <f t="shared" si="23"/>
        <v>-35000000</v>
      </c>
      <c r="L103" s="28">
        <f t="shared" si="23"/>
        <v>-35000000</v>
      </c>
      <c r="M103" s="30">
        <f t="shared" si="23"/>
        <v>-35000000</v>
      </c>
      <c r="N103" s="219" t="s">
        <v>99</v>
      </c>
      <c r="P103" s="17"/>
      <c r="Q103" s="17"/>
      <c r="R103" s="18"/>
    </row>
    <row r="104" spans="1:18" ht="16.5" thickBot="1" x14ac:dyDescent="0.25">
      <c r="B104" s="327" t="s">
        <v>136</v>
      </c>
      <c r="C104" s="328"/>
      <c r="D104" s="470"/>
      <c r="E104" s="149">
        <f>E95-E103</f>
        <v>50673600</v>
      </c>
      <c r="F104" s="149">
        <f t="shared" ref="F104:M104" si="24">F95-F103</f>
        <v>50673600</v>
      </c>
      <c r="G104" s="149">
        <f t="shared" si="24"/>
        <v>50673600</v>
      </c>
      <c r="H104" s="150">
        <f t="shared" si="24"/>
        <v>2538269349.5</v>
      </c>
      <c r="I104" s="151">
        <f t="shared" si="24"/>
        <v>2538269350</v>
      </c>
      <c r="J104" s="152">
        <f t="shared" si="24"/>
        <v>2538269350</v>
      </c>
      <c r="K104" s="153">
        <f t="shared" si="24"/>
        <v>386176570.5</v>
      </c>
      <c r="L104" s="149">
        <f t="shared" si="24"/>
        <v>386176571</v>
      </c>
      <c r="M104" s="154">
        <f t="shared" si="24"/>
        <v>386176571</v>
      </c>
      <c r="N104" s="219" t="s">
        <v>99</v>
      </c>
      <c r="P104" s="17"/>
      <c r="Q104" s="17"/>
      <c r="R104" s="18"/>
    </row>
    <row r="105" spans="1:18" ht="12.75" x14ac:dyDescent="0.2">
      <c r="B105" s="157"/>
      <c r="C105" s="157"/>
      <c r="D105" s="157"/>
      <c r="E105" s="70"/>
      <c r="F105" s="70"/>
      <c r="G105" s="70"/>
      <c r="H105" s="70"/>
      <c r="I105" s="70"/>
      <c r="J105" s="70"/>
      <c r="K105" s="70"/>
      <c r="L105" s="70"/>
      <c r="M105" s="70"/>
      <c r="N105" s="130"/>
      <c r="P105" s="65"/>
      <c r="Q105" s="65"/>
      <c r="R105" s="65"/>
    </row>
    <row r="106" spans="1:18" ht="13.5" thickBot="1" x14ac:dyDescent="0.25">
      <c r="B106" s="157"/>
      <c r="C106" s="157"/>
      <c r="D106" s="157"/>
      <c r="E106" s="70"/>
      <c r="F106" s="70"/>
      <c r="G106" s="70"/>
      <c r="H106" s="70"/>
      <c r="I106" s="70"/>
      <c r="J106" s="70"/>
      <c r="K106" s="70"/>
      <c r="L106" s="70"/>
      <c r="M106" s="70"/>
      <c r="N106" s="130"/>
      <c r="P106" s="65"/>
      <c r="Q106" s="65"/>
      <c r="R106" s="65"/>
    </row>
    <row r="107" spans="1:18" s="15" customFormat="1" ht="13.5" thickBot="1" x14ac:dyDescent="0.3">
      <c r="A107" s="114"/>
      <c r="B107" s="298" t="s">
        <v>75</v>
      </c>
      <c r="C107" s="299"/>
      <c r="D107" s="300"/>
      <c r="E107" s="317" t="str">
        <f>E11</f>
        <v>LP #5's Allocation of Total Fund</v>
      </c>
      <c r="F107" s="317"/>
      <c r="G107" s="318"/>
      <c r="H107" s="316" t="str">
        <f>H11</f>
        <v>Total Fund (incl. GP Allocation)</v>
      </c>
      <c r="I107" s="317"/>
      <c r="J107" s="318"/>
      <c r="K107" s="316" t="str">
        <f>K11</f>
        <v>GP's Allocation of Total Fund</v>
      </c>
      <c r="L107" s="317"/>
      <c r="M107" s="318"/>
      <c r="N107" s="130"/>
      <c r="O107" s="14"/>
      <c r="P107" s="66"/>
      <c r="Q107" s="66"/>
      <c r="R107" s="67"/>
    </row>
    <row r="108" spans="1:18" ht="12.75" x14ac:dyDescent="0.2">
      <c r="A108" s="114"/>
      <c r="B108" s="319" t="s">
        <v>76</v>
      </c>
      <c r="C108" s="320"/>
      <c r="D108" s="320"/>
      <c r="E108" s="145">
        <v>50000000</v>
      </c>
      <c r="F108" s="68">
        <f>E108</f>
        <v>50000000</v>
      </c>
      <c r="G108" s="69">
        <f>E108</f>
        <v>50000000</v>
      </c>
      <c r="H108" s="145">
        <v>2503750000</v>
      </c>
      <c r="I108" s="68">
        <f>H108</f>
        <v>2503750000</v>
      </c>
      <c r="J108" s="69">
        <f>H108</f>
        <v>2503750000</v>
      </c>
      <c r="K108" s="145">
        <v>3750000</v>
      </c>
      <c r="L108" s="68">
        <f>K108</f>
        <v>3750000</v>
      </c>
      <c r="M108" s="69">
        <f>K108</f>
        <v>3750000</v>
      </c>
      <c r="N108" s="219" t="s">
        <v>99</v>
      </c>
    </row>
    <row r="109" spans="1:18" ht="12.75" x14ac:dyDescent="0.2">
      <c r="A109" s="114"/>
      <c r="B109" s="321" t="s">
        <v>77</v>
      </c>
      <c r="C109" s="322"/>
      <c r="D109" s="322"/>
      <c r="E109" s="161">
        <v>18500000</v>
      </c>
      <c r="F109" s="162">
        <v>23500000</v>
      </c>
      <c r="G109" s="163">
        <f>E108</f>
        <v>50000000</v>
      </c>
      <c r="H109" s="161">
        <v>926387500</v>
      </c>
      <c r="I109" s="162">
        <v>1176762500</v>
      </c>
      <c r="J109" s="163">
        <f>H108</f>
        <v>2503750000</v>
      </c>
      <c r="K109" s="161">
        <v>1387500</v>
      </c>
      <c r="L109" s="162">
        <v>1762499.9999999998</v>
      </c>
      <c r="M109" s="163">
        <f>K108</f>
        <v>3750000</v>
      </c>
      <c r="N109" s="219" t="s">
        <v>99</v>
      </c>
    </row>
    <row r="110" spans="1:18" x14ac:dyDescent="0.2">
      <c r="A110" s="114"/>
      <c r="B110" s="309" t="s">
        <v>78</v>
      </c>
      <c r="C110" s="310"/>
      <c r="D110" s="310"/>
      <c r="E110" s="19">
        <v>0</v>
      </c>
      <c r="F110" s="20">
        <v>-5000000</v>
      </c>
      <c r="G110" s="21">
        <v>-35000000</v>
      </c>
      <c r="H110" s="19">
        <v>0</v>
      </c>
      <c r="I110" s="20">
        <v>-250375000</v>
      </c>
      <c r="J110" s="21">
        <v>-1752625000</v>
      </c>
      <c r="K110" s="19">
        <v>0</v>
      </c>
      <c r="L110" s="20">
        <v>-375000</v>
      </c>
      <c r="M110" s="21">
        <v>-2625000</v>
      </c>
      <c r="N110" s="130"/>
    </row>
    <row r="111" spans="1:18" x14ac:dyDescent="0.2">
      <c r="A111" s="114"/>
      <c r="B111" s="309" t="s">
        <v>79</v>
      </c>
      <c r="C111" s="310"/>
      <c r="D111" s="310"/>
      <c r="E111" s="19">
        <v>0</v>
      </c>
      <c r="F111" s="20">
        <v>0</v>
      </c>
      <c r="G111" s="21">
        <v>4000000</v>
      </c>
      <c r="H111" s="19">
        <v>0</v>
      </c>
      <c r="I111" s="20">
        <v>0</v>
      </c>
      <c r="J111" s="21">
        <v>200300000</v>
      </c>
      <c r="K111" s="19">
        <v>0</v>
      </c>
      <c r="L111" s="20">
        <v>0</v>
      </c>
      <c r="M111" s="21">
        <v>300000</v>
      </c>
      <c r="N111" s="130"/>
    </row>
    <row r="112" spans="1:18" x14ac:dyDescent="0.2">
      <c r="A112" s="114"/>
      <c r="B112" s="309" t="s">
        <v>80</v>
      </c>
      <c r="C112" s="310"/>
      <c r="D112" s="310"/>
      <c r="E112" s="19">
        <v>0</v>
      </c>
      <c r="F112" s="20">
        <v>0</v>
      </c>
      <c r="G112" s="21">
        <v>0</v>
      </c>
      <c r="H112" s="19">
        <v>0</v>
      </c>
      <c r="I112" s="20">
        <v>0</v>
      </c>
      <c r="J112" s="21">
        <v>0</v>
      </c>
      <c r="K112" s="19">
        <v>0</v>
      </c>
      <c r="L112" s="20">
        <v>0</v>
      </c>
      <c r="M112" s="21">
        <v>0</v>
      </c>
      <c r="N112" s="130"/>
    </row>
    <row r="113" spans="1:15" x14ac:dyDescent="0.2">
      <c r="A113" s="114"/>
      <c r="B113" s="309" t="s">
        <v>81</v>
      </c>
      <c r="C113" s="310"/>
      <c r="D113" s="310"/>
      <c r="E113" s="19">
        <v>0</v>
      </c>
      <c r="F113" s="20">
        <v>0</v>
      </c>
      <c r="G113" s="21">
        <v>-500000</v>
      </c>
      <c r="H113" s="19">
        <v>0</v>
      </c>
      <c r="I113" s="20">
        <v>0</v>
      </c>
      <c r="J113" s="21">
        <v>-25037500</v>
      </c>
      <c r="K113" s="19">
        <v>0</v>
      </c>
      <c r="L113" s="20">
        <v>0</v>
      </c>
      <c r="M113" s="21">
        <v>-37500</v>
      </c>
      <c r="N113" s="130"/>
    </row>
    <row r="114" spans="1:15" ht="13.5" thickBot="1" x14ac:dyDescent="0.25">
      <c r="A114" s="114"/>
      <c r="B114" s="311" t="s">
        <v>82</v>
      </c>
      <c r="C114" s="312"/>
      <c r="D114" s="312"/>
      <c r="E114" s="73">
        <f t="shared" ref="E114:M114" si="25">SUM(E109:E113)</f>
        <v>18500000</v>
      </c>
      <c r="F114" s="71">
        <f t="shared" si="25"/>
        <v>18500000</v>
      </c>
      <c r="G114" s="72">
        <f t="shared" si="25"/>
        <v>18500000</v>
      </c>
      <c r="H114" s="73">
        <f t="shared" si="25"/>
        <v>926387500</v>
      </c>
      <c r="I114" s="71">
        <f t="shared" si="25"/>
        <v>926387500</v>
      </c>
      <c r="J114" s="72">
        <f t="shared" si="25"/>
        <v>926387500</v>
      </c>
      <c r="K114" s="73">
        <f t="shared" si="25"/>
        <v>1387500</v>
      </c>
      <c r="L114" s="71">
        <f t="shared" si="25"/>
        <v>1387499.9999999998</v>
      </c>
      <c r="M114" s="72">
        <f t="shared" si="25"/>
        <v>1387500</v>
      </c>
      <c r="N114" s="219" t="s">
        <v>99</v>
      </c>
    </row>
    <row r="115" spans="1:15" s="75" customFormat="1" ht="12.75" x14ac:dyDescent="0.25">
      <c r="A115" s="115"/>
      <c r="B115" s="125"/>
      <c r="C115" s="125"/>
      <c r="D115" s="125"/>
      <c r="E115" s="126"/>
      <c r="F115" s="126"/>
      <c r="G115" s="126"/>
      <c r="H115" s="127"/>
      <c r="I115" s="127"/>
      <c r="J115" s="127"/>
      <c r="K115" s="128"/>
      <c r="L115" s="128"/>
      <c r="M115" s="128"/>
      <c r="N115" s="131"/>
      <c r="O115" s="74"/>
    </row>
    <row r="116" spans="1:15" ht="14.1" customHeight="1" x14ac:dyDescent="0.2">
      <c r="B116" s="129"/>
      <c r="C116" s="129"/>
      <c r="D116" s="129"/>
      <c r="E116" s="313"/>
      <c r="F116" s="313"/>
      <c r="G116" s="313"/>
      <c r="H116" s="313"/>
      <c r="I116" s="313"/>
      <c r="J116" s="313"/>
      <c r="K116" s="313"/>
      <c r="L116" s="313"/>
      <c r="M116" s="313"/>
      <c r="N116" s="314"/>
    </row>
    <row r="117" spans="1:15" ht="15" thickBot="1" x14ac:dyDescent="0.25">
      <c r="B117" s="315" t="s">
        <v>137</v>
      </c>
      <c r="C117" s="315"/>
      <c r="D117" s="315"/>
      <c r="E117" s="315"/>
      <c r="F117" s="315"/>
      <c r="G117" s="315"/>
      <c r="H117" s="315"/>
      <c r="I117" s="315"/>
      <c r="J117" s="315"/>
      <c r="K117" s="315"/>
      <c r="L117" s="315"/>
      <c r="M117" s="315"/>
      <c r="N117" s="314"/>
    </row>
    <row r="118" spans="1:15" s="77" customFormat="1" ht="39.950000000000003" customHeight="1" thickBot="1" x14ac:dyDescent="0.25">
      <c r="A118" s="103"/>
      <c r="B118" s="298" t="s">
        <v>83</v>
      </c>
      <c r="C118" s="299"/>
      <c r="D118" s="300"/>
      <c r="E118" s="469" t="s">
        <v>9</v>
      </c>
      <c r="F118" s="301"/>
      <c r="G118" s="302"/>
      <c r="H118" s="303" t="s">
        <v>84</v>
      </c>
      <c r="I118" s="304"/>
      <c r="J118" s="305"/>
      <c r="K118" s="303" t="s">
        <v>85</v>
      </c>
      <c r="L118" s="304"/>
      <c r="M118" s="305"/>
      <c r="N118" s="131"/>
      <c r="O118" s="76"/>
    </row>
    <row r="119" spans="1:15" x14ac:dyDescent="0.2">
      <c r="A119" s="116"/>
      <c r="B119" s="306" t="s">
        <v>138</v>
      </c>
      <c r="C119" s="307"/>
      <c r="D119" s="308"/>
      <c r="E119" s="78">
        <v>20000</v>
      </c>
      <c r="F119" s="56">
        <v>90000</v>
      </c>
      <c r="G119" s="57">
        <v>231260</v>
      </c>
      <c r="H119" s="78">
        <v>625000</v>
      </c>
      <c r="I119" s="56">
        <v>2500000</v>
      </c>
      <c r="J119" s="57">
        <v>11328125</v>
      </c>
      <c r="K119" s="78">
        <v>156250</v>
      </c>
      <c r="L119" s="56">
        <v>625000</v>
      </c>
      <c r="M119" s="57">
        <v>2832031</v>
      </c>
      <c r="N119" s="130"/>
    </row>
    <row r="120" spans="1:15" x14ac:dyDescent="0.2">
      <c r="A120" s="116"/>
      <c r="B120" s="295" t="s">
        <v>86</v>
      </c>
      <c r="C120" s="296"/>
      <c r="D120" s="297"/>
      <c r="E120" s="78">
        <v>10000</v>
      </c>
      <c r="F120" s="56">
        <v>40000</v>
      </c>
      <c r="G120" s="57">
        <v>171260</v>
      </c>
      <c r="H120" s="78">
        <v>400000</v>
      </c>
      <c r="I120" s="56">
        <v>2000000</v>
      </c>
      <c r="J120" s="57">
        <v>10000000</v>
      </c>
      <c r="K120" s="78">
        <v>100000</v>
      </c>
      <c r="L120" s="56">
        <v>500000</v>
      </c>
      <c r="M120" s="57">
        <v>2500000</v>
      </c>
      <c r="N120" s="130"/>
    </row>
    <row r="121" spans="1:15" x14ac:dyDescent="0.2">
      <c r="A121" s="116"/>
      <c r="B121" s="295" t="s">
        <v>87</v>
      </c>
      <c r="C121" s="296"/>
      <c r="D121" s="297"/>
      <c r="E121" s="78">
        <v>5000</v>
      </c>
      <c r="F121" s="56">
        <v>5000</v>
      </c>
      <c r="G121" s="57">
        <v>332520</v>
      </c>
      <c r="H121" s="78">
        <v>487500</v>
      </c>
      <c r="I121" s="56">
        <v>1750000</v>
      </c>
      <c r="J121" s="57">
        <v>7570806</v>
      </c>
      <c r="K121" s="78">
        <v>121875</v>
      </c>
      <c r="L121" s="56">
        <v>437500</v>
      </c>
      <c r="M121" s="57">
        <v>1865234</v>
      </c>
      <c r="N121" s="130"/>
    </row>
    <row r="122" spans="1:15" x14ac:dyDescent="0.2">
      <c r="A122" s="116"/>
      <c r="B122" s="295" t="s">
        <v>88</v>
      </c>
      <c r="C122" s="296"/>
      <c r="D122" s="297"/>
      <c r="E122" s="78">
        <v>600</v>
      </c>
      <c r="F122" s="56">
        <v>2500</v>
      </c>
      <c r="G122" s="57">
        <v>37500</v>
      </c>
      <c r="H122" s="78">
        <v>30000</v>
      </c>
      <c r="I122" s="56">
        <v>875000</v>
      </c>
      <c r="J122" s="57">
        <v>6875000</v>
      </c>
      <c r="K122" s="78">
        <v>6600</v>
      </c>
      <c r="L122" s="56">
        <v>192500</v>
      </c>
      <c r="M122" s="57">
        <v>1512500</v>
      </c>
      <c r="N122" s="130"/>
    </row>
    <row r="123" spans="1:15" x14ac:dyDescent="0.2">
      <c r="A123" s="116"/>
      <c r="B123" s="295" t="s">
        <v>89</v>
      </c>
      <c r="C123" s="296"/>
      <c r="D123" s="297"/>
      <c r="E123" s="78">
        <v>30000</v>
      </c>
      <c r="F123" s="56">
        <v>135000</v>
      </c>
      <c r="G123" s="57">
        <v>675000</v>
      </c>
      <c r="H123" s="78">
        <v>1500000</v>
      </c>
      <c r="I123" s="56">
        <v>6900000</v>
      </c>
      <c r="J123" s="57">
        <v>34000000</v>
      </c>
      <c r="K123" s="78">
        <v>375000</v>
      </c>
      <c r="L123" s="56">
        <v>1725000</v>
      </c>
      <c r="M123" s="57">
        <v>8500000</v>
      </c>
      <c r="N123" s="130"/>
    </row>
    <row r="124" spans="1:15" x14ac:dyDescent="0.2">
      <c r="A124" s="116"/>
      <c r="B124" s="295" t="s">
        <v>90</v>
      </c>
      <c r="C124" s="296"/>
      <c r="D124" s="297"/>
      <c r="E124" s="78">
        <v>15000</v>
      </c>
      <c r="F124" s="56">
        <v>68000</v>
      </c>
      <c r="G124" s="57">
        <v>335000</v>
      </c>
      <c r="H124" s="78">
        <v>750000</v>
      </c>
      <c r="I124" s="56">
        <v>3450000</v>
      </c>
      <c r="J124" s="57">
        <v>16500000</v>
      </c>
      <c r="K124" s="78">
        <v>187500</v>
      </c>
      <c r="L124" s="56">
        <v>862500</v>
      </c>
      <c r="M124" s="57">
        <v>4125000</v>
      </c>
      <c r="N124" s="130"/>
    </row>
    <row r="125" spans="1:15" x14ac:dyDescent="0.2">
      <c r="A125" s="116"/>
      <c r="B125" s="295" t="s">
        <v>91</v>
      </c>
      <c r="C125" s="296"/>
      <c r="D125" s="297"/>
      <c r="E125" s="78">
        <v>0</v>
      </c>
      <c r="F125" s="56">
        <v>0</v>
      </c>
      <c r="G125" s="57">
        <v>0</v>
      </c>
      <c r="H125" s="78">
        <v>0</v>
      </c>
      <c r="I125" s="56">
        <v>0</v>
      </c>
      <c r="J125" s="57">
        <v>0</v>
      </c>
      <c r="K125" s="78">
        <v>0</v>
      </c>
      <c r="L125" s="56">
        <v>0</v>
      </c>
      <c r="M125" s="57">
        <v>0</v>
      </c>
      <c r="N125" s="130"/>
    </row>
    <row r="126" spans="1:15" x14ac:dyDescent="0.2">
      <c r="A126" s="116"/>
      <c r="B126" s="295" t="s">
        <v>92</v>
      </c>
      <c r="C126" s="296"/>
      <c r="D126" s="297"/>
      <c r="E126" s="78">
        <v>10000</v>
      </c>
      <c r="F126" s="56">
        <v>25000</v>
      </c>
      <c r="G126" s="57">
        <v>50000</v>
      </c>
      <c r="H126" s="78">
        <v>500000</v>
      </c>
      <c r="I126" s="56">
        <v>1250000</v>
      </c>
      <c r="J126" s="57">
        <v>2500000</v>
      </c>
      <c r="K126" s="78">
        <v>0</v>
      </c>
      <c r="L126" s="56">
        <v>0</v>
      </c>
      <c r="M126" s="57">
        <v>0</v>
      </c>
      <c r="N126" s="130"/>
    </row>
    <row r="127" spans="1:15" ht="13.5" x14ac:dyDescent="0.2">
      <c r="A127" s="116"/>
      <c r="B127" s="280" t="s">
        <v>93</v>
      </c>
      <c r="C127" s="281"/>
      <c r="D127" s="282"/>
      <c r="E127" s="78">
        <v>0</v>
      </c>
      <c r="F127" s="56">
        <v>0</v>
      </c>
      <c r="G127" s="57">
        <v>0</v>
      </c>
      <c r="H127" s="78">
        <v>0</v>
      </c>
      <c r="I127" s="56">
        <v>0</v>
      </c>
      <c r="J127" s="57">
        <v>0</v>
      </c>
      <c r="K127" s="78">
        <v>0</v>
      </c>
      <c r="L127" s="56">
        <v>0</v>
      </c>
      <c r="M127" s="57">
        <v>0</v>
      </c>
      <c r="N127" s="130"/>
    </row>
    <row r="128" spans="1:15" ht="12" customHeight="1" x14ac:dyDescent="0.2">
      <c r="A128" s="103"/>
      <c r="B128" s="283" t="s">
        <v>139</v>
      </c>
      <c r="C128" s="284"/>
      <c r="D128" s="285"/>
      <c r="E128" s="54">
        <v>0</v>
      </c>
      <c r="F128" s="56">
        <v>0</v>
      </c>
      <c r="G128" s="57">
        <v>0</v>
      </c>
      <c r="H128" s="54">
        <v>0</v>
      </c>
      <c r="I128" s="56">
        <v>0</v>
      </c>
      <c r="J128" s="57">
        <v>0</v>
      </c>
      <c r="K128" s="54">
        <v>0</v>
      </c>
      <c r="L128" s="56">
        <v>0</v>
      </c>
      <c r="M128" s="57">
        <v>0</v>
      </c>
      <c r="N128" s="130"/>
    </row>
    <row r="129" spans="1:18" ht="12" customHeight="1" x14ac:dyDescent="0.2">
      <c r="A129" s="103"/>
      <c r="B129" s="286" t="s">
        <v>95</v>
      </c>
      <c r="C129" s="287"/>
      <c r="D129" s="288"/>
      <c r="E129" s="60">
        <f>SUM(E119:E128)</f>
        <v>90600</v>
      </c>
      <c r="F129" s="60">
        <f t="shared" ref="F129:M129" si="26">SUM(F119:F128)</f>
        <v>365500</v>
      </c>
      <c r="G129" s="60">
        <f t="shared" si="26"/>
        <v>1832540</v>
      </c>
      <c r="H129" s="59">
        <f t="shared" si="26"/>
        <v>4292500</v>
      </c>
      <c r="I129" s="60">
        <f t="shared" si="26"/>
        <v>18725000</v>
      </c>
      <c r="J129" s="60">
        <f t="shared" si="26"/>
        <v>88773931</v>
      </c>
      <c r="K129" s="59">
        <f t="shared" si="26"/>
        <v>947225</v>
      </c>
      <c r="L129" s="60">
        <f t="shared" si="26"/>
        <v>4342500</v>
      </c>
      <c r="M129" s="61">
        <f t="shared" si="26"/>
        <v>21334765</v>
      </c>
      <c r="N129" s="219" t="s">
        <v>99</v>
      </c>
    </row>
    <row r="130" spans="1:18" ht="12.6" customHeight="1" thickBot="1" x14ac:dyDescent="0.25">
      <c r="A130" s="116"/>
      <c r="B130" s="289" t="s">
        <v>94</v>
      </c>
      <c r="C130" s="290"/>
      <c r="D130" s="291"/>
      <c r="E130" s="85">
        <v>5000</v>
      </c>
      <c r="F130" s="86">
        <v>15000</v>
      </c>
      <c r="G130" s="87">
        <v>62200</v>
      </c>
      <c r="H130" s="85">
        <v>200000</v>
      </c>
      <c r="I130" s="86">
        <v>600000</v>
      </c>
      <c r="J130" s="87">
        <v>248800</v>
      </c>
      <c r="K130" s="85">
        <v>8000</v>
      </c>
      <c r="L130" s="86">
        <v>19500</v>
      </c>
      <c r="M130" s="87">
        <v>88500</v>
      </c>
      <c r="N130" s="219"/>
    </row>
    <row r="131" spans="1:18" s="15" customFormat="1" ht="13.5" thickBot="1" x14ac:dyDescent="0.3">
      <c r="A131" s="117"/>
      <c r="B131" s="292" t="s">
        <v>140</v>
      </c>
      <c r="C131" s="293"/>
      <c r="D131" s="294"/>
      <c r="E131" s="141">
        <f>SUM(E129:E130)</f>
        <v>95600</v>
      </c>
      <c r="F131" s="142">
        <f t="shared" ref="F131:M131" si="27">SUM(F129:F130)</f>
        <v>380500</v>
      </c>
      <c r="G131" s="142">
        <f t="shared" si="27"/>
        <v>1894740</v>
      </c>
      <c r="H131" s="141">
        <f t="shared" si="27"/>
        <v>4492500</v>
      </c>
      <c r="I131" s="142">
        <f t="shared" si="27"/>
        <v>19325000</v>
      </c>
      <c r="J131" s="142">
        <f t="shared" si="27"/>
        <v>89022731</v>
      </c>
      <c r="K131" s="141">
        <f t="shared" si="27"/>
        <v>955225</v>
      </c>
      <c r="L131" s="142">
        <f t="shared" si="27"/>
        <v>4362000</v>
      </c>
      <c r="M131" s="143">
        <f t="shared" si="27"/>
        <v>21423265</v>
      </c>
      <c r="N131" s="219" t="s">
        <v>99</v>
      </c>
      <c r="O131" s="14"/>
    </row>
    <row r="132" spans="1:18" s="15" customFormat="1" ht="12.75" x14ac:dyDescent="0.25">
      <c r="A132" s="104"/>
      <c r="B132" s="157"/>
      <c r="C132" s="157"/>
      <c r="D132" s="157"/>
      <c r="E132" s="70"/>
      <c r="F132" s="70"/>
      <c r="G132" s="70"/>
      <c r="H132" s="70"/>
      <c r="I132" s="70"/>
      <c r="J132" s="104"/>
      <c r="K132" s="70"/>
      <c r="L132" s="70"/>
      <c r="M132" s="70"/>
      <c r="N132" s="130"/>
      <c r="O132" s="14"/>
    </row>
    <row r="133" spans="1:18" s="15" customFormat="1" x14ac:dyDescent="0.2">
      <c r="A133" s="104"/>
      <c r="B133" s="275" t="s">
        <v>141</v>
      </c>
      <c r="C133" s="275"/>
      <c r="D133" s="275"/>
      <c r="E133" s="275"/>
      <c r="F133" s="275"/>
      <c r="G133" s="275"/>
      <c r="H133" s="275"/>
      <c r="I133" s="275"/>
      <c r="J133" s="275"/>
      <c r="K133" s="275"/>
      <c r="L133" s="275"/>
      <c r="M133" s="275"/>
      <c r="N133" s="130"/>
      <c r="O133" s="14"/>
    </row>
    <row r="134" spans="1:18" x14ac:dyDescent="0.2">
      <c r="A134" s="115"/>
      <c r="B134" s="275" t="s">
        <v>142</v>
      </c>
      <c r="C134" s="275"/>
      <c r="D134" s="275"/>
      <c r="E134" s="275"/>
      <c r="F134" s="275"/>
      <c r="G134" s="275"/>
      <c r="H134" s="275"/>
      <c r="I134" s="275"/>
      <c r="J134" s="275"/>
      <c r="K134" s="275"/>
      <c r="L134" s="275"/>
      <c r="M134" s="275"/>
      <c r="N134" s="130"/>
      <c r="O134" s="14"/>
    </row>
    <row r="135" spans="1:18" s="81" customFormat="1" x14ac:dyDescent="0.2">
      <c r="A135" s="104"/>
      <c r="B135" s="275" t="s">
        <v>143</v>
      </c>
      <c r="C135" s="275"/>
      <c r="D135" s="275"/>
      <c r="E135" s="275"/>
      <c r="F135" s="275"/>
      <c r="G135" s="275"/>
      <c r="H135" s="275"/>
      <c r="I135" s="275"/>
      <c r="J135" s="275"/>
      <c r="K135" s="275"/>
      <c r="L135" s="275"/>
      <c r="M135" s="275"/>
      <c r="N135" s="132"/>
      <c r="O135" s="79"/>
    </row>
    <row r="136" spans="1:18" s="80" customFormat="1" ht="41.25" customHeight="1" x14ac:dyDescent="0.2">
      <c r="A136" s="102"/>
      <c r="B136" s="276" t="s">
        <v>144</v>
      </c>
      <c r="C136" s="276"/>
      <c r="D136" s="276"/>
      <c r="E136" s="276"/>
      <c r="F136" s="276"/>
      <c r="G136" s="276"/>
      <c r="H136" s="276"/>
      <c r="I136" s="276"/>
      <c r="J136" s="276"/>
      <c r="K136" s="276"/>
      <c r="L136" s="276"/>
      <c r="M136" s="276"/>
      <c r="N136" s="132"/>
      <c r="O136" s="82"/>
    </row>
    <row r="137" spans="1:18" s="80" customFormat="1" x14ac:dyDescent="0.2">
      <c r="A137" s="102"/>
      <c r="B137" s="275" t="s">
        <v>145</v>
      </c>
      <c r="C137" s="275"/>
      <c r="D137" s="275"/>
      <c r="E137" s="275"/>
      <c r="F137" s="275"/>
      <c r="G137" s="275"/>
      <c r="H137" s="275"/>
      <c r="I137" s="275"/>
      <c r="J137" s="275"/>
      <c r="K137" s="275"/>
      <c r="L137" s="275"/>
      <c r="M137" s="275"/>
      <c r="N137" s="132"/>
      <c r="O137" s="82"/>
    </row>
    <row r="138" spans="1:18" x14ac:dyDescent="0.2">
      <c r="B138" s="102"/>
      <c r="C138" s="102"/>
      <c r="D138" s="102"/>
      <c r="E138" s="102"/>
      <c r="F138" s="102"/>
      <c r="G138" s="102"/>
      <c r="H138" s="102"/>
      <c r="I138" s="102"/>
      <c r="J138" s="102"/>
      <c r="K138" s="102"/>
      <c r="L138" s="102"/>
      <c r="M138" s="102"/>
      <c r="N138" s="130"/>
    </row>
    <row r="139" spans="1:18" x14ac:dyDescent="0.2">
      <c r="B139" s="102"/>
      <c r="C139" s="102"/>
      <c r="D139" s="102"/>
      <c r="E139" s="102"/>
      <c r="F139" s="102"/>
      <c r="G139" s="102"/>
      <c r="H139" s="102"/>
      <c r="I139" s="102"/>
      <c r="J139" s="102"/>
      <c r="K139" s="102"/>
      <c r="L139" s="102"/>
      <c r="M139" s="102"/>
      <c r="N139" s="130"/>
    </row>
    <row r="140" spans="1:18" s="2" customFormat="1" ht="12.75" thickBot="1" x14ac:dyDescent="0.25">
      <c r="A140" s="102"/>
      <c r="B140" s="102"/>
      <c r="C140" s="102"/>
      <c r="D140" s="102"/>
      <c r="E140" s="102"/>
      <c r="F140" s="102"/>
      <c r="G140" s="102"/>
      <c r="H140" s="102"/>
      <c r="I140" s="102"/>
      <c r="J140" s="102"/>
      <c r="K140" s="102"/>
      <c r="L140" s="102"/>
      <c r="M140" s="102"/>
      <c r="N140" s="130"/>
      <c r="P140" s="1"/>
      <c r="Q140" s="1"/>
      <c r="R140" s="1"/>
    </row>
    <row r="141" spans="1:18" s="2" customFormat="1" x14ac:dyDescent="0.2">
      <c r="A141" s="102"/>
      <c r="B141" s="277" t="s">
        <v>146</v>
      </c>
      <c r="C141" s="278"/>
      <c r="D141" s="278"/>
      <c r="E141" s="278"/>
      <c r="F141" s="278"/>
      <c r="G141" s="278"/>
      <c r="H141" s="278"/>
      <c r="I141" s="278"/>
      <c r="J141" s="278"/>
      <c r="K141" s="278"/>
      <c r="L141" s="278"/>
      <c r="M141" s="279"/>
      <c r="N141" s="130"/>
      <c r="P141" s="1"/>
      <c r="Q141" s="1"/>
      <c r="R141" s="1"/>
    </row>
    <row r="142" spans="1:18" s="2" customFormat="1" x14ac:dyDescent="0.2">
      <c r="A142" s="102"/>
      <c r="B142" s="269"/>
      <c r="C142" s="270"/>
      <c r="D142" s="270"/>
      <c r="E142" s="270"/>
      <c r="F142" s="270"/>
      <c r="G142" s="270"/>
      <c r="H142" s="270"/>
      <c r="I142" s="270"/>
      <c r="J142" s="270"/>
      <c r="K142" s="270"/>
      <c r="L142" s="270"/>
      <c r="M142" s="271"/>
      <c r="N142" s="130"/>
      <c r="P142" s="1"/>
      <c r="Q142" s="1"/>
      <c r="R142" s="1"/>
    </row>
    <row r="143" spans="1:18" s="2" customFormat="1" x14ac:dyDescent="0.2">
      <c r="A143" s="102"/>
      <c r="B143" s="266"/>
      <c r="C143" s="267"/>
      <c r="D143" s="267"/>
      <c r="E143" s="267"/>
      <c r="F143" s="267"/>
      <c r="G143" s="267"/>
      <c r="H143" s="267"/>
      <c r="I143" s="267"/>
      <c r="J143" s="267"/>
      <c r="K143" s="267"/>
      <c r="L143" s="267"/>
      <c r="M143" s="268"/>
      <c r="N143" s="130"/>
      <c r="P143" s="1"/>
      <c r="Q143" s="1"/>
      <c r="R143" s="1"/>
    </row>
    <row r="144" spans="1:18" s="2" customFormat="1" x14ac:dyDescent="0.2">
      <c r="A144" s="102"/>
      <c r="B144" s="266"/>
      <c r="C144" s="267"/>
      <c r="D144" s="267"/>
      <c r="E144" s="267"/>
      <c r="F144" s="267"/>
      <c r="G144" s="267"/>
      <c r="H144" s="267"/>
      <c r="I144" s="267"/>
      <c r="J144" s="267"/>
      <c r="K144" s="267"/>
      <c r="L144" s="267"/>
      <c r="M144" s="268"/>
      <c r="N144" s="130"/>
      <c r="P144" s="1"/>
      <c r="Q144" s="1"/>
      <c r="R144" s="1"/>
    </row>
    <row r="145" spans="1:18" s="2" customFormat="1" x14ac:dyDescent="0.2">
      <c r="A145" s="102"/>
      <c r="B145" s="269"/>
      <c r="C145" s="270"/>
      <c r="D145" s="270"/>
      <c r="E145" s="270"/>
      <c r="F145" s="270"/>
      <c r="G145" s="270"/>
      <c r="H145" s="270"/>
      <c r="I145" s="270"/>
      <c r="J145" s="270"/>
      <c r="K145" s="270"/>
      <c r="L145" s="270"/>
      <c r="M145" s="271"/>
      <c r="N145" s="130"/>
      <c r="P145" s="1"/>
      <c r="Q145" s="1"/>
      <c r="R145" s="1"/>
    </row>
    <row r="146" spans="1:18" s="2" customFormat="1" ht="12.75" thickBot="1" x14ac:dyDescent="0.25">
      <c r="A146" s="102"/>
      <c r="B146" s="272"/>
      <c r="C146" s="273"/>
      <c r="D146" s="273"/>
      <c r="E146" s="273"/>
      <c r="F146" s="273"/>
      <c r="G146" s="273"/>
      <c r="H146" s="273"/>
      <c r="I146" s="273"/>
      <c r="J146" s="273"/>
      <c r="K146" s="273"/>
      <c r="L146" s="273"/>
      <c r="M146" s="274"/>
      <c r="N146" s="130"/>
      <c r="P146" s="1"/>
      <c r="Q146" s="1"/>
      <c r="R146" s="1"/>
    </row>
    <row r="147" spans="1:18" x14ac:dyDescent="0.2">
      <c r="B147" s="102"/>
      <c r="C147" s="102"/>
      <c r="D147" s="102"/>
      <c r="E147" s="102"/>
      <c r="F147" s="102"/>
      <c r="G147" s="102"/>
      <c r="H147" s="102"/>
      <c r="I147" s="102"/>
      <c r="J147" s="102"/>
      <c r="K147" s="102"/>
      <c r="L147" s="102"/>
      <c r="M147" s="102"/>
      <c r="N147" s="130"/>
    </row>
    <row r="148" spans="1:18" x14ac:dyDescent="0.2">
      <c r="B148" s="101" t="s">
        <v>147</v>
      </c>
      <c r="C148" s="102"/>
      <c r="D148" s="102"/>
      <c r="E148" s="102"/>
      <c r="F148" s="102"/>
      <c r="G148" s="102"/>
      <c r="H148" s="102"/>
      <c r="I148" s="102"/>
      <c r="J148" s="102"/>
      <c r="K148" s="102"/>
      <c r="L148" s="102"/>
      <c r="M148" s="102"/>
      <c r="N148" s="130"/>
    </row>
    <row r="153" spans="1:18" s="2" customFormat="1" x14ac:dyDescent="0.2">
      <c r="A153" s="102"/>
      <c r="B153" s="1"/>
      <c r="C153" s="1"/>
      <c r="D153" s="1"/>
      <c r="E153" s="1"/>
      <c r="F153" s="1"/>
      <c r="G153" s="1"/>
      <c r="H153" s="1"/>
      <c r="I153" s="1"/>
      <c r="J153" s="1"/>
      <c r="K153" s="1"/>
      <c r="L153" s="1"/>
      <c r="M153" s="1"/>
      <c r="N153" s="14"/>
      <c r="P153" s="1"/>
      <c r="Q153" s="1"/>
      <c r="R153" s="1"/>
    </row>
    <row r="159" spans="1:18" x14ac:dyDescent="0.2">
      <c r="A159" s="103"/>
    </row>
    <row r="166" spans="2:3" ht="14.25" x14ac:dyDescent="0.2">
      <c r="B166" s="265"/>
      <c r="C166" s="265"/>
    </row>
    <row r="167" spans="2:3" ht="14.25" x14ac:dyDescent="0.2">
      <c r="B167" s="265"/>
      <c r="C167" s="265"/>
    </row>
    <row r="168" spans="2:3" ht="14.25" x14ac:dyDescent="0.2">
      <c r="B168" s="264"/>
      <c r="C168" s="264"/>
    </row>
    <row r="169" spans="2:3" ht="14.25" x14ac:dyDescent="0.2">
      <c r="B169" s="264"/>
      <c r="C169" s="264"/>
    </row>
    <row r="170" spans="2:3" ht="14.25" x14ac:dyDescent="0.2">
      <c r="B170" s="265"/>
      <c r="C170" s="265"/>
    </row>
  </sheetData>
  <mergeCells count="180">
    <mergeCell ref="E63:G63"/>
    <mergeCell ref="H63:J63"/>
    <mergeCell ref="K63:M63"/>
    <mergeCell ref="E86:G86"/>
    <mergeCell ref="H86:J86"/>
    <mergeCell ref="K86:M86"/>
    <mergeCell ref="K5:M5"/>
    <mergeCell ref="B6:D8"/>
    <mergeCell ref="B10:D10"/>
    <mergeCell ref="B11:D11"/>
    <mergeCell ref="E11:G11"/>
    <mergeCell ref="H11:J11"/>
    <mergeCell ref="K11:M11"/>
    <mergeCell ref="B21:D21"/>
    <mergeCell ref="B22:D22"/>
    <mergeCell ref="B23:D23"/>
    <mergeCell ref="B24:D24"/>
    <mergeCell ref="B25:D25"/>
    <mergeCell ref="B26:D26"/>
    <mergeCell ref="B30:D30"/>
    <mergeCell ref="B31:D31"/>
    <mergeCell ref="B32:D32"/>
    <mergeCell ref="B33:D33"/>
    <mergeCell ref="B34:D34"/>
    <mergeCell ref="D2:D4"/>
    <mergeCell ref="E5:G5"/>
    <mergeCell ref="H5:J5"/>
    <mergeCell ref="E2:F2"/>
    <mergeCell ref="E3:F3"/>
    <mergeCell ref="E4:F4"/>
    <mergeCell ref="K19:M19"/>
    <mergeCell ref="B20:D20"/>
    <mergeCell ref="E20:G20"/>
    <mergeCell ref="H20:J20"/>
    <mergeCell ref="K20:M20"/>
    <mergeCell ref="B12:D12"/>
    <mergeCell ref="B13:D13"/>
    <mergeCell ref="B14:D14"/>
    <mergeCell ref="B15:D15"/>
    <mergeCell ref="B17:D17"/>
    <mergeCell ref="B18:D18"/>
    <mergeCell ref="B16:D16"/>
    <mergeCell ref="B19:D19"/>
    <mergeCell ref="E19:G19"/>
    <mergeCell ref="H19:J19"/>
    <mergeCell ref="B35:D35"/>
    <mergeCell ref="E26:G26"/>
    <mergeCell ref="H26:J26"/>
    <mergeCell ref="K26:M26"/>
    <mergeCell ref="B27:D27"/>
    <mergeCell ref="B28:D28"/>
    <mergeCell ref="B29:D29"/>
    <mergeCell ref="K35:M35"/>
    <mergeCell ref="H35:J35"/>
    <mergeCell ref="E35:G35"/>
    <mergeCell ref="B41:D41"/>
    <mergeCell ref="B44:D44"/>
    <mergeCell ref="B45:D45"/>
    <mergeCell ref="B46:D46"/>
    <mergeCell ref="B36:D36"/>
    <mergeCell ref="B37:D37"/>
    <mergeCell ref="B38:D38"/>
    <mergeCell ref="B39:D39"/>
    <mergeCell ref="B40:D40"/>
    <mergeCell ref="B42:D42"/>
    <mergeCell ref="B43:D43"/>
    <mergeCell ref="B53:D53"/>
    <mergeCell ref="B54:D54"/>
    <mergeCell ref="B55:D55"/>
    <mergeCell ref="B56:D56"/>
    <mergeCell ref="B57:D57"/>
    <mergeCell ref="B58:D58"/>
    <mergeCell ref="B47:D47"/>
    <mergeCell ref="B48:D48"/>
    <mergeCell ref="B49:D49"/>
    <mergeCell ref="B50:D50"/>
    <mergeCell ref="B51:D51"/>
    <mergeCell ref="B52:D52"/>
    <mergeCell ref="B65:C65"/>
    <mergeCell ref="B66:C66"/>
    <mergeCell ref="B67:C67"/>
    <mergeCell ref="B68:C68"/>
    <mergeCell ref="B69:C69"/>
    <mergeCell ref="B70:C70"/>
    <mergeCell ref="B59:D59"/>
    <mergeCell ref="B60:D60"/>
    <mergeCell ref="B61:D61"/>
    <mergeCell ref="B62:D62"/>
    <mergeCell ref="B63:C63"/>
    <mergeCell ref="B64:C64"/>
    <mergeCell ref="B77:D77"/>
    <mergeCell ref="B78:B81"/>
    <mergeCell ref="C78:D78"/>
    <mergeCell ref="C79:D79"/>
    <mergeCell ref="C80:D80"/>
    <mergeCell ref="C81:D81"/>
    <mergeCell ref="B71:C71"/>
    <mergeCell ref="B72:C72"/>
    <mergeCell ref="B73:C73"/>
    <mergeCell ref="B74:C74"/>
    <mergeCell ref="B75:C75"/>
    <mergeCell ref="B76:D76"/>
    <mergeCell ref="B88:D88"/>
    <mergeCell ref="B89:D89"/>
    <mergeCell ref="B90:D90"/>
    <mergeCell ref="B91:D91"/>
    <mergeCell ref="B92:D92"/>
    <mergeCell ref="B93:D93"/>
    <mergeCell ref="B82:D82"/>
    <mergeCell ref="B83:D83"/>
    <mergeCell ref="B84:D84"/>
    <mergeCell ref="B85:D85"/>
    <mergeCell ref="B86:D86"/>
    <mergeCell ref="B87:D87"/>
    <mergeCell ref="H107:J107"/>
    <mergeCell ref="K107:M107"/>
    <mergeCell ref="B108:D108"/>
    <mergeCell ref="B94:D94"/>
    <mergeCell ref="B95:D95"/>
    <mergeCell ref="B96:B103"/>
    <mergeCell ref="C96:D96"/>
    <mergeCell ref="C97:D97"/>
    <mergeCell ref="C98:D98"/>
    <mergeCell ref="C99:D99"/>
    <mergeCell ref="C101:D101"/>
    <mergeCell ref="C102:D102"/>
    <mergeCell ref="C103:D103"/>
    <mergeCell ref="B109:D109"/>
    <mergeCell ref="B110:D110"/>
    <mergeCell ref="B111:D111"/>
    <mergeCell ref="B112:D112"/>
    <mergeCell ref="B113:D113"/>
    <mergeCell ref="B114:D114"/>
    <mergeCell ref="B104:D104"/>
    <mergeCell ref="B107:D107"/>
    <mergeCell ref="E107:G107"/>
    <mergeCell ref="E116:G116"/>
    <mergeCell ref="H116:J116"/>
    <mergeCell ref="K116:M116"/>
    <mergeCell ref="N116:N117"/>
    <mergeCell ref="B117:M117"/>
    <mergeCell ref="B118:D118"/>
    <mergeCell ref="E118:G118"/>
    <mergeCell ref="H118:J118"/>
    <mergeCell ref="K118:M118"/>
    <mergeCell ref="B126:D126"/>
    <mergeCell ref="B127:D127"/>
    <mergeCell ref="B128:D128"/>
    <mergeCell ref="B129:D129"/>
    <mergeCell ref="B130:D130"/>
    <mergeCell ref="B119:D119"/>
    <mergeCell ref="B120:D120"/>
    <mergeCell ref="B121:D121"/>
    <mergeCell ref="B122:D122"/>
    <mergeCell ref="B123:D123"/>
    <mergeCell ref="B124:D124"/>
    <mergeCell ref="B167:C167"/>
    <mergeCell ref="B168:C168"/>
    <mergeCell ref="B169:C169"/>
    <mergeCell ref="B170:C170"/>
    <mergeCell ref="K2:L2"/>
    <mergeCell ref="K3:L3"/>
    <mergeCell ref="K4:L4"/>
    <mergeCell ref="H2:I2"/>
    <mergeCell ref="H3:I3"/>
    <mergeCell ref="H4:I4"/>
    <mergeCell ref="B142:M142"/>
    <mergeCell ref="B143:M143"/>
    <mergeCell ref="B144:M144"/>
    <mergeCell ref="B145:M145"/>
    <mergeCell ref="B146:M146"/>
    <mergeCell ref="B166:C166"/>
    <mergeCell ref="B131:D131"/>
    <mergeCell ref="B134:M134"/>
    <mergeCell ref="B135:M135"/>
    <mergeCell ref="B136:M136"/>
    <mergeCell ref="B137:M137"/>
    <mergeCell ref="B141:M141"/>
    <mergeCell ref="B133:M133"/>
    <mergeCell ref="B125:D125"/>
  </mergeCells>
  <pageMargins left="0.2" right="0.2" top="0.5" bottom="0.3" header="0.15" footer="0.3"/>
  <pageSetup scale="40" fitToHeight="0" orientation="landscape" r:id="rId1"/>
  <headerFooter>
    <oddHeader>&amp;L&amp;G</oddHeader>
  </headerFooter>
  <rowBreaks count="1" manualBreakCount="1">
    <brk id="104" min="1" max="19"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E1A58-B70C-4435-BC24-EF1B023F6915}">
  <sheetPr>
    <pageSetUpPr fitToPage="1"/>
  </sheetPr>
  <dimension ref="B2:E108"/>
  <sheetViews>
    <sheetView showGridLines="0" zoomScale="80" zoomScaleNormal="80" workbookViewId="0">
      <pane ySplit="2" topLeftCell="A3" activePane="bottomLeft" state="frozen"/>
      <selection pane="bottomLeft"/>
    </sheetView>
  </sheetViews>
  <sheetFormatPr defaultColWidth="9.28515625" defaultRowHeight="12.75" x14ac:dyDescent="0.2"/>
  <cols>
    <col min="1" max="1" width="1.28515625" style="247" customWidth="1"/>
    <col min="2" max="2" width="15.140625" style="247" customWidth="1"/>
    <col min="3" max="3" width="71.5703125" style="247" bestFit="1" customWidth="1"/>
    <col min="4" max="4" width="211.140625" style="247" customWidth="1"/>
    <col min="5" max="5" width="12.7109375" style="247" customWidth="1"/>
    <col min="6" max="6" width="24.5703125" style="247" customWidth="1"/>
    <col min="7" max="7" width="12.7109375" style="247" customWidth="1"/>
    <col min="8" max="8" width="106.7109375" style="247" customWidth="1"/>
    <col min="9" max="9" width="12.7109375" style="247" customWidth="1"/>
    <col min="10" max="16384" width="9.28515625" style="247"/>
  </cols>
  <sheetData>
    <row r="2" spans="2:5" x14ac:dyDescent="0.2">
      <c r="B2" s="246" t="s">
        <v>293</v>
      </c>
      <c r="C2" s="246" t="s">
        <v>294</v>
      </c>
      <c r="D2" s="246" t="s">
        <v>295</v>
      </c>
    </row>
    <row r="3" spans="2:5" x14ac:dyDescent="0.2">
      <c r="B3" s="502" t="s">
        <v>296</v>
      </c>
      <c r="C3" s="248" t="s">
        <v>297</v>
      </c>
      <c r="D3" s="249" t="s">
        <v>298</v>
      </c>
    </row>
    <row r="4" spans="2:5" x14ac:dyDescent="0.2">
      <c r="B4" s="503"/>
      <c r="C4" s="248" t="s">
        <v>10</v>
      </c>
      <c r="D4" s="249" t="s">
        <v>299</v>
      </c>
    </row>
    <row r="5" spans="2:5" x14ac:dyDescent="0.2">
      <c r="B5" s="503"/>
      <c r="C5" s="250" t="s">
        <v>11</v>
      </c>
      <c r="D5" s="249" t="s">
        <v>300</v>
      </c>
      <c r="E5" s="251"/>
    </row>
    <row r="6" spans="2:5" x14ac:dyDescent="0.2">
      <c r="B6" s="503"/>
      <c r="C6" s="250" t="s">
        <v>101</v>
      </c>
      <c r="D6" s="252" t="s">
        <v>301</v>
      </c>
    </row>
    <row r="7" spans="2:5" ht="27.95" customHeight="1" x14ac:dyDescent="0.2">
      <c r="B7" s="503"/>
      <c r="C7" s="253" t="s">
        <v>102</v>
      </c>
      <c r="D7" s="252" t="s">
        <v>302</v>
      </c>
    </row>
    <row r="8" spans="2:5" ht="26.1" customHeight="1" x14ac:dyDescent="0.2">
      <c r="B8" s="503"/>
      <c r="C8" s="253" t="s">
        <v>303</v>
      </c>
      <c r="D8" s="252" t="s">
        <v>304</v>
      </c>
    </row>
    <row r="9" spans="2:5" x14ac:dyDescent="0.2">
      <c r="B9" s="503"/>
      <c r="C9" s="253" t="s">
        <v>15</v>
      </c>
      <c r="D9" s="252" t="s">
        <v>305</v>
      </c>
    </row>
    <row r="10" spans="2:5" ht="25.5" customHeight="1" x14ac:dyDescent="0.2">
      <c r="B10" s="503"/>
      <c r="C10" s="253" t="s">
        <v>16</v>
      </c>
      <c r="D10" s="252" t="s">
        <v>306</v>
      </c>
    </row>
    <row r="11" spans="2:5" ht="25.5" customHeight="1" x14ac:dyDescent="0.2">
      <c r="B11" s="503"/>
      <c r="C11" s="253" t="s">
        <v>17</v>
      </c>
      <c r="D11" s="252" t="s">
        <v>307</v>
      </c>
    </row>
    <row r="12" spans="2:5" x14ac:dyDescent="0.2">
      <c r="B12" s="503"/>
      <c r="C12" s="253" t="s">
        <v>308</v>
      </c>
      <c r="D12" s="252" t="s">
        <v>309</v>
      </c>
    </row>
    <row r="13" spans="2:5" x14ac:dyDescent="0.2">
      <c r="B13" s="503"/>
      <c r="C13" s="250" t="s">
        <v>310</v>
      </c>
      <c r="D13" s="252" t="s">
        <v>311</v>
      </c>
    </row>
    <row r="14" spans="2:5" x14ac:dyDescent="0.2">
      <c r="B14" s="503"/>
      <c r="C14" s="253" t="s">
        <v>312</v>
      </c>
      <c r="D14" s="252" t="s">
        <v>313</v>
      </c>
    </row>
    <row r="15" spans="2:5" x14ac:dyDescent="0.2">
      <c r="B15" s="503"/>
      <c r="C15" s="253" t="s">
        <v>314</v>
      </c>
      <c r="D15" s="253" t="s">
        <v>315</v>
      </c>
    </row>
    <row r="16" spans="2:5" x14ac:dyDescent="0.2">
      <c r="B16" s="503"/>
      <c r="C16" s="250" t="s">
        <v>316</v>
      </c>
      <c r="D16" s="252" t="s">
        <v>317</v>
      </c>
    </row>
    <row r="17" spans="2:5" x14ac:dyDescent="0.2">
      <c r="B17" s="503"/>
      <c r="C17" s="254" t="s">
        <v>25</v>
      </c>
      <c r="D17" s="250" t="s">
        <v>318</v>
      </c>
    </row>
    <row r="18" spans="2:5" ht="51" x14ac:dyDescent="0.2">
      <c r="B18" s="503"/>
      <c r="C18" s="250" t="s">
        <v>319</v>
      </c>
      <c r="D18" s="250" t="s">
        <v>320</v>
      </c>
    </row>
    <row r="19" spans="2:5" ht="25.5" customHeight="1" x14ac:dyDescent="0.2">
      <c r="B19" s="503"/>
      <c r="C19" s="248" t="s">
        <v>321</v>
      </c>
      <c r="D19" s="250" t="s">
        <v>322</v>
      </c>
    </row>
    <row r="20" spans="2:5" ht="38.25" x14ac:dyDescent="0.2">
      <c r="B20" s="503"/>
      <c r="C20" s="250" t="s">
        <v>323</v>
      </c>
      <c r="D20" s="250" t="s">
        <v>324</v>
      </c>
    </row>
    <row r="21" spans="2:5" ht="38.25" x14ac:dyDescent="0.2">
      <c r="B21" s="503"/>
      <c r="C21" s="253" t="s">
        <v>325</v>
      </c>
      <c r="D21" s="250" t="s">
        <v>326</v>
      </c>
      <c r="E21" s="251"/>
    </row>
    <row r="22" spans="2:5" x14ac:dyDescent="0.2">
      <c r="B22" s="503"/>
      <c r="C22" s="250" t="s">
        <v>327</v>
      </c>
      <c r="D22" s="250" t="s">
        <v>328</v>
      </c>
    </row>
    <row r="23" spans="2:5" ht="25.5" x14ac:dyDescent="0.2">
      <c r="B23" s="503"/>
      <c r="C23" s="254" t="s">
        <v>329</v>
      </c>
      <c r="D23" s="252" t="s">
        <v>330</v>
      </c>
    </row>
    <row r="24" spans="2:5" ht="25.5" x14ac:dyDescent="0.2">
      <c r="B24" s="503"/>
      <c r="C24" s="253" t="s">
        <v>331</v>
      </c>
      <c r="D24" s="253" t="s">
        <v>332</v>
      </c>
    </row>
    <row r="25" spans="2:5" ht="25.5" x14ac:dyDescent="0.2">
      <c r="B25" s="503"/>
      <c r="C25" s="254" t="s">
        <v>333</v>
      </c>
      <c r="D25" s="252" t="s">
        <v>334</v>
      </c>
    </row>
    <row r="26" spans="2:5" x14ac:dyDescent="0.2">
      <c r="B26" s="503"/>
      <c r="C26" s="250" t="s">
        <v>335</v>
      </c>
      <c r="D26" s="252" t="s">
        <v>336</v>
      </c>
    </row>
    <row r="27" spans="2:5" ht="38.25" x14ac:dyDescent="0.2">
      <c r="B27" s="503"/>
      <c r="C27" s="253" t="s">
        <v>337</v>
      </c>
      <c r="D27" s="250" t="s">
        <v>338</v>
      </c>
    </row>
    <row r="28" spans="2:5" ht="25.5" customHeight="1" x14ac:dyDescent="0.2">
      <c r="B28" s="503"/>
      <c r="C28" s="253" t="s">
        <v>339</v>
      </c>
      <c r="D28" s="250" t="s">
        <v>340</v>
      </c>
      <c r="E28" s="251"/>
    </row>
    <row r="29" spans="2:5" ht="25.5" customHeight="1" x14ac:dyDescent="0.2">
      <c r="B29" s="503"/>
      <c r="C29" s="253" t="s">
        <v>341</v>
      </c>
      <c r="D29" s="250" t="s">
        <v>342</v>
      </c>
    </row>
    <row r="30" spans="2:5" ht="38.25" x14ac:dyDescent="0.2">
      <c r="B30" s="503"/>
      <c r="C30" s="250" t="s">
        <v>343</v>
      </c>
      <c r="D30" s="250" t="s">
        <v>344</v>
      </c>
    </row>
    <row r="31" spans="2:5" ht="25.5" x14ac:dyDescent="0.2">
      <c r="B31" s="503"/>
      <c r="C31" s="254" t="s">
        <v>345</v>
      </c>
      <c r="D31" s="250" t="s">
        <v>346</v>
      </c>
    </row>
    <row r="32" spans="2:5" ht="38.25" x14ac:dyDescent="0.2">
      <c r="B32" s="503"/>
      <c r="C32" s="253" t="s">
        <v>347</v>
      </c>
      <c r="D32" s="250" t="s">
        <v>348</v>
      </c>
      <c r="E32" s="251"/>
    </row>
    <row r="33" spans="2:5" ht="38.25" x14ac:dyDescent="0.2">
      <c r="B33" s="503"/>
      <c r="C33" s="254" t="s">
        <v>349</v>
      </c>
      <c r="D33" s="250" t="s">
        <v>350</v>
      </c>
      <c r="E33" s="251"/>
    </row>
    <row r="34" spans="2:5" ht="25.5" customHeight="1" x14ac:dyDescent="0.2">
      <c r="B34" s="503"/>
      <c r="C34" s="253" t="s">
        <v>351</v>
      </c>
      <c r="D34" s="253" t="s">
        <v>352</v>
      </c>
      <c r="E34" s="251"/>
    </row>
    <row r="35" spans="2:5" ht="25.5" customHeight="1" x14ac:dyDescent="0.2">
      <c r="B35" s="503"/>
      <c r="C35" s="250" t="s">
        <v>353</v>
      </c>
      <c r="D35" s="254" t="s">
        <v>354</v>
      </c>
      <c r="E35" s="255"/>
    </row>
    <row r="36" spans="2:5" ht="25.5" customHeight="1" x14ac:dyDescent="0.2">
      <c r="B36" s="503"/>
      <c r="C36" s="248" t="s">
        <v>355</v>
      </c>
      <c r="D36" s="254" t="s">
        <v>356</v>
      </c>
      <c r="E36" s="251"/>
    </row>
    <row r="37" spans="2:5" x14ac:dyDescent="0.2">
      <c r="B37" s="503"/>
      <c r="C37" s="250" t="s">
        <v>357</v>
      </c>
      <c r="D37" s="250" t="s">
        <v>358</v>
      </c>
    </row>
    <row r="38" spans="2:5" x14ac:dyDescent="0.2">
      <c r="B38" s="503"/>
      <c r="C38" s="250" t="s">
        <v>359</v>
      </c>
      <c r="D38" s="250" t="s">
        <v>360</v>
      </c>
    </row>
    <row r="39" spans="2:5" x14ac:dyDescent="0.2">
      <c r="B39" s="503"/>
      <c r="C39" s="250" t="s">
        <v>361</v>
      </c>
      <c r="D39" s="250" t="s">
        <v>362</v>
      </c>
    </row>
    <row r="40" spans="2:5" x14ac:dyDescent="0.2">
      <c r="B40" s="503"/>
      <c r="C40" s="250" t="s">
        <v>363</v>
      </c>
      <c r="D40" s="250" t="s">
        <v>364</v>
      </c>
    </row>
    <row r="41" spans="2:5" x14ac:dyDescent="0.2">
      <c r="B41" s="503"/>
      <c r="C41" s="254" t="s">
        <v>365</v>
      </c>
      <c r="D41" s="256" t="s">
        <v>366</v>
      </c>
      <c r="E41" s="257"/>
    </row>
    <row r="42" spans="2:5" x14ac:dyDescent="0.2">
      <c r="B42" s="503"/>
      <c r="C42" s="248" t="s">
        <v>367</v>
      </c>
      <c r="D42" s="248" t="s">
        <v>368</v>
      </c>
      <c r="E42" s="251"/>
    </row>
    <row r="43" spans="2:5" ht="51" x14ac:dyDescent="0.2">
      <c r="B43" s="503"/>
      <c r="C43" s="253" t="s">
        <v>369</v>
      </c>
      <c r="D43" s="250" t="s">
        <v>370</v>
      </c>
      <c r="E43" s="251"/>
    </row>
    <row r="44" spans="2:5" ht="38.25" x14ac:dyDescent="0.2">
      <c r="B44" s="503"/>
      <c r="C44" s="253" t="s">
        <v>371</v>
      </c>
      <c r="D44" s="253" t="s">
        <v>372</v>
      </c>
      <c r="E44" s="251"/>
    </row>
    <row r="45" spans="2:5" ht="25.5" x14ac:dyDescent="0.2">
      <c r="B45" s="503"/>
      <c r="C45" s="253" t="s">
        <v>373</v>
      </c>
      <c r="D45" s="250" t="s">
        <v>374</v>
      </c>
    </row>
    <row r="46" spans="2:5" ht="25.5" x14ac:dyDescent="0.2">
      <c r="B46" s="503"/>
      <c r="C46" s="248" t="s">
        <v>375</v>
      </c>
      <c r="D46" s="248" t="s">
        <v>376</v>
      </c>
    </row>
    <row r="47" spans="2:5" x14ac:dyDescent="0.2">
      <c r="B47" s="503"/>
      <c r="C47" s="250" t="s">
        <v>377</v>
      </c>
      <c r="D47" s="248" t="s">
        <v>378</v>
      </c>
    </row>
    <row r="48" spans="2:5" x14ac:dyDescent="0.2">
      <c r="B48" s="503"/>
      <c r="C48" s="250" t="s">
        <v>379</v>
      </c>
      <c r="D48" s="250" t="s">
        <v>380</v>
      </c>
    </row>
    <row r="49" spans="2:5" ht="25.5" customHeight="1" x14ac:dyDescent="0.2">
      <c r="B49" s="503"/>
      <c r="C49" s="250" t="s">
        <v>381</v>
      </c>
      <c r="D49" s="253" t="s">
        <v>382</v>
      </c>
      <c r="E49" s="258"/>
    </row>
    <row r="50" spans="2:5" x14ac:dyDescent="0.2">
      <c r="B50" s="503"/>
      <c r="C50" s="253" t="s">
        <v>383</v>
      </c>
      <c r="D50" s="252" t="s">
        <v>384</v>
      </c>
    </row>
    <row r="51" spans="2:5" x14ac:dyDescent="0.2">
      <c r="B51" s="503"/>
      <c r="C51" s="253" t="s">
        <v>385</v>
      </c>
      <c r="D51" s="252" t="s">
        <v>386</v>
      </c>
    </row>
    <row r="52" spans="2:5" x14ac:dyDescent="0.2">
      <c r="B52" s="503"/>
      <c r="C52" s="253" t="s">
        <v>387</v>
      </c>
      <c r="D52" s="252" t="s">
        <v>388</v>
      </c>
    </row>
    <row r="53" spans="2:5" ht="25.5" customHeight="1" x14ac:dyDescent="0.2">
      <c r="B53" s="503"/>
      <c r="C53" s="250" t="s">
        <v>124</v>
      </c>
      <c r="D53" s="252" t="s">
        <v>389</v>
      </c>
    </row>
    <row r="54" spans="2:5" ht="25.5" customHeight="1" x14ac:dyDescent="0.2">
      <c r="B54" s="503"/>
      <c r="C54" s="253" t="s">
        <v>45</v>
      </c>
      <c r="D54" s="250" t="s">
        <v>390</v>
      </c>
    </row>
    <row r="55" spans="2:5" ht="25.5" customHeight="1" x14ac:dyDescent="0.2">
      <c r="B55" s="503"/>
      <c r="C55" s="250" t="s">
        <v>46</v>
      </c>
      <c r="D55" s="250" t="s">
        <v>391</v>
      </c>
    </row>
    <row r="56" spans="2:5" ht="25.5" customHeight="1" x14ac:dyDescent="0.2">
      <c r="B56" s="503"/>
      <c r="C56" s="253" t="s">
        <v>47</v>
      </c>
      <c r="D56" s="250" t="s">
        <v>392</v>
      </c>
    </row>
    <row r="57" spans="2:5" ht="25.5" customHeight="1" x14ac:dyDescent="0.2">
      <c r="B57" s="503"/>
      <c r="C57" s="250" t="s">
        <v>48</v>
      </c>
      <c r="D57" s="250" t="s">
        <v>393</v>
      </c>
    </row>
    <row r="58" spans="2:5" x14ac:dyDescent="0.2">
      <c r="B58" s="503"/>
      <c r="C58" s="253" t="s">
        <v>49</v>
      </c>
      <c r="D58" s="253" t="s">
        <v>394</v>
      </c>
    </row>
    <row r="59" spans="2:5" x14ac:dyDescent="0.2">
      <c r="B59" s="503"/>
      <c r="C59" s="253" t="s">
        <v>50</v>
      </c>
      <c r="D59" s="253" t="s">
        <v>395</v>
      </c>
    </row>
    <row r="60" spans="2:5" x14ac:dyDescent="0.2">
      <c r="B60" s="503"/>
      <c r="C60" s="253" t="s">
        <v>51</v>
      </c>
      <c r="D60" s="252" t="s">
        <v>396</v>
      </c>
    </row>
    <row r="61" spans="2:5" x14ac:dyDescent="0.2">
      <c r="B61" s="503"/>
      <c r="C61" s="253" t="s">
        <v>52</v>
      </c>
      <c r="D61" s="253" t="s">
        <v>397</v>
      </c>
    </row>
    <row r="62" spans="2:5" x14ac:dyDescent="0.2">
      <c r="B62" s="503"/>
      <c r="C62" s="253" t="s">
        <v>53</v>
      </c>
      <c r="D62" s="253" t="s">
        <v>398</v>
      </c>
    </row>
    <row r="63" spans="2:5" s="258" customFormat="1" x14ac:dyDescent="0.2">
      <c r="B63" s="503"/>
      <c r="C63" s="250" t="s">
        <v>399</v>
      </c>
      <c r="D63" s="250" t="s">
        <v>400</v>
      </c>
    </row>
    <row r="64" spans="2:5" ht="25.5" customHeight="1" x14ac:dyDescent="0.2">
      <c r="B64" s="503"/>
      <c r="C64" s="250" t="s">
        <v>125</v>
      </c>
      <c r="D64" s="253" t="s">
        <v>401</v>
      </c>
      <c r="E64" s="258"/>
    </row>
    <row r="65" spans="2:5" ht="25.5" customHeight="1" x14ac:dyDescent="0.2">
      <c r="B65" s="503"/>
      <c r="C65" s="253" t="s">
        <v>55</v>
      </c>
      <c r="D65" s="252" t="s">
        <v>402</v>
      </c>
    </row>
    <row r="66" spans="2:5" ht="38.25" x14ac:dyDescent="0.2">
      <c r="B66" s="503"/>
      <c r="C66" s="253" t="s">
        <v>56</v>
      </c>
      <c r="D66" s="249" t="s">
        <v>403</v>
      </c>
    </row>
    <row r="67" spans="2:5" x14ac:dyDescent="0.2">
      <c r="B67" s="503"/>
      <c r="C67" s="253" t="s">
        <v>126</v>
      </c>
      <c r="D67" s="249" t="s">
        <v>404</v>
      </c>
    </row>
    <row r="68" spans="2:5" x14ac:dyDescent="0.2">
      <c r="B68" s="503"/>
      <c r="C68" s="253" t="s">
        <v>127</v>
      </c>
      <c r="D68" s="249" t="s">
        <v>405</v>
      </c>
    </row>
    <row r="69" spans="2:5" ht="25.5" x14ac:dyDescent="0.2">
      <c r="B69" s="503"/>
      <c r="C69" s="250" t="s">
        <v>60</v>
      </c>
      <c r="D69" s="252" t="s">
        <v>406</v>
      </c>
    </row>
    <row r="70" spans="2:5" x14ac:dyDescent="0.2">
      <c r="B70" s="503"/>
      <c r="C70" s="253" t="s">
        <v>61</v>
      </c>
      <c r="D70" s="252" t="s">
        <v>407</v>
      </c>
    </row>
    <row r="71" spans="2:5" x14ac:dyDescent="0.2">
      <c r="B71" s="503"/>
      <c r="C71" s="250" t="s">
        <v>62</v>
      </c>
      <c r="D71" s="252" t="s">
        <v>408</v>
      </c>
    </row>
    <row r="72" spans="2:5" ht="25.5" customHeight="1" x14ac:dyDescent="0.2">
      <c r="B72" s="503"/>
      <c r="C72" s="253" t="s">
        <v>64</v>
      </c>
      <c r="D72" s="250" t="s">
        <v>409</v>
      </c>
      <c r="E72" s="255"/>
    </row>
    <row r="73" spans="2:5" x14ac:dyDescent="0.2">
      <c r="B73" s="503"/>
      <c r="C73" s="253" t="s">
        <v>65</v>
      </c>
      <c r="D73" s="250" t="s">
        <v>410</v>
      </c>
    </row>
    <row r="74" spans="2:5" x14ac:dyDescent="0.2">
      <c r="B74" s="503"/>
      <c r="C74" s="253" t="s">
        <v>66</v>
      </c>
      <c r="D74" s="253" t="s">
        <v>411</v>
      </c>
      <c r="E74" s="255"/>
    </row>
    <row r="75" spans="2:5" ht="25.5" x14ac:dyDescent="0.2">
      <c r="B75" s="503"/>
      <c r="C75" s="253" t="s">
        <v>69</v>
      </c>
      <c r="D75" s="250" t="s">
        <v>412</v>
      </c>
    </row>
    <row r="76" spans="2:5" x14ac:dyDescent="0.2">
      <c r="B76" s="503"/>
      <c r="C76" s="253" t="s">
        <v>70</v>
      </c>
      <c r="D76" s="253" t="s">
        <v>413</v>
      </c>
    </row>
    <row r="77" spans="2:5" x14ac:dyDescent="0.2">
      <c r="B77" s="503"/>
      <c r="C77" s="250" t="s">
        <v>129</v>
      </c>
      <c r="D77" s="252" t="s">
        <v>414</v>
      </c>
    </row>
    <row r="78" spans="2:5" ht="25.5" customHeight="1" x14ac:dyDescent="0.2">
      <c r="B78" s="503"/>
      <c r="C78" s="250" t="s">
        <v>131</v>
      </c>
      <c r="D78" s="249" t="s">
        <v>415</v>
      </c>
      <c r="E78" s="251"/>
    </row>
    <row r="79" spans="2:5" ht="25.5" customHeight="1" x14ac:dyDescent="0.2">
      <c r="B79" s="503"/>
      <c r="C79" s="250" t="s">
        <v>72</v>
      </c>
      <c r="D79" s="249" t="s">
        <v>416</v>
      </c>
      <c r="E79" s="251"/>
    </row>
    <row r="80" spans="2:5" ht="25.5" customHeight="1" x14ac:dyDescent="0.2">
      <c r="B80" s="503"/>
      <c r="C80" s="250" t="s">
        <v>73</v>
      </c>
      <c r="D80" s="249" t="s">
        <v>417</v>
      </c>
      <c r="E80" s="255"/>
    </row>
    <row r="81" spans="2:5" ht="25.5" customHeight="1" x14ac:dyDescent="0.2">
      <c r="B81" s="503"/>
      <c r="C81" s="250" t="s">
        <v>133</v>
      </c>
      <c r="D81" s="254" t="s">
        <v>418</v>
      </c>
      <c r="E81" s="251"/>
    </row>
    <row r="82" spans="2:5" x14ac:dyDescent="0.2">
      <c r="B82" s="503"/>
      <c r="C82" s="250" t="s">
        <v>419</v>
      </c>
      <c r="D82" s="254" t="s">
        <v>420</v>
      </c>
      <c r="E82" s="255"/>
    </row>
    <row r="83" spans="2:5" x14ac:dyDescent="0.2">
      <c r="B83" s="503"/>
      <c r="C83" s="250" t="s">
        <v>74</v>
      </c>
      <c r="D83" s="252" t="s">
        <v>421</v>
      </c>
    </row>
    <row r="84" spans="2:5" ht="25.5" customHeight="1" x14ac:dyDescent="0.2">
      <c r="B84" s="503"/>
      <c r="C84" s="254" t="s">
        <v>132</v>
      </c>
      <c r="D84" s="249" t="s">
        <v>422</v>
      </c>
      <c r="E84" s="255"/>
    </row>
    <row r="85" spans="2:5" ht="26.1" customHeight="1" x14ac:dyDescent="0.2">
      <c r="B85" s="503"/>
      <c r="C85" s="250" t="s">
        <v>135</v>
      </c>
      <c r="D85" s="249" t="s">
        <v>423</v>
      </c>
      <c r="E85" s="255"/>
    </row>
    <row r="86" spans="2:5" ht="25.5" x14ac:dyDescent="0.2">
      <c r="B86" s="503"/>
      <c r="C86" s="250" t="s">
        <v>424</v>
      </c>
      <c r="D86" s="252" t="s">
        <v>425</v>
      </c>
    </row>
    <row r="87" spans="2:5" ht="26.1" customHeight="1" x14ac:dyDescent="0.2">
      <c r="B87" s="504" t="s">
        <v>426</v>
      </c>
      <c r="C87" s="253" t="s">
        <v>427</v>
      </c>
      <c r="D87" s="253" t="s">
        <v>428</v>
      </c>
    </row>
    <row r="88" spans="2:5" ht="25.5" customHeight="1" x14ac:dyDescent="0.2">
      <c r="B88" s="505"/>
      <c r="C88" s="249" t="s">
        <v>429</v>
      </c>
      <c r="D88" s="249" t="s">
        <v>430</v>
      </c>
    </row>
    <row r="89" spans="2:5" ht="25.5" x14ac:dyDescent="0.2">
      <c r="B89" s="505"/>
      <c r="C89" s="249" t="s">
        <v>431</v>
      </c>
      <c r="D89" s="249" t="s">
        <v>432</v>
      </c>
    </row>
    <row r="90" spans="2:5" ht="27.6" customHeight="1" x14ac:dyDescent="0.2">
      <c r="B90" s="505"/>
      <c r="C90" s="249" t="s">
        <v>433</v>
      </c>
      <c r="D90" s="249" t="s">
        <v>434</v>
      </c>
    </row>
    <row r="91" spans="2:5" ht="26.1" customHeight="1" x14ac:dyDescent="0.2">
      <c r="B91" s="505"/>
      <c r="C91" s="249" t="s">
        <v>435</v>
      </c>
      <c r="D91" s="249" t="s">
        <v>436</v>
      </c>
    </row>
    <row r="92" spans="2:5" ht="27.6" customHeight="1" x14ac:dyDescent="0.2">
      <c r="B92" s="505"/>
      <c r="C92" s="249" t="s">
        <v>437</v>
      </c>
      <c r="D92" s="249" t="s">
        <v>438</v>
      </c>
    </row>
    <row r="93" spans="2:5" x14ac:dyDescent="0.2">
      <c r="B93" s="505"/>
      <c r="C93" s="249" t="s">
        <v>439</v>
      </c>
      <c r="D93" s="249" t="s">
        <v>440</v>
      </c>
    </row>
    <row r="94" spans="2:5" x14ac:dyDescent="0.2">
      <c r="B94" s="505"/>
      <c r="C94" s="249" t="s">
        <v>441</v>
      </c>
      <c r="D94" s="252" t="s">
        <v>442</v>
      </c>
    </row>
    <row r="95" spans="2:5" x14ac:dyDescent="0.2">
      <c r="B95" s="505"/>
      <c r="C95" s="249" t="s">
        <v>443</v>
      </c>
      <c r="D95" s="252" t="s">
        <v>444</v>
      </c>
    </row>
    <row r="96" spans="2:5" x14ac:dyDescent="0.2">
      <c r="B96" s="505"/>
      <c r="C96" s="249" t="s">
        <v>445</v>
      </c>
      <c r="D96" s="252" t="s">
        <v>446</v>
      </c>
    </row>
    <row r="97" spans="2:5" ht="27.6" customHeight="1" x14ac:dyDescent="0.2">
      <c r="B97" s="505"/>
      <c r="C97" s="249" t="s">
        <v>447</v>
      </c>
      <c r="D97" s="252" t="s">
        <v>448</v>
      </c>
      <c r="E97" s="258"/>
    </row>
    <row r="98" spans="2:5" ht="26.1" customHeight="1" x14ac:dyDescent="0.2">
      <c r="B98" s="505"/>
      <c r="C98" s="249" t="s">
        <v>95</v>
      </c>
      <c r="D98" s="252" t="s">
        <v>449</v>
      </c>
      <c r="E98" s="258"/>
    </row>
    <row r="99" spans="2:5" x14ac:dyDescent="0.2">
      <c r="B99" s="505"/>
      <c r="C99" s="249" t="s">
        <v>450</v>
      </c>
      <c r="D99" s="252" t="s">
        <v>451</v>
      </c>
    </row>
    <row r="100" spans="2:5" ht="27.6" customHeight="1" x14ac:dyDescent="0.2">
      <c r="B100" s="505"/>
      <c r="C100" s="249" t="s">
        <v>452</v>
      </c>
      <c r="D100" s="252" t="s">
        <v>453</v>
      </c>
    </row>
    <row r="101" spans="2:5" x14ac:dyDescent="0.2">
      <c r="B101" s="506"/>
      <c r="C101" s="259" t="s">
        <v>84</v>
      </c>
      <c r="D101" s="252" t="s">
        <v>454</v>
      </c>
    </row>
    <row r="102" spans="2:5" x14ac:dyDescent="0.2">
      <c r="B102" s="260"/>
      <c r="C102" s="261"/>
      <c r="D102" s="262"/>
    </row>
    <row r="103" spans="2:5" x14ac:dyDescent="0.2">
      <c r="B103" s="260"/>
      <c r="C103" s="261"/>
      <c r="D103" s="262"/>
    </row>
    <row r="104" spans="2:5" x14ac:dyDescent="0.2">
      <c r="C104" s="101" t="s">
        <v>147</v>
      </c>
    </row>
    <row r="108" spans="2:5" x14ac:dyDescent="0.2">
      <c r="D108" s="263"/>
    </row>
  </sheetData>
  <mergeCells count="2">
    <mergeCell ref="B3:B86"/>
    <mergeCell ref="B87:B101"/>
  </mergeCells>
  <pageMargins left="0.2" right="0.2" top="0.6" bottom="0.2" header="0.15" footer="0.2"/>
  <pageSetup scale="45" fitToHeight="0" orientation="landscape" r:id="rId1"/>
  <headerFooter>
    <oddHeader>&amp;L&amp;G&amp;C&amp;"Arial,Regular"ILPA Reporting Template (v. 2.0) - Definitions</oddHeader>
  </headerFooter>
  <rowBreaks count="1" manualBreakCount="1">
    <brk id="49" min="1" max="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RT - Formulas (Simple)</vt:lpstr>
      <vt:lpstr>RT - Formulas (Detailed)</vt:lpstr>
      <vt:lpstr>RT - Formulas (Text)</vt:lpstr>
      <vt:lpstr>Reporting Template</vt:lpstr>
      <vt:lpstr>Definitions</vt:lpstr>
      <vt:lpstr>Definitions!Print_Area</vt:lpstr>
      <vt:lpstr>'Reporting Template'!Print_Area</vt:lpstr>
      <vt:lpstr>'RT - Formulas (Detailed)'!Print_Area</vt:lpstr>
      <vt:lpstr>'RT - Formulas (Simple)'!Print_Area</vt:lpstr>
      <vt:lpstr>'RT - Formulas (Text)'!Print_Area</vt:lpstr>
      <vt:lpstr>'Reporting Template'!Print_Title</vt:lpstr>
      <vt:lpstr>'RT - Formulas (Detailed)'!Print_Title</vt:lpstr>
      <vt:lpstr>'RT - Formulas (Simple)'!Print_Title</vt:lpstr>
      <vt:lpstr>'RT - Formulas (Text)'!Print_Title</vt:lpstr>
      <vt:lpstr>Definitions!Print_Titles</vt:lpstr>
      <vt:lpstr>'Reporting Template'!Print_Titles</vt:lpstr>
      <vt:lpstr>'RT - Formulas (Detailed)'!Print_Titles</vt:lpstr>
      <vt:lpstr>'RT - Formulas (Simple)'!Print_Titles</vt:lpstr>
      <vt:lpstr>'RT - Formulas (Text)'!Print_Titles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Kisak</dc:creator>
  <cp:keywords/>
  <dc:description/>
  <cp:lastModifiedBy>Neal Prunier</cp:lastModifiedBy>
  <cp:revision/>
  <cp:lastPrinted>2025-02-04T18:21:46Z</cp:lastPrinted>
  <dcterms:created xsi:type="dcterms:W3CDTF">2024-07-11T19:44:52Z</dcterms:created>
  <dcterms:modified xsi:type="dcterms:W3CDTF">2025-02-04T18:39:19Z</dcterms:modified>
  <cp:category/>
  <cp:contentStatus/>
</cp:coreProperties>
</file>